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5130" windowHeight="3390" firstSheet="3" activeTab="12"/>
  </bookViews>
  <sheets>
    <sheet name="main ind " sheetId="1" r:id="rId1"/>
    <sheet name="EnB12 " sheetId="2" r:id="rId2"/>
    <sheet name="EnB11" sheetId="3" r:id="rId3"/>
    <sheet name="pri requ " sheetId="4" r:id="rId4"/>
    <sheet name="imp+reex  " sheetId="5" r:id="rId5"/>
    <sheet name="Pet price " sheetId="6" r:id="rId6"/>
    <sheet name="elec 1 " sheetId="7" r:id="rId7"/>
    <sheet name="elec 2 " sheetId="8" r:id="rId8"/>
    <sheet name="Fin cons " sheetId="9" r:id="rId9"/>
    <sheet name="rainfall" sheetId="10" r:id="rId10"/>
    <sheet name="water level" sheetId="11" r:id="rId11"/>
    <sheet name="wat prod " sheetId="12" r:id="rId12"/>
    <sheet name="Wat sale" sheetId="13" r:id="rId13"/>
  </sheets>
  <externalReferences>
    <externalReference r:id="rId16"/>
  </externalReferences>
  <definedNames>
    <definedName name="_Fill" localSheetId="6" hidden="1">#REF!</definedName>
    <definedName name="_Fill" localSheetId="2" hidden="1">#REF!</definedName>
    <definedName name="_Fill" localSheetId="0" hidden="1">#REF!</definedName>
    <definedName name="_Fill" localSheetId="5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hidden="1">#REF!</definedName>
    <definedName name="nal" localSheetId="6" hidden="1">#REF!</definedName>
    <definedName name="nal" localSheetId="2" hidden="1">#REF!</definedName>
    <definedName name="nal" localSheetId="0" hidden="1">#REF!</definedName>
    <definedName name="nal" localSheetId="5" hidden="1">#REF!</definedName>
    <definedName name="nal" localSheetId="9" hidden="1">#REF!</definedName>
    <definedName name="nal" localSheetId="11" hidden="1">#REF!</definedName>
    <definedName name="nal" localSheetId="12" hidden="1">#REF!</definedName>
    <definedName name="nal" localSheetId="10" hidden="1">#REF!</definedName>
    <definedName name="nal" hidden="1">#REF!</definedName>
    <definedName name="_xlnm.Print_Area" localSheetId="6">'elec 1 '!$A$1:$V$70</definedName>
    <definedName name="_xlnm.Print_Area" localSheetId="7">'elec 2 '!$A$1:$J$48</definedName>
    <definedName name="_xlnm.Print_Area" localSheetId="2">'EnB11'!$A$1:$T$30</definedName>
    <definedName name="_xlnm.Print_Area" localSheetId="1">'EnB12 '!$A$1:$U$28</definedName>
    <definedName name="_xlnm.Print_Area" localSheetId="8">'Fin cons '!$A$1:$I$59</definedName>
    <definedName name="_xlnm.Print_Area" localSheetId="4">'imp+reex  '!$A$1:$Q$58</definedName>
    <definedName name="_xlnm.Print_Area" localSheetId="5">'Pet price '!$A$1:$L$52</definedName>
    <definedName name="_xlnm.Print_Area" localSheetId="3">'pri requ '!$A$1:$L$49</definedName>
    <definedName name="_xlnm.Print_Area" localSheetId="9">'rainfall'!$A$1:$AE$35</definedName>
    <definedName name="_xlnm.Print_Area" localSheetId="11">'wat prod '!$A$1:$Y$40</definedName>
    <definedName name="_xlnm.Print_Area" localSheetId="12">'Wat sale'!$A$1:$I$46</definedName>
    <definedName name="_xlnm.Print_Area" localSheetId="10">'water level'!$A$1:$V$55</definedName>
    <definedName name="_xlnm.Print_Titles" localSheetId="9">'rainfall'!$3:$6</definedName>
    <definedName name="_xlnm.Print_Titles" localSheetId="11">'wat prod '!$3:$5</definedName>
    <definedName name="rainl" localSheetId="6" hidden="1">#REF!</definedName>
    <definedName name="rainl" localSheetId="7" hidden="1">#REF!</definedName>
    <definedName name="rainl" localSheetId="2" hidden="1">#REF!</definedName>
    <definedName name="rainl" localSheetId="1" hidden="1">#REF!</definedName>
    <definedName name="rainl" localSheetId="8" hidden="1">#REF!</definedName>
    <definedName name="rainl" localSheetId="4" hidden="1">#REF!</definedName>
    <definedName name="rainl" localSheetId="0" hidden="1">#REF!</definedName>
    <definedName name="rainl" localSheetId="5" hidden="1">#REF!</definedName>
    <definedName name="rainl" localSheetId="3" hidden="1">#REF!</definedName>
    <definedName name="rainl" localSheetId="11" hidden="1">#REF!</definedName>
    <definedName name="rainl" localSheetId="12" hidden="1">#REF!</definedName>
    <definedName name="rainl" hidden="1">#REF!</definedName>
    <definedName name="sul" localSheetId="6" hidden="1">#REF!</definedName>
    <definedName name="sul" localSheetId="2" hidden="1">#REF!</definedName>
    <definedName name="sul" localSheetId="0" hidden="1">#REF!</definedName>
    <definedName name="sul" localSheetId="5" hidden="1">#REF!</definedName>
    <definedName name="sul" localSheetId="9" hidden="1">#REF!</definedName>
    <definedName name="sul" localSheetId="11" hidden="1">#REF!</definedName>
    <definedName name="sul" localSheetId="12" hidden="1">#REF!</definedName>
    <definedName name="sul" localSheetId="10" hidden="1">#REF!</definedName>
    <definedName name="sul" hidden="1">#REF!</definedName>
  </definedNames>
  <calcPr fullCalcOnLoad="1"/>
</workbook>
</file>

<file path=xl/sharedStrings.xml><?xml version="1.0" encoding="utf-8"?>
<sst xmlns="http://schemas.openxmlformats.org/spreadsheetml/2006/main" count="667" uniqueCount="329">
  <si>
    <t>Month</t>
  </si>
  <si>
    <t>Mare Aux Vacoas (Upper)</t>
  </si>
  <si>
    <t>Mare Aux Vacoas (Lower)</t>
  </si>
  <si>
    <t>Port -Louis</t>
  </si>
  <si>
    <t>District water supply - North</t>
  </si>
  <si>
    <t>District water supply - South</t>
  </si>
  <si>
    <t>District water supply - East</t>
  </si>
  <si>
    <t>Total production</t>
  </si>
  <si>
    <t>Surface</t>
  </si>
  <si>
    <t>Total</t>
  </si>
  <si>
    <t xml:space="preserve">Borehole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</si>
  <si>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</si>
  <si>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</si>
  <si>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</si>
  <si>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</si>
  <si>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</si>
  <si>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</si>
  <si>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</si>
  <si>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</si>
  <si>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</si>
  <si>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</si>
  <si>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</si>
  <si>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</si>
  <si>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Central Water Authority</t>
  </si>
  <si>
    <t>Tonne of oil equivalent (toe)</t>
  </si>
  <si>
    <t>Coal</t>
  </si>
  <si>
    <t>Gasolene</t>
  </si>
  <si>
    <t>Diesel</t>
  </si>
  <si>
    <t>Aviation Fuel</t>
  </si>
  <si>
    <t>Kerosene</t>
  </si>
  <si>
    <t>Fuel Oil</t>
  </si>
  <si>
    <t>LPG</t>
  </si>
  <si>
    <t>Charcoal</t>
  </si>
  <si>
    <t>Hydro</t>
  </si>
  <si>
    <t>Bagasse</t>
  </si>
  <si>
    <t>Electricity</t>
  </si>
  <si>
    <t>Local production</t>
  </si>
  <si>
    <t>Imports</t>
  </si>
  <si>
    <t>Re-exports and bunkering</t>
  </si>
  <si>
    <t>Stock change / Statistical error</t>
  </si>
  <si>
    <t>Public electricity generation plant</t>
  </si>
  <si>
    <t>Autoproducer plants</t>
  </si>
  <si>
    <t>Other transformation</t>
  </si>
  <si>
    <t>Own use</t>
  </si>
  <si>
    <t>Total Final Consumption</t>
  </si>
  <si>
    <t>Household</t>
  </si>
  <si>
    <t>Agriculture</t>
  </si>
  <si>
    <t>Other</t>
  </si>
  <si>
    <t>Note: figures in brackets represent negative quantities</t>
  </si>
  <si>
    <t>Energy source</t>
  </si>
  <si>
    <t>%</t>
  </si>
  <si>
    <t>Diesel Oil</t>
  </si>
  <si>
    <t>Dual Purpose Kerosene</t>
  </si>
  <si>
    <t>Sub total (petroleum products)</t>
  </si>
  <si>
    <t>GWh</t>
  </si>
  <si>
    <t>Tonne
(000)</t>
  </si>
  <si>
    <t>C.I.F value
(Rs million)</t>
  </si>
  <si>
    <t>Energy Re-exported</t>
  </si>
  <si>
    <t>Tonne</t>
  </si>
  <si>
    <t>Aviation fuel to</t>
  </si>
  <si>
    <t>foreign aircraft</t>
  </si>
  <si>
    <t>Diesel oil</t>
  </si>
  <si>
    <t>Fuel oil</t>
  </si>
  <si>
    <t>Year</t>
  </si>
  <si>
    <t>Installed</t>
  </si>
  <si>
    <t>Effective</t>
  </si>
  <si>
    <t>Electricity generated (GWh)</t>
  </si>
  <si>
    <t xml:space="preserve">capacity </t>
  </si>
  <si>
    <t>Thermal</t>
  </si>
  <si>
    <t>(MW)</t>
  </si>
  <si>
    <t>Source of energy</t>
  </si>
  <si>
    <t>Primary energy</t>
  </si>
  <si>
    <t>Secondary energy</t>
  </si>
  <si>
    <t>Gas turbine (kerosene)</t>
  </si>
  <si>
    <t>Diesel &amp; Fuel oil</t>
  </si>
  <si>
    <t>Power producer</t>
  </si>
  <si>
    <t>CEB</t>
  </si>
  <si>
    <t>Island of Mauritius</t>
  </si>
  <si>
    <t>IPP</t>
  </si>
  <si>
    <t>of which: exported to CEB</t>
  </si>
  <si>
    <t xml:space="preserve"> </t>
  </si>
  <si>
    <t>IPP export to CEB</t>
  </si>
  <si>
    <t>Fuel</t>
  </si>
  <si>
    <t xml:space="preserve">Bagasse </t>
  </si>
  <si>
    <t>Type of tariff</t>
  </si>
  <si>
    <t>No. of</t>
  </si>
  <si>
    <t>consumers</t>
  </si>
  <si>
    <t>(MWh)</t>
  </si>
  <si>
    <t>Domestic</t>
  </si>
  <si>
    <t>Commercial</t>
  </si>
  <si>
    <t>Industrial</t>
  </si>
  <si>
    <t>of which: irrigation</t>
  </si>
  <si>
    <t>Source: Central Electricity Board (CEB)</t>
  </si>
  <si>
    <t>Sector</t>
  </si>
  <si>
    <t>Manufacturing</t>
  </si>
  <si>
    <t>1.1  excluding bagasse</t>
  </si>
  <si>
    <t>Fuel wood ¹</t>
  </si>
  <si>
    <t>1.2  bagasse</t>
  </si>
  <si>
    <t>Transport</t>
  </si>
  <si>
    <t>Charcoal ¹</t>
  </si>
  <si>
    <t>Commercial and Distributive Trade</t>
  </si>
  <si>
    <t>Diesel oil ¹</t>
  </si>
  <si>
    <t xml:space="preserve">Other (n.e.s) </t>
  </si>
  <si>
    <t>TOTAL</t>
  </si>
  <si>
    <t>1  Estimates</t>
  </si>
  <si>
    <t>Indicators</t>
  </si>
  <si>
    <t>Unit</t>
  </si>
  <si>
    <t>Mid-year population, Republic
   of Mauritius</t>
  </si>
  <si>
    <t>thousand</t>
  </si>
  <si>
    <t>Rs.Million</t>
  </si>
  <si>
    <t>Total primary energy requirement</t>
  </si>
  <si>
    <t>ktoe</t>
  </si>
  <si>
    <t>Annual increase</t>
  </si>
  <si>
    <t>Import dependency</t>
  </si>
  <si>
    <t>Per capita primary energy requirement</t>
  </si>
  <si>
    <t>toe</t>
  </si>
  <si>
    <t>Total final energy consumption</t>
  </si>
  <si>
    <t>Per capita final energy consumption</t>
  </si>
  <si>
    <t>Total electricity sold</t>
  </si>
  <si>
    <t>Per capita consumption of electricity sold</t>
  </si>
  <si>
    <t>kWh</t>
  </si>
  <si>
    <t>litres</t>
  </si>
  <si>
    <t>Mare aux Vacoas</t>
  </si>
  <si>
    <t>La Nicoliere</t>
  </si>
  <si>
    <t>Piton du Milieu</t>
  </si>
  <si>
    <t>La Ferme</t>
  </si>
  <si>
    <t>Mare Longue</t>
  </si>
  <si>
    <t>Source: Water Resources Unit</t>
  </si>
  <si>
    <t>Subscribers</t>
  </si>
  <si>
    <t>Amount collectible</t>
  </si>
  <si>
    <t>Average consumption (m³)</t>
  </si>
  <si>
    <t>No.</t>
  </si>
  <si>
    <t>Government</t>
  </si>
  <si>
    <t>Acquired / concessionary prises</t>
  </si>
  <si>
    <t>Hotels, Guest Houses</t>
  </si>
  <si>
    <t>Vegetable &amp; Livestock producers</t>
  </si>
  <si>
    <t>Total potable water</t>
  </si>
  <si>
    <t>Grand Total</t>
  </si>
  <si>
    <r>
      <t>Borehole</t>
    </r>
  </si>
  <si>
    <r>
      <t>Mm</t>
    </r>
    <r>
      <rPr>
        <vertAlign val="superscript"/>
        <sz val="12"/>
        <rFont val="Times New Roman"/>
        <family val="1"/>
      </rPr>
      <t>3</t>
    </r>
  </si>
  <si>
    <t>Source: Central Electricity Board and Annual Sugar Industry Energy Survey</t>
  </si>
  <si>
    <t>Midlands Dam</t>
  </si>
  <si>
    <t>Millimetres</t>
  </si>
  <si>
    <t>Period</t>
  </si>
  <si>
    <t>Long Term Mean 
(1971-2000)</t>
  </si>
  <si>
    <t>Mean</t>
  </si>
  <si>
    <t>% of Long Term Mean</t>
  </si>
  <si>
    <t>North</t>
  </si>
  <si>
    <t>South</t>
  </si>
  <si>
    <t>East</t>
  </si>
  <si>
    <t>West</t>
  </si>
  <si>
    <t>Center</t>
  </si>
  <si>
    <t>Source: Mauritius Meteorological Services</t>
  </si>
  <si>
    <t>Min</t>
  </si>
  <si>
    <t>Max</t>
  </si>
  <si>
    <t>+</t>
  </si>
  <si>
    <t>Mean annual rainfall, Island of Mauritius</t>
  </si>
  <si>
    <t>Total electricity generated</t>
  </si>
  <si>
    <t>Total units generated for sales</t>
  </si>
  <si>
    <t>Mm³</t>
  </si>
  <si>
    <t>Rs million</t>
  </si>
  <si>
    <t>All reservoirs ( excluding Midlands Dam)</t>
  </si>
  <si>
    <t>Normal*</t>
  </si>
  <si>
    <r>
      <t>*</t>
    </r>
    <r>
      <rPr>
        <sz val="7"/>
        <rFont val="Times New Roman"/>
        <family val="1"/>
      </rPr>
      <t xml:space="preserve"> Normal is the long term mean for 1990-1999</t>
    </r>
  </si>
  <si>
    <t xml:space="preserve">  Jan</t>
  </si>
  <si>
    <t xml:space="preserve">  Feb</t>
  </si>
  <si>
    <t xml:space="preserve">  Mar</t>
  </si>
  <si>
    <t xml:space="preserve">  Apr</t>
  </si>
  <si>
    <t xml:space="preserve">  May</t>
  </si>
  <si>
    <t xml:space="preserve">  Jun</t>
  </si>
  <si>
    <t xml:space="preserve">  Jul</t>
  </si>
  <si>
    <t xml:space="preserve">  Aug</t>
  </si>
  <si>
    <t xml:space="preserve">  Sep</t>
  </si>
  <si>
    <t xml:space="preserve">  Oct</t>
  </si>
  <si>
    <t xml:space="preserve">  Nov</t>
  </si>
  <si>
    <t xml:space="preserve">  Dec</t>
  </si>
  <si>
    <t>1 Revised</t>
  </si>
  <si>
    <r>
      <t>Million cubic metres (Mm</t>
    </r>
    <r>
      <rPr>
        <b/>
        <vertAlign val="superscript"/>
        <sz val="6"/>
        <color indexed="8"/>
        <rFont val="Arial"/>
        <family val="2"/>
      </rPr>
      <t>3</t>
    </r>
    <r>
      <rPr>
        <b/>
        <sz val="6"/>
        <color indexed="8"/>
        <rFont val="Arial"/>
        <family val="2"/>
      </rPr>
      <t>)</t>
    </r>
  </si>
  <si>
    <t>Wind</t>
  </si>
  <si>
    <t>Island of Rodrigues</t>
  </si>
  <si>
    <t>Aviation
Fuel</t>
  </si>
  <si>
    <t>Fuel
Oil</t>
  </si>
  <si>
    <t>Losses</t>
  </si>
  <si>
    <t>Fuelwood ¹</t>
  </si>
  <si>
    <t>Fuelwood</t>
  </si>
  <si>
    <r>
      <t xml:space="preserve">Total non-treated water
        </t>
    </r>
    <r>
      <rPr>
        <b/>
        <i/>
        <sz val="10"/>
        <rFont val="Times New Roman"/>
        <family val="1"/>
      </rPr>
      <t>(Agriculture/Industry)</t>
    </r>
  </si>
  <si>
    <t>Petroleum products</t>
  </si>
  <si>
    <t>Renewables</t>
  </si>
  <si>
    <t>Total Petroleum products</t>
  </si>
  <si>
    <t>Total Renewables</t>
  </si>
  <si>
    <t>Sub total (renewables)</t>
  </si>
  <si>
    <t>Hydro (renewable energy)</t>
  </si>
  <si>
    <t>Bagasse (renewable energy)</t>
  </si>
  <si>
    <t>Ship</t>
  </si>
  <si>
    <t>Energy sources</t>
  </si>
  <si>
    <t>Kerosene (excl. jet fuel)</t>
  </si>
  <si>
    <t>Jet fuel type kerosene</t>
  </si>
  <si>
    <t>Exchange rate $</t>
  </si>
  <si>
    <t>Rs/lt</t>
  </si>
  <si>
    <t xml:space="preserve">     1999</t>
  </si>
  <si>
    <t xml:space="preserve">     2000</t>
  </si>
  <si>
    <t xml:space="preserve">     2001</t>
  </si>
  <si>
    <t xml:space="preserve">     2002</t>
  </si>
  <si>
    <t xml:space="preserve">     2003</t>
  </si>
  <si>
    <t xml:space="preserve">     2004</t>
  </si>
  <si>
    <t xml:space="preserve">     2005</t>
  </si>
  <si>
    <t xml:space="preserve">     2006</t>
  </si>
  <si>
    <t>Cooking Gas</t>
  </si>
  <si>
    <t>Auto Gas</t>
  </si>
  <si>
    <t>Tonne (except Electricity in GWh)</t>
  </si>
  <si>
    <t>amended 19.06.09</t>
  </si>
  <si>
    <t>Fossil fuels</t>
  </si>
  <si>
    <t>Sales</t>
  </si>
  <si>
    <t>Table 2:  Retail price of energy sources as at December, 1990-2010</t>
  </si>
  <si>
    <t>Total imports of energy sources</t>
  </si>
  <si>
    <t>Tonne (except Hydro,Wind, Landfill gas in GWh)</t>
  </si>
  <si>
    <t xml:space="preserve">   Land</t>
  </si>
  <si>
    <t xml:space="preserve">    Air</t>
  </si>
  <si>
    <t xml:space="preserve">   Sea</t>
  </si>
  <si>
    <t xml:space="preserve">    Aviation Fuel</t>
  </si>
  <si>
    <t xml:space="preserve">Volume sold </t>
  </si>
  <si>
    <t>Peak power demand                                               (MW)</t>
  </si>
  <si>
    <t xml:space="preserve">Efficiency Indicators </t>
  </si>
  <si>
    <r>
      <t xml:space="preserve">1 </t>
    </r>
    <r>
      <rPr>
        <sz val="8"/>
        <rFont val="Times New Roman"/>
        <family val="1"/>
      </rPr>
      <t>Excluding VAT &amp; meter rent</t>
    </r>
  </si>
  <si>
    <t>2012</t>
  </si>
  <si>
    <t>Public Sector Agency</t>
  </si>
  <si>
    <t>Business</t>
  </si>
  <si>
    <t>Religious</t>
  </si>
  <si>
    <r>
      <t>Type of tariff</t>
    </r>
    <r>
      <rPr>
        <b/>
        <vertAlign val="superscript"/>
        <sz val="10"/>
        <rFont val="Times New Roman"/>
        <family val="1"/>
      </rPr>
      <t>1/</t>
    </r>
  </si>
  <si>
    <t>1/ The tariff has been changed as from 1st January 2012.</t>
  </si>
  <si>
    <t>-</t>
  </si>
  <si>
    <t>.</t>
  </si>
  <si>
    <t>Flow</t>
  </si>
  <si>
    <t>Total Primary Energy Requirement</t>
  </si>
  <si>
    <t xml:space="preserve">Hydro            </t>
  </si>
  <si>
    <t>Tonne (000)</t>
  </si>
  <si>
    <t xml:space="preserve">    -</t>
  </si>
  <si>
    <t>Island of Rodrigues (Pte Canon)</t>
  </si>
  <si>
    <t xml:space="preserve"> Surface</t>
  </si>
  <si>
    <t>2008</t>
  </si>
  <si>
    <t>Upper MAV</t>
  </si>
  <si>
    <t>2009</t>
  </si>
  <si>
    <t>Lower MAV</t>
  </si>
  <si>
    <t>2010</t>
  </si>
  <si>
    <t xml:space="preserve">P.Louis </t>
  </si>
  <si>
    <t>2011</t>
  </si>
  <si>
    <t>DWS North</t>
  </si>
  <si>
    <t>DWS South</t>
  </si>
  <si>
    <t>DWS East</t>
  </si>
  <si>
    <r>
      <rPr>
        <vertAlign val="superscript"/>
        <sz val="11"/>
        <rFont val="Times New Roman"/>
        <family val="1"/>
      </rPr>
      <t xml:space="preserve">4 </t>
    </r>
    <r>
      <rPr>
        <sz val="11"/>
        <rFont val="Times New Roman"/>
        <family val="1"/>
      </rPr>
      <t xml:space="preserve"> includes fuel used for transport by all sectors 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</si>
  <si>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includes generation from SSDG</t>
    </r>
  </si>
  <si>
    <r>
      <t>Photo-
voltaic</t>
    </r>
    <r>
      <rPr>
        <b/>
        <vertAlign val="superscript"/>
        <sz val="12"/>
        <rFont val="Times New Roman"/>
        <family val="1"/>
      </rPr>
      <t>3</t>
    </r>
  </si>
  <si>
    <r>
      <t>Landfill Gas</t>
    </r>
    <r>
      <rPr>
        <b/>
        <vertAlign val="superscript"/>
        <sz val="12"/>
        <rFont val="Times New Roman"/>
        <family val="1"/>
      </rPr>
      <t>2</t>
    </r>
  </si>
  <si>
    <r>
      <t>Wind</t>
    </r>
    <r>
      <rPr>
        <b/>
        <vertAlign val="superscript"/>
        <sz val="12"/>
        <rFont val="Times New Roman"/>
        <family val="1"/>
      </rPr>
      <t>1</t>
    </r>
  </si>
  <si>
    <t xml:space="preserve">            Source</t>
  </si>
  <si>
    <t>Tonne (except Hydro,Wind, Landfill gas &amp; photovoltaic in GWh)</t>
  </si>
  <si>
    <t>% of total imports</t>
  </si>
  <si>
    <t>qee</t>
  </si>
  <si>
    <r>
      <rPr>
        <i/>
        <sz val="9.3"/>
        <rFont val="Times New Roman"/>
        <family val="1"/>
      </rPr>
      <t>of which</t>
    </r>
    <r>
      <rPr>
        <b/>
        <sz val="9.3"/>
        <rFont val="Times New Roman"/>
        <family val="1"/>
      </rPr>
      <t xml:space="preserve">: </t>
    </r>
    <r>
      <rPr>
        <sz val="9.3"/>
        <rFont val="Times New Roman"/>
        <family val="1"/>
      </rPr>
      <t>renewable energy (hydro,wind, landfill gas, photovoltaic &amp; bagasse)</t>
    </r>
  </si>
  <si>
    <t xml:space="preserve">Thermal  </t>
  </si>
  <si>
    <t>Other thermal</t>
  </si>
  <si>
    <t>`</t>
  </si>
  <si>
    <t xml:space="preserve">                               Source    </t>
  </si>
  <si>
    <t>toe per Rs.100,000 GDP at 2000 prices</t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</si>
  <si>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generation started in August 2011</t>
    </r>
  </si>
  <si>
    <r>
      <t xml:space="preserve">Wind </t>
    </r>
    <r>
      <rPr>
        <vertAlign val="superscript"/>
        <sz val="10"/>
        <rFont val="Times New Roman"/>
        <family val="1"/>
      </rPr>
      <t xml:space="preserve">1    </t>
    </r>
    <r>
      <rPr>
        <sz val="10"/>
        <rFont val="Times New Roman"/>
        <family val="1"/>
      </rPr>
      <t xml:space="preserve">          </t>
    </r>
  </si>
  <si>
    <r>
      <t xml:space="preserve">Landfill Gas </t>
    </r>
    <r>
      <rPr>
        <vertAlign val="superscript"/>
        <sz val="10"/>
        <rFont val="Times New Roman"/>
        <family val="1"/>
      </rPr>
      <t>2</t>
    </r>
  </si>
  <si>
    <r>
      <t>Photovoltaic</t>
    </r>
    <r>
      <rPr>
        <vertAlign val="superscript"/>
        <sz val="10"/>
        <rFont val="Times New Roman"/>
        <family val="1"/>
      </rPr>
      <t xml:space="preserve"> 3</t>
    </r>
  </si>
  <si>
    <r>
      <t xml:space="preserve">Landfill gas (renewable energy) </t>
    </r>
    <r>
      <rPr>
        <vertAlign val="superscript"/>
        <sz val="10"/>
        <rFont val="Times New Roman"/>
        <family val="1"/>
      </rPr>
      <t>2</t>
    </r>
  </si>
  <si>
    <r>
      <rPr>
        <i/>
        <vertAlign val="superscript"/>
        <sz val="8"/>
        <rFont val="Times New Roman"/>
        <family val="1"/>
      </rPr>
      <t xml:space="preserve">1 </t>
    </r>
    <r>
      <rPr>
        <i/>
        <sz val="8"/>
        <rFont val="Times New Roman"/>
        <family val="1"/>
      </rPr>
      <t>includes generation from photovoltaic and wind of SSDG and MSDG</t>
    </r>
  </si>
  <si>
    <r>
      <rPr>
        <i/>
        <vertAlign val="superscript"/>
        <sz val="8"/>
        <rFont val="Times New Roman"/>
        <family val="1"/>
      </rPr>
      <t xml:space="preserve">2 </t>
    </r>
    <r>
      <rPr>
        <i/>
        <sz val="8"/>
        <rFont val="Times New Roman"/>
        <family val="1"/>
      </rPr>
      <t>generation started in August 2011</t>
    </r>
  </si>
  <si>
    <r>
      <t xml:space="preserve">Photovoltaic </t>
    </r>
    <r>
      <rPr>
        <i/>
        <sz val="9"/>
        <rFont val="Times New Roman"/>
        <family val="1"/>
      </rPr>
      <t>/wind</t>
    </r>
  </si>
  <si>
    <r>
      <t xml:space="preserve">Landfill gas </t>
    </r>
    <r>
      <rPr>
        <i/>
        <vertAlign val="superscript"/>
        <sz val="9"/>
        <rFont val="Times New Roman"/>
        <family val="1"/>
      </rPr>
      <t>2</t>
    </r>
  </si>
  <si>
    <t xml:space="preserve">Wind (renewable energy) </t>
  </si>
  <si>
    <r>
      <t>Photovoltaic (renewable energy)</t>
    </r>
    <r>
      <rPr>
        <vertAlign val="superscript"/>
        <sz val="10"/>
        <rFont val="Times New Roman"/>
        <family val="1"/>
      </rPr>
      <t xml:space="preserve"> </t>
    </r>
  </si>
  <si>
    <t>Photovoltaic</t>
  </si>
  <si>
    <r>
      <t xml:space="preserve">Landfill Gas </t>
    </r>
    <r>
      <rPr>
        <b/>
        <vertAlign val="superscript"/>
        <sz val="10"/>
        <rFont val="Times New Roman"/>
        <family val="1"/>
      </rPr>
      <t>2</t>
    </r>
  </si>
  <si>
    <r>
      <t>GDP in 2000 rupees</t>
    </r>
    <r>
      <rPr>
        <vertAlign val="superscript"/>
        <sz val="12"/>
        <rFont val="Times New Roman"/>
        <family val="1"/>
      </rPr>
      <t>1</t>
    </r>
  </si>
  <si>
    <r>
      <t>GDP index (2000 = 100)</t>
    </r>
    <r>
      <rPr>
        <vertAlign val="superscript"/>
        <sz val="12"/>
        <rFont val="Times New Roman"/>
        <family val="1"/>
      </rPr>
      <t>1</t>
    </r>
  </si>
  <si>
    <r>
      <t>Energy intensity</t>
    </r>
    <r>
      <rPr>
        <vertAlign val="superscript"/>
        <sz val="12"/>
        <rFont val="Times New Roman"/>
        <family val="1"/>
      </rPr>
      <t>1</t>
    </r>
  </si>
  <si>
    <r>
      <t>Potable water produced</t>
    </r>
    <r>
      <rPr>
        <vertAlign val="superscript"/>
        <sz val="12"/>
        <rFont val="Times New Roman"/>
        <family val="1"/>
      </rPr>
      <t>2</t>
    </r>
  </si>
  <si>
    <r>
      <t>Potable water consumed</t>
    </r>
    <r>
      <rPr>
        <vertAlign val="superscript"/>
        <sz val="12"/>
        <rFont val="Times New Roman"/>
        <family val="1"/>
      </rPr>
      <t>2</t>
    </r>
  </si>
  <si>
    <r>
      <t>Potable water consumed per capita per day</t>
    </r>
    <r>
      <rPr>
        <vertAlign val="superscript"/>
        <sz val="12"/>
        <rFont val="Times New Roman"/>
        <family val="1"/>
      </rPr>
      <t>2</t>
    </r>
  </si>
  <si>
    <r>
      <t xml:space="preserve">Landfill Gas </t>
    </r>
    <r>
      <rPr>
        <b/>
        <vertAlign val="superscript"/>
        <sz val="8"/>
        <rFont val="Times New Roman"/>
        <family val="1"/>
      </rPr>
      <t>2</t>
    </r>
  </si>
  <si>
    <t>Thermal other</t>
  </si>
  <si>
    <r>
      <t>Landfill Gas</t>
    </r>
    <r>
      <rPr>
        <b/>
        <vertAlign val="superscript"/>
        <sz val="12"/>
        <rFont val="Times New Roman"/>
        <family val="1"/>
      </rPr>
      <t xml:space="preserve"> 2</t>
    </r>
  </si>
  <si>
    <r>
      <t xml:space="preserve">Transport </t>
    </r>
    <r>
      <rPr>
        <vertAlign val="superscript"/>
        <sz val="12"/>
        <rFont val="Times New Roman"/>
        <family val="1"/>
      </rPr>
      <t>3</t>
    </r>
  </si>
  <si>
    <t>Commercial and distributive trade</t>
  </si>
  <si>
    <r>
      <rPr>
        <vertAlign val="superscript"/>
        <sz val="11"/>
        <rFont val="Times New Roman"/>
        <family val="1"/>
      </rPr>
      <t>1</t>
    </r>
    <r>
      <rPr>
        <sz val="11"/>
        <color indexed="8"/>
        <rFont val="Calibri"/>
        <family val="2"/>
      </rPr>
      <t xml:space="preserve"> </t>
    </r>
    <r>
      <rPr>
        <sz val="11"/>
        <rFont val="Times New Roman"/>
        <family val="1"/>
      </rPr>
      <t>Revised</t>
    </r>
  </si>
  <si>
    <r>
      <t xml:space="preserve">Transport </t>
    </r>
    <r>
      <rPr>
        <vertAlign val="superscript"/>
        <sz val="12"/>
        <rFont val="Times New Roman"/>
        <family val="1"/>
      </rPr>
      <t>4</t>
    </r>
  </si>
  <si>
    <r>
      <t xml:space="preserve">Fuelwood  </t>
    </r>
    <r>
      <rPr>
        <vertAlign val="superscript"/>
        <sz val="10"/>
        <rFont val="Times New Roman"/>
        <family val="1"/>
      </rPr>
      <t>4</t>
    </r>
  </si>
  <si>
    <r>
      <t xml:space="preserve">Bagasse </t>
    </r>
    <r>
      <rPr>
        <vertAlign val="superscript"/>
        <sz val="10"/>
        <rFont val="Times New Roman"/>
        <family val="1"/>
      </rPr>
      <t>4</t>
    </r>
  </si>
  <si>
    <t>Mauritius</t>
  </si>
  <si>
    <t>Rodrigues</t>
  </si>
  <si>
    <t xml:space="preserve">  -</t>
  </si>
  <si>
    <t>Imported (fossil fuel)</t>
  </si>
  <si>
    <t>Local (renewables)</t>
  </si>
  <si>
    <r>
      <t>Average sales
 price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per kWh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(Rupees)</t>
    </r>
  </si>
  <si>
    <t>Table 2 - Energy balance, 2012</t>
  </si>
  <si>
    <r>
      <t>Table 3 - Energy balance, 2011</t>
    </r>
    <r>
      <rPr>
        <b/>
        <vertAlign val="superscript"/>
        <sz val="14"/>
        <rFont val="Times New Roman"/>
        <family val="1"/>
      </rPr>
      <t>1</t>
    </r>
  </si>
  <si>
    <t>Table 4  -  Total primary energy requirement, 2011-2012</t>
  </si>
  <si>
    <t>Table 5 - Imports of energy sources, 2011-2012</t>
  </si>
  <si>
    <t>Table 6 - Re-exports of energy sources to foreign aircraft and bunkers, 2011-2012</t>
  </si>
  <si>
    <r>
      <t>Table 8  -  Electricity generation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by source of energy, 2011-2012</t>
    </r>
  </si>
  <si>
    <r>
      <t>Table 9  -  Generation of electricity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by CEB and IPP, 2011 - 2012</t>
    </r>
  </si>
  <si>
    <t>Table 10  -  Fuel input  for electricity production, 2011-2012</t>
  </si>
  <si>
    <t>Table 11 - Sales of electricity by type of tariff, 2011-2012</t>
  </si>
  <si>
    <t>Table 12 - Final energy consumption by sector and type of fuel, 2011 - 2012</t>
  </si>
  <si>
    <t>Table 13 - Mean rainfall, 2011-2012</t>
  </si>
  <si>
    <t>Table 14 - Percentage water level by month and reservoir,  2011 - 2012</t>
  </si>
  <si>
    <r>
      <t>Table 15 - Average monthly potable water production (Mm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), 2011-2012 (</t>
    </r>
    <r>
      <rPr>
        <b/>
        <i/>
        <sz val="10"/>
        <rFont val="Times New Roman"/>
        <family val="1"/>
      </rPr>
      <t>Island of Mauritius</t>
    </r>
    <r>
      <rPr>
        <b/>
        <sz val="10"/>
        <rFont val="Times New Roman"/>
        <family val="1"/>
      </rPr>
      <t>)</t>
    </r>
  </si>
  <si>
    <r>
      <rPr>
        <vertAlign val="superscript"/>
        <sz val="11"/>
        <rFont val="Times New Roman"/>
        <family val="1"/>
      </rPr>
      <t>3</t>
    </r>
    <r>
      <rPr>
        <sz val="11"/>
        <color indexed="8"/>
        <rFont val="Calibri"/>
        <family val="2"/>
      </rPr>
      <t xml:space="preserve"> </t>
    </r>
    <r>
      <rPr>
        <sz val="11"/>
        <rFont val="Times New Roman"/>
        <family val="1"/>
      </rPr>
      <t>generated by SSDG/MSDG</t>
    </r>
  </si>
  <si>
    <r>
      <t>Table 7 - Evolution of power plant capacities, peak power demand and electricity generation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, 2011-2012</t>
    </r>
  </si>
  <si>
    <t xml:space="preserve">Share of renewable energy to total electricity generated </t>
  </si>
  <si>
    <r>
      <t>Total primary energy requirement index
  (2000 = 100)</t>
    </r>
    <r>
      <rPr>
        <vertAlign val="superscript"/>
        <sz val="11"/>
        <rFont val="Times New Roman"/>
        <family val="1"/>
      </rPr>
      <t>1</t>
    </r>
  </si>
  <si>
    <t>Mean annual rainfall, Island of Rodrigues
  (Pte Canon)</t>
  </si>
  <si>
    <t>Table 1 -  Main Energy and Water Indicators, 2008 - 2012</t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</si>
  <si>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includes fuel used for transport by all sectors </t>
    </r>
  </si>
  <si>
    <r>
      <t>Table 16 - Water sales by type of tariff of subscriber, 2011 (</t>
    </r>
    <r>
      <rPr>
        <b/>
        <i/>
        <sz val="11"/>
        <rFont val="Times New Roman"/>
        <family val="1"/>
      </rPr>
      <t>Island of Mauritius</t>
    </r>
    <r>
      <rPr>
        <b/>
        <sz val="11"/>
        <rFont val="Times New Roman"/>
        <family val="1"/>
      </rPr>
      <t>)</t>
    </r>
  </si>
  <si>
    <r>
      <t>Table 17 - Water sales by type of tariff of subscriber, 2012 (</t>
    </r>
    <r>
      <rPr>
        <b/>
        <i/>
        <sz val="11"/>
        <rFont val="Times New Roman"/>
        <family val="1"/>
      </rPr>
      <t>Island of Mauritius</t>
    </r>
    <r>
      <rPr>
        <b/>
        <sz val="11"/>
        <rFont val="Times New Roman"/>
        <family val="1"/>
      </rPr>
      <t>)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</si>
  <si>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includes generation from SSDG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</si>
  <si>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generation started in August 2011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</si>
  <si>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generated by SSDG/MSDG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</si>
  <si>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 Estimates</t>
    </r>
  </si>
  <si>
    <r>
      <t>Electricity                     (</t>
    </r>
    <r>
      <rPr>
        <i/>
        <sz val="11"/>
        <rFont val="Times New Roman"/>
        <family val="1"/>
      </rPr>
      <t>GWh</t>
    </r>
    <r>
      <rPr>
        <sz val="11"/>
        <rFont val="Times New Roman"/>
        <family val="1"/>
      </rPr>
      <t>)</t>
    </r>
  </si>
  <si>
    <r>
      <t xml:space="preserve">Total non-treated water     
</t>
    </r>
    <r>
      <rPr>
        <b/>
        <i/>
        <sz val="10"/>
        <rFont val="Times New Roman"/>
        <family val="1"/>
      </rPr>
      <t>(Mainly for Agriculture and Industry)</t>
    </r>
  </si>
  <si>
    <t>2 Refers to Island of Mauritius only</t>
  </si>
  <si>
    <t>Imported (fossil fuels)</t>
  </si>
  <si>
    <t>Sub total (fossil fuels)</t>
  </si>
</sst>
</file>

<file path=xl/styles.xml><?xml version="1.0" encoding="utf-8"?>
<styleSheet xmlns="http://schemas.openxmlformats.org/spreadsheetml/2006/main">
  <numFmts count="53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_);_(* \(#,##0\);_(* &quot;-&quot;??_);_(@_)"/>
    <numFmt numFmtId="167" formatCode="#,##0\ \ \ \ "/>
    <numFmt numFmtId="168" formatCode="0.0\ \ \ \ \ "/>
    <numFmt numFmtId="169" formatCode="0.\ "/>
    <numFmt numFmtId="170" formatCode="0.0\ "/>
    <numFmt numFmtId="171" formatCode="_(* #,##0.00_);_(* \(#,##0.00\);_(* &quot;-&quot;?_);_(@_)"/>
    <numFmt numFmtId="172" formatCode="#,##0\ "/>
    <numFmt numFmtId="173" formatCode="_(* #,##0.0_);_(* \(#,##0.0\);_(* &quot;-&quot;_);_(@_)"/>
    <numFmt numFmtId="174" formatCode="0.0"/>
    <numFmt numFmtId="175" formatCode="0.0%"/>
    <numFmt numFmtId="176" formatCode="General_)"/>
    <numFmt numFmtId="177" formatCode="#,##0.0_);\(#,##0.0\)"/>
    <numFmt numFmtId="178" formatCode="#,##0.00\ \ \ \ \ \ "/>
    <numFmt numFmtId="179" formatCode="#,##0.0\ \ \ \ \ \ \ "/>
    <numFmt numFmtId="180" formatCode="0.0\ \ \ \ \ \ "/>
    <numFmt numFmtId="181" formatCode="0.0\ \ \ \ \ \ \ \ "/>
    <numFmt numFmtId="182" formatCode="0.000"/>
    <numFmt numFmtId="183" formatCode="#,##0.0"/>
    <numFmt numFmtId="184" formatCode="#,##0.0\ \ \ \ \ \ \ \ "/>
    <numFmt numFmtId="185" formatCode="_(* #,##0.000000_);_(* \(#,##0.000000\);_(* &quot;-&quot;??_);_(@_)"/>
    <numFmt numFmtId="186" formatCode="#,##0.0\ \ \ \ \ \ \ \ \ "/>
    <numFmt numFmtId="187" formatCode="_(* \-\ \ \ \ \ "/>
    <numFmt numFmtId="188" formatCode="0.0* \ "/>
    <numFmt numFmtId="189" formatCode="0.0\ \ "/>
    <numFmt numFmtId="190" formatCode="#,##0.0\ \ \ \ "/>
    <numFmt numFmtId="191" formatCode="#,##0.0\ \ "/>
    <numFmt numFmtId="192" formatCode="_(* #,##0_);_(* \(#,##0\);_(* \-??_);_(@_)"/>
    <numFmt numFmtId="193" formatCode="\+0.0\ \ "/>
    <numFmt numFmtId="194" formatCode="\ #,##0.0\ \ "/>
    <numFmt numFmtId="195" formatCode="\ \ #,##0.0\ \ "/>
    <numFmt numFmtId="196" formatCode="\ \ \ \ \ #,##0.0\ \ "/>
    <numFmt numFmtId="197" formatCode="\-0.0\ \ "/>
    <numFmt numFmtId="198" formatCode="#,##0;[Red]#,##0"/>
    <numFmt numFmtId="199" formatCode="_-* #,##0.0_-;\-* #,##0.0_-;_-* &quot;-&quot;??_-;_-@_-"/>
    <numFmt numFmtId="200" formatCode="#,##0.0000000000000"/>
    <numFmt numFmtId="201" formatCode="0.0\ \ \ \ \ \ \ \ \ \ \ \ \ \ \ "/>
    <numFmt numFmtId="202" formatCode="0.00\ \ \ \ \ \ \ \ "/>
    <numFmt numFmtId="203" formatCode="#,##0.00\ \ \ \ \ \ \ \ \ "/>
    <numFmt numFmtId="204" formatCode="#,##0.00\ \ \ \ \ \ \ "/>
    <numFmt numFmtId="205" formatCode="#,##0.000000\ \ \ \ \ \ \ "/>
    <numFmt numFmtId="206" formatCode="#,##0.00000\ \ \ \ \ \ \ "/>
    <numFmt numFmtId="207" formatCode="#,##0.0000\ \ \ \ \ \ \ "/>
    <numFmt numFmtId="208" formatCode="#,##0.000\ \ \ \ \ \ \ "/>
  </numFmts>
  <fonts count="184">
    <font>
      <sz val="12"/>
      <name val="Times New Roman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8.5"/>
      <name val="Times New Roman"/>
      <family val="1"/>
    </font>
    <font>
      <b/>
      <sz val="8"/>
      <name val="Times New Roman"/>
      <family val="1"/>
    </font>
    <font>
      <sz val="8.5"/>
      <name val="Courier"/>
      <family val="3"/>
    </font>
    <font>
      <sz val="6"/>
      <name val="Times New Roman"/>
      <family val="1"/>
    </font>
    <font>
      <vertAlign val="superscript"/>
      <sz val="6"/>
      <color indexed="16"/>
      <name val="Arial"/>
      <family val="2"/>
    </font>
    <font>
      <sz val="5"/>
      <name val="Times New Roman"/>
      <family val="1"/>
    </font>
    <font>
      <b/>
      <vertAlign val="superscript"/>
      <sz val="6"/>
      <color indexed="8"/>
      <name val="Arial"/>
      <family val="2"/>
    </font>
    <font>
      <b/>
      <sz val="6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sz val="9.5"/>
      <name val="Times New Roman"/>
      <family val="1"/>
    </font>
    <font>
      <b/>
      <i/>
      <sz val="8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i/>
      <sz val="9.3"/>
      <name val="Times New Roman"/>
      <family val="1"/>
    </font>
    <font>
      <b/>
      <sz val="9.3"/>
      <name val="Times New Roman"/>
      <family val="1"/>
    </font>
    <font>
      <sz val="9.3"/>
      <name val="Times New Roman"/>
      <family val="1"/>
    </font>
    <font>
      <vertAlign val="superscript"/>
      <sz val="8"/>
      <name val="Times New Roman"/>
      <family val="1"/>
    </font>
    <font>
      <sz val="8.5"/>
      <name val="MS Sans Serif"/>
      <family val="2"/>
    </font>
    <font>
      <b/>
      <sz val="8.5"/>
      <name val="MS Sans Serif"/>
      <family val="2"/>
    </font>
    <font>
      <vertAlign val="superscript"/>
      <sz val="11"/>
      <name val="Times New Roman"/>
      <family val="1"/>
    </font>
    <font>
      <i/>
      <vertAlign val="superscript"/>
      <sz val="9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1"/>
      <name val="Times New Roman"/>
      <family val="1"/>
    </font>
    <font>
      <sz val="12"/>
      <color indexed="8"/>
      <name val="Times New Roman"/>
      <family val="0"/>
    </font>
    <font>
      <b/>
      <sz val="6.5"/>
      <color indexed="8"/>
      <name val="Times New Roman"/>
      <family val="0"/>
    </font>
    <font>
      <sz val="6.5"/>
      <color indexed="8"/>
      <name val="Times New Roman"/>
      <family val="0"/>
    </font>
    <font>
      <sz val="4.25"/>
      <color indexed="8"/>
      <name val="Times New Roman"/>
      <family val="0"/>
    </font>
    <font>
      <sz val="5"/>
      <color indexed="8"/>
      <name val="Times New Roman"/>
      <family val="0"/>
    </font>
    <font>
      <sz val="6"/>
      <color indexed="8"/>
      <name val="Times New Roman"/>
      <family val="0"/>
    </font>
    <font>
      <sz val="3.5"/>
      <color indexed="8"/>
      <name val="Times New Roman"/>
      <family val="0"/>
    </font>
    <font>
      <sz val="8"/>
      <color indexed="9"/>
      <name val="Times New Roman"/>
      <family val="1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2"/>
      <color indexed="53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9"/>
      <name val="Times New Roman"/>
      <family val="1"/>
    </font>
    <font>
      <sz val="13"/>
      <color indexed="9"/>
      <name val="Times New Roman"/>
      <family val="1"/>
    </font>
    <font>
      <sz val="7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8"/>
      <name val="Courier"/>
      <family val="3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23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8"/>
      <color indexed="9"/>
      <name val="Times New Roman"/>
      <family val="1"/>
    </font>
    <font>
      <sz val="6"/>
      <color indexed="9"/>
      <name val="Times New Roman"/>
      <family val="1"/>
    </font>
    <font>
      <b/>
      <i/>
      <sz val="8"/>
      <color indexed="9"/>
      <name val="Times New Roman"/>
      <family val="1"/>
    </font>
    <font>
      <b/>
      <i/>
      <sz val="9"/>
      <color indexed="9"/>
      <name val="Times New Roman"/>
      <family val="1"/>
    </font>
    <font>
      <b/>
      <i/>
      <sz val="10"/>
      <color indexed="2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0"/>
    </font>
    <font>
      <b/>
      <sz val="11.25"/>
      <color indexed="8"/>
      <name val="Times New Roman"/>
      <family val="0"/>
    </font>
    <font>
      <sz val="10"/>
      <color indexed="8"/>
      <name val="MS Sans Serif"/>
      <family val="0"/>
    </font>
    <font>
      <sz val="4.8"/>
      <color indexed="8"/>
      <name val="Times New Roman"/>
      <family val="0"/>
    </font>
    <font>
      <vertAlign val="superscript"/>
      <sz val="4.8"/>
      <color indexed="8"/>
      <name val="Times New Roman"/>
      <family val="0"/>
    </font>
    <font>
      <b/>
      <sz val="6.3"/>
      <color indexed="8"/>
      <name val="Times New Roman"/>
      <family val="0"/>
    </font>
    <font>
      <b/>
      <vertAlign val="superscript"/>
      <sz val="6.3"/>
      <color indexed="8"/>
      <name val="Times New Roman"/>
      <family val="0"/>
    </font>
    <font>
      <sz val="4.5"/>
      <color indexed="8"/>
      <name val="Times New Roman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8"/>
      <color theme="0"/>
      <name val="Times New Roman"/>
      <family val="1"/>
    </font>
    <font>
      <sz val="10"/>
      <color theme="0"/>
      <name val="Courier"/>
      <family val="3"/>
    </font>
    <font>
      <sz val="10"/>
      <color theme="0"/>
      <name val="Arial"/>
      <family val="2"/>
    </font>
    <font>
      <sz val="12"/>
      <color theme="9" tint="-0.24997000396251678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14"/>
      <color theme="0"/>
      <name val="Times New Roman"/>
      <family val="1"/>
    </font>
    <font>
      <sz val="9"/>
      <color theme="0"/>
      <name val="Times New Roman"/>
      <family val="1"/>
    </font>
    <font>
      <sz val="13"/>
      <color theme="0"/>
      <name val="Times New Roman"/>
      <family val="1"/>
    </font>
    <font>
      <sz val="7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theme="1"/>
      <name val="Courier"/>
      <family val="3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 tint="0.15000000596046448"/>
      <name val="Times New Roman"/>
      <family val="1"/>
    </font>
    <font>
      <b/>
      <sz val="11"/>
      <color theme="5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C0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 tint="0.34999001026153564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8"/>
      <color theme="0"/>
      <name val="Times New Roman"/>
      <family val="1"/>
    </font>
    <font>
      <sz val="6"/>
      <color theme="0"/>
      <name val="Times New Roman"/>
      <family val="1"/>
    </font>
    <font>
      <b/>
      <i/>
      <sz val="8"/>
      <color theme="0"/>
      <name val="Times New Roman"/>
      <family val="1"/>
    </font>
    <font>
      <b/>
      <i/>
      <sz val="9"/>
      <color theme="0"/>
      <name val="Times New Roman"/>
      <family val="1"/>
    </font>
    <font>
      <b/>
      <i/>
      <sz val="10"/>
      <color theme="1" tint="0.3499900102615356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>
        <fgColor theme="9"/>
      </patternFill>
    </fill>
    <fill>
      <patternFill patternType="gray125">
        <bgColor theme="0" tint="-0.24993999302387238"/>
      </patternFill>
    </fill>
    <fill>
      <patternFill patternType="darkGrid">
        <fgColor theme="5" tint="0.5999600291252136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medium"/>
      <top/>
      <bottom/>
    </border>
    <border>
      <left style="dashed"/>
      <right/>
      <top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 style="dashed"/>
      <right style="dashed"/>
      <top/>
      <bottom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hair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ashed"/>
      <bottom/>
    </border>
    <border>
      <left style="hair"/>
      <right style="hair"/>
      <top style="dashed"/>
      <bottom/>
    </border>
    <border>
      <left style="hair"/>
      <right style="thin"/>
      <top style="dashed"/>
      <bottom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/>
      <top style="thin"/>
      <bottom style="thin"/>
    </border>
    <border>
      <left style="dashed"/>
      <right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/>
      <right style="medium"/>
      <top style="thin"/>
      <bottom style="thin"/>
    </border>
    <border>
      <left style="thin"/>
      <right/>
      <top style="dashed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 style="hair"/>
      <top style="dashed"/>
      <bottom/>
    </border>
    <border>
      <left/>
      <right style="thin"/>
      <top style="thin"/>
      <bottom style="thin"/>
    </border>
    <border>
      <left/>
      <right style="dashed"/>
      <top/>
      <bottom/>
    </border>
    <border>
      <left style="medium"/>
      <right style="thin"/>
      <top/>
      <bottom style="medium"/>
    </border>
    <border>
      <left style="dashed"/>
      <right/>
      <top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 style="dashed"/>
      <right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 style="thin"/>
      <top style="dashed"/>
      <bottom/>
    </border>
    <border>
      <left style="thin"/>
      <right style="thin"/>
      <top/>
      <bottom style="medium"/>
    </border>
    <border>
      <left style="thin"/>
      <right/>
      <top style="double"/>
      <bottom/>
    </border>
    <border>
      <left style="hair"/>
      <right style="dotted"/>
      <top style="thin"/>
      <bottom/>
    </border>
    <border>
      <left style="dotted"/>
      <right style="hair"/>
      <top style="thin"/>
      <bottom style="thin"/>
    </border>
    <border>
      <left/>
      <right style="dotted"/>
      <top style="thin"/>
      <bottom/>
    </border>
    <border>
      <left style="dotted"/>
      <right style="hair"/>
      <top style="thin"/>
      <bottom/>
    </border>
    <border>
      <left style="hair"/>
      <right style="dotted"/>
      <top/>
      <bottom/>
    </border>
    <border>
      <left style="dotted"/>
      <right style="hair"/>
      <top/>
      <bottom/>
    </border>
    <border>
      <left style="hair"/>
      <right style="dotted"/>
      <top style="thin"/>
      <bottom style="thin"/>
    </border>
    <border>
      <left/>
      <right style="hair"/>
      <top style="thin"/>
      <bottom style="thin"/>
    </border>
    <border>
      <left style="dotted"/>
      <right style="thin"/>
      <top style="thin"/>
      <bottom style="thin"/>
    </border>
    <border>
      <left/>
      <right style="dotted"/>
      <top/>
      <bottom/>
    </border>
    <border>
      <left/>
      <right style="dashed"/>
      <top/>
      <bottom style="thin"/>
    </border>
    <border>
      <left style="dashed"/>
      <right style="dashed"/>
      <top style="medium"/>
      <bottom/>
    </border>
    <border>
      <left style="dashed"/>
      <right style="dashed"/>
      <top/>
      <bottom style="thin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thin"/>
    </border>
    <border>
      <left style="thin"/>
      <right/>
      <top style="medium"/>
      <bottom style="thin"/>
    </border>
    <border>
      <left/>
      <right style="dashed"/>
      <top style="medium"/>
      <bottom style="thin"/>
    </border>
    <border>
      <left style="dashed"/>
      <right/>
      <top style="medium"/>
      <bottom/>
    </border>
    <border>
      <left/>
      <right style="dashed"/>
      <top style="medium"/>
      <bottom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29" borderId="0" applyNumberFormat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0" fontId="138" fillId="30" borderId="1" applyNumberFormat="0" applyAlignment="0" applyProtection="0"/>
    <xf numFmtId="0" fontId="139" fillId="0" borderId="6" applyNumberFormat="0" applyFill="0" applyAlignment="0" applyProtection="0"/>
    <xf numFmtId="0" fontId="140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176" fontId="3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4" fillId="0" borderId="0" applyNumberFormat="0" applyFill="0" applyBorder="0" applyAlignment="0" applyProtection="0"/>
  </cellStyleXfs>
  <cellXfs count="1313">
    <xf numFmtId="0" fontId="0" fillId="0" borderId="0" xfId="0" applyAlignment="1">
      <alignment/>
    </xf>
    <xf numFmtId="0" fontId="6" fillId="0" borderId="0" xfId="84" applyFont="1" applyAlignment="1">
      <alignment vertical="center"/>
      <protection/>
    </xf>
    <xf numFmtId="0" fontId="7" fillId="0" borderId="0" xfId="84" applyFont="1">
      <alignment/>
      <protection/>
    </xf>
    <xf numFmtId="0" fontId="4" fillId="0" borderId="0" xfId="84">
      <alignment/>
      <protection/>
    </xf>
    <xf numFmtId="176" fontId="3" fillId="0" borderId="0" xfId="81">
      <alignment/>
      <protection/>
    </xf>
    <xf numFmtId="0" fontId="11" fillId="0" borderId="10" xfId="84" applyFont="1" applyBorder="1" applyAlignment="1">
      <alignment horizontal="center" vertical="center" wrapText="1"/>
      <protection/>
    </xf>
    <xf numFmtId="0" fontId="13" fillId="0" borderId="11" xfId="84" applyFont="1" applyBorder="1" applyAlignment="1">
      <alignment horizontal="center" vertical="center" wrapText="1"/>
      <protection/>
    </xf>
    <xf numFmtId="0" fontId="11" fillId="0" borderId="12" xfId="84" applyFont="1" applyBorder="1" applyAlignment="1">
      <alignment horizontal="center" vertical="center" wrapText="1"/>
      <protection/>
    </xf>
    <xf numFmtId="17" fontId="16" fillId="0" borderId="13" xfId="84" applyNumberFormat="1" applyFont="1" applyBorder="1" applyAlignment="1" quotePrefix="1">
      <alignment horizontal="left" vertical="center"/>
      <protection/>
    </xf>
    <xf numFmtId="0" fontId="21" fillId="0" borderId="0" xfId="84" applyFont="1">
      <alignment/>
      <protection/>
    </xf>
    <xf numFmtId="0" fontId="23" fillId="0" borderId="0" xfId="78" applyFont="1">
      <alignment/>
      <protection/>
    </xf>
    <xf numFmtId="0" fontId="23" fillId="0" borderId="0" xfId="78" applyFont="1" applyAlignment="1">
      <alignment horizontal="right"/>
      <protection/>
    </xf>
    <xf numFmtId="0" fontId="23" fillId="0" borderId="0" xfId="78" applyFont="1" applyAlignment="1">
      <alignment horizontal="center"/>
      <protection/>
    </xf>
    <xf numFmtId="0" fontId="23" fillId="0" borderId="14" xfId="78" applyFont="1" applyBorder="1" applyAlignment="1">
      <alignment horizontal="left" vertical="center" indent="1"/>
      <protection/>
    </xf>
    <xf numFmtId="0" fontId="23" fillId="0" borderId="15" xfId="78" applyFont="1" applyBorder="1" applyAlignment="1">
      <alignment horizontal="center" vertical="center"/>
      <protection/>
    </xf>
    <xf numFmtId="0" fontId="23" fillId="0" borderId="0" xfId="78" applyFont="1" applyBorder="1" applyAlignment="1">
      <alignment horizontal="center" vertical="center"/>
      <protection/>
    </xf>
    <xf numFmtId="0" fontId="23" fillId="0" borderId="16" xfId="78" applyFont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166" fontId="25" fillId="0" borderId="13" xfId="42" applyNumberFormat="1" applyFont="1" applyBorder="1" applyAlignment="1">
      <alignment horizontal="center" vertical="center"/>
    </xf>
    <xf numFmtId="165" fontId="25" fillId="0" borderId="17" xfId="42" applyNumberFormat="1" applyFont="1" applyBorder="1" applyAlignment="1">
      <alignment horizontal="center" vertical="center"/>
    </xf>
    <xf numFmtId="165" fontId="29" fillId="0" borderId="17" xfId="42" applyNumberFormat="1" applyFont="1" applyBorder="1" applyAlignment="1">
      <alignment horizontal="center" vertical="center"/>
    </xf>
    <xf numFmtId="165" fontId="30" fillId="0" borderId="17" xfId="42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3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22" xfId="0" applyFont="1" applyBorder="1" applyAlignment="1">
      <alignment/>
    </xf>
    <xf numFmtId="0" fontId="19" fillId="0" borderId="21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24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168" fontId="16" fillId="0" borderId="0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vertical="center"/>
    </xf>
    <xf numFmtId="43" fontId="16" fillId="0" borderId="0" xfId="42" applyFont="1" applyBorder="1" applyAlignment="1">
      <alignment vertical="center"/>
    </xf>
    <xf numFmtId="0" fontId="3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43" fontId="6" fillId="0" borderId="0" xfId="42" applyNumberFormat="1" applyFont="1" applyBorder="1" applyAlignment="1">
      <alignment vertical="center"/>
    </xf>
    <xf numFmtId="165" fontId="6" fillId="0" borderId="0" xfId="42" applyNumberFormat="1" applyFont="1" applyBorder="1" applyAlignment="1">
      <alignment vertical="center"/>
    </xf>
    <xf numFmtId="0" fontId="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19" xfId="0" applyFont="1" applyBorder="1" applyAlignment="1">
      <alignment/>
    </xf>
    <xf numFmtId="0" fontId="9" fillId="0" borderId="26" xfId="0" applyFont="1" applyBorder="1" applyAlignment="1">
      <alignment vertical="center"/>
    </xf>
    <xf numFmtId="0" fontId="16" fillId="0" borderId="26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6" fillId="0" borderId="29" xfId="0" applyFont="1" applyBorder="1" applyAlignment="1">
      <alignment/>
    </xf>
    <xf numFmtId="0" fontId="17" fillId="0" borderId="30" xfId="0" applyFont="1" applyBorder="1" applyAlignment="1">
      <alignment vertical="center"/>
    </xf>
    <xf numFmtId="0" fontId="16" fillId="0" borderId="31" xfId="0" applyFont="1" applyBorder="1" applyAlignment="1">
      <alignment/>
    </xf>
    <xf numFmtId="0" fontId="16" fillId="0" borderId="17" xfId="0" applyFont="1" applyBorder="1" applyAlignment="1">
      <alignment/>
    </xf>
    <xf numFmtId="0" fontId="35" fillId="0" borderId="0" xfId="0" applyFont="1" applyAlignment="1">
      <alignment/>
    </xf>
    <xf numFmtId="0" fontId="16" fillId="0" borderId="32" xfId="0" applyFont="1" applyBorder="1" applyAlignment="1">
      <alignment horizontal="centerContinuous"/>
    </xf>
    <xf numFmtId="0" fontId="16" fillId="0" borderId="23" xfId="0" applyFont="1" applyBorder="1" applyAlignment="1">
      <alignment horizontal="centerContinuous" vertical="center"/>
    </xf>
    <xf numFmtId="0" fontId="6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3" xfId="0" applyBorder="1" applyAlignment="1">
      <alignment/>
    </xf>
    <xf numFmtId="0" fontId="17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2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14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25" fillId="0" borderId="15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176" fontId="32" fillId="0" borderId="0" xfId="81" applyFont="1" applyBorder="1" applyAlignment="1">
      <alignment horizontal="left"/>
      <protection/>
    </xf>
    <xf numFmtId="176" fontId="20" fillId="0" borderId="0" xfId="81" applyFont="1" applyBorder="1" applyAlignment="1">
      <alignment horizontal="left"/>
      <protection/>
    </xf>
    <xf numFmtId="0" fontId="23" fillId="0" borderId="0" xfId="79" applyFont="1">
      <alignment/>
      <protection/>
    </xf>
    <xf numFmtId="0" fontId="0" fillId="0" borderId="0" xfId="79">
      <alignment/>
      <protection/>
    </xf>
    <xf numFmtId="0" fontId="6" fillId="0" borderId="32" xfId="79" applyFont="1" applyBorder="1" applyAlignment="1">
      <alignment horizontal="center" vertical="center"/>
      <protection/>
    </xf>
    <xf numFmtId="0" fontId="23" fillId="0" borderId="21" xfId="79" applyFont="1" applyBorder="1">
      <alignment/>
      <protection/>
    </xf>
    <xf numFmtId="0" fontId="23" fillId="0" borderId="22" xfId="79" applyFont="1" applyBorder="1">
      <alignment/>
      <protection/>
    </xf>
    <xf numFmtId="0" fontId="23" fillId="0" borderId="19" xfId="79" applyFont="1" applyBorder="1" applyAlignment="1">
      <alignment horizontal="center"/>
      <protection/>
    </xf>
    <xf numFmtId="0" fontId="23" fillId="0" borderId="23" xfId="79" applyFont="1" applyBorder="1" applyAlignment="1">
      <alignment horizontal="center"/>
      <protection/>
    </xf>
    <xf numFmtId="0" fontId="26" fillId="0" borderId="0" xfId="79" applyFont="1" applyBorder="1" applyAlignment="1">
      <alignment horizontal="center" vertical="center"/>
      <protection/>
    </xf>
    <xf numFmtId="0" fontId="26" fillId="0" borderId="17" xfId="79" applyFont="1" applyBorder="1" applyAlignment="1">
      <alignment horizontal="center" vertical="center"/>
      <protection/>
    </xf>
    <xf numFmtId="0" fontId="25" fillId="0" borderId="13" xfId="79" applyFont="1" applyBorder="1" applyAlignment="1">
      <alignment horizontal="center" vertical="center"/>
      <protection/>
    </xf>
    <xf numFmtId="165" fontId="25" fillId="0" borderId="17" xfId="79" applyNumberFormat="1" applyFont="1" applyBorder="1" applyAlignment="1">
      <alignment horizontal="center" vertical="center"/>
      <protection/>
    </xf>
    <xf numFmtId="0" fontId="28" fillId="0" borderId="17" xfId="79" applyFont="1" applyBorder="1" applyAlignment="1">
      <alignment horizontal="right" vertical="center"/>
      <protection/>
    </xf>
    <xf numFmtId="174" fontId="25" fillId="0" borderId="19" xfId="0" applyNumberFormat="1" applyFont="1" applyBorder="1" applyAlignment="1">
      <alignment horizontal="center"/>
    </xf>
    <xf numFmtId="0" fontId="8" fillId="0" borderId="32" xfId="84" applyFont="1" applyBorder="1" applyAlignment="1">
      <alignment horizontal="center" vertical="center"/>
      <protection/>
    </xf>
    <xf numFmtId="165" fontId="25" fillId="0" borderId="17" xfId="42" applyNumberFormat="1" applyFont="1" applyBorder="1" applyAlignment="1">
      <alignment horizontal="right" vertical="center"/>
    </xf>
    <xf numFmtId="165" fontId="26" fillId="0" borderId="17" xfId="42" applyNumberFormat="1" applyFont="1" applyBorder="1" applyAlignment="1">
      <alignment horizontal="right" vertical="center"/>
    </xf>
    <xf numFmtId="170" fontId="30" fillId="0" borderId="17" xfId="0" applyNumberFormat="1" applyFont="1" applyBorder="1" applyAlignment="1">
      <alignment horizontal="right" vertical="center"/>
    </xf>
    <xf numFmtId="180" fontId="6" fillId="0" borderId="13" xfId="42" applyNumberFormat="1" applyFont="1" applyBorder="1" applyAlignment="1" quotePrefix="1">
      <alignment horizontal="right" vertical="center"/>
    </xf>
    <xf numFmtId="170" fontId="25" fillId="0" borderId="17" xfId="42" applyNumberFormat="1" applyFont="1" applyBorder="1" applyAlignment="1">
      <alignment horizontal="right" vertical="center"/>
    </xf>
    <xf numFmtId="181" fontId="16" fillId="0" borderId="13" xfId="42" applyNumberFormat="1" applyFont="1" applyBorder="1" applyAlignment="1">
      <alignment horizontal="right"/>
    </xf>
    <xf numFmtId="167" fontId="16" fillId="0" borderId="13" xfId="42" applyNumberFormat="1" applyFont="1" applyBorder="1" applyAlignment="1">
      <alignment horizontal="right"/>
    </xf>
    <xf numFmtId="0" fontId="9" fillId="0" borderId="32" xfId="84" applyFont="1" applyBorder="1" applyAlignment="1">
      <alignment horizontal="center" vertical="center" wrapText="1"/>
      <protection/>
    </xf>
    <xf numFmtId="0" fontId="9" fillId="0" borderId="26" xfId="84" applyFont="1" applyBorder="1" applyAlignment="1">
      <alignment horizontal="center" vertical="center" wrapText="1"/>
      <protection/>
    </xf>
    <xf numFmtId="176" fontId="43" fillId="0" borderId="13" xfId="81" applyFont="1" applyBorder="1" applyAlignment="1">
      <alignment horizontal="center" vertical="center" wrapText="1"/>
      <protection/>
    </xf>
    <xf numFmtId="0" fontId="4" fillId="0" borderId="13" xfId="84" applyBorder="1">
      <alignment/>
      <protection/>
    </xf>
    <xf numFmtId="176" fontId="43" fillId="0" borderId="0" xfId="81" applyFont="1" applyBorder="1" applyAlignment="1">
      <alignment horizontal="center" vertical="center" wrapText="1"/>
      <protection/>
    </xf>
    <xf numFmtId="17" fontId="6" fillId="0" borderId="20" xfId="84" applyNumberFormat="1" applyFont="1" applyBorder="1" applyAlignment="1">
      <alignment horizontal="left" vertical="center"/>
      <protection/>
    </xf>
    <xf numFmtId="1" fontId="9" fillId="0" borderId="13" xfId="84" applyNumberFormat="1" applyFont="1" applyBorder="1" applyAlignment="1">
      <alignment vertical="center"/>
      <protection/>
    </xf>
    <xf numFmtId="0" fontId="4" fillId="0" borderId="0" xfId="84" applyBorder="1">
      <alignment/>
      <protection/>
    </xf>
    <xf numFmtId="174" fontId="9" fillId="0" borderId="0" xfId="84" applyNumberFormat="1" applyFont="1" applyBorder="1" applyAlignment="1">
      <alignment vertical="center"/>
      <protection/>
    </xf>
    <xf numFmtId="17" fontId="16" fillId="0" borderId="20" xfId="84" applyNumberFormat="1" applyFont="1" applyBorder="1" applyAlignment="1" quotePrefix="1">
      <alignment horizontal="left" vertical="center"/>
      <protection/>
    </xf>
    <xf numFmtId="17" fontId="16" fillId="0" borderId="23" xfId="84" applyNumberFormat="1" applyFont="1" applyBorder="1" applyAlignment="1" quotePrefix="1">
      <alignment horizontal="left" vertical="center"/>
      <protection/>
    </xf>
    <xf numFmtId="0" fontId="4" fillId="0" borderId="23" xfId="84" applyBorder="1">
      <alignment/>
      <protection/>
    </xf>
    <xf numFmtId="0" fontId="4" fillId="0" borderId="22" xfId="84" applyBorder="1">
      <alignment/>
      <protection/>
    </xf>
    <xf numFmtId="1" fontId="43" fillId="0" borderId="0" xfId="84" applyNumberFormat="1" applyFont="1" applyBorder="1" applyAlignment="1">
      <alignment horizontal="center" vertical="center"/>
      <protection/>
    </xf>
    <xf numFmtId="1" fontId="9" fillId="0" borderId="0" xfId="84" applyNumberFormat="1" applyFont="1" applyBorder="1" applyAlignment="1">
      <alignment vertical="center"/>
      <protection/>
    </xf>
    <xf numFmtId="1" fontId="18" fillId="0" borderId="13" xfId="81" applyNumberFormat="1" applyFont="1" applyBorder="1" applyAlignment="1">
      <alignment horizontal="left" vertical="center" wrapText="1"/>
      <protection/>
    </xf>
    <xf numFmtId="176" fontId="18" fillId="0" borderId="13" xfId="81" applyFont="1" applyBorder="1" applyAlignment="1">
      <alignment horizontal="left" vertical="center" wrapText="1"/>
      <protection/>
    </xf>
    <xf numFmtId="176" fontId="18" fillId="0" borderId="23" xfId="81" applyFont="1" applyBorder="1" applyAlignment="1">
      <alignment horizontal="left" vertical="center" wrapText="1"/>
      <protection/>
    </xf>
    <xf numFmtId="1" fontId="18" fillId="0" borderId="23" xfId="81" applyNumberFormat="1" applyFont="1" applyBorder="1" applyAlignment="1">
      <alignment horizontal="left" vertical="center" wrapText="1"/>
      <protection/>
    </xf>
    <xf numFmtId="2" fontId="17" fillId="0" borderId="0" xfId="84" applyNumberFormat="1" applyFont="1" applyBorder="1">
      <alignment/>
      <protection/>
    </xf>
    <xf numFmtId="2" fontId="9" fillId="0" borderId="0" xfId="84" applyNumberFormat="1" applyFont="1" applyBorder="1">
      <alignment/>
      <protection/>
    </xf>
    <xf numFmtId="0" fontId="27" fillId="0" borderId="15" xfId="0" applyFont="1" applyBorder="1" applyAlignment="1">
      <alignment horizontal="left" vertical="top" indent="5"/>
    </xf>
    <xf numFmtId="0" fontId="27" fillId="0" borderId="13" xfId="0" applyFont="1" applyBorder="1" applyAlignment="1">
      <alignment horizontal="center" vertical="top"/>
    </xf>
    <xf numFmtId="43" fontId="41" fillId="0" borderId="0" xfId="42" applyFont="1" applyBorder="1" applyAlignment="1">
      <alignment/>
    </xf>
    <xf numFmtId="2" fontId="9" fillId="0" borderId="0" xfId="84" applyNumberFormat="1" applyFont="1" applyBorder="1" applyAlignment="1">
      <alignment vertical="center"/>
      <protection/>
    </xf>
    <xf numFmtId="1" fontId="17" fillId="0" borderId="33" xfId="81" applyNumberFormat="1" applyFont="1" applyBorder="1" applyAlignment="1">
      <alignment vertical="center"/>
      <protection/>
    </xf>
    <xf numFmtId="1" fontId="9" fillId="0" borderId="33" xfId="81" applyNumberFormat="1" applyFont="1" applyBorder="1" applyAlignment="1">
      <alignment vertical="center"/>
      <protection/>
    </xf>
    <xf numFmtId="1" fontId="17" fillId="0" borderId="34" xfId="81" applyNumberFormat="1" applyFont="1" applyBorder="1" applyAlignment="1">
      <alignment vertical="center"/>
      <protection/>
    </xf>
    <xf numFmtId="1" fontId="9" fillId="0" borderId="34" xfId="81" applyNumberFormat="1" applyFont="1" applyBorder="1" applyAlignment="1">
      <alignment vertical="center"/>
      <protection/>
    </xf>
    <xf numFmtId="1" fontId="18" fillId="0" borderId="0" xfId="81" applyNumberFormat="1" applyFont="1" applyBorder="1" applyAlignment="1">
      <alignment horizontal="left" vertical="center" wrapText="1"/>
      <protection/>
    </xf>
    <xf numFmtId="1" fontId="17" fillId="0" borderId="0" xfId="81" applyNumberFormat="1" applyFont="1" applyBorder="1" applyAlignment="1">
      <alignment vertical="center"/>
      <protection/>
    </xf>
    <xf numFmtId="165" fontId="17" fillId="0" borderId="35" xfId="84" applyNumberFormat="1" applyFont="1" applyBorder="1" applyAlignment="1">
      <alignment vertical="center"/>
      <protection/>
    </xf>
    <xf numFmtId="165" fontId="17" fillId="0" borderId="33" xfId="84" applyNumberFormat="1" applyFont="1" applyBorder="1" applyAlignment="1">
      <alignment vertical="center"/>
      <protection/>
    </xf>
    <xf numFmtId="165" fontId="9" fillId="0" borderId="36" xfId="84" applyNumberFormat="1" applyFont="1" applyBorder="1" applyAlignment="1">
      <alignment vertical="center"/>
      <protection/>
    </xf>
    <xf numFmtId="165" fontId="17" fillId="0" borderId="37" xfId="84" applyNumberFormat="1" applyFont="1" applyBorder="1" applyAlignment="1">
      <alignment vertical="center"/>
      <protection/>
    </xf>
    <xf numFmtId="165" fontId="17" fillId="0" borderId="34" xfId="84" applyNumberFormat="1" applyFont="1" applyBorder="1" applyAlignment="1">
      <alignment vertical="center"/>
      <protection/>
    </xf>
    <xf numFmtId="165" fontId="9" fillId="0" borderId="38" xfId="84" applyNumberFormat="1" applyFont="1" applyBorder="1" applyAlignment="1">
      <alignment vertical="center"/>
      <protection/>
    </xf>
    <xf numFmtId="165" fontId="9" fillId="0" borderId="39" xfId="84" applyNumberFormat="1" applyFont="1" applyBorder="1" applyAlignment="1">
      <alignment vertical="center"/>
      <protection/>
    </xf>
    <xf numFmtId="165" fontId="9" fillId="0" borderId="40" xfId="84" applyNumberFormat="1" applyFont="1" applyBorder="1" applyAlignment="1">
      <alignment vertical="center"/>
      <protection/>
    </xf>
    <xf numFmtId="165" fontId="9" fillId="0" borderId="41" xfId="84" applyNumberFormat="1" applyFont="1" applyBorder="1" applyAlignment="1">
      <alignment vertical="center"/>
      <protection/>
    </xf>
    <xf numFmtId="166" fontId="25" fillId="0" borderId="32" xfId="42" applyNumberFormat="1" applyFont="1" applyBorder="1" applyAlignment="1">
      <alignment horizontal="center" vertical="center"/>
    </xf>
    <xf numFmtId="165" fontId="30" fillId="0" borderId="27" xfId="42" applyNumberFormat="1" applyFont="1" applyBorder="1" applyAlignment="1">
      <alignment horizontal="center" vertical="center"/>
    </xf>
    <xf numFmtId="0" fontId="25" fillId="0" borderId="24" xfId="0" applyFont="1" applyBorder="1" applyAlignment="1">
      <alignment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170" fontId="25" fillId="0" borderId="27" xfId="42" applyNumberFormat="1" applyFont="1" applyBorder="1" applyAlignment="1">
      <alignment horizontal="right" vertical="center"/>
    </xf>
    <xf numFmtId="165" fontId="25" fillId="0" borderId="27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 vertical="center"/>
    </xf>
    <xf numFmtId="181" fontId="16" fillId="0" borderId="24" xfId="42" applyNumberFormat="1" applyFont="1" applyBorder="1" applyAlignment="1">
      <alignment horizontal="right" vertical="center"/>
    </xf>
    <xf numFmtId="166" fontId="16" fillId="0" borderId="26" xfId="42" applyNumberFormat="1" applyFont="1" applyBorder="1" applyAlignment="1">
      <alignment horizontal="right" vertical="center"/>
    </xf>
    <xf numFmtId="180" fontId="16" fillId="0" borderId="32" xfId="42" applyNumberFormat="1" applyFont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174" fontId="9" fillId="0" borderId="22" xfId="84" applyNumberFormat="1" applyFont="1" applyBorder="1" applyAlignment="1">
      <alignment vertical="center"/>
      <protection/>
    </xf>
    <xf numFmtId="179" fontId="0" fillId="0" borderId="0" xfId="0" applyNumberFormat="1" applyBorder="1" applyAlignment="1">
      <alignment/>
    </xf>
    <xf numFmtId="165" fontId="25" fillId="0" borderId="13" xfId="42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84" applyFont="1">
      <alignment/>
      <protection/>
    </xf>
    <xf numFmtId="165" fontId="30" fillId="0" borderId="17" xfId="42" applyNumberFormat="1" applyFont="1" applyBorder="1" applyAlignment="1">
      <alignment horizontal="right" vertical="center"/>
    </xf>
    <xf numFmtId="165" fontId="29" fillId="0" borderId="17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2" fillId="0" borderId="0" xfId="78" applyFont="1" applyBorder="1">
      <alignment/>
      <protection/>
    </xf>
    <xf numFmtId="165" fontId="27" fillId="0" borderId="42" xfId="0" applyNumberFormat="1" applyFont="1" applyBorder="1" applyAlignment="1">
      <alignment vertical="top"/>
    </xf>
    <xf numFmtId="186" fontId="33" fillId="0" borderId="0" xfId="0" applyNumberFormat="1" applyFont="1" applyBorder="1" applyAlignment="1">
      <alignment vertical="center"/>
    </xf>
    <xf numFmtId="186" fontId="42" fillId="0" borderId="0" xfId="42" applyNumberFormat="1" applyFont="1" applyBorder="1" applyAlignment="1">
      <alignment vertical="center"/>
    </xf>
    <xf numFmtId="183" fontId="16" fillId="0" borderId="0" xfId="42" applyNumberFormat="1" applyFont="1" applyBorder="1" applyAlignment="1">
      <alignment horizontal="center" vertical="center"/>
    </xf>
    <xf numFmtId="186" fontId="6" fillId="0" borderId="0" xfId="42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Border="1" applyAlignment="1">
      <alignment vertical="center"/>
    </xf>
    <xf numFmtId="186" fontId="0" fillId="0" borderId="0" xfId="0" applyNumberFormat="1" applyBorder="1" applyAlignment="1">
      <alignment/>
    </xf>
    <xf numFmtId="0" fontId="33" fillId="0" borderId="0" xfId="0" applyFont="1" applyBorder="1" applyAlignment="1" quotePrefix="1">
      <alignment horizontal="center" vertical="center"/>
    </xf>
    <xf numFmtId="179" fontId="34" fillId="0" borderId="0" xfId="42" applyNumberFormat="1" applyFont="1" applyBorder="1" applyAlignment="1">
      <alignment vertical="center"/>
    </xf>
    <xf numFmtId="165" fontId="27" fillId="0" borderId="0" xfId="0" applyNumberFormat="1" applyFont="1" applyBorder="1" applyAlignment="1">
      <alignment vertical="top"/>
    </xf>
    <xf numFmtId="1" fontId="4" fillId="0" borderId="0" xfId="84" applyNumberFormat="1">
      <alignment/>
      <protection/>
    </xf>
    <xf numFmtId="165" fontId="25" fillId="0" borderId="32" xfId="42" applyNumberFormat="1" applyFont="1" applyBorder="1" applyAlignment="1">
      <alignment horizontal="center" vertical="center"/>
    </xf>
    <xf numFmtId="184" fontId="16" fillId="0" borderId="0" xfId="0" applyNumberFormat="1" applyFont="1" applyAlignment="1">
      <alignment/>
    </xf>
    <xf numFmtId="0" fontId="4" fillId="0" borderId="19" xfId="84" applyBorder="1">
      <alignment/>
      <protection/>
    </xf>
    <xf numFmtId="165" fontId="26" fillId="0" borderId="17" xfId="42" applyNumberFormat="1" applyFont="1" applyBorder="1" applyAlignment="1">
      <alignment horizontal="center" vertical="center"/>
    </xf>
    <xf numFmtId="1" fontId="43" fillId="0" borderId="26" xfId="8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3" fontId="19" fillId="0" borderId="23" xfId="42" applyFont="1" applyBorder="1" applyAlignment="1">
      <alignment/>
    </xf>
    <xf numFmtId="189" fontId="16" fillId="0" borderId="23" xfId="0" applyNumberFormat="1" applyFont="1" applyBorder="1" applyAlignment="1">
      <alignment vertical="center"/>
    </xf>
    <xf numFmtId="0" fontId="23" fillId="0" borderId="15" xfId="78" applyFont="1" applyBorder="1" applyAlignment="1">
      <alignment horizontal="left" indent="9"/>
      <protection/>
    </xf>
    <xf numFmtId="0" fontId="23" fillId="0" borderId="43" xfId="78" applyFont="1" applyBorder="1" applyAlignment="1">
      <alignment horizontal="center"/>
      <protection/>
    </xf>
    <xf numFmtId="0" fontId="23" fillId="0" borderId="0" xfId="78" applyFont="1" applyBorder="1" applyAlignment="1">
      <alignment horizontal="center"/>
      <protection/>
    </xf>
    <xf numFmtId="0" fontId="23" fillId="0" borderId="44" xfId="78" applyFont="1" applyBorder="1" applyAlignment="1">
      <alignment horizontal="center" vertical="center"/>
      <protection/>
    </xf>
    <xf numFmtId="0" fontId="23" fillId="0" borderId="26" xfId="78" applyFont="1" applyBorder="1" applyAlignment="1">
      <alignment horizontal="center" vertical="center"/>
      <protection/>
    </xf>
    <xf numFmtId="0" fontId="23" fillId="0" borderId="45" xfId="78" applyFont="1" applyBorder="1" applyAlignment="1">
      <alignment horizontal="center" vertical="center"/>
      <protection/>
    </xf>
    <xf numFmtId="0" fontId="23" fillId="0" borderId="46" xfId="78" applyFont="1" applyBorder="1" applyAlignment="1">
      <alignment horizontal="center" vertical="center"/>
      <protection/>
    </xf>
    <xf numFmtId="0" fontId="23" fillId="0" borderId="42" xfId="78" applyFont="1" applyBorder="1" applyAlignment="1">
      <alignment horizontal="center" vertical="center"/>
      <protection/>
    </xf>
    <xf numFmtId="0" fontId="23" fillId="0" borderId="47" xfId="78" applyFont="1" applyBorder="1">
      <alignment/>
      <protection/>
    </xf>
    <xf numFmtId="0" fontId="8" fillId="0" borderId="13" xfId="84" applyFont="1" applyBorder="1" applyAlignment="1">
      <alignment horizontal="center" vertical="center"/>
      <protection/>
    </xf>
    <xf numFmtId="0" fontId="23" fillId="0" borderId="0" xfId="83" applyFont="1">
      <alignment/>
      <protection/>
    </xf>
    <xf numFmtId="0" fontId="16" fillId="0" borderId="0" xfId="83" applyFont="1" applyBorder="1">
      <alignment/>
      <protection/>
    </xf>
    <xf numFmtId="166" fontId="16" fillId="0" borderId="0" xfId="59" applyNumberFormat="1" applyFont="1" applyBorder="1" applyAlignment="1">
      <alignment/>
    </xf>
    <xf numFmtId="0" fontId="16" fillId="0" borderId="0" xfId="83" applyFont="1">
      <alignment/>
      <protection/>
    </xf>
    <xf numFmtId="0" fontId="16" fillId="0" borderId="0" xfId="83">
      <alignment/>
      <protection/>
    </xf>
    <xf numFmtId="166" fontId="23" fillId="0" borderId="0" xfId="59" applyNumberFormat="1" applyFont="1" applyBorder="1" applyAlignment="1">
      <alignment horizontal="right"/>
    </xf>
    <xf numFmtId="0" fontId="16" fillId="0" borderId="48" xfId="83" applyFont="1" applyBorder="1" applyAlignment="1">
      <alignment horizontal="left"/>
      <protection/>
    </xf>
    <xf numFmtId="0" fontId="16" fillId="0" borderId="49" xfId="83" applyFont="1" applyBorder="1" applyAlignment="1">
      <alignment horizontal="left"/>
      <protection/>
    </xf>
    <xf numFmtId="0" fontId="16" fillId="0" borderId="50" xfId="83" applyFont="1" applyFill="1" applyBorder="1" applyAlignment="1">
      <alignment horizontal="left"/>
      <protection/>
    </xf>
    <xf numFmtId="0" fontId="16" fillId="0" borderId="51" xfId="83" applyFont="1" applyFill="1" applyBorder="1" applyAlignment="1">
      <alignment horizontal="left"/>
      <protection/>
    </xf>
    <xf numFmtId="0" fontId="16" fillId="0" borderId="52" xfId="83" applyBorder="1">
      <alignment/>
      <protection/>
    </xf>
    <xf numFmtId="0" fontId="16" fillId="0" borderId="53" xfId="83" applyBorder="1">
      <alignment/>
      <protection/>
    </xf>
    <xf numFmtId="0" fontId="16" fillId="0" borderId="54" xfId="83" applyFont="1" applyBorder="1">
      <alignment/>
      <protection/>
    </xf>
    <xf numFmtId="0" fontId="16" fillId="0" borderId="55" xfId="83" applyFont="1" applyBorder="1">
      <alignment/>
      <protection/>
    </xf>
    <xf numFmtId="0" fontId="16" fillId="0" borderId="56" xfId="83" applyFont="1" applyBorder="1" applyAlignment="1" quotePrefix="1">
      <alignment horizontal="center"/>
      <protection/>
    </xf>
    <xf numFmtId="0" fontId="16" fillId="0" borderId="57" xfId="83" applyFont="1" applyBorder="1" applyAlignment="1" quotePrefix="1">
      <alignment horizontal="center"/>
      <protection/>
    </xf>
    <xf numFmtId="0" fontId="16" fillId="0" borderId="58" xfId="83" applyFont="1" applyBorder="1" applyAlignment="1" quotePrefix="1">
      <alignment horizontal="center"/>
      <protection/>
    </xf>
    <xf numFmtId="0" fontId="16" fillId="0" borderId="59" xfId="83" applyFont="1" applyBorder="1" applyAlignment="1">
      <alignment horizontal="left"/>
      <protection/>
    </xf>
    <xf numFmtId="0" fontId="16" fillId="0" borderId="26" xfId="83" applyFont="1" applyBorder="1" applyAlignment="1">
      <alignment horizontal="left"/>
      <protection/>
    </xf>
    <xf numFmtId="43" fontId="16" fillId="0" borderId="18" xfId="59" applyNumberFormat="1" applyFont="1" applyBorder="1" applyAlignment="1">
      <alignment/>
    </xf>
    <xf numFmtId="43" fontId="16" fillId="0" borderId="60" xfId="59" applyNumberFormat="1" applyFont="1" applyBorder="1" applyAlignment="1">
      <alignment/>
    </xf>
    <xf numFmtId="0" fontId="16" fillId="0" borderId="61" xfId="83" applyFont="1" applyBorder="1" applyAlignment="1">
      <alignment/>
      <protection/>
    </xf>
    <xf numFmtId="0" fontId="16" fillId="0" borderId="0" xfId="83" applyFont="1" applyBorder="1" applyAlignment="1">
      <alignment/>
      <protection/>
    </xf>
    <xf numFmtId="0" fontId="16" fillId="0" borderId="61" xfId="83" applyFont="1" applyBorder="1" applyAlignment="1">
      <alignment horizontal="left"/>
      <protection/>
    </xf>
    <xf numFmtId="0" fontId="16" fillId="0" borderId="0" xfId="83" applyFont="1" applyBorder="1" applyAlignment="1">
      <alignment horizontal="left"/>
      <protection/>
    </xf>
    <xf numFmtId="43" fontId="16" fillId="0" borderId="32" xfId="59" applyNumberFormat="1" applyFont="1" applyBorder="1" applyAlignment="1">
      <alignment/>
    </xf>
    <xf numFmtId="43" fontId="16" fillId="0" borderId="62" xfId="59" applyNumberFormat="1" applyFont="1" applyBorder="1" applyAlignment="1">
      <alignment/>
    </xf>
    <xf numFmtId="43" fontId="16" fillId="0" borderId="63" xfId="59" applyNumberFormat="1" applyFont="1" applyBorder="1" applyAlignment="1">
      <alignment/>
    </xf>
    <xf numFmtId="43" fontId="16" fillId="0" borderId="64" xfId="59" applyNumberFormat="1" applyFont="1" applyBorder="1" applyAlignment="1">
      <alignment/>
    </xf>
    <xf numFmtId="0" fontId="16" fillId="0" borderId="0" xfId="71" applyFont="1">
      <alignment/>
      <protection/>
    </xf>
    <xf numFmtId="0" fontId="9" fillId="0" borderId="32" xfId="79" applyFont="1" applyBorder="1" applyAlignment="1">
      <alignment horizontal="center" vertical="center" wrapText="1"/>
      <protection/>
    </xf>
    <xf numFmtId="0" fontId="4" fillId="0" borderId="27" xfId="84" applyBorder="1">
      <alignment/>
      <protection/>
    </xf>
    <xf numFmtId="176" fontId="25" fillId="0" borderId="0" xfId="81" applyFont="1">
      <alignment/>
      <protection/>
    </xf>
    <xf numFmtId="0" fontId="25" fillId="33" borderId="13" xfId="79" applyFont="1" applyFill="1" applyBorder="1" applyAlignment="1">
      <alignment horizontal="center" vertical="center"/>
      <protection/>
    </xf>
    <xf numFmtId="0" fontId="25" fillId="33" borderId="18" xfId="79" applyFont="1" applyFill="1" applyBorder="1" applyAlignment="1">
      <alignment horizontal="center" vertical="center"/>
      <protection/>
    </xf>
    <xf numFmtId="0" fontId="145" fillId="0" borderId="0" xfId="0" applyFont="1" applyBorder="1" applyAlignment="1">
      <alignment/>
    </xf>
    <xf numFmtId="0" fontId="145" fillId="0" borderId="0" xfId="0" applyFont="1" applyBorder="1" applyAlignment="1">
      <alignment horizontal="center"/>
    </xf>
    <xf numFmtId="0" fontId="146" fillId="0" borderId="0" xfId="0" applyFont="1" applyBorder="1" applyAlignment="1">
      <alignment/>
    </xf>
    <xf numFmtId="0" fontId="146" fillId="0" borderId="0" xfId="0" applyFont="1" applyAlignment="1">
      <alignment/>
    </xf>
    <xf numFmtId="0" fontId="145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right" vertical="center"/>
    </xf>
    <xf numFmtId="180" fontId="16" fillId="0" borderId="0" xfId="0" applyNumberFormat="1" applyFont="1" applyBorder="1" applyAlignment="1">
      <alignment vertical="center"/>
    </xf>
    <xf numFmtId="189" fontId="16" fillId="0" borderId="0" xfId="0" applyNumberFormat="1" applyFont="1" applyBorder="1" applyAlignment="1">
      <alignment vertical="center"/>
    </xf>
    <xf numFmtId="174" fontId="16" fillId="0" borderId="0" xfId="42" applyNumberFormat="1" applyFont="1" applyBorder="1" applyAlignment="1">
      <alignment horizontal="center" vertical="center"/>
    </xf>
    <xf numFmtId="174" fontId="147" fillId="0" borderId="0" xfId="79" applyNumberFormat="1" applyFont="1" applyFill="1">
      <alignment/>
      <protection/>
    </xf>
    <xf numFmtId="0" fontId="146" fillId="0" borderId="0" xfId="79" applyFont="1">
      <alignment/>
      <protection/>
    </xf>
    <xf numFmtId="176" fontId="148" fillId="0" borderId="0" xfId="81" applyFont="1" applyBorder="1">
      <alignment/>
      <protection/>
    </xf>
    <xf numFmtId="0" fontId="149" fillId="0" borderId="0" xfId="84" applyFont="1">
      <alignment/>
      <protection/>
    </xf>
    <xf numFmtId="0" fontId="150" fillId="0" borderId="0" xfId="0" applyFont="1" applyAlignment="1">
      <alignment/>
    </xf>
    <xf numFmtId="0" fontId="145" fillId="0" borderId="0" xfId="79" applyFont="1">
      <alignment/>
      <protection/>
    </xf>
    <xf numFmtId="165" fontId="151" fillId="0" borderId="0" xfId="0" applyNumberFormat="1" applyFont="1" applyBorder="1" applyAlignment="1">
      <alignment/>
    </xf>
    <xf numFmtId="165" fontId="152" fillId="0" borderId="0" xfId="42" applyNumberFormat="1" applyFont="1" applyBorder="1" applyAlignment="1">
      <alignment/>
    </xf>
    <xf numFmtId="0" fontId="145" fillId="0" borderId="0" xfId="79" applyFont="1" applyBorder="1">
      <alignment/>
      <protection/>
    </xf>
    <xf numFmtId="0" fontId="153" fillId="0" borderId="0" xfId="79" applyFont="1" applyBorder="1">
      <alignment/>
      <protection/>
    </xf>
    <xf numFmtId="0" fontId="154" fillId="0" borderId="0" xfId="79" applyFont="1" applyBorder="1">
      <alignment/>
      <protection/>
    </xf>
    <xf numFmtId="0" fontId="155" fillId="0" borderId="0" xfId="79" applyFont="1" applyBorder="1">
      <alignment/>
      <protection/>
    </xf>
    <xf numFmtId="0" fontId="151" fillId="0" borderId="0" xfId="0" applyFont="1" applyBorder="1" applyAlignment="1">
      <alignment horizontal="center"/>
    </xf>
    <xf numFmtId="174" fontId="147" fillId="0" borderId="0" xfId="79" applyNumberFormat="1" applyFont="1">
      <alignment/>
      <protection/>
    </xf>
    <xf numFmtId="174" fontId="156" fillId="0" borderId="0" xfId="79" applyNumberFormat="1" applyFont="1">
      <alignment/>
      <protection/>
    </xf>
    <xf numFmtId="0" fontId="156" fillId="0" borderId="0" xfId="0" applyFont="1" applyAlignment="1">
      <alignment/>
    </xf>
    <xf numFmtId="0" fontId="157" fillId="0" borderId="0" xfId="0" applyFont="1" applyBorder="1" applyAlignment="1">
      <alignment vertical="top"/>
    </xf>
    <xf numFmtId="0" fontId="151" fillId="0" borderId="0" xfId="0" applyFont="1" applyBorder="1" applyAlignment="1">
      <alignment/>
    </xf>
    <xf numFmtId="0" fontId="158" fillId="0" borderId="0" xfId="83" applyFont="1" applyBorder="1">
      <alignment/>
      <protection/>
    </xf>
    <xf numFmtId="0" fontId="159" fillId="0" borderId="0" xfId="0" applyFont="1" applyBorder="1" applyAlignment="1">
      <alignment horizontal="center" vertical="center"/>
    </xf>
    <xf numFmtId="183" fontId="158" fillId="0" borderId="0" xfId="42" applyNumberFormat="1" applyFont="1" applyBorder="1" applyAlignment="1">
      <alignment horizontal="center" vertical="center"/>
    </xf>
    <xf numFmtId="43" fontId="158" fillId="0" borderId="0" xfId="42" applyFont="1" applyBorder="1" applyAlignment="1">
      <alignment vertical="center"/>
    </xf>
    <xf numFmtId="0" fontId="158" fillId="0" borderId="0" xfId="0" applyFont="1" applyBorder="1" applyAlignment="1">
      <alignment/>
    </xf>
    <xf numFmtId="0" fontId="160" fillId="0" borderId="0" xfId="0" applyFont="1" applyBorder="1" applyAlignment="1">
      <alignment horizontal="center" vertical="center"/>
    </xf>
    <xf numFmtId="186" fontId="159" fillId="0" borderId="0" xfId="42" applyNumberFormat="1" applyFont="1" applyBorder="1" applyAlignment="1">
      <alignment horizontal="right" vertical="center"/>
    </xf>
    <xf numFmtId="186" fontId="145" fillId="0" borderId="0" xfId="0" applyNumberFormat="1" applyFont="1" applyBorder="1" applyAlignment="1">
      <alignment horizontal="right"/>
    </xf>
    <xf numFmtId="186" fontId="145" fillId="0" borderId="0" xfId="0" applyNumberFormat="1" applyFont="1" applyBorder="1" applyAlignment="1">
      <alignment vertical="center"/>
    </xf>
    <xf numFmtId="186" fontId="145" fillId="0" borderId="0" xfId="0" applyNumberFormat="1" applyFont="1" applyBorder="1" applyAlignment="1">
      <alignment horizontal="center"/>
    </xf>
    <xf numFmtId="186" fontId="145" fillId="0" borderId="0" xfId="0" applyNumberFormat="1" applyFont="1" applyBorder="1" applyAlignment="1">
      <alignment/>
    </xf>
    <xf numFmtId="184" fontId="145" fillId="0" borderId="0" xfId="0" applyNumberFormat="1" applyFont="1" applyBorder="1" applyAlignment="1">
      <alignment horizontal="right"/>
    </xf>
    <xf numFmtId="165" fontId="159" fillId="0" borderId="0" xfId="42" applyNumberFormat="1" applyFont="1" applyBorder="1" applyAlignment="1">
      <alignment vertical="center"/>
    </xf>
    <xf numFmtId="0" fontId="160" fillId="0" borderId="0" xfId="0" applyFont="1" applyBorder="1" applyAlignment="1" quotePrefix="1">
      <alignment horizontal="center" vertical="center"/>
    </xf>
    <xf numFmtId="186" fontId="160" fillId="0" borderId="0" xfId="42" applyNumberFormat="1" applyFont="1" applyBorder="1" applyAlignment="1">
      <alignment vertical="center"/>
    </xf>
    <xf numFmtId="186" fontId="154" fillId="0" borderId="0" xfId="42" applyNumberFormat="1" applyFont="1" applyBorder="1" applyAlignment="1">
      <alignment vertical="center"/>
    </xf>
    <xf numFmtId="176" fontId="3" fillId="0" borderId="0" xfId="81" applyBorder="1">
      <alignment/>
      <protection/>
    </xf>
    <xf numFmtId="2" fontId="158" fillId="0" borderId="0" xfId="0" applyNumberFormat="1" applyFont="1" applyBorder="1" applyAlignment="1">
      <alignment/>
    </xf>
    <xf numFmtId="0" fontId="151" fillId="0" borderId="0" xfId="71" applyFont="1" applyBorder="1">
      <alignment/>
      <protection/>
    </xf>
    <xf numFmtId="174" fontId="145" fillId="0" borderId="0" xfId="79" applyNumberFormat="1" applyFont="1" applyBorder="1">
      <alignment/>
      <protection/>
    </xf>
    <xf numFmtId="166" fontId="145" fillId="0" borderId="0" xfId="79" applyNumberFormat="1" applyFont="1" applyBorder="1">
      <alignment/>
      <protection/>
    </xf>
    <xf numFmtId="0" fontId="0" fillId="0" borderId="0" xfId="0" applyFill="1" applyAlignment="1">
      <alignment/>
    </xf>
    <xf numFmtId="176" fontId="39" fillId="0" borderId="24" xfId="81" applyFont="1" applyBorder="1" applyAlignment="1">
      <alignment horizontal="center" vertical="center" wrapText="1"/>
      <protection/>
    </xf>
    <xf numFmtId="176" fontId="39" fillId="0" borderId="32" xfId="81" applyFont="1" applyBorder="1" applyAlignment="1">
      <alignment horizontal="center" vertical="center" wrapText="1"/>
      <protection/>
    </xf>
    <xf numFmtId="1" fontId="17" fillId="0" borderId="36" xfId="81" applyNumberFormat="1" applyFont="1" applyBorder="1" applyAlignment="1">
      <alignment vertical="center"/>
      <protection/>
    </xf>
    <xf numFmtId="1" fontId="17" fillId="0" borderId="38" xfId="81" applyNumberFormat="1" applyFont="1" applyBorder="1" applyAlignment="1">
      <alignment vertical="center"/>
      <protection/>
    </xf>
    <xf numFmtId="1" fontId="18" fillId="0" borderId="65" xfId="81" applyNumberFormat="1" applyFont="1" applyBorder="1" applyAlignment="1">
      <alignment horizontal="left" vertical="center" wrapText="1"/>
      <protection/>
    </xf>
    <xf numFmtId="1" fontId="9" fillId="0" borderId="66" xfId="81" applyNumberFormat="1" applyFont="1" applyBorder="1" applyAlignment="1">
      <alignment vertical="center"/>
      <protection/>
    </xf>
    <xf numFmtId="1" fontId="17" fillId="0" borderId="66" xfId="81" applyNumberFormat="1" applyFont="1" applyBorder="1" applyAlignment="1">
      <alignment vertical="center"/>
      <protection/>
    </xf>
    <xf numFmtId="1" fontId="17" fillId="0" borderId="67" xfId="81" applyNumberFormat="1" applyFont="1" applyBorder="1" applyAlignment="1">
      <alignment vertical="center"/>
      <protection/>
    </xf>
    <xf numFmtId="176" fontId="18" fillId="0" borderId="65" xfId="81" applyFont="1" applyBorder="1" applyAlignment="1">
      <alignment horizontal="left" vertical="center" wrapText="1"/>
      <protection/>
    </xf>
    <xf numFmtId="1" fontId="20" fillId="0" borderId="68" xfId="81" applyNumberFormat="1" applyFont="1" applyBorder="1">
      <alignment/>
      <protection/>
    </xf>
    <xf numFmtId="1" fontId="20" fillId="0" borderId="69" xfId="81" applyNumberFormat="1" applyFont="1" applyBorder="1">
      <alignment/>
      <protection/>
    </xf>
    <xf numFmtId="1" fontId="20" fillId="0" borderId="70" xfId="81" applyNumberFormat="1" applyFont="1" applyBorder="1">
      <alignment/>
      <protection/>
    </xf>
    <xf numFmtId="1" fontId="20" fillId="0" borderId="68" xfId="81" applyNumberFormat="1" applyFont="1" applyBorder="1" applyAlignment="1">
      <alignment vertical="center"/>
      <protection/>
    </xf>
    <xf numFmtId="1" fontId="20" fillId="0" borderId="69" xfId="81" applyNumberFormat="1" applyFont="1" applyBorder="1" applyAlignment="1">
      <alignment vertical="center"/>
      <protection/>
    </xf>
    <xf numFmtId="1" fontId="42" fillId="0" borderId="69" xfId="81" applyNumberFormat="1" applyFont="1" applyBorder="1" applyAlignment="1">
      <alignment vertical="center"/>
      <protection/>
    </xf>
    <xf numFmtId="1" fontId="20" fillId="0" borderId="70" xfId="81" applyNumberFormat="1" applyFont="1" applyBorder="1" applyAlignment="1">
      <alignment vertical="center"/>
      <protection/>
    </xf>
    <xf numFmtId="0" fontId="31" fillId="0" borderId="0" xfId="79" applyFont="1" applyBorder="1" applyAlignment="1">
      <alignment horizontal="center"/>
      <protection/>
    </xf>
    <xf numFmtId="0" fontId="19" fillId="0" borderId="0" xfId="79" applyFont="1" applyBorder="1">
      <alignment/>
      <protection/>
    </xf>
    <xf numFmtId="174" fontId="17" fillId="0" borderId="0" xfId="0" applyNumberFormat="1" applyFont="1" applyAlignment="1">
      <alignment/>
    </xf>
    <xf numFmtId="176" fontId="161" fillId="0" borderId="0" xfId="81" applyFont="1" applyBorder="1">
      <alignment/>
      <protection/>
    </xf>
    <xf numFmtId="0" fontId="162" fillId="0" borderId="0" xfId="84" applyFont="1" applyBorder="1">
      <alignment/>
      <protection/>
    </xf>
    <xf numFmtId="0" fontId="162" fillId="0" borderId="0" xfId="84" applyFont="1">
      <alignment/>
      <protection/>
    </xf>
    <xf numFmtId="2" fontId="16" fillId="0" borderId="0" xfId="0" applyNumberFormat="1" applyFont="1" applyBorder="1" applyAlignment="1">
      <alignment/>
    </xf>
    <xf numFmtId="0" fontId="163" fillId="0" borderId="0" xfId="0" applyFont="1" applyBorder="1" applyAlignment="1">
      <alignment/>
    </xf>
    <xf numFmtId="0" fontId="163" fillId="0" borderId="0" xfId="0" applyFont="1" applyAlignment="1">
      <alignment/>
    </xf>
    <xf numFmtId="166" fontId="45" fillId="0" borderId="0" xfId="42" applyNumberFormat="1" applyFont="1" applyBorder="1" applyAlignment="1">
      <alignment vertical="center"/>
    </xf>
    <xf numFmtId="166" fontId="23" fillId="0" borderId="42" xfId="42" applyNumberFormat="1" applyFont="1" applyBorder="1" applyAlignment="1">
      <alignment vertical="center"/>
    </xf>
    <xf numFmtId="166" fontId="45" fillId="0" borderId="43" xfId="42" applyNumberFormat="1" applyFont="1" applyBorder="1" applyAlignment="1">
      <alignment vertical="center"/>
    </xf>
    <xf numFmtId="166" fontId="23" fillId="0" borderId="71" xfId="42" applyNumberFormat="1" applyFont="1" applyBorder="1" applyAlignment="1">
      <alignment vertical="center"/>
    </xf>
    <xf numFmtId="166" fontId="23" fillId="0" borderId="72" xfId="42" applyNumberFormat="1" applyFont="1" applyBorder="1" applyAlignment="1">
      <alignment vertical="center"/>
    </xf>
    <xf numFmtId="166" fontId="23" fillId="0" borderId="73" xfId="42" applyNumberFormat="1" applyFont="1" applyBorder="1" applyAlignment="1">
      <alignment vertical="center"/>
    </xf>
    <xf numFmtId="166" fontId="23" fillId="0" borderId="74" xfId="42" applyNumberFormat="1" applyFont="1" applyBorder="1" applyAlignment="1">
      <alignment vertical="center"/>
    </xf>
    <xf numFmtId="166" fontId="23" fillId="0" borderId="75" xfId="42" applyNumberFormat="1" applyFont="1" applyBorder="1" applyAlignment="1">
      <alignment vertical="center"/>
    </xf>
    <xf numFmtId="187" fontId="45" fillId="0" borderId="0" xfId="42" applyNumberFormat="1" applyFont="1" applyBorder="1" applyAlignment="1">
      <alignment vertical="center"/>
    </xf>
    <xf numFmtId="0" fontId="151" fillId="0" borderId="0" xfId="0" applyFont="1" applyBorder="1" applyAlignment="1">
      <alignment horizontal="left" vertical="center"/>
    </xf>
    <xf numFmtId="43" fontId="145" fillId="0" borderId="0" xfId="0" applyNumberFormat="1" applyFont="1" applyBorder="1" applyAlignment="1">
      <alignment/>
    </xf>
    <xf numFmtId="181" fontId="16" fillId="0" borderId="0" xfId="42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center"/>
    </xf>
    <xf numFmtId="0" fontId="30" fillId="0" borderId="0" xfId="0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16" fillId="0" borderId="0" xfId="80">
      <alignment/>
      <protection/>
    </xf>
    <xf numFmtId="1" fontId="38" fillId="0" borderId="0" xfId="80" applyNumberFormat="1" applyFont="1" applyBorder="1" applyAlignment="1">
      <alignment vertical="center"/>
      <protection/>
    </xf>
    <xf numFmtId="1" fontId="16" fillId="0" borderId="21" xfId="80" applyNumberFormat="1" applyBorder="1" applyAlignment="1">
      <alignment vertical="center"/>
      <protection/>
    </xf>
    <xf numFmtId="1" fontId="16" fillId="0" borderId="20" xfId="80" applyNumberFormat="1" applyBorder="1" applyAlignment="1">
      <alignment vertical="center"/>
      <protection/>
    </xf>
    <xf numFmtId="0" fontId="33" fillId="0" borderId="76" xfId="80" applyFont="1" applyBorder="1" applyAlignment="1">
      <alignment vertical="center"/>
      <protection/>
    </xf>
    <xf numFmtId="0" fontId="16" fillId="0" borderId="21" xfId="80" applyBorder="1" applyAlignment="1">
      <alignment vertical="center"/>
      <protection/>
    </xf>
    <xf numFmtId="0" fontId="16" fillId="0" borderId="20" xfId="80" applyBorder="1" applyAlignment="1">
      <alignment vertical="center"/>
      <protection/>
    </xf>
    <xf numFmtId="0" fontId="158" fillId="0" borderId="0" xfId="80" applyFont="1">
      <alignment/>
      <protection/>
    </xf>
    <xf numFmtId="0" fontId="16" fillId="0" borderId="23" xfId="80" applyBorder="1">
      <alignment/>
      <protection/>
    </xf>
    <xf numFmtId="0" fontId="16" fillId="0" borderId="13" xfId="80" applyBorder="1">
      <alignment/>
      <protection/>
    </xf>
    <xf numFmtId="0" fontId="16" fillId="0" borderId="26" xfId="80" applyBorder="1">
      <alignment/>
      <protection/>
    </xf>
    <xf numFmtId="0" fontId="16" fillId="0" borderId="24" xfId="80" applyBorder="1">
      <alignment/>
      <protection/>
    </xf>
    <xf numFmtId="0" fontId="147" fillId="0" borderId="0" xfId="80" applyFont="1">
      <alignment/>
      <protection/>
    </xf>
    <xf numFmtId="43" fontId="164" fillId="0" borderId="0" xfId="42" applyFont="1" applyBorder="1" applyAlignment="1">
      <alignment vertical="center"/>
    </xf>
    <xf numFmtId="1" fontId="6" fillId="0" borderId="20" xfId="84" applyNumberFormat="1" applyFont="1" applyBorder="1" applyAlignment="1" quotePrefix="1">
      <alignment horizontal="left" vertical="center"/>
      <protection/>
    </xf>
    <xf numFmtId="2" fontId="145" fillId="0" borderId="0" xfId="79" applyNumberFormat="1" applyFont="1" applyBorder="1">
      <alignment/>
      <protection/>
    </xf>
    <xf numFmtId="0" fontId="163" fillId="0" borderId="0" xfId="79" applyFont="1" applyBorder="1">
      <alignment/>
      <protection/>
    </xf>
    <xf numFmtId="2" fontId="145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/>
    </xf>
    <xf numFmtId="0" fontId="165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/>
    </xf>
    <xf numFmtId="166" fontId="17" fillId="0" borderId="36" xfId="84" applyNumberFormat="1" applyFont="1" applyBorder="1" applyAlignment="1">
      <alignment horizontal="center"/>
      <protection/>
    </xf>
    <xf numFmtId="3" fontId="9" fillId="0" borderId="35" xfId="84" applyNumberFormat="1" applyFont="1" applyBorder="1" applyAlignment="1">
      <alignment horizontal="center"/>
      <protection/>
    </xf>
    <xf numFmtId="1" fontId="9" fillId="0" borderId="35" xfId="84" applyNumberFormat="1" applyFont="1" applyBorder="1" applyAlignment="1">
      <alignment horizontal="center"/>
      <protection/>
    </xf>
    <xf numFmtId="166" fontId="17" fillId="0" borderId="38" xfId="84" applyNumberFormat="1" applyFont="1" applyBorder="1" applyAlignment="1">
      <alignment horizontal="center"/>
      <protection/>
    </xf>
    <xf numFmtId="3" fontId="42" fillId="0" borderId="35" xfId="84" applyNumberFormat="1" applyFont="1" applyBorder="1" applyAlignment="1">
      <alignment horizontal="center"/>
      <protection/>
    </xf>
    <xf numFmtId="3" fontId="42" fillId="0" borderId="13" xfId="84" applyNumberFormat="1" applyFont="1" applyBorder="1" applyAlignment="1">
      <alignment horizontal="center"/>
      <protection/>
    </xf>
    <xf numFmtId="3" fontId="42" fillId="0" borderId="23" xfId="84" applyNumberFormat="1" applyFont="1" applyBorder="1" applyAlignment="1">
      <alignment horizontal="center"/>
      <protection/>
    </xf>
    <xf numFmtId="1" fontId="9" fillId="0" borderId="37" xfId="84" applyNumberFormat="1" applyFont="1" applyBorder="1" applyAlignment="1">
      <alignment horizontal="center"/>
      <protection/>
    </xf>
    <xf numFmtId="0" fontId="46" fillId="0" borderId="0" xfId="84" applyFont="1" applyBorder="1">
      <alignment/>
      <protection/>
    </xf>
    <xf numFmtId="0" fontId="9" fillId="0" borderId="41" xfId="84" applyFont="1" applyBorder="1">
      <alignment/>
      <protection/>
    </xf>
    <xf numFmtId="0" fontId="17" fillId="0" borderId="77" xfId="84" applyFont="1" applyBorder="1">
      <alignment/>
      <protection/>
    </xf>
    <xf numFmtId="0" fontId="17" fillId="0" borderId="33" xfId="84" applyFont="1" applyBorder="1">
      <alignment/>
      <protection/>
    </xf>
    <xf numFmtId="0" fontId="9" fillId="0" borderId="36" xfId="84" applyFont="1" applyBorder="1">
      <alignment/>
      <protection/>
    </xf>
    <xf numFmtId="0" fontId="17" fillId="0" borderId="35" xfId="84" applyFont="1" applyBorder="1">
      <alignment/>
      <protection/>
    </xf>
    <xf numFmtId="0" fontId="17" fillId="0" borderId="78" xfId="84" applyFont="1" applyBorder="1">
      <alignment/>
      <protection/>
    </xf>
    <xf numFmtId="0" fontId="17" fillId="0" borderId="34" xfId="84" applyFont="1" applyBorder="1">
      <alignment/>
      <protection/>
    </xf>
    <xf numFmtId="0" fontId="9" fillId="0" borderId="38" xfId="84" applyFont="1" applyBorder="1">
      <alignment/>
      <protection/>
    </xf>
    <xf numFmtId="0" fontId="17" fillId="0" borderId="37" xfId="84" applyFont="1" applyBorder="1">
      <alignment/>
      <protection/>
    </xf>
    <xf numFmtId="0" fontId="17" fillId="0" borderId="0" xfId="84" applyFont="1" applyBorder="1">
      <alignment/>
      <protection/>
    </xf>
    <xf numFmtId="0" fontId="9" fillId="0" borderId="39" xfId="84" applyFont="1" applyBorder="1">
      <alignment/>
      <protection/>
    </xf>
    <xf numFmtId="170" fontId="24" fillId="0" borderId="0" xfId="0" applyNumberFormat="1" applyFont="1" applyAlignment="1">
      <alignment/>
    </xf>
    <xf numFmtId="0" fontId="6" fillId="0" borderId="0" xfId="71" applyFont="1" applyBorder="1">
      <alignment/>
      <protection/>
    </xf>
    <xf numFmtId="0" fontId="6" fillId="0" borderId="0" xfId="83" applyFont="1" applyBorder="1" applyAlignment="1" quotePrefix="1">
      <alignment horizontal="center"/>
      <protection/>
    </xf>
    <xf numFmtId="0" fontId="16" fillId="0" borderId="0" xfId="71" applyFont="1" applyFill="1" applyBorder="1" applyAlignment="1">
      <alignment horizontal="left"/>
      <protection/>
    </xf>
    <xf numFmtId="0" fontId="16" fillId="0" borderId="0" xfId="71" applyFont="1" applyBorder="1">
      <alignment/>
      <protection/>
    </xf>
    <xf numFmtId="0" fontId="23" fillId="0" borderId="0" xfId="83" applyFont="1" applyBorder="1">
      <alignment/>
      <protection/>
    </xf>
    <xf numFmtId="0" fontId="6" fillId="0" borderId="0" xfId="83" applyFont="1" applyBorder="1" applyAlignment="1">
      <alignment horizontal="center" vertical="center"/>
      <protection/>
    </xf>
    <xf numFmtId="2" fontId="16" fillId="0" borderId="0" xfId="59" applyNumberFormat="1" applyFont="1" applyBorder="1" applyAlignment="1">
      <alignment/>
    </xf>
    <xf numFmtId="1" fontId="16" fillId="0" borderId="0" xfId="48" applyNumberFormat="1" applyFont="1" applyBorder="1" applyAlignment="1">
      <alignment/>
    </xf>
    <xf numFmtId="1" fontId="16" fillId="0" borderId="0" xfId="83" applyNumberFormat="1" applyFont="1" applyBorder="1">
      <alignment/>
      <protection/>
    </xf>
    <xf numFmtId="0" fontId="158" fillId="0" borderId="0" xfId="83" applyFont="1">
      <alignment/>
      <protection/>
    </xf>
    <xf numFmtId="43" fontId="158" fillId="0" borderId="0" xfId="42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6" fontId="25" fillId="0" borderId="17" xfId="42" applyNumberFormat="1" applyFont="1" applyBorder="1" applyAlignment="1">
      <alignment horizontal="center" vertical="center"/>
    </xf>
    <xf numFmtId="43" fontId="25" fillId="0" borderId="17" xfId="42" applyNumberFormat="1" applyFont="1" applyBorder="1" applyAlignment="1">
      <alignment horizontal="center" vertical="center"/>
    </xf>
    <xf numFmtId="165" fontId="19" fillId="0" borderId="0" xfId="79" applyNumberFormat="1" applyFont="1" applyBorder="1">
      <alignment/>
      <protection/>
    </xf>
    <xf numFmtId="165" fontId="25" fillId="0" borderId="0" xfId="42" applyNumberFormat="1" applyFont="1" applyBorder="1" applyAlignment="1">
      <alignment horizontal="center" vertical="center"/>
    </xf>
    <xf numFmtId="165" fontId="19" fillId="0" borderId="0" xfId="42" applyNumberFormat="1" applyFont="1" applyBorder="1" applyAlignment="1">
      <alignment/>
    </xf>
    <xf numFmtId="166" fontId="26" fillId="0" borderId="17" xfId="42" applyNumberFormat="1" applyFont="1" applyBorder="1" applyAlignment="1">
      <alignment horizontal="center" vertical="center"/>
    </xf>
    <xf numFmtId="0" fontId="40" fillId="0" borderId="0" xfId="79" applyFont="1" applyBorder="1" applyAlignment="1">
      <alignment horizontal="left" vertical="center"/>
      <protection/>
    </xf>
    <xf numFmtId="166" fontId="23" fillId="0" borderId="0" xfId="42" applyNumberFormat="1" applyFont="1" applyBorder="1" applyAlignment="1">
      <alignment horizontal="right"/>
    </xf>
    <xf numFmtId="166" fontId="6" fillId="0" borderId="0" xfId="42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66" fillId="0" borderId="0" xfId="84" applyFont="1">
      <alignment/>
      <protection/>
    </xf>
    <xf numFmtId="0" fontId="166" fillId="0" borderId="0" xfId="84" applyFont="1" applyBorder="1">
      <alignment/>
      <protection/>
    </xf>
    <xf numFmtId="0" fontId="167" fillId="0" borderId="0" xfId="84" applyFont="1" applyBorder="1" applyAlignment="1">
      <alignment horizontal="center" vertical="center" wrapText="1"/>
      <protection/>
    </xf>
    <xf numFmtId="0" fontId="167" fillId="0" borderId="0" xfId="84" applyFont="1" applyBorder="1">
      <alignment/>
      <protection/>
    </xf>
    <xf numFmtId="3" fontId="167" fillId="0" borderId="0" xfId="84" applyNumberFormat="1" applyFont="1" applyBorder="1" applyAlignment="1">
      <alignment vertical="center"/>
      <protection/>
    </xf>
    <xf numFmtId="176" fontId="167" fillId="0" borderId="0" xfId="81" applyFont="1" applyBorder="1">
      <alignment/>
      <protection/>
    </xf>
    <xf numFmtId="176" fontId="167" fillId="0" borderId="0" xfId="81" applyFont="1" applyBorder="1" applyAlignment="1">
      <alignment wrapText="1"/>
      <protection/>
    </xf>
    <xf numFmtId="0" fontId="166" fillId="0" borderId="0" xfId="80" applyFont="1">
      <alignment/>
      <protection/>
    </xf>
    <xf numFmtId="174" fontId="167" fillId="0" borderId="0" xfId="81" applyNumberFormat="1" applyFont="1" applyBorder="1">
      <alignment/>
      <protection/>
    </xf>
    <xf numFmtId="176" fontId="168" fillId="0" borderId="0" xfId="81" applyFont="1">
      <alignment/>
      <protection/>
    </xf>
    <xf numFmtId="2" fontId="167" fillId="0" borderId="0" xfId="81" applyNumberFormat="1" applyFont="1" applyBorder="1">
      <alignment/>
      <protection/>
    </xf>
    <xf numFmtId="177" fontId="167" fillId="0" borderId="0" xfId="81" applyNumberFormat="1" applyFont="1" applyBorder="1">
      <alignment/>
      <protection/>
    </xf>
    <xf numFmtId="174" fontId="167" fillId="0" borderId="0" xfId="81" applyNumberFormat="1" applyFont="1" applyFill="1" applyBorder="1">
      <alignment/>
      <protection/>
    </xf>
    <xf numFmtId="2" fontId="167" fillId="0" borderId="0" xfId="81" applyNumberFormat="1" applyFont="1" applyFill="1" applyBorder="1">
      <alignment/>
      <protection/>
    </xf>
    <xf numFmtId="0" fontId="167" fillId="0" borderId="0" xfId="80" applyFont="1" applyBorder="1">
      <alignment/>
      <protection/>
    </xf>
    <xf numFmtId="176" fontId="3" fillId="0" borderId="0" xfId="81" applyFont="1" applyBorder="1">
      <alignment/>
      <protection/>
    </xf>
    <xf numFmtId="0" fontId="4" fillId="0" borderId="0" xfId="84" applyFont="1" applyBorder="1">
      <alignment/>
      <protection/>
    </xf>
    <xf numFmtId="176" fontId="3" fillId="0" borderId="0" xfId="81" applyFont="1">
      <alignment/>
      <protection/>
    </xf>
    <xf numFmtId="0" fontId="9" fillId="0" borderId="40" xfId="84" applyFont="1" applyBorder="1">
      <alignment/>
      <protection/>
    </xf>
    <xf numFmtId="174" fontId="9" fillId="0" borderId="79" xfId="84" applyNumberFormat="1" applyFont="1" applyBorder="1">
      <alignment/>
      <protection/>
    </xf>
    <xf numFmtId="43" fontId="19" fillId="0" borderId="0" xfId="42" applyFont="1" applyBorder="1" applyAlignment="1">
      <alignment/>
    </xf>
    <xf numFmtId="43" fontId="19" fillId="0" borderId="0" xfId="0" applyNumberFormat="1" applyFont="1" applyBorder="1" applyAlignment="1">
      <alignment/>
    </xf>
    <xf numFmtId="43" fontId="19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71" fontId="19" fillId="0" borderId="0" xfId="0" applyNumberFormat="1" applyFont="1" applyBorder="1" applyAlignment="1">
      <alignment/>
    </xf>
    <xf numFmtId="171" fontId="19" fillId="0" borderId="0" xfId="0" applyNumberFormat="1" applyFont="1" applyFill="1" applyBorder="1" applyAlignment="1">
      <alignment/>
    </xf>
    <xf numFmtId="188" fontId="16" fillId="0" borderId="0" xfId="0" applyNumberFormat="1" applyFont="1" applyBorder="1" applyAlignment="1">
      <alignment horizontal="right" vertical="center"/>
    </xf>
    <xf numFmtId="170" fontId="16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33" fillId="0" borderId="0" xfId="0" applyFont="1" applyBorder="1" applyAlignment="1" quotePrefix="1">
      <alignment vertical="center"/>
    </xf>
    <xf numFmtId="0" fontId="33" fillId="0" borderId="0" xfId="0" applyFont="1" applyBorder="1" applyAlignment="1" quotePrefix="1">
      <alignment horizontal="left" vertical="center" indent="1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76" fontId="167" fillId="0" borderId="0" xfId="81" applyFont="1" applyBorder="1" applyAlignment="1">
      <alignment horizontal="center" vertical="center" wrapText="1"/>
      <protection/>
    </xf>
    <xf numFmtId="0" fontId="0" fillId="0" borderId="0" xfId="77">
      <alignment/>
      <protection/>
    </xf>
    <xf numFmtId="0" fontId="145" fillId="0" borderId="0" xfId="77" applyFont="1">
      <alignment/>
      <protection/>
    </xf>
    <xf numFmtId="0" fontId="42" fillId="0" borderId="0" xfId="77" applyFont="1">
      <alignment/>
      <protection/>
    </xf>
    <xf numFmtId="0" fontId="0" fillId="0" borderId="26" xfId="77" applyBorder="1">
      <alignment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18" fillId="0" borderId="12" xfId="77" applyFont="1" applyBorder="1" applyAlignment="1">
      <alignment horizontal="center" vertical="center" wrapText="1"/>
      <protection/>
    </xf>
    <xf numFmtId="0" fontId="18" fillId="0" borderId="13" xfId="77" applyFont="1" applyBorder="1" applyAlignment="1">
      <alignment horizontal="center" vertical="center" wrapText="1"/>
      <protection/>
    </xf>
    <xf numFmtId="0" fontId="0" fillId="0" borderId="0" xfId="77" applyBorder="1">
      <alignment/>
      <protection/>
    </xf>
    <xf numFmtId="0" fontId="18" fillId="0" borderId="0" xfId="77" applyFont="1" applyBorder="1" applyAlignment="1">
      <alignment horizontal="center" vertical="center" wrapText="1"/>
      <protection/>
    </xf>
    <xf numFmtId="0" fontId="0" fillId="0" borderId="0" xfId="77" applyFont="1">
      <alignment/>
      <protection/>
    </xf>
    <xf numFmtId="0" fontId="0" fillId="0" borderId="17" xfId="77" applyBorder="1">
      <alignment/>
      <protection/>
    </xf>
    <xf numFmtId="0" fontId="23" fillId="0" borderId="0" xfId="77" applyFont="1" applyBorder="1">
      <alignment/>
      <protection/>
    </xf>
    <xf numFmtId="0" fontId="163" fillId="0" borderId="0" xfId="77" applyFont="1">
      <alignment/>
      <protection/>
    </xf>
    <xf numFmtId="0" fontId="163" fillId="0" borderId="0" xfId="77" applyFont="1" applyBorder="1">
      <alignment/>
      <protection/>
    </xf>
    <xf numFmtId="0" fontId="167" fillId="0" borderId="0" xfId="77" applyFont="1">
      <alignment/>
      <protection/>
    </xf>
    <xf numFmtId="0" fontId="167" fillId="0" borderId="0" xfId="77" applyFont="1" applyBorder="1">
      <alignment/>
      <protection/>
    </xf>
    <xf numFmtId="3" fontId="167" fillId="0" borderId="0" xfId="77" applyNumberFormat="1" applyFont="1" applyBorder="1">
      <alignment/>
      <protection/>
    </xf>
    <xf numFmtId="0" fontId="167" fillId="0" borderId="0" xfId="77" applyFont="1" applyAlignment="1">
      <alignment horizontal="center"/>
      <protection/>
    </xf>
    <xf numFmtId="0" fontId="0" fillId="0" borderId="22" xfId="77" applyBorder="1">
      <alignment/>
      <protection/>
    </xf>
    <xf numFmtId="0" fontId="0" fillId="0" borderId="19" xfId="77" applyBorder="1">
      <alignment/>
      <protection/>
    </xf>
    <xf numFmtId="0" fontId="17" fillId="0" borderId="0" xfId="77" applyFont="1" applyAlignment="1">
      <alignment horizontal="center"/>
      <protection/>
    </xf>
    <xf numFmtId="0" fontId="0" fillId="0" borderId="0" xfId="77" applyFont="1" applyBorder="1">
      <alignment/>
      <protection/>
    </xf>
    <xf numFmtId="0" fontId="0" fillId="0" borderId="0" xfId="77" applyFont="1">
      <alignment/>
      <protection/>
    </xf>
    <xf numFmtId="0" fontId="18" fillId="0" borderId="0" xfId="80" applyFont="1">
      <alignment/>
      <protection/>
    </xf>
    <xf numFmtId="0" fontId="17" fillId="0" borderId="39" xfId="80" applyFont="1" applyBorder="1">
      <alignment/>
      <protection/>
    </xf>
    <xf numFmtId="0" fontId="17" fillId="0" borderId="40" xfId="80" applyFont="1" applyBorder="1">
      <alignment/>
      <protection/>
    </xf>
    <xf numFmtId="0" fontId="17" fillId="0" borderId="41" xfId="80" applyFont="1" applyBorder="1">
      <alignment/>
      <protection/>
    </xf>
    <xf numFmtId="0" fontId="17" fillId="0" borderId="35" xfId="80" applyFont="1" applyBorder="1">
      <alignment/>
      <protection/>
    </xf>
    <xf numFmtId="0" fontId="17" fillId="0" borderId="33" xfId="80" applyFont="1" applyBorder="1">
      <alignment/>
      <protection/>
    </xf>
    <xf numFmtId="0" fontId="17" fillId="0" borderId="36" xfId="80" applyFont="1" applyBorder="1">
      <alignment/>
      <protection/>
    </xf>
    <xf numFmtId="0" fontId="17" fillId="0" borderId="37" xfId="80" applyFont="1" applyBorder="1">
      <alignment/>
      <protection/>
    </xf>
    <xf numFmtId="0" fontId="17" fillId="0" borderId="34" xfId="80" applyFont="1" applyBorder="1">
      <alignment/>
      <protection/>
    </xf>
    <xf numFmtId="0" fontId="17" fillId="0" borderId="38" xfId="80" applyFont="1" applyBorder="1">
      <alignment/>
      <protection/>
    </xf>
    <xf numFmtId="0" fontId="9" fillId="0" borderId="40" xfId="80" applyFont="1" applyBorder="1">
      <alignment/>
      <protection/>
    </xf>
    <xf numFmtId="0" fontId="9" fillId="0" borderId="33" xfId="80" applyFont="1" applyBorder="1">
      <alignment/>
      <protection/>
    </xf>
    <xf numFmtId="0" fontId="9" fillId="0" borderId="34" xfId="80" applyFont="1" applyBorder="1">
      <alignment/>
      <protection/>
    </xf>
    <xf numFmtId="0" fontId="16" fillId="0" borderId="0" xfId="80" applyFont="1">
      <alignment/>
      <protection/>
    </xf>
    <xf numFmtId="0" fontId="16" fillId="0" borderId="0" xfId="80" applyFont="1" applyBorder="1">
      <alignment/>
      <protection/>
    </xf>
    <xf numFmtId="0" fontId="158" fillId="0" borderId="0" xfId="80" applyFont="1" applyBorder="1">
      <alignment/>
      <protection/>
    </xf>
    <xf numFmtId="0" fontId="166" fillId="0" borderId="0" xfId="80" applyFont="1" applyBorder="1">
      <alignment/>
      <protection/>
    </xf>
    <xf numFmtId="0" fontId="30" fillId="0" borderId="0" xfId="85" applyFont="1" applyAlignment="1">
      <alignment horizontal="left" vertical="center"/>
      <protection/>
    </xf>
    <xf numFmtId="0" fontId="16" fillId="0" borderId="0" xfId="85" applyFont="1" applyFill="1">
      <alignment/>
      <protection/>
    </xf>
    <xf numFmtId="0" fontId="16" fillId="0" borderId="0" xfId="85" applyFont="1">
      <alignment/>
      <protection/>
    </xf>
    <xf numFmtId="0" fontId="0" fillId="0" borderId="0" xfId="85">
      <alignment/>
      <protection/>
    </xf>
    <xf numFmtId="0" fontId="0" fillId="0" borderId="0" xfId="85" applyFont="1">
      <alignment/>
      <protection/>
    </xf>
    <xf numFmtId="0" fontId="6" fillId="0" borderId="20" xfId="85" applyFont="1" applyBorder="1" applyAlignment="1">
      <alignment horizontal="center" vertical="center"/>
      <protection/>
    </xf>
    <xf numFmtId="0" fontId="6" fillId="0" borderId="17" xfId="85" applyFont="1" applyBorder="1" applyAlignment="1">
      <alignment horizontal="center" vertical="center"/>
      <protection/>
    </xf>
    <xf numFmtId="0" fontId="16" fillId="0" borderId="20" xfId="85" applyFont="1" applyBorder="1" applyAlignment="1">
      <alignment horizontal="left" vertical="center" indent="1"/>
      <protection/>
    </xf>
    <xf numFmtId="0" fontId="16" fillId="0" borderId="17" xfId="85" applyFont="1" applyBorder="1" applyAlignment="1">
      <alignment vertical="center"/>
      <protection/>
    </xf>
    <xf numFmtId="192" fontId="147" fillId="0" borderId="0" xfId="56" applyNumberFormat="1" applyFont="1" applyFill="1" applyBorder="1" applyAlignment="1" applyProtection="1">
      <alignment vertical="center"/>
      <protection/>
    </xf>
    <xf numFmtId="198" fontId="147" fillId="0" borderId="0" xfId="56" applyNumberFormat="1" applyFont="1" applyFill="1" applyBorder="1" applyAlignment="1" applyProtection="1">
      <alignment vertical="center"/>
      <protection/>
    </xf>
    <xf numFmtId="0" fontId="6" fillId="0" borderId="20" xfId="85" applyFont="1" applyBorder="1" applyAlignment="1">
      <alignment vertical="center"/>
      <protection/>
    </xf>
    <xf numFmtId="0" fontId="6" fillId="0" borderId="0" xfId="85" applyFont="1" applyBorder="1">
      <alignment/>
      <protection/>
    </xf>
    <xf numFmtId="166" fontId="9" fillId="0" borderId="0" xfId="85" applyNumberFormat="1" applyFont="1" applyBorder="1">
      <alignment/>
      <protection/>
    </xf>
    <xf numFmtId="165" fontId="9" fillId="0" borderId="0" xfId="85" applyNumberFormat="1" applyFont="1" applyBorder="1">
      <alignment/>
      <protection/>
    </xf>
    <xf numFmtId="3" fontId="9" fillId="0" borderId="0" xfId="85" applyNumberFormat="1" applyFont="1" applyBorder="1">
      <alignment/>
      <protection/>
    </xf>
    <xf numFmtId="41" fontId="9" fillId="0" borderId="0" xfId="44" applyFont="1" applyBorder="1" applyAlignment="1">
      <alignment/>
    </xf>
    <xf numFmtId="0" fontId="6" fillId="0" borderId="0" xfId="79" applyFont="1" applyBorder="1" applyAlignment="1">
      <alignment horizontal="left" vertical="center"/>
      <protection/>
    </xf>
    <xf numFmtId="0" fontId="16" fillId="0" borderId="0" xfId="79" applyFont="1" applyBorder="1" applyAlignment="1">
      <alignment horizontal="left" vertical="center"/>
      <protection/>
    </xf>
    <xf numFmtId="0" fontId="16" fillId="0" borderId="0" xfId="79" applyFont="1" applyBorder="1" applyAlignment="1">
      <alignment horizontal="center" vertical="center"/>
      <protection/>
    </xf>
    <xf numFmtId="0" fontId="16" fillId="0" borderId="0" xfId="79" applyFont="1" applyBorder="1" applyAlignment="1">
      <alignment vertical="center"/>
      <protection/>
    </xf>
    <xf numFmtId="0" fontId="16" fillId="0" borderId="0" xfId="79" applyFont="1">
      <alignment/>
      <protection/>
    </xf>
    <xf numFmtId="0" fontId="6" fillId="0" borderId="0" xfId="79" applyFont="1">
      <alignment/>
      <protection/>
    </xf>
    <xf numFmtId="0" fontId="16" fillId="0" borderId="26" xfId="79" applyFont="1" applyBorder="1" applyAlignment="1">
      <alignment horizontal="center" vertical="center"/>
      <protection/>
    </xf>
    <xf numFmtId="0" fontId="40" fillId="0" borderId="26" xfId="79" applyFont="1" applyBorder="1" applyAlignment="1">
      <alignment horizontal="center" vertical="center"/>
      <protection/>
    </xf>
    <xf numFmtId="0" fontId="32" fillId="0" borderId="1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5" fontId="163" fillId="0" borderId="80" xfId="0" applyNumberFormat="1" applyFont="1" applyBorder="1" applyAlignment="1">
      <alignment vertical="center"/>
    </xf>
    <xf numFmtId="165" fontId="163" fillId="0" borderId="81" xfId="0" applyNumberFormat="1" applyFont="1" applyBorder="1" applyAlignment="1">
      <alignment vertical="center"/>
    </xf>
    <xf numFmtId="165" fontId="169" fillId="0" borderId="0" xfId="0" applyNumberFormat="1" applyFont="1" applyBorder="1" applyAlignment="1">
      <alignment vertical="top"/>
    </xf>
    <xf numFmtId="165" fontId="169" fillId="0" borderId="42" xfId="0" applyNumberFormat="1" applyFont="1" applyBorder="1" applyAlignment="1">
      <alignment vertical="top"/>
    </xf>
    <xf numFmtId="189" fontId="16" fillId="0" borderId="23" xfId="0" applyNumberFormat="1" applyFont="1" applyBorder="1" applyAlignment="1">
      <alignment horizontal="center"/>
    </xf>
    <xf numFmtId="189" fontId="16" fillId="0" borderId="22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0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9" fillId="0" borderId="26" xfId="0" applyFont="1" applyBorder="1" applyAlignment="1">
      <alignment/>
    </xf>
    <xf numFmtId="0" fontId="0" fillId="0" borderId="55" xfId="0" applyBorder="1" applyAlignment="1">
      <alignment/>
    </xf>
    <xf numFmtId="0" fontId="170" fillId="0" borderId="0" xfId="79" applyFont="1">
      <alignment/>
      <protection/>
    </xf>
    <xf numFmtId="0" fontId="171" fillId="0" borderId="0" xfId="80" applyFont="1">
      <alignment/>
      <protection/>
    </xf>
    <xf numFmtId="0" fontId="172" fillId="0" borderId="0" xfId="77" applyFont="1">
      <alignment/>
      <protection/>
    </xf>
    <xf numFmtId="0" fontId="173" fillId="0" borderId="0" xfId="77" applyFont="1">
      <alignment/>
      <protection/>
    </xf>
    <xf numFmtId="174" fontId="9" fillId="0" borderId="36" xfId="84" applyNumberFormat="1" applyFont="1" applyBorder="1">
      <alignment/>
      <protection/>
    </xf>
    <xf numFmtId="174" fontId="9" fillId="0" borderId="38" xfId="84" applyNumberFormat="1" applyFont="1" applyBorder="1">
      <alignment/>
      <protection/>
    </xf>
    <xf numFmtId="174" fontId="17" fillId="0" borderId="33" xfId="84" applyNumberFormat="1" applyFont="1" applyBorder="1">
      <alignment/>
      <protection/>
    </xf>
    <xf numFmtId="174" fontId="9" fillId="0" borderId="40" xfId="84" applyNumberFormat="1" applyFont="1" applyBorder="1">
      <alignment/>
      <protection/>
    </xf>
    <xf numFmtId="174" fontId="17" fillId="0" borderId="35" xfId="84" applyNumberFormat="1" applyFont="1" applyBorder="1">
      <alignment/>
      <protection/>
    </xf>
    <xf numFmtId="199" fontId="9" fillId="0" borderId="36" xfId="84" applyNumberFormat="1" applyFont="1" applyBorder="1">
      <alignment/>
      <protection/>
    </xf>
    <xf numFmtId="199" fontId="9" fillId="0" borderId="38" xfId="84" applyNumberFormat="1" applyFont="1" applyBorder="1">
      <alignment/>
      <protection/>
    </xf>
    <xf numFmtId="174" fontId="17" fillId="0" borderId="77" xfId="84" applyNumberFormat="1" applyFont="1" applyBorder="1">
      <alignment/>
      <protection/>
    </xf>
    <xf numFmtId="1" fontId="17" fillId="0" borderId="82" xfId="81" applyNumberFormat="1" applyFont="1" applyBorder="1" applyAlignment="1">
      <alignment vertical="center"/>
      <protection/>
    </xf>
    <xf numFmtId="1" fontId="17" fillId="0" borderId="35" xfId="81" applyNumberFormat="1" applyFont="1" applyBorder="1" applyAlignment="1">
      <alignment vertical="center"/>
      <protection/>
    </xf>
    <xf numFmtId="1" fontId="17" fillId="0" borderId="37" xfId="81" applyNumberFormat="1" applyFont="1" applyBorder="1" applyAlignment="1">
      <alignment vertical="center"/>
      <protection/>
    </xf>
    <xf numFmtId="0" fontId="174" fillId="0" borderId="36" xfId="84" applyFont="1" applyBorder="1">
      <alignment/>
      <protection/>
    </xf>
    <xf numFmtId="166" fontId="33" fillId="0" borderId="0" xfId="85" applyNumberFormat="1" applyFont="1" applyBorder="1" applyAlignment="1">
      <alignment vertical="center"/>
      <protection/>
    </xf>
    <xf numFmtId="0" fontId="6" fillId="0" borderId="0" xfId="85" applyFont="1" applyBorder="1" applyAlignment="1">
      <alignment vertical="center"/>
      <protection/>
    </xf>
    <xf numFmtId="41" fontId="33" fillId="0" borderId="0" xfId="44" applyFont="1" applyBorder="1" applyAlignment="1">
      <alignment vertical="center"/>
    </xf>
    <xf numFmtId="165" fontId="33" fillId="0" borderId="0" xfId="85" applyNumberFormat="1" applyFont="1" applyBorder="1" applyAlignment="1">
      <alignment vertical="center"/>
      <protection/>
    </xf>
    <xf numFmtId="165" fontId="33" fillId="0" borderId="0" xfId="44" applyNumberFormat="1" applyFont="1" applyBorder="1" applyAlignment="1">
      <alignment vertical="center"/>
    </xf>
    <xf numFmtId="0" fontId="17" fillId="0" borderId="0" xfId="85" applyFont="1" applyBorder="1" applyAlignment="1">
      <alignment vertical="center"/>
      <protection/>
    </xf>
    <xf numFmtId="0" fontId="6" fillId="0" borderId="25" xfId="85" applyFont="1" applyBorder="1" applyAlignment="1">
      <alignment vertical="center"/>
      <protection/>
    </xf>
    <xf numFmtId="0" fontId="6" fillId="0" borderId="83" xfId="85" applyFont="1" applyBorder="1" applyAlignment="1">
      <alignment vertical="center"/>
      <protection/>
    </xf>
    <xf numFmtId="2" fontId="16" fillId="0" borderId="0" xfId="83" applyNumberFormat="1" applyFont="1" applyBorder="1">
      <alignment/>
      <protection/>
    </xf>
    <xf numFmtId="183" fontId="16" fillId="0" borderId="0" xfId="0" applyNumberFormat="1" applyFont="1" applyAlignment="1">
      <alignment/>
    </xf>
    <xf numFmtId="183" fontId="16" fillId="0" borderId="0" xfId="0" applyNumberFormat="1" applyFont="1" applyBorder="1" applyAlignment="1">
      <alignment/>
    </xf>
    <xf numFmtId="200" fontId="16" fillId="0" borderId="0" xfId="0" applyNumberFormat="1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85" applyFont="1" applyBorder="1">
      <alignment/>
      <protection/>
    </xf>
    <xf numFmtId="0" fontId="16" fillId="0" borderId="0" xfId="85" applyFont="1" applyBorder="1" applyAlignment="1">
      <alignment vertical="center"/>
      <protection/>
    </xf>
    <xf numFmtId="165" fontId="19" fillId="0" borderId="0" xfId="44" applyNumberFormat="1" applyFont="1" applyBorder="1" applyAlignment="1">
      <alignment vertical="center"/>
    </xf>
    <xf numFmtId="165" fontId="0" fillId="0" borderId="0" xfId="85" applyNumberFormat="1" applyFont="1" applyBorder="1">
      <alignment/>
      <protection/>
    </xf>
    <xf numFmtId="166" fontId="167" fillId="0" borderId="36" xfId="84" applyNumberFormat="1" applyFont="1" applyBorder="1" applyAlignment="1">
      <alignment horizontal="center"/>
      <protection/>
    </xf>
    <xf numFmtId="3" fontId="175" fillId="0" borderId="35" xfId="84" applyNumberFormat="1" applyFont="1" applyBorder="1" applyAlignment="1">
      <alignment horizontal="center"/>
      <protection/>
    </xf>
    <xf numFmtId="3" fontId="174" fillId="0" borderId="35" xfId="84" applyNumberFormat="1" applyFont="1" applyBorder="1" applyAlignment="1">
      <alignment horizontal="center"/>
      <protection/>
    </xf>
    <xf numFmtId="0" fontId="17" fillId="0" borderId="0" xfId="77" applyFont="1">
      <alignment/>
      <protection/>
    </xf>
    <xf numFmtId="0" fontId="145" fillId="0" borderId="0" xfId="0" applyFont="1" applyAlignment="1">
      <alignment horizontal="center"/>
    </xf>
    <xf numFmtId="174" fontId="16" fillId="0" borderId="0" xfId="0" applyNumberFormat="1" applyFont="1" applyBorder="1" applyAlignment="1">
      <alignment horizontal="center" vertical="center"/>
    </xf>
    <xf numFmtId="186" fontId="33" fillId="0" borderId="0" xfId="42" applyNumberFormat="1" applyFont="1" applyBorder="1" applyAlignment="1">
      <alignment vertical="center"/>
    </xf>
    <xf numFmtId="0" fontId="0" fillId="0" borderId="0" xfId="78" applyFont="1">
      <alignment/>
      <protection/>
    </xf>
    <xf numFmtId="0" fontId="23" fillId="0" borderId="20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vertical="center"/>
      <protection/>
    </xf>
    <xf numFmtId="166" fontId="0" fillId="0" borderId="20" xfId="42" applyNumberFormat="1" applyFont="1" applyBorder="1" applyAlignment="1">
      <alignment vertical="center"/>
    </xf>
    <xf numFmtId="166" fontId="0" fillId="0" borderId="43" xfId="42" applyNumberFormat="1" applyFont="1" applyBorder="1" applyAlignment="1">
      <alignment vertical="center"/>
    </xf>
    <xf numFmtId="166" fontId="0" fillId="0" borderId="0" xfId="42" applyNumberFormat="1" applyFont="1" applyBorder="1" applyAlignment="1">
      <alignment vertical="center"/>
    </xf>
    <xf numFmtId="166" fontId="0" fillId="0" borderId="84" xfId="42" applyNumberFormat="1" applyFont="1" applyBorder="1" applyAlignment="1">
      <alignment vertical="center"/>
    </xf>
    <xf numFmtId="166" fontId="0" fillId="0" borderId="46" xfId="42" applyNumberFormat="1" applyFont="1" applyBorder="1" applyAlignment="1">
      <alignment vertical="center"/>
    </xf>
    <xf numFmtId="166" fontId="23" fillId="0" borderId="0" xfId="42" applyNumberFormat="1" applyFont="1" applyBorder="1" applyAlignment="1">
      <alignment vertical="center"/>
    </xf>
    <xf numFmtId="166" fontId="25" fillId="0" borderId="84" xfId="42" applyNumberFormat="1" applyFont="1" applyBorder="1" applyAlignment="1">
      <alignment vertical="center"/>
    </xf>
    <xf numFmtId="0" fontId="23" fillId="0" borderId="16" xfId="78" applyFont="1" applyBorder="1" applyAlignment="1">
      <alignment vertical="center" wrapText="1"/>
      <protection/>
    </xf>
    <xf numFmtId="166" fontId="23" fillId="0" borderId="25" xfId="42" applyNumberFormat="1" applyFont="1" applyBorder="1" applyAlignment="1">
      <alignment vertical="center"/>
    </xf>
    <xf numFmtId="166" fontId="0" fillId="0" borderId="0" xfId="78" applyNumberFormat="1" applyFont="1">
      <alignment/>
      <protection/>
    </xf>
    <xf numFmtId="0" fontId="0" fillId="0" borderId="15" xfId="78" applyFont="1" applyBorder="1" applyAlignment="1">
      <alignment vertical="center" wrapText="1"/>
      <protection/>
    </xf>
    <xf numFmtId="0" fontId="53" fillId="0" borderId="0" xfId="82" applyFont="1">
      <alignment/>
      <protection/>
    </xf>
    <xf numFmtId="0" fontId="0" fillId="0" borderId="85" xfId="78" applyFont="1" applyBorder="1">
      <alignment/>
      <protection/>
    </xf>
    <xf numFmtId="0" fontId="0" fillId="0" borderId="49" xfId="78" applyFont="1" applyBorder="1">
      <alignment/>
      <protection/>
    </xf>
    <xf numFmtId="0" fontId="0" fillId="0" borderId="86" xfId="78" applyFont="1" applyBorder="1">
      <alignment/>
      <protection/>
    </xf>
    <xf numFmtId="0" fontId="0" fillId="0" borderId="87" xfId="78" applyFont="1" applyBorder="1">
      <alignment/>
      <protection/>
    </xf>
    <xf numFmtId="0" fontId="0" fillId="0" borderId="88" xfId="78" applyFont="1" applyBorder="1">
      <alignment/>
      <protection/>
    </xf>
    <xf numFmtId="0" fontId="23" fillId="0" borderId="0" xfId="78" applyFont="1" applyBorder="1">
      <alignment/>
      <protection/>
    </xf>
    <xf numFmtId="0" fontId="0" fillId="0" borderId="22" xfId="0" applyBorder="1" applyAlignment="1">
      <alignment/>
    </xf>
    <xf numFmtId="166" fontId="0" fillId="0" borderId="0" xfId="0" applyNumberFormat="1" applyAlignment="1">
      <alignment/>
    </xf>
    <xf numFmtId="166" fontId="23" fillId="0" borderId="0" xfId="78" applyNumberFormat="1" applyFont="1">
      <alignment/>
      <protection/>
    </xf>
    <xf numFmtId="0" fontId="24" fillId="0" borderId="0" xfId="78" applyFont="1">
      <alignment/>
      <protection/>
    </xf>
    <xf numFmtId="0" fontId="0" fillId="0" borderId="0" xfId="79" applyFont="1">
      <alignment/>
      <protection/>
    </xf>
    <xf numFmtId="0" fontId="0" fillId="0" borderId="0" xfId="79" applyFont="1" applyBorder="1">
      <alignment/>
      <protection/>
    </xf>
    <xf numFmtId="0" fontId="0" fillId="0" borderId="20" xfId="79" applyFont="1" applyBorder="1">
      <alignment/>
      <protection/>
    </xf>
    <xf numFmtId="0" fontId="0" fillId="0" borderId="17" xfId="79" applyFont="1" applyBorder="1">
      <alignment/>
      <protection/>
    </xf>
    <xf numFmtId="0" fontId="0" fillId="0" borderId="13" xfId="79" applyFont="1" applyBorder="1">
      <alignment/>
      <protection/>
    </xf>
    <xf numFmtId="0" fontId="0" fillId="0" borderId="20" xfId="79" applyFont="1" applyBorder="1" applyAlignment="1">
      <alignment horizontal="left" vertical="center"/>
      <protection/>
    </xf>
    <xf numFmtId="0" fontId="0" fillId="0" borderId="17" xfId="79" applyFont="1" applyBorder="1" applyAlignment="1">
      <alignment horizontal="center" vertical="center"/>
      <protection/>
    </xf>
    <xf numFmtId="0" fontId="0" fillId="0" borderId="13" xfId="79" applyFont="1" applyBorder="1" applyAlignment="1">
      <alignment horizontal="center" vertical="center"/>
      <protection/>
    </xf>
    <xf numFmtId="0" fontId="0" fillId="0" borderId="20" xfId="79" applyFont="1" applyBorder="1" applyAlignment="1">
      <alignment horizontal="center" vertical="center"/>
      <protection/>
    </xf>
    <xf numFmtId="1" fontId="145" fillId="0" borderId="0" xfId="0" applyNumberFormat="1" applyFont="1" applyBorder="1" applyAlignment="1">
      <alignment/>
    </xf>
    <xf numFmtId="165" fontId="146" fillId="0" borderId="0" xfId="79" applyNumberFormat="1" applyFont="1" applyBorder="1">
      <alignment/>
      <protection/>
    </xf>
    <xf numFmtId="0" fontId="145" fillId="0" borderId="0" xfId="0" applyFont="1" applyBorder="1" applyAlignment="1" applyProtection="1">
      <alignment/>
      <protection locked="0"/>
    </xf>
    <xf numFmtId="185" fontId="152" fillId="0" borderId="0" xfId="42" applyNumberFormat="1" applyFont="1" applyBorder="1" applyAlignment="1">
      <alignment/>
    </xf>
    <xf numFmtId="0" fontId="0" fillId="0" borderId="24" xfId="79" applyFont="1" applyBorder="1" applyAlignment="1">
      <alignment horizontal="center" vertical="center"/>
      <protection/>
    </xf>
    <xf numFmtId="0" fontId="0" fillId="0" borderId="27" xfId="79" applyFont="1" applyBorder="1" applyAlignment="1">
      <alignment horizontal="center" vertical="center"/>
      <protection/>
    </xf>
    <xf numFmtId="0" fontId="172" fillId="0" borderId="0" xfId="0" applyFont="1" applyBorder="1" applyAlignment="1">
      <alignment/>
    </xf>
    <xf numFmtId="0" fontId="0" fillId="0" borderId="21" xfId="79" applyFont="1" applyBorder="1">
      <alignment/>
      <protection/>
    </xf>
    <xf numFmtId="0" fontId="0" fillId="0" borderId="22" xfId="79" applyFont="1" applyBorder="1">
      <alignment/>
      <protection/>
    </xf>
    <xf numFmtId="0" fontId="0" fillId="0" borderId="19" xfId="79" applyFont="1" applyBorder="1">
      <alignment/>
      <protection/>
    </xf>
    <xf numFmtId="0" fontId="0" fillId="0" borderId="23" xfId="79" applyFont="1" applyBorder="1">
      <alignment/>
      <protection/>
    </xf>
    <xf numFmtId="174" fontId="0" fillId="0" borderId="19" xfId="79" applyNumberFormat="1" applyFont="1" applyBorder="1">
      <alignment/>
      <protection/>
    </xf>
    <xf numFmtId="43" fontId="0" fillId="0" borderId="0" xfId="79" applyNumberFormat="1" applyFont="1">
      <alignment/>
      <protection/>
    </xf>
    <xf numFmtId="0" fontId="0" fillId="0" borderId="0" xfId="79" applyFont="1" applyBorder="1" applyAlignment="1">
      <alignment horizontal="center"/>
      <protection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4" fontId="0" fillId="0" borderId="0" xfId="0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4" fontId="0" fillId="0" borderId="0" xfId="52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42" applyNumberFormat="1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right" vertical="center"/>
    </xf>
    <xf numFmtId="181" fontId="0" fillId="0" borderId="26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23" fillId="0" borderId="0" xfId="50" applyNumberFormat="1" applyFont="1" applyBorder="1" applyAlignment="1">
      <alignment horizontal="right"/>
    </xf>
    <xf numFmtId="166" fontId="19" fillId="0" borderId="0" xfId="50" applyNumberFormat="1" applyFont="1" applyBorder="1" applyAlignment="1">
      <alignment/>
    </xf>
    <xf numFmtId="166" fontId="32" fillId="0" borderId="0" xfId="5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9" fontId="16" fillId="0" borderId="0" xfId="0" applyNumberFormat="1" applyFont="1" applyBorder="1" applyAlignment="1">
      <alignment horizontal="center"/>
    </xf>
    <xf numFmtId="189" fontId="16" fillId="0" borderId="0" xfId="0" applyNumberFormat="1" applyFont="1" applyBorder="1" applyAlignment="1">
      <alignment horizontal="center" vertical="center"/>
    </xf>
    <xf numFmtId="195" fontId="6" fillId="0" borderId="24" xfId="42" applyNumberFormat="1" applyFont="1" applyBorder="1" applyAlignment="1">
      <alignment vertical="center"/>
    </xf>
    <xf numFmtId="195" fontId="16" fillId="0" borderId="27" xfId="0" applyNumberFormat="1" applyFont="1" applyBorder="1" applyAlignment="1">
      <alignment/>
    </xf>
    <xf numFmtId="195" fontId="16" fillId="0" borderId="20" xfId="42" applyNumberFormat="1" applyFont="1" applyBorder="1" applyAlignment="1">
      <alignment vertical="center"/>
    </xf>
    <xf numFmtId="195" fontId="16" fillId="0" borderId="17" xfId="42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/>
    </xf>
    <xf numFmtId="196" fontId="16" fillId="0" borderId="20" xfId="42" applyNumberFormat="1" applyFont="1" applyBorder="1" applyAlignment="1">
      <alignment vertical="center"/>
    </xf>
    <xf numFmtId="196" fontId="16" fillId="0" borderId="17" xfId="42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91" fontId="6" fillId="0" borderId="20" xfId="42" applyNumberFormat="1" applyFont="1" applyBorder="1" applyAlignment="1">
      <alignment vertical="center"/>
    </xf>
    <xf numFmtId="191" fontId="6" fillId="0" borderId="17" xfId="42" applyNumberFormat="1" applyFont="1" applyBorder="1" applyAlignment="1">
      <alignment vertical="center"/>
    </xf>
    <xf numFmtId="196" fontId="16" fillId="0" borderId="17" xfId="0" applyNumberFormat="1" applyFont="1" applyBorder="1" applyAlignment="1">
      <alignment/>
    </xf>
    <xf numFmtId="194" fontId="16" fillId="0" borderId="20" xfId="42" applyNumberFormat="1" applyFont="1" applyBorder="1" applyAlignment="1">
      <alignment vertical="center"/>
    </xf>
    <xf numFmtId="194" fontId="16" fillId="0" borderId="17" xfId="42" applyNumberFormat="1" applyFont="1" applyBorder="1" applyAlignment="1">
      <alignment vertical="center"/>
    </xf>
    <xf numFmtId="191" fontId="16" fillId="0" borderId="20" xfId="42" applyNumberFormat="1" applyFont="1" applyBorder="1" applyAlignment="1">
      <alignment vertical="center"/>
    </xf>
    <xf numFmtId="191" fontId="16" fillId="0" borderId="17" xfId="42" applyNumberFormat="1" applyFont="1" applyBorder="1" applyAlignment="1">
      <alignment vertical="center"/>
    </xf>
    <xf numFmtId="186" fontId="0" fillId="0" borderId="0" xfId="0" applyNumberFormat="1" applyFont="1" applyBorder="1" applyAlignment="1">
      <alignment/>
    </xf>
    <xf numFmtId="195" fontId="16" fillId="0" borderId="21" xfId="42" applyNumberFormat="1" applyFont="1" applyBorder="1" applyAlignment="1">
      <alignment vertical="center"/>
    </xf>
    <xf numFmtId="195" fontId="16" fillId="0" borderId="19" xfId="42" applyNumberFormat="1" applyFont="1" applyBorder="1" applyAlignment="1">
      <alignment vertical="center"/>
    </xf>
    <xf numFmtId="191" fontId="6" fillId="0" borderId="24" xfId="42" applyNumberFormat="1" applyFont="1" applyBorder="1" applyAlignment="1">
      <alignment vertical="center"/>
    </xf>
    <xf numFmtId="190" fontId="6" fillId="0" borderId="27" xfId="42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81" fontId="6" fillId="0" borderId="18" xfId="0" applyNumberFormat="1" applyFont="1" applyBorder="1" applyAlignment="1">
      <alignment horizontal="right"/>
    </xf>
    <xf numFmtId="0" fontId="25" fillId="33" borderId="18" xfId="79" applyFont="1" applyFill="1" applyBorder="1" applyAlignment="1">
      <alignment horizontal="right" vertical="center"/>
      <protection/>
    </xf>
    <xf numFmtId="167" fontId="16" fillId="0" borderId="32" xfId="0" applyNumberFormat="1" applyFont="1" applyBorder="1" applyAlignment="1">
      <alignment horizontal="right"/>
    </xf>
    <xf numFmtId="167" fontId="16" fillId="0" borderId="13" xfId="0" applyNumberFormat="1" applyFont="1" applyBorder="1" applyAlignment="1">
      <alignment horizontal="right"/>
    </xf>
    <xf numFmtId="202" fontId="16" fillId="0" borderId="17" xfId="0" applyNumberFormat="1" applyFont="1" applyBorder="1" applyAlignment="1">
      <alignment horizontal="right"/>
    </xf>
    <xf numFmtId="43" fontId="0" fillId="0" borderId="0" xfId="42" applyFont="1" applyBorder="1" applyAlignment="1">
      <alignment/>
    </xf>
    <xf numFmtId="165" fontId="0" fillId="0" borderId="0" xfId="0" applyNumberFormat="1" applyFont="1" applyBorder="1" applyAlignment="1">
      <alignment/>
    </xf>
    <xf numFmtId="167" fontId="26" fillId="0" borderId="13" xfId="0" applyNumberFormat="1" applyFont="1" applyBorder="1" applyAlignment="1">
      <alignment horizontal="right"/>
    </xf>
    <xf numFmtId="202" fontId="26" fillId="0" borderId="17" xfId="0" applyNumberFormat="1" applyFont="1" applyBorder="1" applyAlignment="1">
      <alignment horizontal="right"/>
    </xf>
    <xf numFmtId="167" fontId="6" fillId="0" borderId="32" xfId="0" applyNumberFormat="1" applyFont="1" applyBorder="1" applyAlignment="1">
      <alignment horizontal="right"/>
    </xf>
    <xf numFmtId="202" fontId="6" fillId="0" borderId="27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65" fontId="0" fillId="0" borderId="0" xfId="42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174" fontId="0" fillId="0" borderId="13" xfId="0" applyNumberFormat="1" applyFont="1" applyBorder="1" applyAlignment="1">
      <alignment/>
    </xf>
    <xf numFmtId="0" fontId="23" fillId="0" borderId="89" xfId="78" applyFont="1" applyBorder="1" applyAlignment="1">
      <alignment horizontal="center" vertical="center"/>
      <protection/>
    </xf>
    <xf numFmtId="0" fontId="23" fillId="0" borderId="22" xfId="78" applyFont="1" applyBorder="1" applyAlignment="1">
      <alignment horizontal="center" vertical="center"/>
      <protection/>
    </xf>
    <xf numFmtId="175" fontId="9" fillId="0" borderId="39" xfId="90" applyNumberFormat="1" applyFont="1" applyBorder="1" applyAlignment="1">
      <alignment horizontal="center" vertical="center"/>
    </xf>
    <xf numFmtId="175" fontId="9" fillId="0" borderId="41" xfId="90" applyNumberFormat="1" applyFont="1" applyBorder="1" applyAlignment="1">
      <alignment horizontal="center" vertical="center"/>
    </xf>
    <xf numFmtId="175" fontId="9" fillId="0" borderId="35" xfId="90" applyNumberFormat="1" applyFont="1" applyBorder="1" applyAlignment="1">
      <alignment horizontal="center" vertical="center"/>
    </xf>
    <xf numFmtId="175" fontId="9" fillId="0" borderId="36" xfId="90" applyNumberFormat="1" applyFont="1" applyBorder="1" applyAlignment="1">
      <alignment horizontal="center" vertical="center"/>
    </xf>
    <xf numFmtId="175" fontId="9" fillId="0" borderId="37" xfId="90" applyNumberFormat="1" applyFont="1" applyBorder="1" applyAlignment="1">
      <alignment horizontal="center" vertical="center"/>
    </xf>
    <xf numFmtId="175" fontId="9" fillId="0" borderId="38" xfId="90" applyNumberFormat="1" applyFont="1" applyBorder="1" applyAlignment="1">
      <alignment horizontal="center" vertical="center"/>
    </xf>
    <xf numFmtId="2" fontId="9" fillId="0" borderId="0" xfId="57" applyNumberFormat="1" applyFont="1" applyBorder="1" applyAlignment="1">
      <alignment horizontal="center"/>
    </xf>
    <xf numFmtId="2" fontId="17" fillId="0" borderId="0" xfId="57" applyNumberFormat="1" applyFont="1" applyBorder="1" applyAlignment="1">
      <alignment horizontal="center"/>
    </xf>
    <xf numFmtId="175" fontId="18" fillId="0" borderId="0" xfId="90" applyNumberFormat="1" applyFont="1" applyBorder="1" applyAlignment="1">
      <alignment horizontal="center"/>
    </xf>
    <xf numFmtId="0" fontId="45" fillId="0" borderId="0" xfId="78" applyFont="1">
      <alignment/>
      <protection/>
    </xf>
    <xf numFmtId="0" fontId="25" fillId="0" borderId="0" xfId="78" applyFont="1">
      <alignment/>
      <protection/>
    </xf>
    <xf numFmtId="0" fontId="6" fillId="0" borderId="27" xfId="79" applyFont="1" applyBorder="1" applyAlignment="1">
      <alignment horizontal="center" vertical="center"/>
      <protection/>
    </xf>
    <xf numFmtId="0" fontId="6" fillId="0" borderId="0" xfId="79" applyFont="1" applyBorder="1" applyAlignment="1">
      <alignment horizontal="center" vertical="center"/>
      <protection/>
    </xf>
    <xf numFmtId="180" fontId="16" fillId="0" borderId="13" xfId="42" applyNumberFormat="1" applyFont="1" applyBorder="1" applyAlignment="1" quotePrefix="1">
      <alignment horizontal="right" vertical="center"/>
    </xf>
    <xf numFmtId="0" fontId="6" fillId="0" borderId="26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179" fontId="16" fillId="0" borderId="0" xfId="42" applyNumberFormat="1" applyFont="1" applyBorder="1" applyAlignment="1">
      <alignment horizontal="right" vertical="center"/>
    </xf>
    <xf numFmtId="179" fontId="159" fillId="0" borderId="0" xfId="42" applyNumberFormat="1" applyFont="1" applyBorder="1" applyAlignment="1">
      <alignment horizontal="right" vertical="center"/>
    </xf>
    <xf numFmtId="186" fontId="19" fillId="0" borderId="0" xfId="42" applyNumberFormat="1" applyFont="1" applyBorder="1" applyAlignment="1">
      <alignment vertical="center"/>
    </xf>
    <xf numFmtId="164" fontId="163" fillId="0" borderId="0" xfId="0" applyNumberFormat="1" applyFont="1" applyBorder="1" applyAlignment="1">
      <alignment/>
    </xf>
    <xf numFmtId="43" fontId="25" fillId="0" borderId="13" xfId="42" applyNumberFormat="1" applyFont="1" applyBorder="1" applyAlignment="1">
      <alignment horizontal="center" vertical="center"/>
    </xf>
    <xf numFmtId="0" fontId="170" fillId="0" borderId="0" xfId="0" applyFont="1" applyBorder="1" applyAlignment="1">
      <alignment/>
    </xf>
    <xf numFmtId="0" fontId="45" fillId="0" borderId="0" xfId="0" applyFont="1" applyAlignment="1">
      <alignment/>
    </xf>
    <xf numFmtId="0" fontId="11" fillId="0" borderId="0" xfId="0" applyFont="1" applyAlignment="1">
      <alignment/>
    </xf>
    <xf numFmtId="0" fontId="150" fillId="0" borderId="0" xfId="0" applyFont="1" applyBorder="1" applyAlignment="1">
      <alignment/>
    </xf>
    <xf numFmtId="0" fontId="176" fillId="0" borderId="0" xfId="0" applyFont="1" applyBorder="1" applyAlignment="1">
      <alignment horizontal="left" vertical="center"/>
    </xf>
    <xf numFmtId="0" fontId="176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23" fillId="0" borderId="90" xfId="78" applyFont="1" applyBorder="1" applyAlignment="1">
      <alignment horizontal="center"/>
      <protection/>
    </xf>
    <xf numFmtId="0" fontId="0" fillId="0" borderId="5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9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42" xfId="0" applyNumberFormat="1" applyFont="1" applyBorder="1" applyAlignment="1">
      <alignment vertical="center"/>
    </xf>
    <xf numFmtId="0" fontId="0" fillId="0" borderId="93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vertical="center"/>
    </xf>
    <xf numFmtId="165" fontId="0" fillId="0" borderId="42" xfId="0" applyNumberFormat="1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165" fontId="0" fillId="0" borderId="80" xfId="0" applyNumberFormat="1" applyFont="1" applyBorder="1" applyAlignment="1">
      <alignment vertical="center"/>
    </xf>
    <xf numFmtId="193" fontId="25" fillId="0" borderId="0" xfId="55" applyNumberFormat="1" applyFont="1" applyBorder="1" applyAlignment="1">
      <alignment horizontal="right" vertical="center"/>
    </xf>
    <xf numFmtId="197" fontId="25" fillId="0" borderId="0" xfId="55" applyNumberFormat="1" applyFont="1" applyBorder="1" applyAlignment="1">
      <alignment horizontal="right" vertical="center"/>
    </xf>
    <xf numFmtId="193" fontId="177" fillId="0" borderId="0" xfId="55" applyNumberFormat="1" applyFont="1" applyBorder="1" applyAlignment="1">
      <alignment horizontal="right" vertical="center"/>
    </xf>
    <xf numFmtId="165" fontId="177" fillId="0" borderId="0" xfId="55" applyNumberFormat="1" applyFont="1" applyBorder="1" applyAlignment="1">
      <alignment horizontal="center" vertical="center"/>
    </xf>
    <xf numFmtId="165" fontId="177" fillId="0" borderId="42" xfId="55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indent="2"/>
    </xf>
    <xf numFmtId="43" fontId="25" fillId="0" borderId="0" xfId="55" applyFont="1" applyBorder="1" applyAlignment="1">
      <alignment vertical="center"/>
    </xf>
    <xf numFmtId="43" fontId="177" fillId="0" borderId="0" xfId="55" applyFont="1" applyBorder="1" applyAlignment="1">
      <alignment vertical="center"/>
    </xf>
    <xf numFmtId="43" fontId="177" fillId="0" borderId="42" xfId="55" applyFont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 indent="2"/>
    </xf>
    <xf numFmtId="0" fontId="0" fillId="0" borderId="13" xfId="0" applyFont="1" applyFill="1" applyBorder="1" applyAlignment="1">
      <alignment horizontal="center" vertical="center"/>
    </xf>
    <xf numFmtId="43" fontId="25" fillId="0" borderId="0" xfId="55" applyNumberFormat="1" applyFont="1" applyFill="1" applyBorder="1" applyAlignment="1">
      <alignment vertical="center"/>
    </xf>
    <xf numFmtId="43" fontId="25" fillId="0" borderId="42" xfId="55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25" fillId="0" borderId="0" xfId="55" applyNumberFormat="1" applyFont="1" applyFill="1" applyBorder="1" applyAlignment="1">
      <alignment vertical="center"/>
    </xf>
    <xf numFmtId="166" fontId="25" fillId="0" borderId="42" xfId="55" applyNumberFormat="1" applyFont="1" applyFill="1" applyBorder="1" applyAlignment="1">
      <alignment vertical="center"/>
    </xf>
    <xf numFmtId="0" fontId="0" fillId="0" borderId="94" xfId="0" applyFont="1" applyBorder="1" applyAlignment="1">
      <alignment horizontal="left" vertical="center" wrapText="1"/>
    </xf>
    <xf numFmtId="176" fontId="0" fillId="0" borderId="65" xfId="81" applyFont="1" applyBorder="1" applyAlignment="1">
      <alignment horizontal="center" vertical="center"/>
      <protection/>
    </xf>
    <xf numFmtId="166" fontId="0" fillId="0" borderId="80" xfId="0" applyNumberFormat="1" applyFont="1" applyBorder="1" applyAlignment="1">
      <alignment vertical="center"/>
    </xf>
    <xf numFmtId="166" fontId="0" fillId="0" borderId="81" xfId="0" applyNumberFormat="1" applyFont="1" applyBorder="1" applyAlignment="1">
      <alignment vertical="center"/>
    </xf>
    <xf numFmtId="176" fontId="0" fillId="0" borderId="13" xfId="81" applyFont="1" applyBorder="1" applyAlignment="1">
      <alignment horizontal="center" vertical="center"/>
      <protection/>
    </xf>
    <xf numFmtId="0" fontId="0" fillId="0" borderId="85" xfId="0" applyFont="1" applyBorder="1" applyAlignment="1">
      <alignment horizontal="left" vertical="center" wrapText="1"/>
    </xf>
    <xf numFmtId="176" fontId="0" fillId="0" borderId="95" xfId="81" applyFont="1" applyBorder="1" applyAlignment="1">
      <alignment horizontal="center" vertical="center"/>
      <protection/>
    </xf>
    <xf numFmtId="166" fontId="0" fillId="0" borderId="49" xfId="0" applyNumberFormat="1" applyFont="1" applyBorder="1" applyAlignment="1">
      <alignment vertical="center"/>
    </xf>
    <xf numFmtId="166" fontId="0" fillId="0" borderId="47" xfId="0" applyNumberFormat="1" applyFont="1" applyBorder="1" applyAlignment="1">
      <alignment vertical="center"/>
    </xf>
    <xf numFmtId="1" fontId="16" fillId="0" borderId="18" xfId="42" applyNumberFormat="1" applyFont="1" applyBorder="1" applyAlignment="1">
      <alignment horizontal="center" vertical="center"/>
    </xf>
    <xf numFmtId="174" fontId="16" fillId="0" borderId="18" xfId="42" applyNumberFormat="1" applyFont="1" applyBorder="1" applyAlignment="1">
      <alignment horizontal="center" vertical="center"/>
    </xf>
    <xf numFmtId="43" fontId="25" fillId="0" borderId="0" xfId="55" applyFont="1" applyFill="1" applyBorder="1" applyAlignment="1">
      <alignment vertical="center"/>
    </xf>
    <xf numFmtId="43" fontId="177" fillId="0" borderId="0" xfId="55" applyFont="1" applyFill="1" applyBorder="1" applyAlignment="1">
      <alignment vertical="center"/>
    </xf>
    <xf numFmtId="43" fontId="177" fillId="0" borderId="42" xfId="55" applyFont="1" applyFill="1" applyBorder="1" applyAlignment="1">
      <alignment vertical="center"/>
    </xf>
    <xf numFmtId="0" fontId="25" fillId="0" borderId="0" xfId="79" applyFont="1" applyBorder="1">
      <alignment/>
      <protection/>
    </xf>
    <xf numFmtId="0" fontId="25" fillId="0" borderId="0" xfId="79" applyFont="1">
      <alignment/>
      <protection/>
    </xf>
    <xf numFmtId="0" fontId="178" fillId="0" borderId="0" xfId="79" applyFont="1" applyBorder="1">
      <alignment/>
      <protection/>
    </xf>
    <xf numFmtId="0" fontId="17" fillId="0" borderId="0" xfId="0" applyFont="1" applyAlignment="1">
      <alignment horizontal="center"/>
    </xf>
    <xf numFmtId="0" fontId="20" fillId="0" borderId="0" xfId="78" applyFont="1">
      <alignment/>
      <protection/>
    </xf>
    <xf numFmtId="0" fontId="16" fillId="0" borderId="0" xfId="79" applyFont="1" applyAlignment="1">
      <alignment vertical="top"/>
      <protection/>
    </xf>
    <xf numFmtId="0" fontId="16" fillId="0" borderId="0" xfId="79" applyFont="1" applyBorder="1">
      <alignment/>
      <protection/>
    </xf>
    <xf numFmtId="0" fontId="6" fillId="0" borderId="21" xfId="0" applyFont="1" applyBorder="1" applyAlignment="1">
      <alignment vertical="center"/>
    </xf>
    <xf numFmtId="170" fontId="26" fillId="0" borderId="17" xfId="42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147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165" fontId="147" fillId="0" borderId="0" xfId="0" applyNumberFormat="1" applyFont="1" applyBorder="1" applyAlignment="1">
      <alignment horizontal="center" vertical="center"/>
    </xf>
    <xf numFmtId="165" fontId="179" fillId="0" borderId="0" xfId="0" applyNumberFormat="1" applyFont="1" applyBorder="1" applyAlignment="1">
      <alignment horizontal="center" vertical="center"/>
    </xf>
    <xf numFmtId="165" fontId="158" fillId="0" borderId="0" xfId="71" applyNumberFormat="1" applyFont="1" applyBorder="1" applyAlignment="1">
      <alignment horizontal="center" vertical="center"/>
      <protection/>
    </xf>
    <xf numFmtId="165" fontId="159" fillId="0" borderId="0" xfId="71" applyNumberFormat="1" applyFont="1" applyBorder="1" applyAlignment="1">
      <alignment horizontal="center" vertical="center"/>
      <protection/>
    </xf>
    <xf numFmtId="0" fontId="158" fillId="0" borderId="0" xfId="0" applyFont="1" applyAlignment="1">
      <alignment horizontal="center"/>
    </xf>
    <xf numFmtId="0" fontId="158" fillId="0" borderId="0" xfId="0" applyFont="1" applyAlignment="1">
      <alignment/>
    </xf>
    <xf numFmtId="0" fontId="159" fillId="0" borderId="0" xfId="0" applyFont="1" applyAlignment="1">
      <alignment/>
    </xf>
    <xf numFmtId="174" fontId="158" fillId="0" borderId="0" xfId="71" applyNumberFormat="1" applyFont="1" applyBorder="1">
      <alignment/>
      <protection/>
    </xf>
    <xf numFmtId="174" fontId="159" fillId="0" borderId="0" xfId="71" applyNumberFormat="1" applyFont="1" applyBorder="1">
      <alignment/>
      <protection/>
    </xf>
    <xf numFmtId="0" fontId="158" fillId="0" borderId="0" xfId="0" applyFont="1" applyBorder="1" applyAlignment="1">
      <alignment horizontal="center"/>
    </xf>
    <xf numFmtId="176" fontId="158" fillId="0" borderId="0" xfId="81" applyFont="1" applyBorder="1">
      <alignment/>
      <protection/>
    </xf>
    <xf numFmtId="0" fontId="158" fillId="0" borderId="0" xfId="84" applyFont="1" applyBorder="1">
      <alignment/>
      <protection/>
    </xf>
    <xf numFmtId="0" fontId="180" fillId="0" borderId="0" xfId="84" applyFont="1" applyBorder="1" applyAlignment="1">
      <alignment horizontal="center"/>
      <protection/>
    </xf>
    <xf numFmtId="0" fontId="180" fillId="0" borderId="0" xfId="84" applyFont="1" applyBorder="1" applyAlignment="1">
      <alignment horizontal="center" vertical="center"/>
      <protection/>
    </xf>
    <xf numFmtId="17" fontId="158" fillId="0" borderId="0" xfId="84" applyNumberFormat="1" applyFont="1" applyBorder="1" applyAlignment="1" quotePrefix="1">
      <alignment horizontal="left" vertical="center"/>
      <protection/>
    </xf>
    <xf numFmtId="174" fontId="147" fillId="0" borderId="0" xfId="84" applyNumberFormat="1" applyFont="1" applyBorder="1" applyAlignment="1">
      <alignment vertical="center"/>
      <protection/>
    </xf>
    <xf numFmtId="0" fontId="180" fillId="0" borderId="0" xfId="84" applyFont="1" applyBorder="1" applyAlignment="1">
      <alignment horizontal="center" vertical="center" wrapText="1"/>
      <protection/>
    </xf>
    <xf numFmtId="0" fontId="149" fillId="0" borderId="0" xfId="84" applyFont="1" applyBorder="1">
      <alignment/>
      <protection/>
    </xf>
    <xf numFmtId="165" fontId="147" fillId="0" borderId="0" xfId="84" applyNumberFormat="1" applyFont="1" applyBorder="1" applyAlignment="1">
      <alignment vertical="center"/>
      <protection/>
    </xf>
    <xf numFmtId="0" fontId="147" fillId="0" borderId="0" xfId="84" applyFont="1" applyBorder="1" applyAlignment="1">
      <alignment horizontal="left"/>
      <protection/>
    </xf>
    <xf numFmtId="0" fontId="158" fillId="0" borderId="0" xfId="80" applyFont="1" applyBorder="1" quotePrefix="1">
      <alignment/>
      <protection/>
    </xf>
    <xf numFmtId="174" fontId="147" fillId="0" borderId="0" xfId="84" applyNumberFormat="1" applyFont="1" applyBorder="1">
      <alignment/>
      <protection/>
    </xf>
    <xf numFmtId="0" fontId="158" fillId="0" borderId="0" xfId="84" applyFont="1" applyBorder="1" applyAlignment="1">
      <alignment horizontal="left"/>
      <protection/>
    </xf>
    <xf numFmtId="174" fontId="179" fillId="0" borderId="0" xfId="84" applyNumberFormat="1" applyFont="1" applyBorder="1" applyAlignment="1">
      <alignment vertical="center"/>
      <protection/>
    </xf>
    <xf numFmtId="174" fontId="147" fillId="0" borderId="0" xfId="84" applyNumberFormat="1" applyFont="1">
      <alignment/>
      <protection/>
    </xf>
    <xf numFmtId="203" fontId="181" fillId="0" borderId="0" xfId="42" applyNumberFormat="1" applyFont="1" applyBorder="1" applyAlignment="1">
      <alignment vertical="center"/>
    </xf>
    <xf numFmtId="186" fontId="147" fillId="0" borderId="0" xfId="0" applyNumberFormat="1" applyFont="1" applyBorder="1" applyAlignment="1">
      <alignment horizontal="right"/>
    </xf>
    <xf numFmtId="203" fontId="147" fillId="0" borderId="0" xfId="42" applyNumberFormat="1" applyFont="1" applyBorder="1" applyAlignment="1">
      <alignment vertical="center"/>
    </xf>
    <xf numFmtId="186" fontId="147" fillId="0" borderId="0" xfId="0" applyNumberFormat="1" applyFont="1" applyBorder="1" applyAlignment="1">
      <alignment/>
    </xf>
    <xf numFmtId="184" fontId="147" fillId="0" borderId="0" xfId="0" applyNumberFormat="1" applyFont="1" applyBorder="1" applyAlignment="1">
      <alignment horizontal="right"/>
    </xf>
    <xf numFmtId="186" fontId="147" fillId="0" borderId="0" xfId="42" applyNumberFormat="1" applyFont="1" applyBorder="1" applyAlignment="1">
      <alignment vertical="center"/>
    </xf>
    <xf numFmtId="203" fontId="179" fillId="0" borderId="0" xfId="42" applyNumberFormat="1" applyFont="1" applyBorder="1" applyAlignment="1">
      <alignment vertical="center"/>
    </xf>
    <xf numFmtId="186" fontId="181" fillId="0" borderId="0" xfId="42" applyNumberFormat="1" applyFont="1" applyBorder="1" applyAlignment="1">
      <alignment vertical="center"/>
    </xf>
    <xf numFmtId="203" fontId="147" fillId="0" borderId="0" xfId="0" applyNumberFormat="1" applyFont="1" applyAlignment="1">
      <alignment/>
    </xf>
    <xf numFmtId="203" fontId="158" fillId="0" borderId="0" xfId="0" applyNumberFormat="1" applyFont="1" applyAlignment="1">
      <alignment/>
    </xf>
    <xf numFmtId="203" fontId="147" fillId="0" borderId="0" xfId="42" applyNumberFormat="1" applyFont="1" applyBorder="1" applyAlignment="1">
      <alignment horizontal="right"/>
    </xf>
    <xf numFmtId="186" fontId="147" fillId="0" borderId="0" xfId="42" applyNumberFormat="1" applyFont="1" applyBorder="1" applyAlignment="1">
      <alignment horizontal="right"/>
    </xf>
    <xf numFmtId="203" fontId="154" fillId="0" borderId="0" xfId="42" applyNumberFormat="1" applyFont="1" applyBorder="1" applyAlignment="1">
      <alignment vertical="center"/>
    </xf>
    <xf numFmtId="186" fontId="160" fillId="0" borderId="0" xfId="0" applyNumberFormat="1" applyFont="1" applyBorder="1" applyAlignment="1">
      <alignment vertical="center"/>
    </xf>
    <xf numFmtId="179" fontId="145" fillId="0" borderId="0" xfId="0" applyNumberFormat="1" applyFont="1" applyBorder="1" applyAlignment="1">
      <alignment/>
    </xf>
    <xf numFmtId="179" fontId="182" fillId="0" borderId="0" xfId="42" applyNumberFormat="1" applyFont="1" applyBorder="1" applyAlignment="1">
      <alignment vertical="center"/>
    </xf>
    <xf numFmtId="194" fontId="6" fillId="0" borderId="24" xfId="42" applyNumberFormat="1" applyFont="1" applyBorder="1" applyAlignment="1">
      <alignment vertical="center"/>
    </xf>
    <xf numFmtId="194" fontId="16" fillId="0" borderId="20" xfId="42" applyNumberFormat="1" applyFont="1" applyBorder="1" applyAlignment="1">
      <alignment horizontal="right" vertical="center"/>
    </xf>
    <xf numFmtId="190" fontId="16" fillId="0" borderId="17" xfId="42" applyNumberFormat="1" applyFont="1" applyBorder="1" applyAlignment="1">
      <alignment horizontal="right" vertical="center"/>
    </xf>
    <xf numFmtId="194" fontId="26" fillId="0" borderId="20" xfId="42" applyNumberFormat="1" applyFont="1" applyBorder="1" applyAlignment="1">
      <alignment horizontal="right" vertical="center"/>
    </xf>
    <xf numFmtId="191" fontId="26" fillId="0" borderId="17" xfId="42" applyNumberFormat="1" applyFont="1" applyBorder="1" applyAlignment="1">
      <alignment horizontal="right" vertical="center"/>
    </xf>
    <xf numFmtId="190" fontId="26" fillId="0" borderId="17" xfId="42" applyNumberFormat="1" applyFont="1" applyBorder="1" applyAlignment="1">
      <alignment horizontal="right" vertical="center"/>
    </xf>
    <xf numFmtId="191" fontId="16" fillId="0" borderId="17" xfId="42" applyNumberFormat="1" applyFont="1" applyBorder="1" applyAlignment="1">
      <alignment horizontal="right" vertical="center"/>
    </xf>
    <xf numFmtId="183" fontId="26" fillId="0" borderId="17" xfId="42" applyNumberFormat="1" applyFont="1" applyBorder="1" applyAlignment="1">
      <alignment horizontal="right" vertical="center"/>
    </xf>
    <xf numFmtId="194" fontId="6" fillId="0" borderId="20" xfId="42" applyNumberFormat="1" applyFont="1" applyBorder="1" applyAlignment="1">
      <alignment horizontal="right" vertical="center"/>
    </xf>
    <xf numFmtId="190" fontId="6" fillId="0" borderId="17" xfId="42" applyNumberFormat="1" applyFont="1" applyBorder="1" applyAlignment="1">
      <alignment horizontal="right" vertical="center"/>
    </xf>
    <xf numFmtId="194" fontId="183" fillId="0" borderId="20" xfId="42" applyNumberFormat="1" applyFont="1" applyBorder="1" applyAlignment="1">
      <alignment horizontal="right" vertical="center"/>
    </xf>
    <xf numFmtId="190" fontId="183" fillId="0" borderId="17" xfId="42" applyNumberFormat="1" applyFont="1" applyBorder="1" applyAlignment="1">
      <alignment horizontal="right" vertical="center"/>
    </xf>
    <xf numFmtId="194" fontId="6" fillId="0" borderId="17" xfId="42" applyNumberFormat="1" applyFont="1" applyBorder="1" applyAlignment="1">
      <alignment horizontal="center" vertical="center"/>
    </xf>
    <xf numFmtId="194" fontId="6" fillId="0" borderId="20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194" fontId="16" fillId="0" borderId="28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201" fontId="16" fillId="0" borderId="20" xfId="0" applyNumberFormat="1" applyFont="1" applyBorder="1" applyAlignment="1">
      <alignment/>
    </xf>
    <xf numFmtId="201" fontId="16" fillId="0" borderId="22" xfId="0" applyNumberFormat="1" applyFont="1" applyBorder="1" applyAlignment="1">
      <alignment/>
    </xf>
    <xf numFmtId="201" fontId="16" fillId="0" borderId="19" xfId="0" applyNumberFormat="1" applyFont="1" applyBorder="1" applyAlignment="1">
      <alignment/>
    </xf>
    <xf numFmtId="179" fontId="16" fillId="0" borderId="0" xfId="0" applyNumberFormat="1" applyFont="1" applyBorder="1" applyAlignment="1">
      <alignment/>
    </xf>
    <xf numFmtId="179" fontId="16" fillId="0" borderId="20" xfId="0" applyNumberFormat="1" applyFont="1" applyBorder="1" applyAlignment="1">
      <alignment/>
    </xf>
    <xf numFmtId="178" fontId="16" fillId="0" borderId="22" xfId="0" applyNumberFormat="1" applyFont="1" applyBorder="1" applyAlignment="1">
      <alignment/>
    </xf>
    <xf numFmtId="179" fontId="16" fillId="0" borderId="19" xfId="0" applyNumberFormat="1" applyFont="1" applyBorder="1" applyAlignment="1">
      <alignment/>
    </xf>
    <xf numFmtId="194" fontId="16" fillId="0" borderId="96" xfId="42" applyNumberFormat="1" applyFont="1" applyBorder="1" applyAlignment="1">
      <alignment horizontal="right" vertical="center"/>
    </xf>
    <xf numFmtId="178" fontId="16" fillId="0" borderId="30" xfId="42" applyNumberFormat="1" applyFont="1" applyBorder="1" applyAlignment="1">
      <alignment horizontal="right" vertical="center"/>
    </xf>
    <xf numFmtId="201" fontId="40" fillId="0" borderId="96" xfId="42" applyNumberFormat="1" applyFont="1" applyBorder="1" applyAlignment="1">
      <alignment vertical="center"/>
    </xf>
    <xf numFmtId="201" fontId="16" fillId="0" borderId="30" xfId="0" applyNumberFormat="1" applyFont="1" applyBorder="1" applyAlignment="1">
      <alignment/>
    </xf>
    <xf numFmtId="201" fontId="16" fillId="0" borderId="31" xfId="0" applyNumberFormat="1" applyFont="1" applyBorder="1" applyAlignment="1">
      <alignment/>
    </xf>
    <xf numFmtId="201" fontId="40" fillId="0" borderId="31" xfId="42" applyNumberFormat="1" applyFont="1" applyBorder="1" applyAlignment="1">
      <alignment vertical="center"/>
    </xf>
    <xf numFmtId="179" fontId="40" fillId="0" borderId="30" xfId="42" applyNumberFormat="1" applyFont="1" applyBorder="1" applyAlignment="1">
      <alignment vertical="center"/>
    </xf>
    <xf numFmtId="179" fontId="40" fillId="0" borderId="96" xfId="42" applyNumberFormat="1" applyFont="1" applyBorder="1" applyAlignment="1">
      <alignment vertical="center"/>
    </xf>
    <xf numFmtId="178" fontId="16" fillId="0" borderId="30" xfId="0" applyNumberFormat="1" applyFont="1" applyBorder="1" applyAlignment="1">
      <alignment/>
    </xf>
    <xf numFmtId="179" fontId="40" fillId="0" borderId="31" xfId="42" applyNumberFormat="1" applyFont="1" applyBorder="1" applyAlignment="1">
      <alignment vertical="center"/>
    </xf>
    <xf numFmtId="184" fontId="16" fillId="0" borderId="17" xfId="42" applyNumberFormat="1" applyFont="1" applyBorder="1" applyAlignment="1">
      <alignment horizontal="right" vertical="center"/>
    </xf>
    <xf numFmtId="194" fontId="6" fillId="0" borderId="21" xfId="0" applyNumberFormat="1" applyFont="1" applyBorder="1" applyAlignment="1">
      <alignment horizontal="right" vertical="center"/>
    </xf>
    <xf numFmtId="184" fontId="6" fillId="0" borderId="19" xfId="0" applyNumberFormat="1" applyFont="1" applyBorder="1" applyAlignment="1">
      <alignment horizontal="right" vertical="center"/>
    </xf>
    <xf numFmtId="193" fontId="25" fillId="0" borderId="42" xfId="55" applyNumberFormat="1" applyFont="1" applyBorder="1" applyAlignment="1">
      <alignment horizontal="right" vertical="center"/>
    </xf>
    <xf numFmtId="165" fontId="27" fillId="0" borderId="17" xfId="42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82" fontId="0" fillId="0" borderId="0" xfId="52" applyNumberFormat="1" applyFont="1" applyBorder="1" applyAlignment="1">
      <alignment/>
    </xf>
    <xf numFmtId="184" fontId="17" fillId="0" borderId="0" xfId="0" applyNumberFormat="1" applyFont="1" applyBorder="1" applyAlignment="1">
      <alignment horizontal="right"/>
    </xf>
    <xf numFmtId="166" fontId="25" fillId="0" borderId="0" xfId="78" applyNumberFormat="1" applyFont="1">
      <alignment/>
      <protection/>
    </xf>
    <xf numFmtId="176" fontId="20" fillId="0" borderId="0" xfId="81" applyFont="1" applyBorder="1" applyAlignment="1">
      <alignment horizontal="left" vertical="top"/>
      <protection/>
    </xf>
    <xf numFmtId="0" fontId="17" fillId="0" borderId="0" xfId="78" applyFont="1">
      <alignment/>
      <protection/>
    </xf>
    <xf numFmtId="0" fontId="9" fillId="0" borderId="97" xfId="85" applyFont="1" applyBorder="1" applyAlignment="1">
      <alignment horizontal="center" vertical="center" wrapText="1"/>
      <protection/>
    </xf>
    <xf numFmtId="0" fontId="9" fillId="0" borderId="98" xfId="85" applyFont="1" applyBorder="1" applyAlignment="1">
      <alignment horizontal="center" vertical="center" wrapText="1"/>
      <protection/>
    </xf>
    <xf numFmtId="0" fontId="9" fillId="0" borderId="99" xfId="85" applyFont="1" applyBorder="1" applyAlignment="1">
      <alignment horizontal="center" vertical="center" wrapText="1"/>
      <protection/>
    </xf>
    <xf numFmtId="41" fontId="25" fillId="0" borderId="39" xfId="44" applyFont="1" applyBorder="1" applyAlignment="1">
      <alignment vertical="center"/>
    </xf>
    <xf numFmtId="165" fontId="25" fillId="0" borderId="97" xfId="85" applyNumberFormat="1" applyFont="1" applyBorder="1" applyAlignment="1">
      <alignment vertical="center"/>
      <protection/>
    </xf>
    <xf numFmtId="165" fontId="25" fillId="0" borderId="79" xfId="44" applyNumberFormat="1" applyFont="1" applyBorder="1" applyAlignment="1">
      <alignment vertical="center"/>
    </xf>
    <xf numFmtId="165" fontId="25" fillId="0" borderId="100" xfId="44" applyNumberFormat="1" applyFont="1" applyBorder="1" applyAlignment="1">
      <alignment vertical="center"/>
    </xf>
    <xf numFmtId="166" fontId="25" fillId="0" borderId="17" xfId="85" applyNumberFormat="1" applyFont="1" applyBorder="1" applyAlignment="1">
      <alignment vertical="center"/>
      <protection/>
    </xf>
    <xf numFmtId="41" fontId="25" fillId="0" borderId="35" xfId="44" applyFont="1" applyBorder="1" applyAlignment="1">
      <alignment vertical="center"/>
    </xf>
    <xf numFmtId="165" fontId="25" fillId="0" borderId="101" xfId="85" applyNumberFormat="1" applyFont="1" applyBorder="1" applyAlignment="1">
      <alignment vertical="center"/>
      <protection/>
    </xf>
    <xf numFmtId="165" fontId="25" fillId="0" borderId="77" xfId="44" applyNumberFormat="1" applyFont="1" applyBorder="1" applyAlignment="1">
      <alignment vertical="center"/>
    </xf>
    <xf numFmtId="165" fontId="25" fillId="0" borderId="102" xfId="44" applyNumberFormat="1" applyFont="1" applyBorder="1" applyAlignment="1">
      <alignment vertical="center"/>
    </xf>
    <xf numFmtId="41" fontId="25" fillId="0" borderId="20" xfId="44" applyFont="1" applyBorder="1" applyAlignment="1">
      <alignment vertical="center"/>
    </xf>
    <xf numFmtId="165" fontId="30" fillId="0" borderId="101" xfId="85" applyNumberFormat="1" applyFont="1" applyBorder="1" applyAlignment="1">
      <alignment vertical="center"/>
      <protection/>
    </xf>
    <xf numFmtId="165" fontId="30" fillId="0" borderId="77" xfId="44" applyNumberFormat="1" applyFont="1" applyBorder="1" applyAlignment="1">
      <alignment vertical="center"/>
    </xf>
    <xf numFmtId="166" fontId="30" fillId="0" borderId="17" xfId="85" applyNumberFormat="1" applyFont="1" applyBorder="1" applyAlignment="1">
      <alignment vertical="center"/>
      <protection/>
    </xf>
    <xf numFmtId="166" fontId="25" fillId="0" borderId="20" xfId="56" applyNumberFormat="1" applyFont="1" applyBorder="1" applyAlignment="1">
      <alignment horizontal="center" vertical="center"/>
    </xf>
    <xf numFmtId="41" fontId="30" fillId="0" borderId="35" xfId="44" applyFont="1" applyBorder="1" applyAlignment="1">
      <alignment vertical="center"/>
    </xf>
    <xf numFmtId="165" fontId="30" fillId="0" borderId="102" xfId="44" applyNumberFormat="1" applyFont="1" applyBorder="1" applyAlignment="1">
      <alignment vertical="center"/>
    </xf>
    <xf numFmtId="41" fontId="30" fillId="0" borderId="10" xfId="44" applyFont="1" applyBorder="1" applyAlignment="1">
      <alignment vertical="center"/>
    </xf>
    <xf numFmtId="165" fontId="30" fillId="0" borderId="103" xfId="85" applyNumberFormat="1" applyFont="1" applyBorder="1" applyAlignment="1">
      <alignment vertical="center"/>
      <protection/>
    </xf>
    <xf numFmtId="165" fontId="30" fillId="0" borderId="104" xfId="44" applyNumberFormat="1" applyFont="1" applyBorder="1" applyAlignment="1">
      <alignment vertical="center"/>
    </xf>
    <xf numFmtId="165" fontId="30" fillId="0" borderId="98" xfId="44" applyNumberFormat="1" applyFont="1" applyBorder="1" applyAlignment="1">
      <alignment vertical="center"/>
    </xf>
    <xf numFmtId="166" fontId="30" fillId="0" borderId="105" xfId="85" applyNumberFormat="1" applyFont="1" applyBorder="1" applyAlignment="1">
      <alignment vertical="center"/>
      <protection/>
    </xf>
    <xf numFmtId="165" fontId="25" fillId="0" borderId="106" xfId="85" applyNumberFormat="1" applyFont="1" applyBorder="1" applyAlignment="1">
      <alignment vertical="center"/>
      <protection/>
    </xf>
    <xf numFmtId="0" fontId="23" fillId="0" borderId="27" xfId="0" applyFont="1" applyBorder="1" applyAlignment="1">
      <alignment horizontal="center" vertical="center"/>
    </xf>
    <xf numFmtId="0" fontId="9" fillId="0" borderId="10" xfId="85" applyFont="1" applyBorder="1" applyAlignment="1">
      <alignment horizontal="center" vertical="center" wrapText="1"/>
      <protection/>
    </xf>
    <xf numFmtId="0" fontId="9" fillId="0" borderId="103" xfId="85" applyFont="1" applyBorder="1" applyAlignment="1">
      <alignment horizontal="center" vertical="center" wrapText="1"/>
      <protection/>
    </xf>
    <xf numFmtId="0" fontId="9" fillId="0" borderId="104" xfId="85" applyFont="1" applyBorder="1" applyAlignment="1">
      <alignment horizontal="center" vertical="center" wrapText="1"/>
      <protection/>
    </xf>
    <xf numFmtId="0" fontId="0" fillId="33" borderId="13" xfId="79" applyFont="1" applyFill="1" applyBorder="1" applyAlignment="1">
      <alignment horizontal="center" vertical="center"/>
      <protection/>
    </xf>
    <xf numFmtId="173" fontId="23" fillId="0" borderId="13" xfId="0" applyNumberFormat="1" applyFont="1" applyBorder="1" applyAlignment="1">
      <alignment horizontal="right"/>
    </xf>
    <xf numFmtId="165" fontId="23" fillId="0" borderId="32" xfId="0" applyNumberFormat="1" applyFont="1" applyBorder="1" applyAlignment="1">
      <alignment/>
    </xf>
    <xf numFmtId="0" fontId="0" fillId="33" borderId="32" xfId="79" applyFont="1" applyFill="1" applyBorder="1" applyAlignment="1">
      <alignment horizontal="center" vertical="center"/>
      <protection/>
    </xf>
    <xf numFmtId="165" fontId="23" fillId="0" borderId="13" xfId="0" applyNumberFormat="1" applyFont="1" applyBorder="1" applyAlignment="1">
      <alignment/>
    </xf>
    <xf numFmtId="166" fontId="0" fillId="0" borderId="20" xfId="42" applyNumberFormat="1" applyFont="1" applyBorder="1" applyAlignment="1">
      <alignment/>
    </xf>
    <xf numFmtId="173" fontId="0" fillId="0" borderId="13" xfId="42" applyNumberFormat="1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165" fontId="0" fillId="0" borderId="20" xfId="42" applyNumberFormat="1" applyFont="1" applyBorder="1" applyAlignment="1">
      <alignment/>
    </xf>
    <xf numFmtId="166" fontId="23" fillId="0" borderId="20" xfId="42" applyNumberFormat="1" applyFont="1" applyBorder="1" applyAlignment="1">
      <alignment/>
    </xf>
    <xf numFmtId="173" fontId="23" fillId="0" borderId="13" xfId="42" applyNumberFormat="1" applyFont="1" applyBorder="1" applyAlignment="1">
      <alignment horizontal="right"/>
    </xf>
    <xf numFmtId="173" fontId="28" fillId="0" borderId="13" xfId="42" applyNumberFormat="1" applyFont="1" applyBorder="1" applyAlignment="1">
      <alignment horizontal="right"/>
    </xf>
    <xf numFmtId="166" fontId="45" fillId="0" borderId="20" xfId="42" applyNumberFormat="1" applyFont="1" applyBorder="1" applyAlignment="1">
      <alignment/>
    </xf>
    <xf numFmtId="173" fontId="45" fillId="0" borderId="13" xfId="42" applyNumberFormat="1" applyFont="1" applyBorder="1" applyAlignment="1">
      <alignment horizontal="right"/>
    </xf>
    <xf numFmtId="165" fontId="45" fillId="0" borderId="13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6" fontId="28" fillId="0" borderId="20" xfId="42" applyNumberFormat="1" applyFont="1" applyBorder="1" applyAlignment="1">
      <alignment/>
    </xf>
    <xf numFmtId="165" fontId="28" fillId="0" borderId="13" xfId="0" applyNumberFormat="1" applyFont="1" applyBorder="1" applyAlignment="1">
      <alignment/>
    </xf>
    <xf numFmtId="165" fontId="45" fillId="0" borderId="20" xfId="0" applyNumberFormat="1" applyFont="1" applyBorder="1" applyAlignment="1">
      <alignment/>
    </xf>
    <xf numFmtId="165" fontId="23" fillId="0" borderId="20" xfId="0" applyNumberFormat="1" applyFont="1" applyBorder="1" applyAlignment="1">
      <alignment/>
    </xf>
    <xf numFmtId="177" fontId="0" fillId="0" borderId="20" xfId="42" applyNumberFormat="1" applyFont="1" applyBorder="1" applyAlignment="1">
      <alignment/>
    </xf>
    <xf numFmtId="43" fontId="0" fillId="34" borderId="20" xfId="42" applyFont="1" applyFill="1" applyBorder="1" applyAlignment="1">
      <alignment horizontal="center"/>
    </xf>
    <xf numFmtId="43" fontId="0" fillId="34" borderId="13" xfId="42" applyFont="1" applyFill="1" applyBorder="1" applyAlignment="1">
      <alignment horizontal="center"/>
    </xf>
    <xf numFmtId="0" fontId="0" fillId="33" borderId="18" xfId="79" applyFont="1" applyFill="1" applyBorder="1" applyAlignment="1">
      <alignment horizontal="center" vertical="center"/>
      <protection/>
    </xf>
    <xf numFmtId="173" fontId="23" fillId="0" borderId="18" xfId="42" applyNumberFormat="1" applyFont="1" applyBorder="1" applyAlignment="1">
      <alignment horizontal="right"/>
    </xf>
    <xf numFmtId="165" fontId="23" fillId="0" borderId="25" xfId="0" applyNumberFormat="1" applyFont="1" applyBorder="1" applyAlignment="1">
      <alignment/>
    </xf>
    <xf numFmtId="165" fontId="23" fillId="0" borderId="18" xfId="0" applyNumberFormat="1" applyFont="1" applyBorder="1" applyAlignment="1">
      <alignment/>
    </xf>
    <xf numFmtId="0" fontId="23" fillId="0" borderId="32" xfId="79" applyFont="1" applyBorder="1" applyAlignment="1">
      <alignment horizontal="center" vertical="center" wrapText="1"/>
      <protection/>
    </xf>
    <xf numFmtId="0" fontId="23" fillId="0" borderId="32" xfId="0" applyFont="1" applyBorder="1" applyAlignment="1">
      <alignment horizontal="center" vertical="center"/>
    </xf>
    <xf numFmtId="169" fontId="30" fillId="0" borderId="24" xfId="0" applyNumberFormat="1" applyFont="1" applyBorder="1" applyAlignment="1" quotePrefix="1">
      <alignment horizontal="center"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30" fillId="0" borderId="17" xfId="0" applyFont="1" applyBorder="1" applyAlignment="1">
      <alignment/>
    </xf>
    <xf numFmtId="169" fontId="30" fillId="0" borderId="20" xfId="0" applyNumberFormat="1" applyFont="1" applyBorder="1" applyAlignment="1" quotePrefix="1">
      <alignment horizontal="center"/>
    </xf>
    <xf numFmtId="0" fontId="27" fillId="0" borderId="17" xfId="0" applyFont="1" applyBorder="1" applyAlignment="1">
      <alignment/>
    </xf>
    <xf numFmtId="0" fontId="25" fillId="0" borderId="0" xfId="0" applyFont="1" applyBorder="1" applyAlignment="1">
      <alignment horizontal="left"/>
    </xf>
    <xf numFmtId="169" fontId="30" fillId="0" borderId="25" xfId="0" applyNumberFormat="1" applyFont="1" applyBorder="1" applyAlignment="1" quotePrefix="1">
      <alignment horizontal="center"/>
    </xf>
    <xf numFmtId="0" fontId="30" fillId="0" borderId="71" xfId="0" applyFont="1" applyBorder="1" applyAlignment="1">
      <alignment/>
    </xf>
    <xf numFmtId="0" fontId="25" fillId="0" borderId="83" xfId="0" applyFont="1" applyBorder="1" applyAlignment="1">
      <alignment/>
    </xf>
    <xf numFmtId="201" fontId="6" fillId="0" borderId="0" xfId="42" applyNumberFormat="1" applyFont="1" applyBorder="1" applyAlignment="1">
      <alignment vertical="center"/>
    </xf>
    <xf numFmtId="0" fontId="27" fillId="0" borderId="0" xfId="78" applyFont="1">
      <alignment/>
      <protection/>
    </xf>
    <xf numFmtId="0" fontId="6" fillId="0" borderId="0" xfId="0" applyFont="1" applyBorder="1" applyAlignment="1">
      <alignment horizontal="center"/>
    </xf>
    <xf numFmtId="19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86" fontId="6" fillId="0" borderId="0" xfId="42" applyNumberFormat="1" applyFont="1" applyBorder="1" applyAlignment="1">
      <alignment vertical="center"/>
    </xf>
    <xf numFmtId="179" fontId="16" fillId="0" borderId="0" xfId="80" applyNumberFormat="1">
      <alignment/>
      <protection/>
    </xf>
    <xf numFmtId="179" fontId="0" fillId="0" borderId="0" xfId="0" applyNumberFormat="1" applyFont="1" applyAlignment="1">
      <alignment/>
    </xf>
    <xf numFmtId="179" fontId="16" fillId="0" borderId="32" xfId="42" applyNumberFormat="1" applyFont="1" applyBorder="1" applyAlignment="1">
      <alignment horizontal="right" vertical="center"/>
    </xf>
    <xf numFmtId="179" fontId="146" fillId="0" borderId="0" xfId="0" applyNumberFormat="1" applyFont="1" applyAlignment="1">
      <alignment/>
    </xf>
    <xf numFmtId="179" fontId="0" fillId="0" borderId="0" xfId="78" applyNumberFormat="1" applyFont="1">
      <alignment/>
      <protection/>
    </xf>
    <xf numFmtId="179" fontId="23" fillId="0" borderId="0" xfId="78" applyNumberFormat="1" applyFont="1">
      <alignment/>
      <protection/>
    </xf>
    <xf numFmtId="0" fontId="23" fillId="0" borderId="26" xfId="78" applyFont="1" applyBorder="1" applyAlignment="1">
      <alignment horizontal="center" vertical="center" wrapText="1"/>
      <protection/>
    </xf>
    <xf numFmtId="0" fontId="23" fillId="0" borderId="22" xfId="78" applyFont="1" applyBorder="1" applyAlignment="1">
      <alignment horizontal="center" vertical="center" wrapText="1"/>
      <protection/>
    </xf>
    <xf numFmtId="0" fontId="6" fillId="0" borderId="84" xfId="78" applyFont="1" applyBorder="1" applyAlignment="1">
      <alignment horizontal="center" vertical="center" wrapText="1"/>
      <protection/>
    </xf>
    <xf numFmtId="0" fontId="6" fillId="0" borderId="107" xfId="78" applyFont="1" applyBorder="1" applyAlignment="1">
      <alignment horizontal="center" vertical="center" wrapText="1"/>
      <protection/>
    </xf>
    <xf numFmtId="0" fontId="30" fillId="0" borderId="108" xfId="78" applyFont="1" applyBorder="1" applyAlignment="1">
      <alignment horizontal="center" vertical="center"/>
      <protection/>
    </xf>
    <xf numFmtId="0" fontId="30" fillId="0" borderId="46" xfId="78" applyFont="1" applyBorder="1" applyAlignment="1">
      <alignment horizontal="center" vertical="center"/>
      <protection/>
    </xf>
    <xf numFmtId="0" fontId="30" fillId="0" borderId="109" xfId="78" applyFont="1" applyBorder="1" applyAlignment="1">
      <alignment horizontal="center" vertical="center"/>
      <protection/>
    </xf>
    <xf numFmtId="0" fontId="23" fillId="0" borderId="110" xfId="78" applyFont="1" applyBorder="1" applyAlignment="1">
      <alignment horizontal="center" vertical="center"/>
      <protection/>
    </xf>
    <xf numFmtId="0" fontId="23" fillId="0" borderId="111" xfId="78" applyFont="1" applyBorder="1" applyAlignment="1">
      <alignment horizontal="center" vertical="center"/>
      <protection/>
    </xf>
    <xf numFmtId="0" fontId="23" fillId="0" borderId="112" xfId="78" applyFont="1" applyBorder="1" applyAlignment="1">
      <alignment horizontal="center" vertical="center"/>
      <protection/>
    </xf>
    <xf numFmtId="0" fontId="23" fillId="0" borderId="113" xfId="78" applyFont="1" applyBorder="1" applyAlignment="1">
      <alignment horizontal="center" vertical="center"/>
      <protection/>
    </xf>
    <xf numFmtId="0" fontId="23" fillId="0" borderId="57" xfId="78" applyFont="1" applyBorder="1" applyAlignment="1">
      <alignment horizontal="center" vertical="center"/>
      <protection/>
    </xf>
    <xf numFmtId="0" fontId="23" fillId="0" borderId="114" xfId="78" applyFont="1" applyBorder="1" applyAlignment="1">
      <alignment horizontal="center" vertical="center"/>
      <protection/>
    </xf>
    <xf numFmtId="0" fontId="23" fillId="0" borderId="115" xfId="78" applyFont="1" applyBorder="1" applyAlignment="1">
      <alignment horizontal="center" vertical="center"/>
      <protection/>
    </xf>
    <xf numFmtId="0" fontId="23" fillId="0" borderId="55" xfId="78" applyFont="1" applyBorder="1" applyAlignment="1">
      <alignment horizontal="center" vertical="center"/>
      <protection/>
    </xf>
    <xf numFmtId="0" fontId="23" fillId="0" borderId="116" xfId="78" applyFont="1" applyBorder="1" applyAlignment="1">
      <alignment horizontal="center" vertical="center"/>
      <protection/>
    </xf>
    <xf numFmtId="0" fontId="23" fillId="0" borderId="89" xfId="78" applyFont="1" applyBorder="1" applyAlignment="1">
      <alignment horizontal="center" vertical="center"/>
      <protection/>
    </xf>
    <xf numFmtId="0" fontId="23" fillId="0" borderId="22" xfId="78" applyFont="1" applyBorder="1" applyAlignment="1">
      <alignment horizontal="center" vertical="center"/>
      <protection/>
    </xf>
    <xf numFmtId="0" fontId="23" fillId="0" borderId="107" xfId="78" applyFont="1" applyBorder="1" applyAlignment="1">
      <alignment horizontal="center" vertical="center"/>
      <protection/>
    </xf>
    <xf numFmtId="0" fontId="23" fillId="0" borderId="117" xfId="78" applyFont="1" applyBorder="1" applyAlignment="1">
      <alignment horizontal="center" vertical="center"/>
      <protection/>
    </xf>
    <xf numFmtId="0" fontId="23" fillId="0" borderId="118" xfId="78" applyFont="1" applyBorder="1" applyAlignment="1">
      <alignment horizontal="center" vertical="center"/>
      <protection/>
    </xf>
    <xf numFmtId="0" fontId="23" fillId="0" borderId="72" xfId="78" applyFont="1" applyBorder="1" applyAlignment="1">
      <alignment horizontal="center" vertical="center"/>
      <protection/>
    </xf>
    <xf numFmtId="0" fontId="23" fillId="0" borderId="71" xfId="78" applyFont="1" applyBorder="1" applyAlignment="1">
      <alignment horizontal="center" vertical="center"/>
      <protection/>
    </xf>
    <xf numFmtId="0" fontId="23" fillId="0" borderId="73" xfId="78" applyFont="1" applyBorder="1" applyAlignment="1">
      <alignment horizontal="center" vertical="center"/>
      <protection/>
    </xf>
    <xf numFmtId="0" fontId="23" fillId="0" borderId="0" xfId="78" applyFont="1" applyBorder="1" applyAlignment="1">
      <alignment horizontal="center" vertical="center" wrapText="1"/>
      <protection/>
    </xf>
    <xf numFmtId="179" fontId="158" fillId="0" borderId="0" xfId="42" applyNumberFormat="1" applyFont="1" applyBorder="1" applyAlignment="1">
      <alignment vertical="center"/>
    </xf>
    <xf numFmtId="0" fontId="145" fillId="0" borderId="0" xfId="0" applyFont="1" applyBorder="1" applyAlignment="1">
      <alignment vertical="center"/>
    </xf>
    <xf numFmtId="0" fontId="6" fillId="0" borderId="24" xfId="79" applyFont="1" applyBorder="1" applyAlignment="1">
      <alignment horizontal="center" vertical="center"/>
      <protection/>
    </xf>
    <xf numFmtId="0" fontId="6" fillId="0" borderId="26" xfId="79" applyFont="1" applyBorder="1" applyAlignment="1">
      <alignment horizontal="center" vertical="center"/>
      <protection/>
    </xf>
    <xf numFmtId="0" fontId="6" fillId="0" borderId="27" xfId="79" applyFont="1" applyBorder="1" applyAlignment="1">
      <alignment horizontal="center" vertical="center"/>
      <protection/>
    </xf>
    <xf numFmtId="0" fontId="6" fillId="0" borderId="20" xfId="79" applyFont="1" applyBorder="1" applyAlignment="1">
      <alignment horizontal="center" vertical="center"/>
      <protection/>
    </xf>
    <xf numFmtId="0" fontId="6" fillId="0" borderId="0" xfId="79" applyFont="1" applyBorder="1" applyAlignment="1">
      <alignment horizontal="center" vertical="center"/>
      <protection/>
    </xf>
    <xf numFmtId="0" fontId="6" fillId="0" borderId="17" xfId="79" applyFont="1" applyBorder="1" applyAlignment="1">
      <alignment horizontal="center" vertical="center"/>
      <protection/>
    </xf>
    <xf numFmtId="0" fontId="6" fillId="0" borderId="71" xfId="79" applyFont="1" applyBorder="1" applyAlignment="1">
      <alignment horizontal="center" vertical="center"/>
      <protection/>
    </xf>
    <xf numFmtId="0" fontId="6" fillId="0" borderId="83" xfId="79" applyFont="1" applyBorder="1" applyAlignment="1">
      <alignment horizontal="center" vertical="center"/>
      <protection/>
    </xf>
    <xf numFmtId="0" fontId="6" fillId="0" borderId="25" xfId="79" applyFont="1" applyBorder="1" applyAlignment="1">
      <alignment horizontal="center" vertical="center"/>
      <protection/>
    </xf>
    <xf numFmtId="0" fontId="16" fillId="35" borderId="20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181" fontId="6" fillId="0" borderId="20" xfId="42" applyNumberFormat="1" applyFont="1" applyBorder="1" applyAlignment="1" quotePrefix="1">
      <alignment horizontal="right" vertical="center"/>
    </xf>
    <xf numFmtId="181" fontId="0" fillId="0" borderId="17" xfId="0" applyNumberFormat="1" applyBorder="1" applyAlignment="1">
      <alignment horizontal="right" vertical="center"/>
    </xf>
    <xf numFmtId="0" fontId="19" fillId="0" borderId="21" xfId="0" applyFont="1" applyBorder="1" applyAlignment="1">
      <alignment/>
    </xf>
    <xf numFmtId="0" fontId="0" fillId="0" borderId="19" xfId="0" applyBorder="1" applyAlignment="1">
      <alignment/>
    </xf>
    <xf numFmtId="180" fontId="16" fillId="0" borderId="13" xfId="42" applyNumberFormat="1" applyFont="1" applyBorder="1" applyAlignment="1" quotePrefix="1">
      <alignment horizontal="right" vertical="center"/>
    </xf>
    <xf numFmtId="180" fontId="16" fillId="0" borderId="13" xfId="42" applyNumberFormat="1" applyFont="1" applyBorder="1" applyAlignment="1">
      <alignment horizontal="right" vertical="center"/>
    </xf>
    <xf numFmtId="184" fontId="16" fillId="0" borderId="20" xfId="42" applyNumberFormat="1" applyFont="1" applyBorder="1" applyAlignment="1" quotePrefix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181" fontId="16" fillId="0" borderId="20" xfId="42" applyNumberFormat="1" applyFont="1" applyBorder="1" applyAlignment="1" quotePrefix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0" fillId="0" borderId="83" xfId="0" applyBorder="1" applyAlignment="1">
      <alignment/>
    </xf>
    <xf numFmtId="0" fontId="6" fillId="0" borderId="25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right"/>
    </xf>
    <xf numFmtId="184" fontId="0" fillId="0" borderId="17" xfId="0" applyNumberFormat="1" applyBorder="1" applyAlignment="1">
      <alignment horizontal="right"/>
    </xf>
    <xf numFmtId="184" fontId="16" fillId="0" borderId="20" xfId="42" applyNumberFormat="1" applyFont="1" applyBorder="1" applyAlignment="1">
      <alignment horizontal="right" vertical="center"/>
    </xf>
    <xf numFmtId="181" fontId="0" fillId="0" borderId="17" xfId="0" applyNumberFormat="1" applyBorder="1" applyAlignment="1">
      <alignment horizontal="right"/>
    </xf>
    <xf numFmtId="181" fontId="16" fillId="0" borderId="20" xfId="42" applyNumberFormat="1" applyFont="1" applyBorder="1" applyAlignment="1">
      <alignment horizontal="right" vertical="center"/>
    </xf>
    <xf numFmtId="165" fontId="25" fillId="0" borderId="0" xfId="42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vertical="center" wrapText="1"/>
    </xf>
    <xf numFmtId="165" fontId="30" fillId="0" borderId="0" xfId="43" applyNumberFormat="1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25" fillId="35" borderId="20" xfId="0" applyNumberFormat="1" applyFont="1" applyFill="1" applyBorder="1" applyAlignment="1">
      <alignment vertical="center" wrapText="1"/>
    </xf>
    <xf numFmtId="165" fontId="0" fillId="35" borderId="17" xfId="0" applyNumberFormat="1" applyFill="1" applyBorder="1" applyAlignment="1">
      <alignment vertical="center" wrapText="1"/>
    </xf>
    <xf numFmtId="165" fontId="30" fillId="0" borderId="20" xfId="43" applyNumberFormat="1" applyFont="1" applyBorder="1" applyAlignment="1">
      <alignment vertical="center" wrapText="1"/>
    </xf>
    <xf numFmtId="165" fontId="30" fillId="0" borderId="17" xfId="43" applyNumberFormat="1" applyFont="1" applyBorder="1" applyAlignment="1">
      <alignment vertical="center" wrapText="1"/>
    </xf>
    <xf numFmtId="174" fontId="25" fillId="0" borderId="21" xfId="0" applyNumberFormat="1" applyFont="1" applyBorder="1" applyAlignment="1">
      <alignment horizontal="center" vertical="center" wrapText="1"/>
    </xf>
    <xf numFmtId="174" fontId="25" fillId="0" borderId="19" xfId="0" applyNumberFormat="1" applyFont="1" applyBorder="1" applyAlignment="1">
      <alignment horizontal="center" vertical="center" wrapText="1"/>
    </xf>
    <xf numFmtId="165" fontId="26" fillId="0" borderId="0" xfId="42" applyNumberFormat="1" applyFont="1" applyBorder="1" applyAlignment="1">
      <alignment vertical="center" wrapText="1"/>
    </xf>
    <xf numFmtId="165" fontId="25" fillId="0" borderId="20" xfId="42" applyNumberFormat="1" applyFont="1" applyBorder="1" applyAlignment="1">
      <alignment vertical="center" wrapText="1"/>
    </xf>
    <xf numFmtId="165" fontId="0" fillId="0" borderId="17" xfId="0" applyNumberFormat="1" applyBorder="1" applyAlignment="1">
      <alignment vertical="center" wrapText="1"/>
    </xf>
    <xf numFmtId="165" fontId="25" fillId="0" borderId="17" xfId="42" applyNumberFormat="1" applyFont="1" applyBorder="1" applyAlignment="1">
      <alignment vertical="center" wrapText="1"/>
    </xf>
    <xf numFmtId="165" fontId="25" fillId="0" borderId="24" xfId="42" applyNumberFormat="1" applyFont="1" applyBorder="1" applyAlignment="1">
      <alignment vertical="center" wrapText="1"/>
    </xf>
    <xf numFmtId="165" fontId="0" fillId="0" borderId="27" xfId="0" applyNumberFormat="1" applyBorder="1" applyAlignment="1">
      <alignment vertical="center" wrapText="1"/>
    </xf>
    <xf numFmtId="165" fontId="25" fillId="0" borderId="27" xfId="42" applyNumberFormat="1" applyFont="1" applyBorder="1" applyAlignment="1">
      <alignment vertical="center" wrapText="1"/>
    </xf>
    <xf numFmtId="165" fontId="0" fillId="0" borderId="17" xfId="0" applyNumberFormat="1" applyFont="1" applyBorder="1" applyAlignment="1">
      <alignment vertical="center" wrapText="1"/>
    </xf>
    <xf numFmtId="165" fontId="25" fillId="35" borderId="17" xfId="0" applyNumberFormat="1" applyFont="1" applyFill="1" applyBorder="1" applyAlignment="1">
      <alignment vertical="center" wrapText="1"/>
    </xf>
    <xf numFmtId="165" fontId="29" fillId="0" borderId="20" xfId="0" applyNumberFormat="1" applyFont="1" applyBorder="1" applyAlignment="1">
      <alignment vertical="center" wrapText="1"/>
    </xf>
    <xf numFmtId="165" fontId="29" fillId="0" borderId="17" xfId="0" applyNumberFormat="1" applyFont="1" applyBorder="1" applyAlignment="1">
      <alignment vertical="center" wrapText="1"/>
    </xf>
    <xf numFmtId="165" fontId="26" fillId="0" borderId="20" xfId="42" applyNumberFormat="1" applyFont="1" applyBorder="1" applyAlignment="1">
      <alignment vertical="center" wrapText="1"/>
    </xf>
    <xf numFmtId="165" fontId="26" fillId="0" borderId="17" xfId="0" applyNumberFormat="1" applyFont="1" applyBorder="1" applyAlignment="1">
      <alignment vertical="center" wrapText="1"/>
    </xf>
    <xf numFmtId="165" fontId="26" fillId="0" borderId="17" xfId="42" applyNumberFormat="1" applyFont="1" applyBorder="1" applyAlignment="1">
      <alignment vertical="center" wrapText="1"/>
    </xf>
    <xf numFmtId="165" fontId="177" fillId="0" borderId="20" xfId="42" applyNumberFormat="1" applyFont="1" applyBorder="1" applyAlignment="1">
      <alignment vertical="center" wrapText="1"/>
    </xf>
    <xf numFmtId="165" fontId="163" fillId="0" borderId="17" xfId="0" applyNumberFormat="1" applyFont="1" applyBorder="1" applyAlignment="1">
      <alignment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01" fontId="6" fillId="0" borderId="21" xfId="42" applyNumberFormat="1" applyFont="1" applyBorder="1" applyAlignment="1">
      <alignment vertical="center"/>
    </xf>
    <xf numFmtId="201" fontId="6" fillId="0" borderId="22" xfId="42" applyNumberFormat="1" applyFont="1" applyBorder="1" applyAlignment="1">
      <alignment vertical="center"/>
    </xf>
    <xf numFmtId="201" fontId="6" fillId="0" borderId="19" xfId="42" applyNumberFormat="1" applyFont="1" applyBorder="1" applyAlignment="1">
      <alignment vertical="center"/>
    </xf>
    <xf numFmtId="179" fontId="6" fillId="0" borderId="21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19" xfId="0" applyNumberFormat="1" applyFont="1" applyBorder="1" applyAlignment="1">
      <alignment horizontal="right" vertical="center"/>
    </xf>
    <xf numFmtId="186" fontId="6" fillId="0" borderId="21" xfId="42" applyNumberFormat="1" applyFont="1" applyBorder="1" applyAlignment="1">
      <alignment vertical="center"/>
    </xf>
    <xf numFmtId="186" fontId="6" fillId="0" borderId="22" xfId="42" applyNumberFormat="1" applyFont="1" applyBorder="1" applyAlignment="1">
      <alignment vertical="center"/>
    </xf>
    <xf numFmtId="186" fontId="6" fillId="0" borderId="19" xfId="42" applyNumberFormat="1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191" fontId="6" fillId="0" borderId="20" xfId="42" applyNumberFormat="1" applyFont="1" applyBorder="1" applyAlignment="1">
      <alignment horizontal="center"/>
    </xf>
    <xf numFmtId="191" fontId="6" fillId="0" borderId="17" xfId="42" applyNumberFormat="1" applyFont="1" applyBorder="1" applyAlignment="1">
      <alignment horizontal="center"/>
    </xf>
    <xf numFmtId="191" fontId="6" fillId="0" borderId="21" xfId="42" applyNumberFormat="1" applyFont="1" applyBorder="1" applyAlignment="1">
      <alignment horizontal="center"/>
    </xf>
    <xf numFmtId="191" fontId="6" fillId="0" borderId="19" xfId="42" applyNumberFormat="1" applyFont="1" applyBorder="1" applyAlignment="1">
      <alignment horizontal="center"/>
    </xf>
    <xf numFmtId="191" fontId="6" fillId="0" borderId="0" xfId="42" applyNumberFormat="1" applyFont="1" applyBorder="1" applyAlignment="1">
      <alignment horizontal="center"/>
    </xf>
    <xf numFmtId="191" fontId="6" fillId="0" borderId="22" xfId="42" applyNumberFormat="1" applyFont="1" applyBorder="1" applyAlignment="1">
      <alignment horizontal="center"/>
    </xf>
    <xf numFmtId="201" fontId="16" fillId="0" borderId="20" xfId="42" applyNumberFormat="1" applyFont="1" applyBorder="1" applyAlignment="1">
      <alignment vertical="center"/>
    </xf>
    <xf numFmtId="201" fontId="16" fillId="0" borderId="0" xfId="42" applyNumberFormat="1" applyFont="1" applyBorder="1" applyAlignment="1">
      <alignment vertical="center"/>
    </xf>
    <xf numFmtId="201" fontId="16" fillId="0" borderId="17" xfId="42" applyNumberFormat="1" applyFont="1" applyBorder="1" applyAlignment="1">
      <alignment vertical="center"/>
    </xf>
    <xf numFmtId="179" fontId="16" fillId="0" borderId="20" xfId="42" applyNumberFormat="1" applyFont="1" applyBorder="1" applyAlignment="1">
      <alignment horizontal="right" vertical="center"/>
    </xf>
    <xf numFmtId="179" fontId="16" fillId="0" borderId="0" xfId="42" applyNumberFormat="1" applyFont="1" applyBorder="1" applyAlignment="1">
      <alignment horizontal="right" vertical="center"/>
    </xf>
    <xf numFmtId="179" fontId="16" fillId="0" borderId="17" xfId="42" applyNumberFormat="1" applyFont="1" applyBorder="1" applyAlignment="1">
      <alignment horizontal="right" vertical="center"/>
    </xf>
    <xf numFmtId="186" fontId="16" fillId="0" borderId="20" xfId="42" applyNumberFormat="1" applyFont="1" applyBorder="1" applyAlignment="1">
      <alignment vertical="center"/>
    </xf>
    <xf numFmtId="186" fontId="16" fillId="0" borderId="0" xfId="42" applyNumberFormat="1" applyFont="1" applyBorder="1" applyAlignment="1">
      <alignment vertical="center"/>
    </xf>
    <xf numFmtId="186" fontId="16" fillId="0" borderId="17" xfId="42" applyNumberFormat="1" applyFont="1" applyBorder="1" applyAlignment="1">
      <alignment vertical="center"/>
    </xf>
    <xf numFmtId="179" fontId="26" fillId="0" borderId="20" xfId="42" applyNumberFormat="1" applyFont="1" applyBorder="1" applyAlignment="1">
      <alignment vertical="center"/>
    </xf>
    <xf numFmtId="179" fontId="26" fillId="0" borderId="0" xfId="42" applyNumberFormat="1" applyFont="1" applyBorder="1" applyAlignment="1">
      <alignment vertical="center"/>
    </xf>
    <xf numFmtId="179" fontId="26" fillId="0" borderId="17" xfId="42" applyNumberFormat="1" applyFont="1" applyBorder="1" applyAlignment="1">
      <alignment vertical="center"/>
    </xf>
    <xf numFmtId="201" fontId="26" fillId="0" borderId="20" xfId="42" applyNumberFormat="1" applyFont="1" applyBorder="1" applyAlignment="1">
      <alignment vertical="center"/>
    </xf>
    <xf numFmtId="201" fontId="26" fillId="0" borderId="0" xfId="42" applyNumberFormat="1" applyFont="1" applyBorder="1" applyAlignment="1">
      <alignment vertical="center"/>
    </xf>
    <xf numFmtId="201" fontId="26" fillId="0" borderId="17" xfId="42" applyNumberFormat="1" applyFont="1" applyBorder="1" applyAlignment="1">
      <alignment vertical="center"/>
    </xf>
    <xf numFmtId="181" fontId="26" fillId="0" borderId="20" xfId="42" applyNumberFormat="1" applyFont="1" applyBorder="1" applyAlignment="1">
      <alignment horizontal="right" vertical="center"/>
    </xf>
    <xf numFmtId="181" fontId="26" fillId="0" borderId="0" xfId="42" applyNumberFormat="1" applyFont="1" applyBorder="1" applyAlignment="1">
      <alignment horizontal="right" vertical="center"/>
    </xf>
    <xf numFmtId="181" fontId="26" fillId="0" borderId="17" xfId="42" applyNumberFormat="1" applyFont="1" applyBorder="1" applyAlignment="1">
      <alignment horizontal="right" vertical="center"/>
    </xf>
    <xf numFmtId="201" fontId="6" fillId="0" borderId="20" xfId="42" applyNumberFormat="1" applyFont="1" applyBorder="1" applyAlignment="1">
      <alignment vertical="center"/>
    </xf>
    <xf numFmtId="201" fontId="6" fillId="0" borderId="0" xfId="42" applyNumberFormat="1" applyFont="1" applyBorder="1" applyAlignment="1">
      <alignment vertical="center"/>
    </xf>
    <xf numFmtId="201" fontId="6" fillId="0" borderId="17" xfId="42" applyNumberFormat="1" applyFont="1" applyBorder="1" applyAlignment="1">
      <alignment vertical="center"/>
    </xf>
    <xf numFmtId="179" fontId="6" fillId="0" borderId="20" xfId="42" applyNumberFormat="1" applyFont="1" applyBorder="1" applyAlignment="1">
      <alignment vertical="center"/>
    </xf>
    <xf numFmtId="179" fontId="6" fillId="0" borderId="0" xfId="42" applyNumberFormat="1" applyFont="1" applyBorder="1" applyAlignment="1">
      <alignment vertical="center"/>
    </xf>
    <xf numFmtId="179" fontId="6" fillId="0" borderId="17" xfId="42" applyNumberFormat="1" applyFont="1" applyBorder="1" applyAlignment="1">
      <alignment vertical="center"/>
    </xf>
    <xf numFmtId="181" fontId="6" fillId="0" borderId="20" xfId="42" applyNumberFormat="1" applyFont="1" applyBorder="1" applyAlignment="1">
      <alignment horizontal="right" vertical="center"/>
    </xf>
    <xf numFmtId="181" fontId="6" fillId="0" borderId="0" xfId="42" applyNumberFormat="1" applyFont="1" applyBorder="1" applyAlignment="1">
      <alignment horizontal="right" vertical="center"/>
    </xf>
    <xf numFmtId="181" fontId="6" fillId="0" borderId="17" xfId="42" applyNumberFormat="1" applyFont="1" applyBorder="1" applyAlignment="1">
      <alignment horizontal="right" vertical="center"/>
    </xf>
    <xf numFmtId="181" fontId="183" fillId="0" borderId="20" xfId="42" applyNumberFormat="1" applyFont="1" applyBorder="1" applyAlignment="1">
      <alignment horizontal="right" vertical="center"/>
    </xf>
    <xf numFmtId="181" fontId="183" fillId="0" borderId="0" xfId="42" applyNumberFormat="1" applyFont="1" applyBorder="1" applyAlignment="1">
      <alignment horizontal="right" vertical="center"/>
    </xf>
    <xf numFmtId="181" fontId="183" fillId="0" borderId="17" xfId="42" applyNumberFormat="1" applyFont="1" applyBorder="1" applyAlignment="1">
      <alignment horizontal="right" vertical="center"/>
    </xf>
    <xf numFmtId="201" fontId="183" fillId="0" borderId="20" xfId="42" applyNumberFormat="1" applyFont="1" applyBorder="1" applyAlignment="1">
      <alignment vertical="center"/>
    </xf>
    <xf numFmtId="201" fontId="183" fillId="0" borderId="0" xfId="42" applyNumberFormat="1" applyFont="1" applyBorder="1" applyAlignment="1">
      <alignment vertical="center"/>
    </xf>
    <xf numFmtId="201" fontId="183" fillId="0" borderId="17" xfId="42" applyNumberFormat="1" applyFont="1" applyBorder="1" applyAlignment="1">
      <alignment vertical="center"/>
    </xf>
    <xf numFmtId="179" fontId="183" fillId="0" borderId="20" xfId="42" applyNumberFormat="1" applyFont="1" applyBorder="1" applyAlignment="1">
      <alignment vertical="center"/>
    </xf>
    <xf numFmtId="179" fontId="183" fillId="0" borderId="0" xfId="42" applyNumberFormat="1" applyFont="1" applyBorder="1" applyAlignment="1">
      <alignment vertical="center"/>
    </xf>
    <xf numFmtId="179" fontId="183" fillId="0" borderId="17" xfId="42" applyNumberFormat="1" applyFont="1" applyBorder="1" applyAlignment="1">
      <alignment vertical="center"/>
    </xf>
    <xf numFmtId="194" fontId="6" fillId="0" borderId="20" xfId="42" applyNumberFormat="1" applyFont="1" applyBorder="1" applyAlignment="1">
      <alignment horizontal="center" vertical="center"/>
    </xf>
    <xf numFmtId="194" fontId="6" fillId="0" borderId="17" xfId="42" applyNumberFormat="1" applyFont="1" applyBorder="1" applyAlignment="1">
      <alignment horizontal="center" vertical="center"/>
    </xf>
    <xf numFmtId="201" fontId="6" fillId="0" borderId="20" xfId="42" applyNumberFormat="1" applyFont="1" applyBorder="1" applyAlignment="1">
      <alignment horizontal="center" vertical="center"/>
    </xf>
    <xf numFmtId="201" fontId="6" fillId="0" borderId="0" xfId="42" applyNumberFormat="1" applyFont="1" applyBorder="1" applyAlignment="1">
      <alignment horizontal="center" vertical="center"/>
    </xf>
    <xf numFmtId="201" fontId="6" fillId="0" borderId="17" xfId="42" applyNumberFormat="1" applyFont="1" applyBorder="1" applyAlignment="1">
      <alignment horizontal="center" vertical="center"/>
    </xf>
    <xf numFmtId="204" fontId="26" fillId="0" borderId="20" xfId="42" applyNumberFormat="1" applyFont="1" applyBorder="1" applyAlignment="1">
      <alignment vertical="center"/>
    </xf>
    <xf numFmtId="204" fontId="26" fillId="0" borderId="0" xfId="42" applyNumberFormat="1" applyFont="1" applyBorder="1" applyAlignment="1">
      <alignment vertical="center"/>
    </xf>
    <xf numFmtId="204" fontId="26" fillId="0" borderId="17" xfId="42" applyNumberFormat="1" applyFont="1" applyBorder="1" applyAlignment="1">
      <alignment vertical="center"/>
    </xf>
    <xf numFmtId="179" fontId="16" fillId="0" borderId="20" xfId="42" applyNumberFormat="1" applyFont="1" applyBorder="1" applyAlignment="1">
      <alignment vertical="center"/>
    </xf>
    <xf numFmtId="179" fontId="16" fillId="0" borderId="0" xfId="42" applyNumberFormat="1" applyFont="1" applyBorder="1" applyAlignment="1">
      <alignment vertical="center"/>
    </xf>
    <xf numFmtId="179" fontId="16" fillId="0" borderId="17" xfId="42" applyNumberFormat="1" applyFont="1" applyBorder="1" applyAlignment="1">
      <alignment vertical="center"/>
    </xf>
    <xf numFmtId="181" fontId="16" fillId="0" borderId="0" xfId="42" applyNumberFormat="1" applyFont="1" applyBorder="1" applyAlignment="1">
      <alignment horizontal="right" vertical="center"/>
    </xf>
    <xf numFmtId="181" fontId="16" fillId="0" borderId="17" xfId="42" applyNumberFormat="1" applyFont="1" applyBorder="1" applyAlignment="1">
      <alignment horizontal="right" vertical="center"/>
    </xf>
    <xf numFmtId="201" fontId="6" fillId="0" borderId="24" xfId="42" applyNumberFormat="1" applyFont="1" applyBorder="1" applyAlignment="1">
      <alignment vertical="center"/>
    </xf>
    <xf numFmtId="201" fontId="6" fillId="0" borderId="26" xfId="42" applyNumberFormat="1" applyFont="1" applyBorder="1" applyAlignment="1">
      <alignment vertical="center"/>
    </xf>
    <xf numFmtId="201" fontId="6" fillId="0" borderId="27" xfId="42" applyNumberFormat="1" applyFont="1" applyBorder="1" applyAlignment="1">
      <alignment vertical="center"/>
    </xf>
    <xf numFmtId="179" fontId="6" fillId="0" borderId="24" xfId="42" applyNumberFormat="1" applyFont="1" applyBorder="1" applyAlignment="1">
      <alignment vertical="center"/>
    </xf>
    <xf numFmtId="179" fontId="6" fillId="0" borderId="26" xfId="42" applyNumberFormat="1" applyFont="1" applyBorder="1" applyAlignment="1">
      <alignment vertical="center"/>
    </xf>
    <xf numFmtId="179" fontId="6" fillId="0" borderId="27" xfId="42" applyNumberFormat="1" applyFont="1" applyBorder="1" applyAlignment="1">
      <alignment vertical="center"/>
    </xf>
    <xf numFmtId="181" fontId="6" fillId="0" borderId="24" xfId="42" applyNumberFormat="1" applyFont="1" applyBorder="1" applyAlignment="1">
      <alignment horizontal="right" vertical="center"/>
    </xf>
    <xf numFmtId="181" fontId="6" fillId="0" borderId="26" xfId="42" applyNumberFormat="1" applyFont="1" applyBorder="1" applyAlignment="1">
      <alignment horizontal="right" vertical="center"/>
    </xf>
    <xf numFmtId="181" fontId="6" fillId="0" borderId="27" xfId="42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6" fillId="0" borderId="71" xfId="0" applyFont="1" applyBorder="1" applyAlignment="1" quotePrefix="1">
      <alignment horizontal="center" vertical="center"/>
    </xf>
    <xf numFmtId="0" fontId="6" fillId="0" borderId="83" xfId="0" applyFont="1" applyBorder="1" applyAlignment="1" quotePrefix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201" fontId="6" fillId="0" borderId="24" xfId="0" applyNumberFormat="1" applyFont="1" applyBorder="1" applyAlignment="1">
      <alignment horizontal="right" vertical="center"/>
    </xf>
    <xf numFmtId="201" fontId="6" fillId="0" borderId="26" xfId="0" applyNumberFormat="1" applyFont="1" applyBorder="1" applyAlignment="1">
      <alignment horizontal="right" vertical="center"/>
    </xf>
    <xf numFmtId="201" fontId="6" fillId="0" borderId="27" xfId="0" applyNumberFormat="1" applyFont="1" applyBorder="1" applyAlignment="1">
      <alignment horizontal="right" vertical="center"/>
    </xf>
    <xf numFmtId="179" fontId="16" fillId="0" borderId="26" xfId="0" applyNumberFormat="1" applyFont="1" applyBorder="1" applyAlignment="1">
      <alignment vertical="center"/>
    </xf>
    <xf numFmtId="179" fontId="16" fillId="0" borderId="27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horizontal="right" vertical="center"/>
    </xf>
    <xf numFmtId="181" fontId="6" fillId="0" borderId="27" xfId="0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6" fillId="0" borderId="17" xfId="0" applyNumberFormat="1" applyFont="1" applyBorder="1" applyAlignment="1">
      <alignment horizontal="right"/>
    </xf>
    <xf numFmtId="181" fontId="6" fillId="0" borderId="21" xfId="0" applyNumberFormat="1" applyFont="1" applyBorder="1" applyAlignment="1">
      <alignment horizontal="right"/>
    </xf>
    <xf numFmtId="181" fontId="6" fillId="0" borderId="22" xfId="0" applyNumberFormat="1" applyFont="1" applyBorder="1" applyAlignment="1">
      <alignment horizontal="right"/>
    </xf>
    <xf numFmtId="181" fontId="6" fillId="0" borderId="19" xfId="0" applyNumberFormat="1" applyFont="1" applyBorder="1" applyAlignment="1">
      <alignment horizontal="right"/>
    </xf>
    <xf numFmtId="179" fontId="159" fillId="0" borderId="0" xfId="42" applyNumberFormat="1" applyFont="1" applyBorder="1" applyAlignment="1">
      <alignment horizontal="right" vertical="center"/>
    </xf>
    <xf numFmtId="174" fontId="159" fillId="0" borderId="0" xfId="0" applyNumberFormat="1" applyFont="1" applyBorder="1" applyAlignment="1">
      <alignment horizontal="right" vertical="center"/>
    </xf>
    <xf numFmtId="179" fontId="6" fillId="0" borderId="20" xfId="42" applyNumberFormat="1" applyFont="1" applyBorder="1" applyAlignment="1">
      <alignment horizontal="right"/>
    </xf>
    <xf numFmtId="179" fontId="6" fillId="0" borderId="0" xfId="42" applyNumberFormat="1" applyFont="1" applyBorder="1" applyAlignment="1">
      <alignment horizontal="right"/>
    </xf>
    <xf numFmtId="179" fontId="6" fillId="0" borderId="17" xfId="42" applyNumberFormat="1" applyFont="1" applyBorder="1" applyAlignment="1">
      <alignment horizontal="right"/>
    </xf>
    <xf numFmtId="179" fontId="6" fillId="0" borderId="21" xfId="42" applyNumberFormat="1" applyFont="1" applyBorder="1" applyAlignment="1">
      <alignment horizontal="right"/>
    </xf>
    <xf numFmtId="179" fontId="6" fillId="0" borderId="22" xfId="42" applyNumberFormat="1" applyFont="1" applyBorder="1" applyAlignment="1">
      <alignment horizontal="right"/>
    </xf>
    <xf numFmtId="179" fontId="6" fillId="0" borderId="19" xfId="42" applyNumberFormat="1" applyFont="1" applyBorder="1" applyAlignment="1">
      <alignment horizontal="right"/>
    </xf>
    <xf numFmtId="201" fontId="16" fillId="0" borderId="20" xfId="0" applyNumberFormat="1" applyFont="1" applyBorder="1" applyAlignment="1">
      <alignment horizontal="right" vertical="center"/>
    </xf>
    <xf numFmtId="201" fontId="16" fillId="0" borderId="0" xfId="0" applyNumberFormat="1" applyFont="1" applyBorder="1" applyAlignment="1">
      <alignment horizontal="right" vertical="center"/>
    </xf>
    <xf numFmtId="201" fontId="16" fillId="0" borderId="17" xfId="0" applyNumberFormat="1" applyFont="1" applyBorder="1" applyAlignment="1">
      <alignment horizontal="right" vertical="center"/>
    </xf>
    <xf numFmtId="179" fontId="16" fillId="0" borderId="0" xfId="0" applyNumberFormat="1" applyFont="1" applyAlignment="1">
      <alignment vertical="center"/>
    </xf>
    <xf numFmtId="179" fontId="16" fillId="0" borderId="17" xfId="0" applyNumberFormat="1" applyFont="1" applyBorder="1" applyAlignment="1">
      <alignment vertical="center"/>
    </xf>
    <xf numFmtId="181" fontId="16" fillId="0" borderId="20" xfId="0" applyNumberFormat="1" applyFont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81" fontId="16" fillId="0" borderId="17" xfId="0" applyNumberFormat="1" applyFont="1" applyBorder="1" applyAlignment="1">
      <alignment horizontal="right" vertical="center"/>
    </xf>
    <xf numFmtId="201" fontId="16" fillId="0" borderId="21" xfId="0" applyNumberFormat="1" applyFont="1" applyBorder="1" applyAlignment="1">
      <alignment horizontal="right" vertical="center"/>
    </xf>
    <xf numFmtId="201" fontId="16" fillId="0" borderId="22" xfId="0" applyNumberFormat="1" applyFont="1" applyBorder="1" applyAlignment="1">
      <alignment horizontal="right" vertical="center"/>
    </xf>
    <xf numFmtId="201" fontId="16" fillId="0" borderId="19" xfId="0" applyNumberFormat="1" applyFont="1" applyBorder="1" applyAlignment="1">
      <alignment horizontal="right" vertical="center"/>
    </xf>
    <xf numFmtId="179" fontId="16" fillId="0" borderId="21" xfId="42" applyNumberFormat="1" applyFont="1" applyBorder="1" applyAlignment="1">
      <alignment vertical="center"/>
    </xf>
    <xf numFmtId="179" fontId="16" fillId="0" borderId="22" xfId="0" applyNumberFormat="1" applyFont="1" applyBorder="1" applyAlignment="1">
      <alignment vertical="center"/>
    </xf>
    <xf numFmtId="179" fontId="16" fillId="0" borderId="19" xfId="0" applyNumberFormat="1" applyFont="1" applyBorder="1" applyAlignment="1">
      <alignment vertical="center"/>
    </xf>
    <xf numFmtId="181" fontId="16" fillId="0" borderId="21" xfId="0" applyNumberFormat="1" applyFont="1" applyBorder="1" applyAlignment="1">
      <alignment horizontal="right" vertical="center"/>
    </xf>
    <xf numFmtId="181" fontId="16" fillId="0" borderId="22" xfId="0" applyNumberFormat="1" applyFont="1" applyBorder="1" applyAlignment="1">
      <alignment horizontal="right" vertical="center"/>
    </xf>
    <xf numFmtId="181" fontId="16" fillId="0" borderId="19" xfId="0" applyNumberFormat="1" applyFont="1" applyBorder="1" applyAlignment="1">
      <alignment horizontal="right" vertical="center"/>
    </xf>
    <xf numFmtId="179" fontId="6" fillId="0" borderId="0" xfId="42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201" fontId="6" fillId="0" borderId="20" xfId="0" applyNumberFormat="1" applyFont="1" applyBorder="1" applyAlignment="1">
      <alignment horizontal="right" vertical="center"/>
    </xf>
    <xf numFmtId="201" fontId="6" fillId="0" borderId="0" xfId="0" applyNumberFormat="1" applyFont="1" applyBorder="1" applyAlignment="1">
      <alignment horizontal="right" vertical="center"/>
    </xf>
    <xf numFmtId="201" fontId="6" fillId="0" borderId="17" xfId="0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/>
    </xf>
    <xf numFmtId="190" fontId="6" fillId="0" borderId="0" xfId="42" applyNumberFormat="1" applyFont="1" applyBorder="1" applyAlignment="1">
      <alignment horizontal="right" vertical="center"/>
    </xf>
    <xf numFmtId="179" fontId="16" fillId="0" borderId="20" xfId="42" applyNumberFormat="1" applyFont="1" applyBorder="1" applyAlignment="1">
      <alignment/>
    </xf>
    <xf numFmtId="179" fontId="16" fillId="0" borderId="0" xfId="0" applyNumberFormat="1" applyFont="1" applyAlignment="1">
      <alignment/>
    </xf>
    <xf numFmtId="179" fontId="16" fillId="0" borderId="17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83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183" fontId="16" fillId="0" borderId="25" xfId="42" applyNumberFormat="1" applyFont="1" applyBorder="1" applyAlignment="1">
      <alignment horizontal="center" vertical="center"/>
    </xf>
    <xf numFmtId="183" fontId="16" fillId="0" borderId="71" xfId="42" applyNumberFormat="1" applyFont="1" applyBorder="1" applyAlignment="1">
      <alignment horizontal="center" vertical="center"/>
    </xf>
    <xf numFmtId="183" fontId="16" fillId="0" borderId="83" xfId="42" applyNumberFormat="1" applyFont="1" applyBorder="1" applyAlignment="1">
      <alignment horizontal="center" vertical="center"/>
    </xf>
    <xf numFmtId="174" fontId="16" fillId="0" borderId="25" xfId="0" applyNumberFormat="1" applyFont="1" applyBorder="1" applyAlignment="1">
      <alignment horizontal="center" vertical="center"/>
    </xf>
    <xf numFmtId="174" fontId="16" fillId="0" borderId="83" xfId="0" applyNumberFormat="1" applyFont="1" applyBorder="1" applyAlignment="1">
      <alignment horizontal="center" vertical="center"/>
    </xf>
    <xf numFmtId="180" fontId="16" fillId="0" borderId="25" xfId="0" applyNumberFormat="1" applyFont="1" applyBorder="1" applyAlignment="1">
      <alignment horizontal="right" vertical="center"/>
    </xf>
    <xf numFmtId="180" fontId="16" fillId="0" borderId="71" xfId="0" applyNumberFormat="1" applyFont="1" applyBorder="1" applyAlignment="1">
      <alignment horizontal="right" vertical="center"/>
    </xf>
    <xf numFmtId="180" fontId="16" fillId="0" borderId="83" xfId="0" applyNumberFormat="1" applyFont="1" applyBorder="1" applyAlignment="1">
      <alignment horizontal="right" vertical="center"/>
    </xf>
    <xf numFmtId="174" fontId="16" fillId="0" borderId="25" xfId="42" applyNumberFormat="1" applyFont="1" applyBorder="1" applyAlignment="1">
      <alignment horizontal="center" vertical="center"/>
    </xf>
    <xf numFmtId="174" fontId="16" fillId="0" borderId="83" xfId="42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wrapText="1"/>
    </xf>
    <xf numFmtId="0" fontId="16" fillId="0" borderId="23" xfId="0" applyFont="1" applyBorder="1" applyAlignment="1">
      <alignment horizontal="center"/>
    </xf>
    <xf numFmtId="0" fontId="51" fillId="0" borderId="26" xfId="0" applyFont="1" applyBorder="1" applyAlignment="1">
      <alignment horizontal="left" vertical="center"/>
    </xf>
    <xf numFmtId="0" fontId="16" fillId="0" borderId="17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30" fillId="0" borderId="18" xfId="0" applyFont="1" applyBorder="1" applyAlignment="1" quotePrefix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9" fillId="0" borderId="25" xfId="84" applyFont="1" applyBorder="1" applyAlignment="1">
      <alignment horizontal="center" vertical="center" wrapText="1"/>
      <protection/>
    </xf>
    <xf numFmtId="0" fontId="9" fillId="0" borderId="83" xfId="84" applyFont="1" applyBorder="1" applyAlignment="1">
      <alignment horizontal="center" vertical="center" wrapText="1"/>
      <protection/>
    </xf>
    <xf numFmtId="0" fontId="38" fillId="0" borderId="32" xfId="77" applyFont="1" applyBorder="1" applyAlignment="1">
      <alignment horizontal="center" vertical="center" wrapText="1"/>
      <protection/>
    </xf>
    <xf numFmtId="0" fontId="38" fillId="0" borderId="23" xfId="77" applyFont="1" applyBorder="1" applyAlignment="1">
      <alignment horizontal="center" vertical="center" wrapText="1"/>
      <protection/>
    </xf>
    <xf numFmtId="0" fontId="8" fillId="0" borderId="32" xfId="84" applyFont="1" applyBorder="1" applyAlignment="1">
      <alignment horizontal="center" vertical="center"/>
      <protection/>
    </xf>
    <xf numFmtId="0" fontId="8" fillId="0" borderId="13" xfId="84" applyFont="1" applyBorder="1" applyAlignment="1">
      <alignment horizontal="center" vertical="center"/>
      <protection/>
    </xf>
    <xf numFmtId="1" fontId="43" fillId="0" borderId="24" xfId="84" applyNumberFormat="1" applyFont="1" applyBorder="1" applyAlignment="1">
      <alignment horizontal="center" vertical="center"/>
      <protection/>
    </xf>
    <xf numFmtId="1" fontId="43" fillId="0" borderId="26" xfId="84" applyNumberFormat="1" applyFont="1" applyBorder="1" applyAlignment="1">
      <alignment horizontal="center" vertical="center"/>
      <protection/>
    </xf>
    <xf numFmtId="1" fontId="43" fillId="0" borderId="27" xfId="84" applyNumberFormat="1" applyFont="1" applyBorder="1" applyAlignment="1">
      <alignment horizontal="center" vertical="center"/>
      <protection/>
    </xf>
    <xf numFmtId="1" fontId="43" fillId="0" borderId="21" xfId="84" applyNumberFormat="1" applyFont="1" applyBorder="1" applyAlignment="1">
      <alignment horizontal="center" vertical="center"/>
      <protection/>
    </xf>
    <xf numFmtId="1" fontId="43" fillId="0" borderId="22" xfId="84" applyNumberFormat="1" applyFont="1" applyBorder="1" applyAlignment="1">
      <alignment horizontal="center" vertical="center"/>
      <protection/>
    </xf>
    <xf numFmtId="1" fontId="43" fillId="0" borderId="19" xfId="84" applyNumberFormat="1" applyFont="1" applyBorder="1" applyAlignment="1">
      <alignment horizontal="center" vertical="center"/>
      <protection/>
    </xf>
    <xf numFmtId="0" fontId="167" fillId="0" borderId="0" xfId="84" applyFont="1" applyAlignment="1">
      <alignment horizontal="center"/>
      <protection/>
    </xf>
    <xf numFmtId="0" fontId="38" fillId="0" borderId="20" xfId="77" applyFont="1" applyBorder="1" applyAlignment="1">
      <alignment horizontal="center" vertical="center" wrapText="1"/>
      <protection/>
    </xf>
    <xf numFmtId="0" fontId="38" fillId="0" borderId="0" xfId="77" applyFont="1" applyBorder="1" applyAlignment="1">
      <alignment horizontal="center" vertical="center" wrapText="1"/>
      <protection/>
    </xf>
    <xf numFmtId="0" fontId="38" fillId="0" borderId="17" xfId="77" applyFont="1" applyBorder="1" applyAlignment="1">
      <alignment horizontal="center" vertical="center" wrapText="1"/>
      <protection/>
    </xf>
    <xf numFmtId="176" fontId="43" fillId="0" borderId="25" xfId="81" applyFont="1" applyBorder="1" applyAlignment="1">
      <alignment horizontal="center" vertical="center" wrapText="1"/>
      <protection/>
    </xf>
    <xf numFmtId="176" fontId="43" fillId="0" borderId="71" xfId="81" applyFont="1" applyBorder="1" applyAlignment="1">
      <alignment horizontal="center" vertical="center" wrapText="1"/>
      <protection/>
    </xf>
    <xf numFmtId="176" fontId="43" fillId="0" borderId="83" xfId="81" applyFont="1" applyBorder="1" applyAlignment="1">
      <alignment horizontal="center" vertical="center" wrapText="1"/>
      <protection/>
    </xf>
    <xf numFmtId="17" fontId="43" fillId="0" borderId="25" xfId="84" applyNumberFormat="1" applyFont="1" applyBorder="1" applyAlignment="1">
      <alignment horizontal="center" vertical="center"/>
      <protection/>
    </xf>
    <xf numFmtId="17" fontId="43" fillId="0" borderId="71" xfId="84" applyNumberFormat="1" applyFont="1" applyBorder="1" applyAlignment="1">
      <alignment horizontal="center" vertical="center"/>
      <protection/>
    </xf>
    <xf numFmtId="17" fontId="43" fillId="0" borderId="83" xfId="84" applyNumberFormat="1" applyFont="1" applyBorder="1" applyAlignment="1">
      <alignment horizontal="center" vertical="center"/>
      <protection/>
    </xf>
    <xf numFmtId="1" fontId="38" fillId="0" borderId="119" xfId="81" applyNumberFormat="1" applyFont="1" applyBorder="1" applyAlignment="1">
      <alignment horizontal="left" vertical="center" wrapText="1"/>
      <protection/>
    </xf>
    <xf numFmtId="0" fontId="18" fillId="0" borderId="120" xfId="0" applyFont="1" applyBorder="1" applyAlignment="1">
      <alignment horizontal="left" vertical="center"/>
    </xf>
    <xf numFmtId="1" fontId="33" fillId="0" borderId="25" xfId="81" applyNumberFormat="1" applyFont="1" applyBorder="1" applyAlignment="1">
      <alignment horizontal="center" vertical="center" wrapText="1"/>
      <protection/>
    </xf>
    <xf numFmtId="0" fontId="0" fillId="0" borderId="71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20" xfId="0" applyBorder="1" applyAlignment="1">
      <alignment horizontal="left" vertical="center"/>
    </xf>
    <xf numFmtId="1" fontId="33" fillId="0" borderId="24" xfId="81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" fontId="6" fillId="0" borderId="24" xfId="81" applyNumberFormat="1" applyFont="1" applyBorder="1" applyAlignment="1">
      <alignment horizontal="center" wrapText="1"/>
      <protection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176" fontId="167" fillId="0" borderId="0" xfId="81" applyFont="1" applyBorder="1" applyAlignment="1">
      <alignment horizontal="center" vertical="center" wrapText="1"/>
      <protection/>
    </xf>
    <xf numFmtId="176" fontId="33" fillId="0" borderId="24" xfId="81" applyFont="1" applyBorder="1" applyAlignment="1">
      <alignment horizontal="center" vertical="center" wrapText="1"/>
      <protection/>
    </xf>
    <xf numFmtId="176" fontId="33" fillId="0" borderId="26" xfId="81" applyFont="1" applyBorder="1" applyAlignment="1">
      <alignment horizontal="center" vertical="center" wrapText="1"/>
      <protection/>
    </xf>
    <xf numFmtId="176" fontId="33" fillId="0" borderId="27" xfId="81" applyFont="1" applyBorder="1" applyAlignment="1">
      <alignment horizontal="center" vertical="center" wrapText="1"/>
      <protection/>
    </xf>
    <xf numFmtId="0" fontId="0" fillId="0" borderId="120" xfId="0" applyBorder="1" applyAlignment="1">
      <alignment horizontal="left"/>
    </xf>
    <xf numFmtId="176" fontId="30" fillId="0" borderId="0" xfId="81" applyFont="1" applyBorder="1" applyAlignment="1">
      <alignment horizontal="left" vertical="center"/>
      <protection/>
    </xf>
    <xf numFmtId="176" fontId="10" fillId="0" borderId="13" xfId="81" applyFont="1" applyBorder="1" applyAlignment="1">
      <alignment horizontal="center" vertical="center"/>
      <protection/>
    </xf>
    <xf numFmtId="176" fontId="10" fillId="0" borderId="23" xfId="81" applyFont="1" applyBorder="1" applyAlignment="1">
      <alignment horizontal="center" vertical="center"/>
      <protection/>
    </xf>
    <xf numFmtId="0" fontId="9" fillId="0" borderId="71" xfId="84" applyFont="1" applyBorder="1" applyAlignment="1">
      <alignment horizontal="center" vertical="center" wrapText="1"/>
      <protection/>
    </xf>
    <xf numFmtId="0" fontId="149" fillId="0" borderId="0" xfId="84" applyFont="1" applyBorder="1" applyAlignment="1">
      <alignment horizontal="center"/>
      <protection/>
    </xf>
    <xf numFmtId="0" fontId="9" fillId="0" borderId="18" xfId="84" applyFont="1" applyBorder="1" applyAlignment="1">
      <alignment horizontal="center" vertical="center" wrapText="1"/>
      <protection/>
    </xf>
    <xf numFmtId="0" fontId="9" fillId="0" borderId="25" xfId="84" applyFont="1" applyBorder="1" applyAlignment="1">
      <alignment horizontal="center" vertical="center"/>
      <protection/>
    </xf>
    <xf numFmtId="0" fontId="9" fillId="0" borderId="71" xfId="84" applyFont="1" applyBorder="1" applyAlignment="1">
      <alignment horizontal="center" vertical="center"/>
      <protection/>
    </xf>
    <xf numFmtId="0" fontId="9" fillId="0" borderId="83" xfId="84" applyFont="1" applyBorder="1" applyAlignment="1">
      <alignment horizontal="center" vertical="center"/>
      <protection/>
    </xf>
    <xf numFmtId="0" fontId="11" fillId="0" borderId="39" xfId="84" applyFont="1" applyBorder="1" applyAlignment="1">
      <alignment horizontal="center" vertical="center" wrapText="1"/>
      <protection/>
    </xf>
    <xf numFmtId="0" fontId="11" fillId="0" borderId="37" xfId="84" applyFont="1" applyBorder="1" applyAlignment="1">
      <alignment horizontal="center" vertical="center" wrapText="1"/>
      <protection/>
    </xf>
    <xf numFmtId="0" fontId="11" fillId="0" borderId="41" xfId="84" applyFont="1" applyBorder="1" applyAlignment="1">
      <alignment horizontal="center" vertical="center" wrapText="1"/>
      <protection/>
    </xf>
    <xf numFmtId="0" fontId="11" fillId="0" borderId="38" xfId="84" applyFont="1" applyBorder="1" applyAlignment="1">
      <alignment horizontal="center" vertical="center" wrapText="1"/>
      <protection/>
    </xf>
    <xf numFmtId="176" fontId="15" fillId="0" borderId="25" xfId="81" applyFont="1" applyBorder="1" applyAlignment="1">
      <alignment horizontal="center" vertical="center" wrapText="1"/>
      <protection/>
    </xf>
    <xf numFmtId="0" fontId="0" fillId="0" borderId="71" xfId="72" applyBorder="1">
      <alignment/>
      <protection/>
    </xf>
    <xf numFmtId="0" fontId="0" fillId="0" borderId="83" xfId="72" applyBorder="1">
      <alignment/>
      <protection/>
    </xf>
    <xf numFmtId="17" fontId="158" fillId="0" borderId="0" xfId="84" applyNumberFormat="1" applyFont="1" applyBorder="1" applyAlignment="1">
      <alignment horizontal="center"/>
      <protection/>
    </xf>
    <xf numFmtId="0" fontId="158" fillId="0" borderId="0" xfId="84" applyFont="1" applyBorder="1" applyAlignment="1">
      <alignment horizontal="center"/>
      <protection/>
    </xf>
    <xf numFmtId="0" fontId="6" fillId="0" borderId="20" xfId="85" applyFont="1" applyBorder="1" applyAlignment="1">
      <alignment vertical="center" wrapText="1"/>
      <protection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24" xfId="85" applyFont="1" applyBorder="1" applyAlignment="1">
      <alignment horizontal="center" vertical="center"/>
      <protection/>
    </xf>
    <xf numFmtId="0" fontId="6" fillId="0" borderId="27" xfId="85" applyFont="1" applyBorder="1" applyAlignment="1">
      <alignment horizontal="center" vertical="center"/>
      <protection/>
    </xf>
    <xf numFmtId="0" fontId="6" fillId="0" borderId="21" xfId="85" applyFont="1" applyBorder="1" applyAlignment="1">
      <alignment horizontal="center" vertical="center"/>
      <protection/>
    </xf>
    <xf numFmtId="0" fontId="6" fillId="0" borderId="19" xfId="85" applyFont="1" applyBorder="1" applyAlignment="1">
      <alignment horizontal="center" vertical="center"/>
      <protection/>
    </xf>
    <xf numFmtId="0" fontId="23" fillId="0" borderId="25" xfId="85" applyFont="1" applyBorder="1" applyAlignment="1">
      <alignment horizontal="center" vertical="center"/>
      <protection/>
    </xf>
    <xf numFmtId="0" fontId="23" fillId="0" borderId="71" xfId="85" applyFont="1" applyBorder="1" applyAlignment="1">
      <alignment horizontal="center" vertical="center"/>
      <protection/>
    </xf>
    <xf numFmtId="0" fontId="23" fillId="0" borderId="83" xfId="85" applyFont="1" applyBorder="1" applyAlignment="1">
      <alignment horizontal="center" vertical="center"/>
      <protection/>
    </xf>
    <xf numFmtId="0" fontId="33" fillId="0" borderId="25" xfId="85" applyFont="1" applyBorder="1" applyAlignment="1">
      <alignment horizontal="center" vertical="center" wrapText="1"/>
      <protection/>
    </xf>
    <xf numFmtId="0" fontId="33" fillId="0" borderId="121" xfId="85" applyFont="1" applyBorder="1" applyAlignment="1">
      <alignment horizontal="center" vertical="center" wrapText="1"/>
      <protection/>
    </xf>
    <xf numFmtId="0" fontId="33" fillId="0" borderId="104" xfId="85" applyFont="1" applyBorder="1" applyAlignment="1">
      <alignment horizontal="center" vertical="center" wrapText="1"/>
      <protection/>
    </xf>
    <xf numFmtId="0" fontId="33" fillId="0" borderId="103" xfId="85" applyFont="1" applyBorder="1" applyAlignment="1">
      <alignment horizontal="center" vertical="center" wrapText="1"/>
      <protection/>
    </xf>
    <xf numFmtId="0" fontId="33" fillId="0" borderId="122" xfId="85" applyFont="1" applyBorder="1" applyAlignment="1">
      <alignment horizontal="center" vertical="center" wrapText="1"/>
      <protection/>
    </xf>
    <xf numFmtId="0" fontId="33" fillId="0" borderId="27" xfId="85" applyFont="1" applyBorder="1" applyAlignment="1">
      <alignment horizontal="center" vertical="center" wrapText="1"/>
      <protection/>
    </xf>
    <xf numFmtId="0" fontId="33" fillId="0" borderId="19" xfId="85" applyFont="1" applyBorder="1" applyAlignment="1">
      <alignment horizontal="center" vertical="center" wrapText="1"/>
      <protection/>
    </xf>
    <xf numFmtId="0" fontId="39" fillId="0" borderId="25" xfId="85" applyFont="1" applyBorder="1" applyAlignment="1">
      <alignment horizontal="center" vertical="center" wrapText="1"/>
      <protection/>
    </xf>
    <xf numFmtId="0" fontId="39" fillId="0" borderId="83" xfId="85" applyFont="1" applyBorder="1" applyAlignment="1">
      <alignment horizontal="center" vertical="center" wrapText="1"/>
      <protection/>
    </xf>
    <xf numFmtId="0" fontId="9" fillId="0" borderId="10" xfId="85" applyFont="1" applyBorder="1" applyAlignment="1">
      <alignment horizontal="center" vertical="center" wrapText="1"/>
      <protection/>
    </xf>
    <xf numFmtId="0" fontId="9" fillId="0" borderId="103" xfId="85" applyFont="1" applyBorder="1" applyAlignment="1">
      <alignment horizontal="center" vertical="center" wrapText="1"/>
      <protection/>
    </xf>
    <xf numFmtId="0" fontId="9" fillId="0" borderId="104" xfId="85" applyFont="1" applyBorder="1" applyAlignment="1">
      <alignment horizontal="center" vertical="center" wrapText="1"/>
      <protection/>
    </xf>
    <xf numFmtId="0" fontId="9" fillId="0" borderId="122" xfId="85" applyFont="1" applyBorder="1" applyAlignment="1">
      <alignment horizontal="center" vertical="center" wrapText="1"/>
      <protection/>
    </xf>
    <xf numFmtId="0" fontId="9" fillId="0" borderId="121" xfId="85" applyFont="1" applyBorder="1" applyAlignment="1">
      <alignment horizontal="center" vertical="center" wrapText="1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2" xfId="47"/>
    <cellStyle name="Comma 2 2" xfId="48"/>
    <cellStyle name="Comma 2 3" xfId="49"/>
    <cellStyle name="Comma 2 4" xfId="50"/>
    <cellStyle name="Comma 2_Book1" xfId="51"/>
    <cellStyle name="Comma 2_Book1 2" xfId="52"/>
    <cellStyle name="Comma 3" xfId="53"/>
    <cellStyle name="Comma 4" xfId="54"/>
    <cellStyle name="Comma 4 2" xfId="55"/>
    <cellStyle name="Comma 5" xfId="56"/>
    <cellStyle name="Comma 5 2" xfId="57"/>
    <cellStyle name="Comma 6" xfId="58"/>
    <cellStyle name="Comma_retail graph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 3 2" xfId="74"/>
    <cellStyle name="Normal 4" xfId="75"/>
    <cellStyle name="Normal 5" xfId="76"/>
    <cellStyle name="Normal_Digest 2002 2" xfId="77"/>
    <cellStyle name="Normal_Energy Balance incl Rodrigues" xfId="78"/>
    <cellStyle name="Normal_Ind'03 table" xfId="79"/>
    <cellStyle name="Normal_ind'03 test 2" xfId="80"/>
    <cellStyle name="Normal_indicator water" xfId="81"/>
    <cellStyle name="Normal_loss peak" xfId="82"/>
    <cellStyle name="Normal_retail graph" xfId="83"/>
    <cellStyle name="Normal_water production" xfId="84"/>
    <cellStyle name="Normal_WATER sales 2" xfId="85"/>
    <cellStyle name="Note" xfId="86"/>
    <cellStyle name="Output" xfId="87"/>
    <cellStyle name="Percent" xfId="88"/>
    <cellStyle name="Percent 2" xfId="89"/>
    <cellStyle name="Percent 2 2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Fig. 2 - Imports of energy sources, 2003-2012</a:t>
            </a:r>
          </a:p>
        </c:rich>
      </c:tx>
      <c:layout>
        <c:manualLayout>
          <c:xMode val="factor"/>
          <c:yMode val="factor"/>
          <c:x val="-0.0512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35"/>
          <c:w val="0.97875"/>
          <c:h val="0.9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'[1]imp+reex '!$T$22</c:f>
              <c:strCache>
                <c:ptCount val="1"/>
                <c:pt idx="0">
                  <c:v>Gasolene</c:v>
                </c:pt>
              </c:strCache>
            </c:strRef>
          </c:tx>
          <c:spPr>
            <a:pattFill prst="ltDnDiag">
              <a:fgClr>
                <a:srgbClr val="333300"/>
              </a:fgClr>
              <a:bgClr>
                <a:srgbClr val="FFFFFF"/>
              </a:bgClr>
            </a:patt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'[1]imp+reex '!$U$21:$AD$21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'[1]imp+reex '!$U$22:$AD$22</c:f>
              <c:numCache>
                <c:ptCount val="10"/>
                <c:pt idx="0">
                  <c:v>93.74616000000002</c:v>
                </c:pt>
                <c:pt idx="1">
                  <c:v>94.72</c:v>
                </c:pt>
                <c:pt idx="2">
                  <c:v>93.7</c:v>
                </c:pt>
                <c:pt idx="3">
                  <c:v>95.99</c:v>
                </c:pt>
                <c:pt idx="4">
                  <c:v>104.1</c:v>
                </c:pt>
                <c:pt idx="5">
                  <c:v>117.1897</c:v>
                </c:pt>
                <c:pt idx="6">
                  <c:v>112.79</c:v>
                </c:pt>
                <c:pt idx="7">
                  <c:v>130.60656</c:v>
                </c:pt>
                <c:pt idx="8">
                  <c:v>126.0144</c:v>
                </c:pt>
                <c:pt idx="9">
                  <c:v>138.4236</c:v>
                </c:pt>
              </c:numCache>
            </c:numRef>
          </c:val>
        </c:ser>
        <c:ser>
          <c:idx val="1"/>
          <c:order val="1"/>
          <c:tx>
            <c:strRef>
              <c:f>'[1]imp+reex '!$T$23</c:f>
              <c:strCache>
                <c:ptCount val="1"/>
                <c:pt idx="0">
                  <c:v>Diesel oil</c:v>
                </c:pt>
              </c:strCache>
            </c:strRef>
          </c:tx>
          <c:spPr>
            <a:pattFill prst="pct1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'[1]imp+reex '!$U$21:$AD$21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'[1]imp+reex '!$U$23:$AD$23</c:f>
              <c:numCache>
                <c:ptCount val="10"/>
                <c:pt idx="0">
                  <c:v>311.89305</c:v>
                </c:pt>
                <c:pt idx="1">
                  <c:v>322.93</c:v>
                </c:pt>
                <c:pt idx="2">
                  <c:v>333.221</c:v>
                </c:pt>
                <c:pt idx="3">
                  <c:v>330.767</c:v>
                </c:pt>
                <c:pt idx="4">
                  <c:v>310.56</c:v>
                </c:pt>
                <c:pt idx="5">
                  <c:v>331.7375</c:v>
                </c:pt>
                <c:pt idx="6">
                  <c:v>290.9</c:v>
                </c:pt>
                <c:pt idx="7">
                  <c:v>313.46663</c:v>
                </c:pt>
                <c:pt idx="8">
                  <c:v>312.99</c:v>
                </c:pt>
                <c:pt idx="9">
                  <c:v>316.9067</c:v>
                </c:pt>
              </c:numCache>
            </c:numRef>
          </c:val>
        </c:ser>
        <c:ser>
          <c:idx val="2"/>
          <c:order val="2"/>
          <c:tx>
            <c:strRef>
              <c:f>'[1]imp+reex '!$T$24</c:f>
              <c:strCache>
                <c:ptCount val="1"/>
                <c:pt idx="0">
                  <c:v>Dual Purpose Kerosene</c:v>
                </c:pt>
              </c:strCache>
            </c:strRef>
          </c:tx>
          <c:spPr>
            <a:pattFill prst="zigZag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'[1]imp+reex '!$U$21:$AD$21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'[1]imp+reex '!$U$24:$AD$24</c:f>
              <c:numCache>
                <c:ptCount val="10"/>
                <c:pt idx="0">
                  <c:v>236.80384</c:v>
                </c:pt>
                <c:pt idx="1">
                  <c:v>267.12</c:v>
                </c:pt>
                <c:pt idx="2">
                  <c:v>257.893</c:v>
                </c:pt>
                <c:pt idx="3">
                  <c:v>251.67</c:v>
                </c:pt>
                <c:pt idx="4">
                  <c:v>277</c:v>
                </c:pt>
                <c:pt idx="5">
                  <c:v>278.8406</c:v>
                </c:pt>
                <c:pt idx="6">
                  <c:v>217.2</c:v>
                </c:pt>
                <c:pt idx="7">
                  <c:v>251.264</c:v>
                </c:pt>
                <c:pt idx="8">
                  <c:v>239.9114</c:v>
                </c:pt>
                <c:pt idx="9">
                  <c:v>228.8478</c:v>
                </c:pt>
              </c:numCache>
            </c:numRef>
          </c:val>
        </c:ser>
        <c:ser>
          <c:idx val="3"/>
          <c:order val="3"/>
          <c:tx>
            <c:strRef>
              <c:f>'[1]imp+reex '!$T$25</c:f>
              <c:strCache>
                <c:ptCount val="1"/>
                <c:pt idx="0">
                  <c:v>Fuel oil</c:v>
                </c:pt>
              </c:strCache>
            </c:strRef>
          </c:tx>
          <c:spPr>
            <a:pattFill prst="divot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'[1]imp+reex '!$U$21:$AD$21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'[1]imp+reex '!$U$25:$AD$25</c:f>
              <c:numCache>
                <c:ptCount val="10"/>
                <c:pt idx="0">
                  <c:v>276.46580928</c:v>
                </c:pt>
                <c:pt idx="1">
                  <c:v>277.27</c:v>
                </c:pt>
                <c:pt idx="2">
                  <c:v>323.985</c:v>
                </c:pt>
                <c:pt idx="3">
                  <c:v>292.215</c:v>
                </c:pt>
                <c:pt idx="4">
                  <c:v>320.58</c:v>
                </c:pt>
                <c:pt idx="5">
                  <c:v>279.4042</c:v>
                </c:pt>
                <c:pt idx="6">
                  <c:v>329.99</c:v>
                </c:pt>
                <c:pt idx="7">
                  <c:v>327.80639999999994</c:v>
                </c:pt>
                <c:pt idx="8">
                  <c:v>417.4013</c:v>
                </c:pt>
                <c:pt idx="9">
                  <c:v>385.1568</c:v>
                </c:pt>
              </c:numCache>
            </c:numRef>
          </c:val>
        </c:ser>
        <c:ser>
          <c:idx val="4"/>
          <c:order val="4"/>
          <c:tx>
            <c:strRef>
              <c:f>'[1]imp+reex '!$T$26</c:f>
              <c:strCache>
                <c:ptCount val="1"/>
                <c:pt idx="0">
                  <c:v>LPG</c:v>
                </c:pt>
              </c:strCache>
            </c:strRef>
          </c:tx>
          <c:spPr>
            <a:pattFill prst="ltVert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'[1]imp+reex '!$U$21:$AD$21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'[1]imp+reex '!$U$26:$AD$26</c:f>
              <c:numCache>
                <c:ptCount val="10"/>
                <c:pt idx="0">
                  <c:v>55.63610496</c:v>
                </c:pt>
                <c:pt idx="1">
                  <c:v>58.08</c:v>
                </c:pt>
                <c:pt idx="2">
                  <c:v>67.73</c:v>
                </c:pt>
                <c:pt idx="3">
                  <c:v>63.463</c:v>
                </c:pt>
                <c:pt idx="4">
                  <c:v>67.75</c:v>
                </c:pt>
                <c:pt idx="5">
                  <c:v>68.1588</c:v>
                </c:pt>
                <c:pt idx="6">
                  <c:v>67.57</c:v>
                </c:pt>
                <c:pt idx="7">
                  <c:v>67.7</c:v>
                </c:pt>
                <c:pt idx="8">
                  <c:v>71.6361</c:v>
                </c:pt>
                <c:pt idx="9">
                  <c:v>73.3342</c:v>
                </c:pt>
              </c:numCache>
            </c:numRef>
          </c:val>
        </c:ser>
        <c:ser>
          <c:idx val="5"/>
          <c:order val="5"/>
          <c:tx>
            <c:strRef>
              <c:f>'[1]imp+reex '!$T$27</c:f>
              <c:strCache>
                <c:ptCount val="1"/>
                <c:pt idx="0">
                  <c:v>Coal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9999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'[1]imp+reex '!$U$21:$AD$21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'[1]imp+reex '!$U$27:$AD$27</c:f>
              <c:numCache>
                <c:ptCount val="10"/>
                <c:pt idx="0">
                  <c:v>179.41126</c:v>
                </c:pt>
                <c:pt idx="1">
                  <c:v>205.73</c:v>
                </c:pt>
                <c:pt idx="2">
                  <c:v>235.143</c:v>
                </c:pt>
                <c:pt idx="3">
                  <c:v>304.001</c:v>
                </c:pt>
                <c:pt idx="4">
                  <c:v>401.62</c:v>
                </c:pt>
                <c:pt idx="5">
                  <c:v>376.05</c:v>
                </c:pt>
                <c:pt idx="6">
                  <c:v>347.14</c:v>
                </c:pt>
                <c:pt idx="7">
                  <c:v>409.5844</c:v>
                </c:pt>
                <c:pt idx="8">
                  <c:v>409.297</c:v>
                </c:pt>
                <c:pt idx="9">
                  <c:v>452.1827</c:v>
                </c:pt>
              </c:numCache>
            </c:numRef>
          </c:val>
        </c:ser>
        <c:overlap val="100"/>
        <c:axId val="65715550"/>
        <c:axId val="54569039"/>
      </c:bar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569039"/>
        <c:crosses val="autoZero"/>
        <c:auto val="1"/>
        <c:lblOffset val="100"/>
        <c:tickLblSkip val="1"/>
        <c:noMultiLvlLbl val="0"/>
      </c:catAx>
      <c:valAx>
        <c:axId val="54569039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5715550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3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Fig.14 - Mare aux Vacoas (25.89 Mm</a:t>
            </a:r>
            <a:r>
              <a:rPr lang="en-US" cap="none" sz="630" b="1" i="0" u="none" baseline="30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63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), 2011-2012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545"/>
          <c:w val="0.943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'[1]water level'!$AW$3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'[1]water level'!$AV$4:$AV$15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'[1]water level'!$AW$4:$AW$15</c:f>
              <c:numCache>
                <c:ptCount val="12"/>
                <c:pt idx="0">
                  <c:v>15.6632897870968</c:v>
                </c:pt>
                <c:pt idx="1">
                  <c:v>16.7377131464286</c:v>
                </c:pt>
                <c:pt idx="2">
                  <c:v>20.754097183870968</c:v>
                </c:pt>
                <c:pt idx="3">
                  <c:v>21.508624986666664</c:v>
                </c:pt>
                <c:pt idx="4">
                  <c:v>21.579520638709678</c:v>
                </c:pt>
                <c:pt idx="5">
                  <c:v>20.851010706666667</c:v>
                </c:pt>
                <c:pt idx="6">
                  <c:v>20.557045348387103</c:v>
                </c:pt>
                <c:pt idx="7">
                  <c:v>20.632535187096778</c:v>
                </c:pt>
                <c:pt idx="8">
                  <c:v>20.118959333333333</c:v>
                </c:pt>
                <c:pt idx="9">
                  <c:v>18.520757916129035</c:v>
                </c:pt>
                <c:pt idx="10">
                  <c:v>16.274094343333335</c:v>
                </c:pt>
                <c:pt idx="11">
                  <c:v>14.8977259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'[1]water level'!$AX$3</c:f>
              <c:strCache>
                <c:ptCount val="1"/>
                <c:pt idx="0">
                  <c:v>Mean'11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'[1]water level'!$AV$4:$AV$15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'[1]water level'!$AX$4:$AX$15</c:f>
              <c:numCache>
                <c:ptCount val="12"/>
                <c:pt idx="0">
                  <c:v>9.59</c:v>
                </c:pt>
                <c:pt idx="1">
                  <c:v>10.66</c:v>
                </c:pt>
                <c:pt idx="2">
                  <c:v>11.81</c:v>
                </c:pt>
                <c:pt idx="3">
                  <c:v>11.93</c:v>
                </c:pt>
                <c:pt idx="4">
                  <c:v>10.08</c:v>
                </c:pt>
                <c:pt idx="5">
                  <c:v>8.77</c:v>
                </c:pt>
                <c:pt idx="6">
                  <c:v>8.18</c:v>
                </c:pt>
                <c:pt idx="7">
                  <c:v>9.11</c:v>
                </c:pt>
                <c:pt idx="8">
                  <c:v>9.07</c:v>
                </c:pt>
                <c:pt idx="9">
                  <c:v>8.26</c:v>
                </c:pt>
                <c:pt idx="10">
                  <c:v>7.21</c:v>
                </c:pt>
                <c:pt idx="11">
                  <c:v>6.94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'[1]water level'!$AY$3</c:f>
              <c:strCache>
                <c:ptCount val="1"/>
                <c:pt idx="0">
                  <c:v>Mean'12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'[1]water level'!$AV$4:$AV$15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'[1]water level'!$AY$4:$AY$15</c:f>
              <c:numCache>
                <c:ptCount val="12"/>
                <c:pt idx="0">
                  <c:v>6.51</c:v>
                </c:pt>
                <c:pt idx="1">
                  <c:v>6.91</c:v>
                </c:pt>
                <c:pt idx="2">
                  <c:v>9.91</c:v>
                </c:pt>
                <c:pt idx="3">
                  <c:v>16.17</c:v>
                </c:pt>
                <c:pt idx="4">
                  <c:v>22.34</c:v>
                </c:pt>
                <c:pt idx="5">
                  <c:v>22.92</c:v>
                </c:pt>
                <c:pt idx="6">
                  <c:v>22.34</c:v>
                </c:pt>
                <c:pt idx="7">
                  <c:v>21.61</c:v>
                </c:pt>
                <c:pt idx="8">
                  <c:v>20.29</c:v>
                </c:pt>
                <c:pt idx="9">
                  <c:v>18.59</c:v>
                </c:pt>
                <c:pt idx="10">
                  <c:v>16.66</c:v>
                </c:pt>
                <c:pt idx="11">
                  <c:v>14.31</c:v>
                </c:pt>
              </c:numCache>
            </c:numRef>
          </c:val>
          <c:smooth val="0"/>
        </c:ser>
        <c:marker val="1"/>
        <c:axId val="21359304"/>
        <c:axId val="58016009"/>
      </c:line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8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Water level (Mm</a:t>
                </a:r>
                <a:r>
                  <a:rPr lang="en-US" cap="none" sz="480" b="0" i="0" u="none" baseline="30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48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359304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66675"/>
          <c:w val="0.283"/>
          <c:h val="0.16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3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Fig.19 - All reservoirs(exc. Midlands Dam) (51.9 Mm</a:t>
            </a:r>
            <a:r>
              <a:rPr lang="en-US" cap="none" sz="630" b="1" i="0" u="none" baseline="30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63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), 2011-2012</a:t>
            </a:r>
          </a:p>
        </c:rich>
      </c:tx>
      <c:layout>
        <c:manualLayout>
          <c:xMode val="factor"/>
          <c:yMode val="factor"/>
          <c:x val="-0.00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5"/>
          <c:w val="0.959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'[1]water level'!$BP$3</c:f>
              <c:strCache>
                <c:ptCount val="1"/>
                <c:pt idx="0">
                  <c:v>Normal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'[1]water level'!$AV$4:$AV$15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'[1]water level'!$BP$4:$BP$15</c:f>
              <c:numCache>
                <c:ptCount val="12"/>
                <c:pt idx="0">
                  <c:v>25.48016700368841</c:v>
                </c:pt>
                <c:pt idx="1">
                  <c:v>29.345082096255435</c:v>
                </c:pt>
                <c:pt idx="2">
                  <c:v>40.165790510181544</c:v>
                </c:pt>
                <c:pt idx="3">
                  <c:v>42.33443624963645</c:v>
                </c:pt>
                <c:pt idx="4">
                  <c:v>43.075682959882904</c:v>
                </c:pt>
                <c:pt idx="5">
                  <c:v>40.8781934766487</c:v>
                </c:pt>
                <c:pt idx="6">
                  <c:v>38.71060717602537</c:v>
                </c:pt>
                <c:pt idx="7">
                  <c:v>37.692076783758495</c:v>
                </c:pt>
                <c:pt idx="8">
                  <c:v>35.194892922554445</c:v>
                </c:pt>
                <c:pt idx="9">
                  <c:v>30.08522751566517</c:v>
                </c:pt>
                <c:pt idx="10">
                  <c:v>23.777781786724688</c:v>
                </c:pt>
                <c:pt idx="11">
                  <c:v>21.04169965479309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'[1]water level'!$BQ$3</c:f>
              <c:strCache>
                <c:ptCount val="1"/>
                <c:pt idx="0">
                  <c:v>Mean'11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'[1]water level'!$AV$4:$AV$15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'[1]water level'!$BQ$4:$BQ$15</c:f>
              <c:numCache>
                <c:ptCount val="12"/>
                <c:pt idx="0">
                  <c:v>20.21</c:v>
                </c:pt>
                <c:pt idx="1">
                  <c:v>28.2</c:v>
                </c:pt>
                <c:pt idx="2">
                  <c:v>35.42</c:v>
                </c:pt>
                <c:pt idx="3">
                  <c:v>36.47</c:v>
                </c:pt>
                <c:pt idx="4">
                  <c:v>31.85</c:v>
                </c:pt>
                <c:pt idx="5">
                  <c:v>28.54</c:v>
                </c:pt>
                <c:pt idx="6">
                  <c:v>28.37</c:v>
                </c:pt>
                <c:pt idx="7">
                  <c:v>30.06</c:v>
                </c:pt>
                <c:pt idx="8">
                  <c:v>29.32</c:v>
                </c:pt>
                <c:pt idx="9">
                  <c:v>25.55</c:v>
                </c:pt>
                <c:pt idx="10">
                  <c:v>22.51</c:v>
                </c:pt>
                <c:pt idx="11">
                  <c:v>20.98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'[1]water level'!$BR$3</c:f>
              <c:strCache>
                <c:ptCount val="1"/>
                <c:pt idx="0">
                  <c:v>Mean'12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'[1]water level'!$AV$4:$AV$15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'[1]water level'!$BR$4:$BR$15</c:f>
              <c:numCache>
                <c:ptCount val="12"/>
                <c:pt idx="0">
                  <c:v>19.78</c:v>
                </c:pt>
                <c:pt idx="1">
                  <c:v>19.24</c:v>
                </c:pt>
                <c:pt idx="2">
                  <c:v>25.37</c:v>
                </c:pt>
                <c:pt idx="3">
                  <c:v>36.71</c:v>
                </c:pt>
                <c:pt idx="4">
                  <c:v>47.19</c:v>
                </c:pt>
                <c:pt idx="5">
                  <c:v>47.28</c:v>
                </c:pt>
                <c:pt idx="6">
                  <c:v>45.19</c:v>
                </c:pt>
                <c:pt idx="7">
                  <c:v>42.6</c:v>
                </c:pt>
                <c:pt idx="8">
                  <c:v>36.91</c:v>
                </c:pt>
                <c:pt idx="9">
                  <c:v>33.01</c:v>
                </c:pt>
                <c:pt idx="10">
                  <c:v>28.28</c:v>
                </c:pt>
                <c:pt idx="11">
                  <c:v>22.86</c:v>
                </c:pt>
              </c:numCache>
            </c:numRef>
          </c:val>
          <c:smooth val="0"/>
        </c:ser>
        <c:marker val="1"/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676259"/>
        <c:crosses val="autoZero"/>
        <c:auto val="1"/>
        <c:lblOffset val="100"/>
        <c:tickLblSkip val="1"/>
        <c:noMultiLvlLbl val="0"/>
      </c:catAx>
      <c:valAx>
        <c:axId val="1676259"/>
        <c:scaling>
          <c:orientation val="minMax"/>
          <c:max val="5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8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Water</a:t>
                </a:r>
                <a:r>
                  <a:rPr lang="en-US" cap="none" sz="4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 </a:t>
                </a:r>
                <a:r>
                  <a:rPr lang="en-US" cap="none" sz="48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level(Mm</a:t>
                </a:r>
                <a:r>
                  <a:rPr lang="en-US" cap="none" sz="480" b="0" i="0" u="none" baseline="3000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3</a:t>
                </a:r>
                <a:r>
                  <a:rPr lang="en-US" cap="none" sz="45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382034"/>
        <c:crossesAt val="1"/>
        <c:crossBetween val="between"/>
        <c:dispUnits/>
        <c:majorUnit val="10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2115"/>
          <c:w val="0.2565"/>
          <c:h val="0.24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21</xdr:col>
      <xdr:colOff>0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830425" y="0"/>
          <a:ext cx="485775" cy="862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32004" rIns="36576" bIns="32004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0</xdr:col>
      <xdr:colOff>0</xdr:colOff>
      <xdr:row>1</xdr:row>
      <xdr:rowOff>190500</xdr:rowOff>
    </xdr:from>
    <xdr:to>
      <xdr:col>1</xdr:col>
      <xdr:colOff>28575</xdr:colOff>
      <xdr:row>6</xdr:row>
      <xdr:rowOff>9525</xdr:rowOff>
    </xdr:to>
    <xdr:sp>
      <xdr:nvSpPr>
        <xdr:cNvPr id="2" name="Line 5"/>
        <xdr:cNvSpPr>
          <a:spLocks/>
        </xdr:cNvSpPr>
      </xdr:nvSpPr>
      <xdr:spPr>
        <a:xfrm>
          <a:off x="0" y="428625"/>
          <a:ext cx="24384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0</xdr:row>
      <xdr:rowOff>0</xdr:rowOff>
    </xdr:from>
    <xdr:to>
      <xdr:col>30</xdr:col>
      <xdr:colOff>390525</xdr:colOff>
      <xdr:row>34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05950" y="0"/>
          <a:ext cx="352425" cy="6524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</a:p>
      </xdr:txBody>
    </xdr:sp>
    <xdr:clientData/>
  </xdr:twoCellAnchor>
  <xdr:twoCellAnchor editAs="oneCell">
    <xdr:from>
      <xdr:col>12</xdr:col>
      <xdr:colOff>0</xdr:colOff>
      <xdr:row>19</xdr:row>
      <xdr:rowOff>0</xdr:rowOff>
    </xdr:from>
    <xdr:to>
      <xdr:col>30</xdr:col>
      <xdr:colOff>9525</xdr:colOff>
      <xdr:row>34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724275"/>
          <a:ext cx="549592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10</xdr:row>
      <xdr:rowOff>0</xdr:rowOff>
    </xdr:from>
    <xdr:to>
      <xdr:col>22</xdr:col>
      <xdr:colOff>9525</xdr:colOff>
      <xdr:row>18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714500"/>
          <a:ext cx="2628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22</xdr:col>
      <xdr:colOff>9525</xdr:colOff>
      <xdr:row>26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3124200"/>
          <a:ext cx="2628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26</xdr:row>
      <xdr:rowOff>0</xdr:rowOff>
    </xdr:from>
    <xdr:to>
      <xdr:col>22</xdr:col>
      <xdr:colOff>19050</xdr:colOff>
      <xdr:row>34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533900"/>
          <a:ext cx="2628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34</xdr:row>
      <xdr:rowOff>0</xdr:rowOff>
    </xdr:from>
    <xdr:to>
      <xdr:col>22</xdr:col>
      <xdr:colOff>9525</xdr:colOff>
      <xdr:row>42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5943600"/>
          <a:ext cx="26289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46</xdr:row>
      <xdr:rowOff>114300</xdr:rowOff>
    </xdr:from>
    <xdr:to>
      <xdr:col>22</xdr:col>
      <xdr:colOff>9525</xdr:colOff>
      <xdr:row>53</xdr:row>
      <xdr:rowOff>19050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8391525"/>
          <a:ext cx="2628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21</xdr:col>
      <xdr:colOff>314325</xdr:colOff>
      <xdr:row>10</xdr:row>
      <xdr:rowOff>0</xdr:rowOff>
    </xdr:to>
    <xdr:graphicFrame>
      <xdr:nvGraphicFramePr>
        <xdr:cNvPr id="6" name="Chart 8"/>
        <xdr:cNvGraphicFramePr/>
      </xdr:nvGraphicFramePr>
      <xdr:xfrm>
        <a:off x="3981450" y="171450"/>
        <a:ext cx="2609850" cy="154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21</xdr:col>
      <xdr:colOff>314325</xdr:colOff>
      <xdr:row>47</xdr:row>
      <xdr:rowOff>0</xdr:rowOff>
    </xdr:to>
    <xdr:graphicFrame>
      <xdr:nvGraphicFramePr>
        <xdr:cNvPr id="7" name="Chart 9"/>
        <xdr:cNvGraphicFramePr/>
      </xdr:nvGraphicFramePr>
      <xdr:xfrm>
        <a:off x="3981450" y="7353300"/>
        <a:ext cx="2609850" cy="1076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0</xdr:row>
      <xdr:rowOff>0</xdr:rowOff>
    </xdr:from>
    <xdr:to>
      <xdr:col>25</xdr:col>
      <xdr:colOff>0</xdr:colOff>
      <xdr:row>39</xdr:row>
      <xdr:rowOff>161925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91675" y="0"/>
          <a:ext cx="295275" cy="6638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</a:p>
      </xdr:txBody>
    </xdr:sp>
    <xdr:clientData/>
  </xdr:twoCellAnchor>
  <xdr:twoCellAnchor editAs="oneCell">
    <xdr:from>
      <xdr:col>0</xdr:col>
      <xdr:colOff>0</xdr:colOff>
      <xdr:row>32</xdr:row>
      <xdr:rowOff>9525</xdr:rowOff>
    </xdr:from>
    <xdr:to>
      <xdr:col>12</xdr:col>
      <xdr:colOff>161925</xdr:colOff>
      <xdr:row>39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7275"/>
          <a:ext cx="48863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31</xdr:row>
      <xdr:rowOff>142875</xdr:rowOff>
    </xdr:from>
    <xdr:to>
      <xdr:col>24</xdr:col>
      <xdr:colOff>19050</xdr:colOff>
      <xdr:row>39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4857750"/>
          <a:ext cx="448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47625</xdr:rowOff>
    </xdr:from>
    <xdr:to>
      <xdr:col>18</xdr:col>
      <xdr:colOff>352425</xdr:colOff>
      <xdr:row>30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134850" y="47625"/>
          <a:ext cx="276225" cy="6924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</a:t>
          </a:r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9525</xdr:colOff>
      <xdr:row>46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0025"/>
          <a:ext cx="69532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0</xdr:rowOff>
    </xdr:from>
    <xdr:to>
      <xdr:col>19</xdr:col>
      <xdr:colOff>400050</xdr:colOff>
      <xdr:row>24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258925" y="0"/>
          <a:ext cx="390525" cy="862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32004" rIns="36576" bIns="32004" anchor="ctr" vert="vert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
</a:t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1</xdr:col>
      <xdr:colOff>9525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19050" y="514350"/>
          <a:ext cx="22288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238125</xdr:rowOff>
    </xdr:from>
    <xdr:to>
      <xdr:col>19</xdr:col>
      <xdr:colOff>28575</xdr:colOff>
      <xdr:row>49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67600"/>
          <a:ext cx="66960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0.89475</cdr:x>
      <cdr:y>0.15475</cdr:y>
    </cdr:from>
    <cdr:to>
      <cdr:x>0.933</cdr:x>
      <cdr:y>0.1965</cdr:y>
    </cdr:to>
    <cdr:sp>
      <cdr:nvSpPr>
        <cdr:cNvPr id="1" name="Text Box 1"/>
        <cdr:cNvSpPr txBox="1">
          <a:spLocks noChangeArrowheads="1"/>
        </cdr:cNvSpPr>
      </cdr:nvSpPr>
      <cdr:spPr>
        <a:xfrm>
          <a:off x="6553200" y="542925"/>
          <a:ext cx="276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Coal</a:t>
          </a:r>
        </a:p>
      </cdr:txBody>
    </cdr:sp>
  </cdr:relSizeAnchor>
  <cdr:relSizeAnchor xmlns:cdr="http://schemas.openxmlformats.org/drawingml/2006/chartDrawing">
    <cdr:from>
      <cdr:x>0.89675</cdr:x>
      <cdr:y>0.307</cdr:y>
    </cdr:from>
    <cdr:to>
      <cdr:x>0.93025</cdr:x>
      <cdr:y>0.34625</cdr:y>
    </cdr:to>
    <cdr:sp>
      <cdr:nvSpPr>
        <cdr:cNvPr id="2" name="Text Box 2"/>
        <cdr:cNvSpPr txBox="1">
          <a:spLocks noChangeArrowheads="1"/>
        </cdr:cNvSpPr>
      </cdr:nvSpPr>
      <cdr:spPr>
        <a:xfrm>
          <a:off x="6562725" y="1076325"/>
          <a:ext cx="247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LPG</a:t>
          </a:r>
        </a:p>
      </cdr:txBody>
    </cdr:sp>
  </cdr:relSizeAnchor>
  <cdr:relSizeAnchor xmlns:cdr="http://schemas.openxmlformats.org/drawingml/2006/chartDrawing">
    <cdr:from>
      <cdr:x>0.88</cdr:x>
      <cdr:y>0.40975</cdr:y>
    </cdr:from>
    <cdr:to>
      <cdr:x>0.93475</cdr:x>
      <cdr:y>0.45925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6438900" y="143827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Fuel Oil</a:t>
          </a:r>
        </a:p>
      </cdr:txBody>
    </cdr:sp>
  </cdr:relSizeAnchor>
  <cdr:relSizeAnchor xmlns:cdr="http://schemas.openxmlformats.org/drawingml/2006/chartDrawing">
    <cdr:from>
      <cdr:x>0.8975</cdr:x>
      <cdr:y>0.60525</cdr:y>
    </cdr:from>
    <cdr:to>
      <cdr:x>0.933</cdr:x>
      <cdr:y>0.65675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0" y="2124075"/>
          <a:ext cx="2571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DPK</a:t>
          </a:r>
        </a:p>
      </cdr:txBody>
    </cdr:sp>
  </cdr:relSizeAnchor>
  <cdr:relSizeAnchor xmlns:cdr="http://schemas.openxmlformats.org/drawingml/2006/chartDrawing">
    <cdr:from>
      <cdr:x>0.86875</cdr:x>
      <cdr:y>0.74275</cdr:y>
    </cdr:from>
    <cdr:to>
      <cdr:x>0.931</cdr:x>
      <cdr:y>0.80025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6362700" y="260985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Diesel oil</a:t>
          </a:r>
        </a:p>
      </cdr:txBody>
    </cdr:sp>
  </cdr:relSizeAnchor>
  <cdr:relSizeAnchor xmlns:cdr="http://schemas.openxmlformats.org/drawingml/2006/chartDrawing">
    <cdr:from>
      <cdr:x>0.86875</cdr:x>
      <cdr:y>0.8905</cdr:y>
    </cdr:from>
    <cdr:to>
      <cdr:x>0.934</cdr:x>
      <cdr:y>0.9295</cdr:y>
    </cdr:to>
    <cdr:sp>
      <cdr:nvSpPr>
        <cdr:cNvPr id="6" name="Text Box 6"/>
        <cdr:cNvSpPr txBox="1">
          <a:spLocks noChangeArrowheads="1"/>
        </cdr:cNvSpPr>
      </cdr:nvSpPr>
      <cdr:spPr>
        <a:xfrm>
          <a:off x="6362700" y="31337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Gasolene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35</xdr:row>
      <xdr:rowOff>19050</xdr:rowOff>
    </xdr:from>
    <xdr:to>
      <xdr:col>17</xdr:col>
      <xdr:colOff>19050</xdr:colOff>
      <xdr:row>47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39000"/>
          <a:ext cx="73723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161925</xdr:rowOff>
    </xdr:from>
    <xdr:to>
      <xdr:col>16</xdr:col>
      <xdr:colOff>800100</xdr:colOff>
      <xdr:row>34</xdr:row>
      <xdr:rowOff>133350</xdr:rowOff>
    </xdr:to>
    <xdr:graphicFrame>
      <xdr:nvGraphicFramePr>
        <xdr:cNvPr id="2" name="Chart 22"/>
        <xdr:cNvGraphicFramePr/>
      </xdr:nvGraphicFramePr>
      <xdr:xfrm>
        <a:off x="28575" y="3581400"/>
        <a:ext cx="73247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21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12</xdr:col>
      <xdr:colOff>0</xdr:colOff>
      <xdr:row>45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29200"/>
          <a:ext cx="69723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11</xdr:col>
      <xdr:colOff>914400</xdr:colOff>
      <xdr:row>51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96400"/>
          <a:ext cx="6962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10182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 editAs="oneCell">
    <xdr:from>
      <xdr:col>0</xdr:col>
      <xdr:colOff>0</xdr:colOff>
      <xdr:row>17</xdr:row>
      <xdr:rowOff>66675</xdr:rowOff>
    </xdr:from>
    <xdr:to>
      <xdr:col>22</xdr:col>
      <xdr:colOff>9525</xdr:colOff>
      <xdr:row>25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19425"/>
          <a:ext cx="72199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104775</xdr:rowOff>
    </xdr:from>
    <xdr:to>
      <xdr:col>22</xdr:col>
      <xdr:colOff>9525</xdr:colOff>
      <xdr:row>16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7219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10</xdr:col>
      <xdr:colOff>19050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7341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76200</xdr:rowOff>
    </xdr:from>
    <xdr:to>
      <xdr:col>6</xdr:col>
      <xdr:colOff>133350</xdr:colOff>
      <xdr:row>48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72425"/>
          <a:ext cx="33337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37</xdr:row>
      <xdr:rowOff>76200</xdr:rowOff>
    </xdr:from>
    <xdr:to>
      <xdr:col>10</xdr:col>
      <xdr:colOff>19050</xdr:colOff>
      <xdr:row>48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972425"/>
          <a:ext cx="34480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38100</xdr:rowOff>
    </xdr:from>
    <xdr:to>
      <xdr:col>8</xdr:col>
      <xdr:colOff>457200</xdr:colOff>
      <xdr:row>43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0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9</xdr:col>
      <xdr:colOff>9525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2900"/>
          <a:ext cx="68008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I%202012%20%20Amended%2028%20Ma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B12"/>
      <sheetName val="EnB11"/>
      <sheetName val="pri requ"/>
      <sheetName val="imp+reex "/>
      <sheetName val="Pet price"/>
      <sheetName val="elec 1"/>
      <sheetName val="elec 2"/>
      <sheetName val="Fin cons"/>
      <sheetName val="rainfall"/>
      <sheetName val="water level"/>
      <sheetName val="wat prod"/>
      <sheetName val="Wat sale (2)"/>
      <sheetName val="Wat sale "/>
      <sheetName val="main ind"/>
    </sheetNames>
    <sheetDataSet>
      <sheetData sheetId="3">
        <row r="21">
          <cell r="U21">
            <v>2003</v>
          </cell>
          <cell r="V21">
            <v>2004</v>
          </cell>
          <cell r="W21">
            <v>2005</v>
          </cell>
          <cell r="X21">
            <v>2006</v>
          </cell>
          <cell r="Y21">
            <v>2007</v>
          </cell>
          <cell r="Z21">
            <v>2008</v>
          </cell>
          <cell r="AA21">
            <v>2009</v>
          </cell>
          <cell r="AB21">
            <v>2010</v>
          </cell>
          <cell r="AC21">
            <v>2011</v>
          </cell>
          <cell r="AD21">
            <v>2012</v>
          </cell>
        </row>
        <row r="22">
          <cell r="T22" t="str">
            <v>Gasolene</v>
          </cell>
          <cell r="U22">
            <v>93.74616000000002</v>
          </cell>
          <cell r="V22">
            <v>94.72</v>
          </cell>
          <cell r="W22">
            <v>93.7</v>
          </cell>
          <cell r="X22">
            <v>95.99</v>
          </cell>
          <cell r="Y22">
            <v>104.1</v>
          </cell>
          <cell r="Z22">
            <v>117.1897</v>
          </cell>
          <cell r="AA22">
            <v>112.79</v>
          </cell>
          <cell r="AB22">
            <v>130.60656</v>
          </cell>
          <cell r="AC22">
            <v>126.0144</v>
          </cell>
          <cell r="AD22">
            <v>138.4236</v>
          </cell>
        </row>
        <row r="23">
          <cell r="T23" t="str">
            <v>Diesel oil</v>
          </cell>
          <cell r="U23">
            <v>311.89305</v>
          </cell>
          <cell r="V23">
            <v>322.93</v>
          </cell>
          <cell r="W23">
            <v>333.221</v>
          </cell>
          <cell r="X23">
            <v>330.767</v>
          </cell>
          <cell r="Y23">
            <v>310.56</v>
          </cell>
          <cell r="Z23">
            <v>331.7375</v>
          </cell>
          <cell r="AA23">
            <v>290.9</v>
          </cell>
          <cell r="AB23">
            <v>313.46663</v>
          </cell>
          <cell r="AC23">
            <v>312.99</v>
          </cell>
          <cell r="AD23">
            <v>316.9067</v>
          </cell>
        </row>
        <row r="24">
          <cell r="T24" t="str">
            <v>Dual Purpose Kerosene</v>
          </cell>
          <cell r="U24">
            <v>236.80384</v>
          </cell>
          <cell r="V24">
            <v>267.12</v>
          </cell>
          <cell r="W24">
            <v>257.893</v>
          </cell>
          <cell r="X24">
            <v>251.67</v>
          </cell>
          <cell r="Y24">
            <v>277</v>
          </cell>
          <cell r="Z24">
            <v>278.8406</v>
          </cell>
          <cell r="AA24">
            <v>217.2</v>
          </cell>
          <cell r="AB24">
            <v>251.264</v>
          </cell>
          <cell r="AC24">
            <v>239.9114</v>
          </cell>
          <cell r="AD24">
            <v>228.8478</v>
          </cell>
        </row>
        <row r="25">
          <cell r="T25" t="str">
            <v>Fuel oil</v>
          </cell>
          <cell r="U25">
            <v>276.46580928</v>
          </cell>
          <cell r="V25">
            <v>277.27</v>
          </cell>
          <cell r="W25">
            <v>323.985</v>
          </cell>
          <cell r="X25">
            <v>292.215</v>
          </cell>
          <cell r="Y25">
            <v>320.58</v>
          </cell>
          <cell r="Z25">
            <v>279.4042</v>
          </cell>
          <cell r="AA25">
            <v>329.99</v>
          </cell>
          <cell r="AB25">
            <v>327.80639999999994</v>
          </cell>
          <cell r="AC25">
            <v>417.4013</v>
          </cell>
          <cell r="AD25">
            <v>385.1568</v>
          </cell>
        </row>
        <row r="26">
          <cell r="T26" t="str">
            <v>LPG</v>
          </cell>
          <cell r="U26">
            <v>55.63610496</v>
          </cell>
          <cell r="V26">
            <v>58.08</v>
          </cell>
          <cell r="W26">
            <v>67.73</v>
          </cell>
          <cell r="X26">
            <v>63.463</v>
          </cell>
          <cell r="Y26">
            <v>67.75</v>
          </cell>
          <cell r="Z26">
            <v>68.1588</v>
          </cell>
          <cell r="AA26">
            <v>67.57</v>
          </cell>
          <cell r="AB26">
            <v>67.7</v>
          </cell>
          <cell r="AC26">
            <v>71.6361</v>
          </cell>
          <cell r="AD26">
            <v>73.3342</v>
          </cell>
        </row>
        <row r="27">
          <cell r="T27" t="str">
            <v>Coal</v>
          </cell>
          <cell r="U27">
            <v>179.41126</v>
          </cell>
          <cell r="V27">
            <v>205.73</v>
          </cell>
          <cell r="W27">
            <v>235.143</v>
          </cell>
          <cell r="X27">
            <v>304.001</v>
          </cell>
          <cell r="Y27">
            <v>401.62</v>
          </cell>
          <cell r="Z27">
            <v>376.05</v>
          </cell>
          <cell r="AA27">
            <v>347.14</v>
          </cell>
          <cell r="AB27">
            <v>409.5844</v>
          </cell>
          <cell r="AC27">
            <v>409.297</v>
          </cell>
          <cell r="AD27">
            <v>452.1827</v>
          </cell>
        </row>
      </sheetData>
      <sheetData sheetId="9">
        <row r="3">
          <cell r="AW3" t="str">
            <v>Normal</v>
          </cell>
          <cell r="AX3" t="str">
            <v>Mean'11</v>
          </cell>
          <cell r="AY3" t="str">
            <v>Mean'12</v>
          </cell>
          <cell r="BP3" t="str">
            <v>Normal</v>
          </cell>
          <cell r="BQ3" t="str">
            <v>Mean'11</v>
          </cell>
          <cell r="BR3" t="str">
            <v>Mean'12</v>
          </cell>
        </row>
        <row r="4">
          <cell r="AV4" t="str">
            <v>Jan</v>
          </cell>
          <cell r="AW4">
            <v>15.6632897870968</v>
          </cell>
          <cell r="AX4">
            <v>9.59</v>
          </cell>
          <cell r="AY4">
            <v>6.51</v>
          </cell>
          <cell r="BP4">
            <v>25.48016700368841</v>
          </cell>
          <cell r="BQ4">
            <v>20.21</v>
          </cell>
          <cell r="BR4">
            <v>19.78</v>
          </cell>
        </row>
        <row r="5">
          <cell r="AV5" t="str">
            <v>Feb</v>
          </cell>
          <cell r="AW5">
            <v>16.7377131464286</v>
          </cell>
          <cell r="AX5">
            <v>10.66</v>
          </cell>
          <cell r="AY5">
            <v>6.91</v>
          </cell>
          <cell r="BP5">
            <v>29.345082096255435</v>
          </cell>
          <cell r="BQ5">
            <v>28.2</v>
          </cell>
          <cell r="BR5">
            <v>19.24</v>
          </cell>
        </row>
        <row r="6">
          <cell r="AV6" t="str">
            <v>Mar</v>
          </cell>
          <cell r="AW6">
            <v>20.754097183870968</v>
          </cell>
          <cell r="AX6">
            <v>11.81</v>
          </cell>
          <cell r="AY6">
            <v>9.91</v>
          </cell>
          <cell r="BP6">
            <v>40.165790510181544</v>
          </cell>
          <cell r="BQ6">
            <v>35.42</v>
          </cell>
          <cell r="BR6">
            <v>25.37</v>
          </cell>
        </row>
        <row r="7">
          <cell r="AV7" t="str">
            <v>Apr</v>
          </cell>
          <cell r="AW7">
            <v>21.508624986666664</v>
          </cell>
          <cell r="AX7">
            <v>11.93</v>
          </cell>
          <cell r="AY7">
            <v>16.17</v>
          </cell>
          <cell r="BP7">
            <v>42.33443624963645</v>
          </cell>
          <cell r="BQ7">
            <v>36.47</v>
          </cell>
          <cell r="BR7">
            <v>36.71</v>
          </cell>
        </row>
        <row r="8">
          <cell r="AV8" t="str">
            <v>May</v>
          </cell>
          <cell r="AW8">
            <v>21.579520638709678</v>
          </cell>
          <cell r="AX8">
            <v>10.08</v>
          </cell>
          <cell r="AY8">
            <v>22.34</v>
          </cell>
          <cell r="BP8">
            <v>43.075682959882904</v>
          </cell>
          <cell r="BQ8">
            <v>31.85</v>
          </cell>
          <cell r="BR8">
            <v>47.19</v>
          </cell>
        </row>
        <row r="9">
          <cell r="AV9" t="str">
            <v>Jun</v>
          </cell>
          <cell r="AW9">
            <v>20.851010706666667</v>
          </cell>
          <cell r="AX9">
            <v>8.77</v>
          </cell>
          <cell r="AY9">
            <v>22.92</v>
          </cell>
          <cell r="BP9">
            <v>40.8781934766487</v>
          </cell>
          <cell r="BQ9">
            <v>28.54</v>
          </cell>
          <cell r="BR9">
            <v>47.28</v>
          </cell>
        </row>
        <row r="10">
          <cell r="AV10" t="str">
            <v>Jul</v>
          </cell>
          <cell r="AW10">
            <v>20.557045348387103</v>
          </cell>
          <cell r="AX10">
            <v>8.18</v>
          </cell>
          <cell r="AY10">
            <v>22.34</v>
          </cell>
          <cell r="BP10">
            <v>38.71060717602537</v>
          </cell>
          <cell r="BQ10">
            <v>28.37</v>
          </cell>
          <cell r="BR10">
            <v>45.19</v>
          </cell>
        </row>
        <row r="11">
          <cell r="AV11" t="str">
            <v>Aug</v>
          </cell>
          <cell r="AW11">
            <v>20.632535187096778</v>
          </cell>
          <cell r="AX11">
            <v>9.11</v>
          </cell>
          <cell r="AY11">
            <v>21.61</v>
          </cell>
          <cell r="BP11">
            <v>37.692076783758495</v>
          </cell>
          <cell r="BQ11">
            <v>30.06</v>
          </cell>
          <cell r="BR11">
            <v>42.6</v>
          </cell>
        </row>
        <row r="12">
          <cell r="AV12" t="str">
            <v>Sep</v>
          </cell>
          <cell r="AW12">
            <v>20.118959333333333</v>
          </cell>
          <cell r="AX12">
            <v>9.07</v>
          </cell>
          <cell r="AY12">
            <v>20.29</v>
          </cell>
          <cell r="BP12">
            <v>35.194892922554445</v>
          </cell>
          <cell r="BQ12">
            <v>29.32</v>
          </cell>
          <cell r="BR12">
            <v>36.91</v>
          </cell>
        </row>
        <row r="13">
          <cell r="AV13" t="str">
            <v>Oct</v>
          </cell>
          <cell r="AW13">
            <v>18.520757916129035</v>
          </cell>
          <cell r="AX13">
            <v>8.26</v>
          </cell>
          <cell r="AY13">
            <v>18.59</v>
          </cell>
          <cell r="BP13">
            <v>30.08522751566517</v>
          </cell>
          <cell r="BQ13">
            <v>25.55</v>
          </cell>
          <cell r="BR13">
            <v>33.01</v>
          </cell>
        </row>
        <row r="14">
          <cell r="AV14" t="str">
            <v>Nov</v>
          </cell>
          <cell r="AW14">
            <v>16.274094343333335</v>
          </cell>
          <cell r="AX14">
            <v>7.21</v>
          </cell>
          <cell r="AY14">
            <v>16.66</v>
          </cell>
          <cell r="BP14">
            <v>23.777781786724688</v>
          </cell>
          <cell r="BQ14">
            <v>22.51</v>
          </cell>
          <cell r="BR14">
            <v>28.28</v>
          </cell>
        </row>
        <row r="15">
          <cell r="AV15" t="str">
            <v>Dec</v>
          </cell>
          <cell r="AW15">
            <v>14.8977259</v>
          </cell>
          <cell r="AX15">
            <v>6.94</v>
          </cell>
          <cell r="AY15">
            <v>14.31</v>
          </cell>
          <cell r="BP15">
            <v>21.04169965479309</v>
          </cell>
          <cell r="BQ15">
            <v>20.98</v>
          </cell>
          <cell r="BR15">
            <v>22.86</v>
          </cell>
        </row>
      </sheetData>
      <sheetData sheetId="12">
        <row r="20">
          <cell r="V20" t="str">
            <v>Domestic</v>
          </cell>
          <cell r="W20">
            <v>72.920086</v>
          </cell>
          <cell r="X20" t="str">
            <v>Domestic</v>
          </cell>
          <cell r="Y20">
            <v>689.711226</v>
          </cell>
        </row>
        <row r="21">
          <cell r="V21" t="str">
            <v>Public Sector Agency</v>
          </cell>
          <cell r="W21">
            <v>3.77608</v>
          </cell>
          <cell r="X21" t="str">
            <v>Public Sector Agency</v>
          </cell>
          <cell r="Y21">
            <v>89.744166</v>
          </cell>
        </row>
        <row r="22">
          <cell r="V22" t="str">
            <v>Business</v>
          </cell>
          <cell r="W22">
            <v>6.516463</v>
          </cell>
          <cell r="X22" t="str">
            <v>Business</v>
          </cell>
          <cell r="Y22">
            <v>223.271162</v>
          </cell>
        </row>
        <row r="23">
          <cell r="V23" t="str">
            <v>Commercial</v>
          </cell>
          <cell r="W23">
            <v>5.99751</v>
          </cell>
          <cell r="X23" t="str">
            <v>Commercial</v>
          </cell>
          <cell r="Y23">
            <v>156.871238</v>
          </cell>
        </row>
        <row r="24">
          <cell r="V24" t="str">
            <v>Religious</v>
          </cell>
          <cell r="W24">
            <v>0.581824</v>
          </cell>
          <cell r="X24" t="str">
            <v>Religious</v>
          </cell>
          <cell r="Y24">
            <v>11.292283</v>
          </cell>
        </row>
        <row r="25">
          <cell r="V25" t="str">
            <v>Industrial</v>
          </cell>
          <cell r="W25">
            <v>3.866312</v>
          </cell>
          <cell r="X25" t="str">
            <v>Agriculture</v>
          </cell>
          <cell r="Y25">
            <v>19.7</v>
          </cell>
        </row>
        <row r="26">
          <cell r="V26" t="str">
            <v>Non-treated water</v>
          </cell>
          <cell r="W26">
            <v>16.122125</v>
          </cell>
          <cell r="X26" t="str">
            <v>Industrial</v>
          </cell>
          <cell r="Y26">
            <v>69.758827</v>
          </cell>
        </row>
        <row r="27">
          <cell r="V27" t="str">
            <v>Agriculture</v>
          </cell>
          <cell r="W27">
            <v>1.4</v>
          </cell>
          <cell r="X27" t="str">
            <v>Non-treated water</v>
          </cell>
          <cell r="Y27">
            <v>62.06051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zoomScale="75" zoomScaleNormal="75" zoomScalePageLayoutView="0" workbookViewId="0" topLeftCell="A24">
      <selection activeCell="X52" sqref="X52"/>
    </sheetView>
  </sheetViews>
  <sheetFormatPr defaultColWidth="9.00390625" defaultRowHeight="15.75"/>
  <cols>
    <col min="1" max="1" width="37.00390625" style="608" customWidth="1"/>
    <col min="2" max="2" width="10.25390625" style="608" customWidth="1"/>
    <col min="3" max="7" width="9.375" style="608" customWidth="1"/>
    <col min="8" max="16" width="9.00390625" style="608" customWidth="1"/>
    <col min="17" max="17" width="14.625" style="608" bestFit="1" customWidth="1"/>
    <col min="18" max="16384" width="9.00390625" style="608" customWidth="1"/>
  </cols>
  <sheetData>
    <row r="1" ht="24" customHeight="1">
      <c r="A1" s="75" t="s">
        <v>316</v>
      </c>
    </row>
    <row r="2" spans="1:7" ht="6.75" customHeight="1" thickBot="1">
      <c r="A2" s="75"/>
      <c r="D2" s="708"/>
      <c r="E2" s="708"/>
      <c r="G2"/>
    </row>
    <row r="3" spans="1:7" ht="2.25" customHeight="1">
      <c r="A3" s="709"/>
      <c r="B3" s="710"/>
      <c r="C3" s="707"/>
      <c r="D3" s="707"/>
      <c r="E3" s="707"/>
      <c r="F3" s="707"/>
      <c r="G3" s="518"/>
    </row>
    <row r="4" spans="1:7" s="87" customFormat="1" ht="24" customHeight="1">
      <c r="A4" s="85" t="s">
        <v>105</v>
      </c>
      <c r="B4" s="763" t="s">
        <v>106</v>
      </c>
      <c r="C4" s="86">
        <v>2008</v>
      </c>
      <c r="D4" s="86">
        <v>2009</v>
      </c>
      <c r="E4" s="86">
        <v>2010</v>
      </c>
      <c r="F4" s="86">
        <v>2011</v>
      </c>
      <c r="G4" s="513">
        <v>2012</v>
      </c>
    </row>
    <row r="5" spans="1:7" ht="1.5" customHeight="1">
      <c r="A5" s="88"/>
      <c r="B5" s="89"/>
      <c r="C5" s="626"/>
      <c r="D5" s="626"/>
      <c r="E5" s="626"/>
      <c r="F5" s="626"/>
      <c r="G5" s="711"/>
    </row>
    <row r="6" spans="1:7" ht="2.25" customHeight="1">
      <c r="A6" s="90"/>
      <c r="B6" s="91"/>
      <c r="C6" s="612"/>
      <c r="D6" s="612"/>
      <c r="E6" s="612"/>
      <c r="F6" s="612"/>
      <c r="G6" s="712"/>
    </row>
    <row r="7" spans="1:7" ht="37.5" customHeight="1">
      <c r="A7" s="713" t="s">
        <v>107</v>
      </c>
      <c r="B7" s="714" t="s">
        <v>108</v>
      </c>
      <c r="C7" s="715">
        <v>1268.565</v>
      </c>
      <c r="D7" s="715">
        <v>1275.032</v>
      </c>
      <c r="E7" s="715">
        <v>1280.924</v>
      </c>
      <c r="F7" s="715">
        <v>1286</v>
      </c>
      <c r="G7" s="716">
        <v>1291</v>
      </c>
    </row>
    <row r="8" spans="1:7" ht="34.5" customHeight="1">
      <c r="A8" s="717" t="s">
        <v>277</v>
      </c>
      <c r="B8" s="714" t="s">
        <v>109</v>
      </c>
      <c r="C8" s="737">
        <v>168101</v>
      </c>
      <c r="D8" s="715">
        <v>173198</v>
      </c>
      <c r="E8" s="715">
        <v>180299</v>
      </c>
      <c r="F8" s="715">
        <v>187150</v>
      </c>
      <c r="G8" s="716">
        <v>193139</v>
      </c>
    </row>
    <row r="9" spans="1:7" ht="34.5" customHeight="1">
      <c r="A9" s="717" t="s">
        <v>278</v>
      </c>
      <c r="B9" s="714"/>
      <c r="C9" s="718">
        <v>137.33</v>
      </c>
      <c r="D9" s="718">
        <v>141.49</v>
      </c>
      <c r="E9" s="718">
        <v>147.29</v>
      </c>
      <c r="F9" s="718">
        <v>152.89</v>
      </c>
      <c r="G9" s="719">
        <v>157.78</v>
      </c>
    </row>
    <row r="10" spans="1:7" ht="33" customHeight="1">
      <c r="A10" s="720" t="s">
        <v>110</v>
      </c>
      <c r="B10" s="721" t="s">
        <v>111</v>
      </c>
      <c r="C10" s="722">
        <v>1404.3951163099998</v>
      </c>
      <c r="D10" s="722">
        <v>1346.9</v>
      </c>
      <c r="E10" s="507">
        <v>1430.67</v>
      </c>
      <c r="F10" s="507">
        <v>1426.85</v>
      </c>
      <c r="G10" s="508">
        <v>1458.84</v>
      </c>
    </row>
    <row r="11" spans="1:7" ht="33" customHeight="1">
      <c r="A11" s="138" t="s">
        <v>295</v>
      </c>
      <c r="B11" s="139" t="s">
        <v>111</v>
      </c>
      <c r="C11" s="189">
        <v>1140.9183939999998</v>
      </c>
      <c r="D11" s="189">
        <v>1110.562153084</v>
      </c>
      <c r="E11" s="509">
        <v>1189.05</v>
      </c>
      <c r="F11" s="509">
        <v>1195.71</v>
      </c>
      <c r="G11" s="510">
        <v>1236.5</v>
      </c>
    </row>
    <row r="12" spans="1:7" ht="33" customHeight="1">
      <c r="A12" s="138" t="s">
        <v>296</v>
      </c>
      <c r="B12" s="139" t="s">
        <v>111</v>
      </c>
      <c r="C12" s="189">
        <v>263.47672230999996</v>
      </c>
      <c r="D12" s="189">
        <v>236.33441322</v>
      </c>
      <c r="E12" s="189">
        <v>241.616173378</v>
      </c>
      <c r="F12" s="189">
        <v>231.14</v>
      </c>
      <c r="G12" s="179">
        <v>222.34</v>
      </c>
    </row>
    <row r="13" spans="1:7" ht="32.25" customHeight="1">
      <c r="A13" s="92" t="s">
        <v>112</v>
      </c>
      <c r="B13" s="714" t="s">
        <v>50</v>
      </c>
      <c r="C13" s="723">
        <v>1.635278405944196</v>
      </c>
      <c r="D13" s="724">
        <v>4.09418612598676</v>
      </c>
      <c r="E13" s="725">
        <v>6.2</v>
      </c>
      <c r="F13" s="724">
        <v>0.3</v>
      </c>
      <c r="G13" s="844">
        <v>2.2</v>
      </c>
    </row>
    <row r="14" spans="1:7" ht="34.5" customHeight="1">
      <c r="A14" s="92" t="s">
        <v>314</v>
      </c>
      <c r="B14" s="714"/>
      <c r="C14" s="718">
        <v>126.17</v>
      </c>
      <c r="D14" s="718">
        <v>121</v>
      </c>
      <c r="E14" s="726">
        <v>128.53</v>
      </c>
      <c r="F14" s="726">
        <v>128.19</v>
      </c>
      <c r="G14" s="727">
        <v>131.06</v>
      </c>
    </row>
    <row r="15" spans="1:7" ht="34.5" customHeight="1">
      <c r="A15" s="728" t="s">
        <v>116</v>
      </c>
      <c r="B15" s="714" t="s">
        <v>111</v>
      </c>
      <c r="C15" s="718">
        <v>841.161371978</v>
      </c>
      <c r="D15" s="718">
        <v>808.5719580000001</v>
      </c>
      <c r="E15" s="718">
        <v>854.1</v>
      </c>
      <c r="F15" s="718">
        <v>862.3</v>
      </c>
      <c r="G15" s="719">
        <v>885.5</v>
      </c>
    </row>
    <row r="16" spans="1:7" ht="34.5" customHeight="1">
      <c r="A16" s="728" t="s">
        <v>157</v>
      </c>
      <c r="B16" s="714" t="s">
        <v>54</v>
      </c>
      <c r="C16" s="715">
        <v>2557.2405879999997</v>
      </c>
      <c r="D16" s="715">
        <v>2577.447415</v>
      </c>
      <c r="E16" s="715">
        <v>2689</v>
      </c>
      <c r="F16" s="715">
        <v>2730</v>
      </c>
      <c r="G16" s="716">
        <v>2796.4</v>
      </c>
    </row>
    <row r="17" spans="1:7" ht="34.5" customHeight="1">
      <c r="A17" s="728" t="s">
        <v>313</v>
      </c>
      <c r="B17" s="714" t="s">
        <v>50</v>
      </c>
      <c r="C17" s="718">
        <v>23.26</v>
      </c>
      <c r="D17" s="718">
        <v>23.63</v>
      </c>
      <c r="E17" s="718">
        <v>21.47</v>
      </c>
      <c r="F17" s="718">
        <v>20.21</v>
      </c>
      <c r="G17" s="719">
        <v>20.67</v>
      </c>
    </row>
    <row r="18" spans="1:7" ht="32.25" customHeight="1">
      <c r="A18" s="728" t="s">
        <v>118</v>
      </c>
      <c r="B18" s="714" t="s">
        <v>54</v>
      </c>
      <c r="C18" s="715">
        <v>2053.656332</v>
      </c>
      <c r="D18" s="715">
        <v>2069.21</v>
      </c>
      <c r="E18" s="715">
        <v>2173.90586</v>
      </c>
      <c r="F18" s="715">
        <v>2228</v>
      </c>
      <c r="G18" s="716">
        <v>2294.4</v>
      </c>
    </row>
    <row r="19" spans="1:7" ht="34.5" customHeight="1">
      <c r="A19" s="514" t="s">
        <v>222</v>
      </c>
      <c r="B19" s="714"/>
      <c r="C19" s="718"/>
      <c r="D19" s="718"/>
      <c r="E19" s="726"/>
      <c r="F19" s="726"/>
      <c r="G19" s="727"/>
    </row>
    <row r="20" spans="1:7" ht="32.25" customHeight="1">
      <c r="A20" s="729" t="s">
        <v>113</v>
      </c>
      <c r="B20" s="714" t="s">
        <v>50</v>
      </c>
      <c r="C20" s="718">
        <v>81.2</v>
      </c>
      <c r="D20" s="718">
        <v>82.5</v>
      </c>
      <c r="E20" s="718">
        <v>83.1</v>
      </c>
      <c r="F20" s="718">
        <v>83.8</v>
      </c>
      <c r="G20" s="719">
        <v>84.76</v>
      </c>
    </row>
    <row r="21" spans="1:7" ht="52.5" customHeight="1">
      <c r="A21" s="729" t="s">
        <v>279</v>
      </c>
      <c r="B21" s="515" t="s">
        <v>263</v>
      </c>
      <c r="C21" s="751">
        <v>0.84</v>
      </c>
      <c r="D21" s="751">
        <v>0.78</v>
      </c>
      <c r="E21" s="752">
        <v>0.79</v>
      </c>
      <c r="F21" s="752">
        <v>0.76</v>
      </c>
      <c r="G21" s="753">
        <v>0.76</v>
      </c>
    </row>
    <row r="22" spans="1:7" ht="34.5" customHeight="1">
      <c r="A22" s="733" t="s">
        <v>114</v>
      </c>
      <c r="B22" s="714" t="s">
        <v>115</v>
      </c>
      <c r="C22" s="730">
        <v>1.1070738324878897</v>
      </c>
      <c r="D22" s="730">
        <v>1.0563629511290697</v>
      </c>
      <c r="E22" s="731">
        <v>1.12</v>
      </c>
      <c r="F22" s="731">
        <v>1.1121054731412636</v>
      </c>
      <c r="G22" s="732">
        <v>1.13</v>
      </c>
    </row>
    <row r="23" spans="1:7" ht="34.5" customHeight="1">
      <c r="A23" s="733" t="s">
        <v>117</v>
      </c>
      <c r="B23" s="734" t="s">
        <v>115</v>
      </c>
      <c r="C23" s="735">
        <v>0.6634500908238836</v>
      </c>
      <c r="D23" s="735">
        <v>0.6341581694310418</v>
      </c>
      <c r="E23" s="735">
        <v>0.67</v>
      </c>
      <c r="F23" s="735">
        <v>0.67</v>
      </c>
      <c r="G23" s="736">
        <v>0.69</v>
      </c>
    </row>
    <row r="24" spans="1:7" ht="34.5" customHeight="1">
      <c r="A24" s="733" t="s">
        <v>119</v>
      </c>
      <c r="B24" s="734" t="s">
        <v>120</v>
      </c>
      <c r="C24" s="738">
        <v>1618.8849488805793</v>
      </c>
      <c r="D24" s="738">
        <v>1622.8694456295998</v>
      </c>
      <c r="E24" s="738">
        <v>1697.1388279086032</v>
      </c>
      <c r="F24" s="738">
        <v>1733</v>
      </c>
      <c r="G24" s="739">
        <v>1777</v>
      </c>
    </row>
    <row r="25" spans="1:7" ht="36" customHeight="1">
      <c r="A25" s="740" t="s">
        <v>156</v>
      </c>
      <c r="B25" s="741" t="s">
        <v>142</v>
      </c>
      <c r="C25" s="742">
        <v>2382</v>
      </c>
      <c r="D25" s="742">
        <v>2396.9478260869564</v>
      </c>
      <c r="E25" s="742">
        <v>1806</v>
      </c>
      <c r="F25" s="742">
        <v>1945</v>
      </c>
      <c r="G25" s="743">
        <v>1609</v>
      </c>
    </row>
    <row r="26" spans="1:7" ht="34.5" customHeight="1">
      <c r="A26" s="728" t="s">
        <v>315</v>
      </c>
      <c r="B26" s="744" t="s">
        <v>142</v>
      </c>
      <c r="C26" s="715">
        <v>1055</v>
      </c>
      <c r="D26" s="715">
        <v>949</v>
      </c>
      <c r="E26" s="715">
        <v>1142</v>
      </c>
      <c r="F26" s="715">
        <v>834</v>
      </c>
      <c r="G26" s="716">
        <v>1041</v>
      </c>
    </row>
    <row r="27" spans="1:7" ht="32.25" customHeight="1">
      <c r="A27" s="728" t="s">
        <v>280</v>
      </c>
      <c r="B27" s="744" t="s">
        <v>139</v>
      </c>
      <c r="C27" s="715">
        <v>209</v>
      </c>
      <c r="D27" s="715">
        <v>219.6</v>
      </c>
      <c r="E27" s="715">
        <v>223</v>
      </c>
      <c r="F27" s="715">
        <v>203</v>
      </c>
      <c r="G27" s="716">
        <v>215</v>
      </c>
    </row>
    <row r="28" spans="1:7" ht="32.25" customHeight="1">
      <c r="A28" s="728" t="s">
        <v>281</v>
      </c>
      <c r="B28" s="744" t="s">
        <v>139</v>
      </c>
      <c r="C28" s="715">
        <v>94</v>
      </c>
      <c r="D28" s="715">
        <v>98</v>
      </c>
      <c r="E28" s="715">
        <v>100</v>
      </c>
      <c r="F28" s="715">
        <v>96</v>
      </c>
      <c r="G28" s="716">
        <v>95</v>
      </c>
    </row>
    <row r="29" spans="1:7" ht="34.5" customHeight="1" thickBot="1">
      <c r="A29" s="745" t="s">
        <v>282</v>
      </c>
      <c r="B29" s="746" t="s">
        <v>121</v>
      </c>
      <c r="C29" s="747">
        <v>208.58066146988435</v>
      </c>
      <c r="D29" s="747">
        <v>216.54771863745333</v>
      </c>
      <c r="E29" s="747">
        <v>221</v>
      </c>
      <c r="F29" s="747">
        <v>212</v>
      </c>
      <c r="G29" s="748">
        <v>207</v>
      </c>
    </row>
    <row r="30" spans="1:3" ht="15" customHeight="1">
      <c r="A30" s="93" t="s">
        <v>176</v>
      </c>
      <c r="B30" s="613"/>
      <c r="C30"/>
    </row>
    <row r="31" spans="1:6" ht="15.75" customHeight="1">
      <c r="A31" s="93" t="s">
        <v>326</v>
      </c>
      <c r="B31"/>
      <c r="C31"/>
      <c r="D31"/>
      <c r="E31"/>
      <c r="F31"/>
    </row>
    <row r="56" spans="17:19" ht="15.75">
      <c r="Q56" s="928">
        <v>1650.8</v>
      </c>
      <c r="R56" s="928"/>
      <c r="S56" s="928"/>
    </row>
  </sheetData>
  <sheetProtection/>
  <printOptions/>
  <pageMargins left="0.7480314960629921" right="0.5118110236220472" top="0.7480314960629921" bottom="0.15748031496062992" header="0.5118110236220472" footer="0.03937007874015748"/>
  <pageSetup horizontalDpi="600" verticalDpi="600" orientation="portrait" paperSize="9" scale="88" r:id="rId1"/>
  <headerFooter alignWithMargins="0">
    <oddHeader>&amp;C9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35"/>
  <sheetViews>
    <sheetView zoomScalePageLayoutView="0" workbookViewId="0" topLeftCell="D1">
      <selection activeCell="A28" sqref="A28"/>
    </sheetView>
  </sheetViews>
  <sheetFormatPr defaultColWidth="8.00390625" defaultRowHeight="15.75"/>
  <cols>
    <col min="1" max="1" width="4.375" style="3" customWidth="1"/>
    <col min="2" max="2" width="5.75390625" style="3" customWidth="1"/>
    <col min="3" max="3" width="4.75390625" style="3" customWidth="1"/>
    <col min="4" max="4" width="3.875" style="3" customWidth="1"/>
    <col min="5" max="5" width="4.625" style="3" customWidth="1"/>
    <col min="6" max="6" width="4.25390625" style="3" customWidth="1"/>
    <col min="7" max="7" width="0.5" style="3" customWidth="1"/>
    <col min="8" max="8" width="6.00390625" style="3" customWidth="1"/>
    <col min="9" max="9" width="5.125" style="3" customWidth="1"/>
    <col min="10" max="10" width="4.125" style="3" customWidth="1"/>
    <col min="11" max="11" width="4.75390625" style="3" customWidth="1"/>
    <col min="12" max="12" width="4.125" style="3" customWidth="1"/>
    <col min="13" max="13" width="0.5" style="3" customWidth="1"/>
    <col min="14" max="14" width="5.625" style="3" customWidth="1"/>
    <col min="15" max="15" width="4.875" style="3" customWidth="1"/>
    <col min="16" max="16" width="3.875" style="3" customWidth="1"/>
    <col min="17" max="17" width="4.875" style="3" customWidth="1"/>
    <col min="18" max="18" width="4.625" style="3" customWidth="1"/>
    <col min="19" max="19" width="0.5" style="3" customWidth="1"/>
    <col min="20" max="20" width="5.25390625" style="3" customWidth="1"/>
    <col min="21" max="21" width="4.375" style="3" customWidth="1"/>
    <col min="22" max="23" width="4.50390625" style="3" customWidth="1"/>
    <col min="24" max="24" width="5.00390625" style="3" customWidth="1"/>
    <col min="25" max="25" width="0.5" style="3" customWidth="1"/>
    <col min="26" max="26" width="5.75390625" style="3" customWidth="1"/>
    <col min="27" max="27" width="4.625" style="3" customWidth="1"/>
    <col min="28" max="28" width="3.875" style="3" customWidth="1"/>
    <col min="29" max="29" width="4.625" style="3" customWidth="1"/>
    <col min="30" max="30" width="4.125" style="3" customWidth="1"/>
    <col min="31" max="34" width="5.25390625" style="3" customWidth="1"/>
    <col min="35" max="35" width="9.75390625" style="3" customWidth="1"/>
    <col min="36" max="41" width="5.25390625" style="3" customWidth="1"/>
    <col min="42" max="42" width="11.50390625" style="3" customWidth="1"/>
    <col min="43" max="16384" width="8.00390625" style="3" customWidth="1"/>
  </cols>
  <sheetData>
    <row r="1" spans="1:48" ht="14.25" customHeight="1">
      <c r="A1" s="522" t="s">
        <v>308</v>
      </c>
      <c r="B1"/>
      <c r="C1"/>
      <c r="D1"/>
      <c r="E1"/>
      <c r="F1"/>
      <c r="G1"/>
      <c r="H1"/>
      <c r="K1" s="19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1"/>
      <c r="AQ1" s="441"/>
      <c r="AR1" s="441"/>
      <c r="AS1" s="257"/>
      <c r="AT1" s="257"/>
      <c r="AU1" s="257"/>
      <c r="AV1" s="257"/>
    </row>
    <row r="2" spans="2:48" ht="12.7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440"/>
      <c r="AC2" s="442" t="s">
        <v>142</v>
      </c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1"/>
      <c r="AQ2" s="441"/>
      <c r="AR2" s="441"/>
      <c r="AS2" s="257"/>
      <c r="AT2" s="257"/>
      <c r="AU2" s="257"/>
      <c r="AV2" s="257"/>
    </row>
    <row r="3" spans="1:48" ht="15" customHeight="1">
      <c r="A3" s="1236" t="s">
        <v>143</v>
      </c>
      <c r="B3" s="1234" t="s">
        <v>144</v>
      </c>
      <c r="C3" s="1232">
        <v>2011</v>
      </c>
      <c r="D3" s="1233"/>
      <c r="E3" s="1232">
        <v>2012</v>
      </c>
      <c r="F3" s="1233"/>
      <c r="G3" s="117"/>
      <c r="H3" s="1234" t="s">
        <v>144</v>
      </c>
      <c r="I3" s="1232">
        <v>2011</v>
      </c>
      <c r="J3" s="1233"/>
      <c r="K3" s="1232">
        <v>2012</v>
      </c>
      <c r="L3" s="1233"/>
      <c r="M3" s="443"/>
      <c r="N3" s="1234" t="s">
        <v>144</v>
      </c>
      <c r="O3" s="1232">
        <v>2011</v>
      </c>
      <c r="P3" s="1233"/>
      <c r="Q3" s="1232">
        <v>2012</v>
      </c>
      <c r="R3" s="1233"/>
      <c r="S3" s="443"/>
      <c r="T3" s="1234" t="s">
        <v>144</v>
      </c>
      <c r="U3" s="1232">
        <v>2011</v>
      </c>
      <c r="V3" s="1233"/>
      <c r="W3" s="1232">
        <v>2012</v>
      </c>
      <c r="X3" s="1233"/>
      <c r="Y3" s="118"/>
      <c r="Z3" s="1234" t="s">
        <v>144</v>
      </c>
      <c r="AA3" s="1232">
        <v>2011</v>
      </c>
      <c r="AB3" s="1233"/>
      <c r="AC3" s="1232">
        <v>2012</v>
      </c>
      <c r="AD3" s="1233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1"/>
      <c r="AQ3" s="441"/>
      <c r="AR3" s="441"/>
      <c r="AS3" s="257"/>
      <c r="AT3" s="257"/>
      <c r="AU3" s="257"/>
      <c r="AV3" s="257"/>
    </row>
    <row r="4" spans="1:48" ht="40.5" customHeight="1">
      <c r="A4" s="1237"/>
      <c r="B4" s="1235"/>
      <c r="C4" s="444" t="s">
        <v>145</v>
      </c>
      <c r="D4" s="445" t="s">
        <v>146</v>
      </c>
      <c r="E4" s="444" t="s">
        <v>145</v>
      </c>
      <c r="F4" s="445" t="s">
        <v>146</v>
      </c>
      <c r="G4" s="446"/>
      <c r="H4" s="1235"/>
      <c r="I4" s="444" t="s">
        <v>145</v>
      </c>
      <c r="J4" s="445" t="s">
        <v>146</v>
      </c>
      <c r="K4" s="444" t="s">
        <v>145</v>
      </c>
      <c r="L4" s="445" t="s">
        <v>146</v>
      </c>
      <c r="M4" s="447"/>
      <c r="N4" s="1235"/>
      <c r="O4" s="444" t="s">
        <v>145</v>
      </c>
      <c r="P4" s="445" t="s">
        <v>146</v>
      </c>
      <c r="Q4" s="444" t="s">
        <v>145</v>
      </c>
      <c r="R4" s="445" t="s">
        <v>146</v>
      </c>
      <c r="S4" s="447"/>
      <c r="T4" s="1235"/>
      <c r="U4" s="444" t="s">
        <v>145</v>
      </c>
      <c r="V4" s="445" t="s">
        <v>146</v>
      </c>
      <c r="W4" s="444" t="s">
        <v>145</v>
      </c>
      <c r="X4" s="445" t="s">
        <v>146</v>
      </c>
      <c r="Y4" s="448"/>
      <c r="Z4" s="1235"/>
      <c r="AA4" s="444" t="s">
        <v>145</v>
      </c>
      <c r="AB4" s="445" t="s">
        <v>146</v>
      </c>
      <c r="AC4" s="444" t="s">
        <v>145</v>
      </c>
      <c r="AD4" s="445" t="s">
        <v>146</v>
      </c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1"/>
      <c r="AQ4" s="441"/>
      <c r="AR4" s="441"/>
      <c r="AS4" s="257"/>
      <c r="AT4" s="257"/>
      <c r="AU4" s="257"/>
      <c r="AV4" s="257"/>
    </row>
    <row r="5" spans="1:48" ht="15" customHeight="1">
      <c r="A5" s="208"/>
      <c r="B5" s="1245" t="s">
        <v>77</v>
      </c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6"/>
      <c r="T5" s="1246"/>
      <c r="U5" s="1246"/>
      <c r="V5" s="1246"/>
      <c r="W5" s="1246"/>
      <c r="X5" s="1246"/>
      <c r="Y5" s="1246"/>
      <c r="Z5" s="1246"/>
      <c r="AA5" s="1246"/>
      <c r="AB5" s="1246"/>
      <c r="AC5" s="1246"/>
      <c r="AD5" s="1247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1"/>
      <c r="AQ5" s="441"/>
      <c r="AR5" s="441"/>
      <c r="AS5" s="257"/>
      <c r="AT5" s="257"/>
      <c r="AU5" s="257"/>
      <c r="AV5" s="257"/>
    </row>
    <row r="6" spans="1:48" ht="15" customHeight="1">
      <c r="A6" s="109"/>
      <c r="B6" s="1248" t="s">
        <v>147</v>
      </c>
      <c r="C6" s="1249"/>
      <c r="D6" s="1249"/>
      <c r="E6" s="1249"/>
      <c r="F6" s="1250"/>
      <c r="G6" s="119"/>
      <c r="H6" s="1251" t="s">
        <v>148</v>
      </c>
      <c r="I6" s="1252"/>
      <c r="J6" s="1252"/>
      <c r="K6" s="1252"/>
      <c r="L6" s="1253"/>
      <c r="M6" s="447"/>
      <c r="N6" s="1251" t="s">
        <v>149</v>
      </c>
      <c r="O6" s="1252"/>
      <c r="P6" s="1252"/>
      <c r="Q6" s="1252"/>
      <c r="R6" s="1253"/>
      <c r="S6" s="120"/>
      <c r="T6" s="1248" t="s">
        <v>150</v>
      </c>
      <c r="U6" s="1249"/>
      <c r="V6" s="1249"/>
      <c r="W6" s="1249"/>
      <c r="X6" s="1250"/>
      <c r="Y6" s="121"/>
      <c r="Z6" s="1251" t="s">
        <v>151</v>
      </c>
      <c r="AA6" s="1252"/>
      <c r="AB6" s="1252"/>
      <c r="AC6" s="1252"/>
      <c r="AD6" s="1253"/>
      <c r="AE6" s="440"/>
      <c r="AF6" s="440"/>
      <c r="AG6" s="440"/>
      <c r="AH6" s="449"/>
      <c r="AI6" s="449"/>
      <c r="AK6" s="449"/>
      <c r="AL6" s="440"/>
      <c r="AM6" s="440"/>
      <c r="AN6" s="440"/>
      <c r="AO6" s="440"/>
      <c r="AP6" s="441"/>
      <c r="AQ6" s="441"/>
      <c r="AR6" s="441"/>
      <c r="AS6" s="257"/>
      <c r="AT6" s="257"/>
      <c r="AU6" s="257"/>
      <c r="AV6" s="257"/>
    </row>
    <row r="7" spans="1:48" ht="18.75" customHeight="1">
      <c r="A7" s="122" t="s">
        <v>63</v>
      </c>
      <c r="B7" s="362">
        <v>1341</v>
      </c>
      <c r="C7" s="359">
        <v>1439</v>
      </c>
      <c r="D7" s="358">
        <v>107.00969425801641</v>
      </c>
      <c r="E7" s="359">
        <v>1031</v>
      </c>
      <c r="F7" s="358">
        <v>77</v>
      </c>
      <c r="G7" s="123"/>
      <c r="H7" s="362">
        <v>2557</v>
      </c>
      <c r="I7" s="359">
        <v>2210</v>
      </c>
      <c r="J7" s="358">
        <v>86</v>
      </c>
      <c r="K7" s="359">
        <v>1872</v>
      </c>
      <c r="L7" s="358">
        <v>73</v>
      </c>
      <c r="M7" s="366"/>
      <c r="N7" s="362">
        <v>2065</v>
      </c>
      <c r="O7" s="359">
        <v>2797</v>
      </c>
      <c r="P7" s="358">
        <v>135.44794188861985</v>
      </c>
      <c r="Q7" s="359">
        <v>1679</v>
      </c>
      <c r="R7" s="358">
        <v>81</v>
      </c>
      <c r="S7" s="120"/>
      <c r="T7" s="553">
        <v>918</v>
      </c>
      <c r="U7" s="359">
        <v>1051</v>
      </c>
      <c r="V7" s="552">
        <v>114</v>
      </c>
      <c r="W7" s="359">
        <v>684</v>
      </c>
      <c r="X7" s="358">
        <v>74</v>
      </c>
      <c r="Y7" s="125"/>
      <c r="Z7" s="362">
        <v>2790</v>
      </c>
      <c r="AA7" s="359">
        <v>2227</v>
      </c>
      <c r="AB7" s="552">
        <v>80</v>
      </c>
      <c r="AC7" s="359">
        <v>2354</v>
      </c>
      <c r="AD7" s="358">
        <v>84</v>
      </c>
      <c r="AE7" s="440"/>
      <c r="AF7" s="440"/>
      <c r="AG7" s="449"/>
      <c r="AH7" s="440"/>
      <c r="AI7" s="440"/>
      <c r="AJ7" s="440"/>
      <c r="AK7" s="440"/>
      <c r="AL7" s="440"/>
      <c r="AM7" s="440"/>
      <c r="AN7" s="440"/>
      <c r="AO7" s="440"/>
      <c r="AP7" s="441"/>
      <c r="AQ7" s="441"/>
      <c r="AR7" s="441"/>
      <c r="AS7" s="257"/>
      <c r="AT7" s="257"/>
      <c r="AU7" s="257"/>
      <c r="AV7" s="257"/>
    </row>
    <row r="8" spans="1:48" ht="13.5" customHeight="1">
      <c r="A8" s="126" t="s">
        <v>11</v>
      </c>
      <c r="B8" s="363">
        <v>186</v>
      </c>
      <c r="C8" s="360">
        <v>188</v>
      </c>
      <c r="D8" s="358">
        <v>101</v>
      </c>
      <c r="E8" s="360">
        <v>73</v>
      </c>
      <c r="F8" s="358">
        <v>39</v>
      </c>
      <c r="G8" s="123"/>
      <c r="H8" s="363">
        <v>290</v>
      </c>
      <c r="I8" s="360">
        <v>223</v>
      </c>
      <c r="J8" s="358">
        <v>77</v>
      </c>
      <c r="K8" s="360">
        <v>88</v>
      </c>
      <c r="L8" s="358">
        <v>30</v>
      </c>
      <c r="M8" s="124"/>
      <c r="N8" s="363">
        <v>260</v>
      </c>
      <c r="O8" s="360">
        <v>480</v>
      </c>
      <c r="P8" s="358">
        <v>185</v>
      </c>
      <c r="Q8" s="360">
        <v>107</v>
      </c>
      <c r="R8" s="358">
        <v>41</v>
      </c>
      <c r="S8" s="120"/>
      <c r="T8" s="363">
        <v>167</v>
      </c>
      <c r="U8" s="360">
        <v>288</v>
      </c>
      <c r="V8" s="358">
        <v>172</v>
      </c>
      <c r="W8" s="360">
        <v>74</v>
      </c>
      <c r="X8" s="358">
        <v>44</v>
      </c>
      <c r="Y8" s="125"/>
      <c r="Z8" s="363">
        <v>354</v>
      </c>
      <c r="AA8" s="360">
        <v>374</v>
      </c>
      <c r="AB8" s="358">
        <v>106</v>
      </c>
      <c r="AC8" s="360">
        <v>107</v>
      </c>
      <c r="AD8" s="358">
        <v>30</v>
      </c>
      <c r="AE8" s="440"/>
      <c r="AF8" s="440"/>
      <c r="AG8" s="449"/>
      <c r="AH8" s="440"/>
      <c r="AI8" s="440"/>
      <c r="AJ8" s="440"/>
      <c r="AK8" s="440"/>
      <c r="AL8" s="440"/>
      <c r="AM8" s="440"/>
      <c r="AN8" s="440"/>
      <c r="AO8" s="440"/>
      <c r="AP8" s="441"/>
      <c r="AQ8" s="441"/>
      <c r="AR8" s="441"/>
      <c r="AS8" s="257"/>
      <c r="AT8" s="257"/>
      <c r="AU8" s="257"/>
      <c r="AV8" s="257"/>
    </row>
    <row r="9" spans="1:48" ht="13.5" customHeight="1">
      <c r="A9" s="126" t="s">
        <v>12</v>
      </c>
      <c r="B9" s="363">
        <v>245</v>
      </c>
      <c r="C9" s="360">
        <v>241</v>
      </c>
      <c r="D9" s="358">
        <v>98</v>
      </c>
      <c r="E9" s="360">
        <v>146</v>
      </c>
      <c r="F9" s="358">
        <v>59</v>
      </c>
      <c r="G9" s="123"/>
      <c r="H9" s="363">
        <v>366</v>
      </c>
      <c r="I9" s="360">
        <v>438</v>
      </c>
      <c r="J9" s="358">
        <v>120</v>
      </c>
      <c r="K9" s="360">
        <v>272</v>
      </c>
      <c r="L9" s="358">
        <v>74</v>
      </c>
      <c r="M9" s="124"/>
      <c r="N9" s="363">
        <v>336</v>
      </c>
      <c r="O9" s="360">
        <v>396</v>
      </c>
      <c r="P9" s="358">
        <v>118</v>
      </c>
      <c r="Q9" s="360">
        <v>192</v>
      </c>
      <c r="R9" s="358">
        <v>57</v>
      </c>
      <c r="S9" s="120"/>
      <c r="T9" s="363">
        <v>219</v>
      </c>
      <c r="U9" s="360">
        <v>223</v>
      </c>
      <c r="V9" s="358">
        <v>102</v>
      </c>
      <c r="W9" s="360">
        <v>110</v>
      </c>
      <c r="X9" s="358">
        <v>50</v>
      </c>
      <c r="Y9" s="125"/>
      <c r="Z9" s="363">
        <v>464</v>
      </c>
      <c r="AA9" s="360">
        <v>346</v>
      </c>
      <c r="AB9" s="358">
        <v>74</v>
      </c>
      <c r="AC9" s="360">
        <v>347</v>
      </c>
      <c r="AD9" s="358">
        <v>75</v>
      </c>
      <c r="AE9" s="440"/>
      <c r="AF9" s="440"/>
      <c r="AG9" s="449"/>
      <c r="AH9" s="440"/>
      <c r="AI9" s="440"/>
      <c r="AJ9" s="440"/>
      <c r="AK9" s="440"/>
      <c r="AL9" s="440"/>
      <c r="AM9" s="440"/>
      <c r="AN9" s="440"/>
      <c r="AO9" s="440"/>
      <c r="AP9" s="441"/>
      <c r="AQ9" s="441"/>
      <c r="AR9" s="441"/>
      <c r="AS9" s="257"/>
      <c r="AT9" s="257"/>
      <c r="AU9" s="257"/>
      <c r="AV9" s="257"/>
    </row>
    <row r="10" spans="1:48" ht="13.5" customHeight="1">
      <c r="A10" s="126" t="s">
        <v>13</v>
      </c>
      <c r="B10" s="363">
        <v>161</v>
      </c>
      <c r="C10" s="360">
        <v>373</v>
      </c>
      <c r="D10" s="358">
        <v>232</v>
      </c>
      <c r="E10" s="360">
        <v>260</v>
      </c>
      <c r="F10" s="358">
        <v>162</v>
      </c>
      <c r="G10" s="123"/>
      <c r="H10" s="363">
        <v>325</v>
      </c>
      <c r="I10" s="360">
        <v>365</v>
      </c>
      <c r="J10" s="358">
        <v>112</v>
      </c>
      <c r="K10" s="360">
        <v>358</v>
      </c>
      <c r="L10" s="358">
        <v>110</v>
      </c>
      <c r="M10" s="124"/>
      <c r="N10" s="363">
        <v>243</v>
      </c>
      <c r="O10" s="360">
        <v>582</v>
      </c>
      <c r="P10" s="358">
        <v>240</v>
      </c>
      <c r="Q10" s="360">
        <v>323</v>
      </c>
      <c r="R10" s="358">
        <v>133</v>
      </c>
      <c r="S10" s="120"/>
      <c r="T10" s="363">
        <v>112</v>
      </c>
      <c r="U10" s="360">
        <v>157</v>
      </c>
      <c r="V10" s="358">
        <v>140</v>
      </c>
      <c r="W10" s="360">
        <v>170</v>
      </c>
      <c r="X10" s="358">
        <v>151</v>
      </c>
      <c r="Y10" s="125"/>
      <c r="Z10" s="363">
        <v>337</v>
      </c>
      <c r="AA10" s="360">
        <v>384</v>
      </c>
      <c r="AB10" s="358">
        <v>114</v>
      </c>
      <c r="AC10" s="360">
        <v>448</v>
      </c>
      <c r="AD10" s="358">
        <v>133</v>
      </c>
      <c r="AE10" s="440"/>
      <c r="AF10" s="440"/>
      <c r="AG10" s="449"/>
      <c r="AH10" s="440"/>
      <c r="AI10" s="440"/>
      <c r="AJ10" s="440"/>
      <c r="AK10" s="440"/>
      <c r="AL10" s="440"/>
      <c r="AM10" s="440"/>
      <c r="AN10" s="440"/>
      <c r="AO10" s="440"/>
      <c r="AP10" s="441"/>
      <c r="AQ10" s="441"/>
      <c r="AR10" s="441"/>
      <c r="AS10" s="257"/>
      <c r="AT10" s="257"/>
      <c r="AU10" s="257"/>
      <c r="AV10" s="257"/>
    </row>
    <row r="11" spans="1:48" ht="13.5" customHeight="1">
      <c r="A11" s="126" t="s">
        <v>14</v>
      </c>
      <c r="B11" s="363">
        <v>165</v>
      </c>
      <c r="C11" s="360">
        <v>72</v>
      </c>
      <c r="D11" s="358">
        <v>44</v>
      </c>
      <c r="E11" s="360">
        <v>146</v>
      </c>
      <c r="F11" s="358">
        <v>88</v>
      </c>
      <c r="G11" s="123"/>
      <c r="H11" s="363">
        <v>280</v>
      </c>
      <c r="I11" s="360">
        <v>63</v>
      </c>
      <c r="J11" s="358">
        <v>23</v>
      </c>
      <c r="K11" s="360">
        <v>297</v>
      </c>
      <c r="L11" s="358">
        <v>106</v>
      </c>
      <c r="M11" s="124"/>
      <c r="N11" s="363">
        <v>245</v>
      </c>
      <c r="O11" s="360">
        <v>96</v>
      </c>
      <c r="P11" s="358">
        <v>39</v>
      </c>
      <c r="Q11" s="360">
        <v>234</v>
      </c>
      <c r="R11" s="358">
        <v>96</v>
      </c>
      <c r="S11" s="120"/>
      <c r="T11" s="363">
        <v>97</v>
      </c>
      <c r="U11" s="360">
        <v>3</v>
      </c>
      <c r="V11" s="358">
        <v>3</v>
      </c>
      <c r="W11" s="360">
        <v>99</v>
      </c>
      <c r="X11" s="358">
        <v>102</v>
      </c>
      <c r="Y11" s="125"/>
      <c r="Z11" s="363">
        <v>293</v>
      </c>
      <c r="AA11" s="360">
        <v>53</v>
      </c>
      <c r="AB11" s="358">
        <v>18</v>
      </c>
      <c r="AC11" s="360">
        <v>364</v>
      </c>
      <c r="AD11" s="358">
        <v>124</v>
      </c>
      <c r="AE11" s="440"/>
      <c r="AF11" s="440"/>
      <c r="AG11" s="449"/>
      <c r="AH11" s="440"/>
      <c r="AI11" s="440"/>
      <c r="AJ11" s="440"/>
      <c r="AK11" s="440"/>
      <c r="AL11" s="440"/>
      <c r="AM11" s="440"/>
      <c r="AN11" s="440"/>
      <c r="AO11" s="440"/>
      <c r="AP11" s="441"/>
      <c r="AQ11" s="441"/>
      <c r="AR11" s="441"/>
      <c r="AS11" s="257"/>
      <c r="AT11" s="257"/>
      <c r="AU11" s="257"/>
      <c r="AV11" s="257"/>
    </row>
    <row r="12" spans="1:48" ht="13.5" customHeight="1">
      <c r="A12" s="126" t="s">
        <v>15</v>
      </c>
      <c r="B12" s="363">
        <v>107</v>
      </c>
      <c r="C12" s="360">
        <v>88</v>
      </c>
      <c r="D12" s="358">
        <v>82</v>
      </c>
      <c r="E12" s="360">
        <v>102</v>
      </c>
      <c r="F12" s="358">
        <v>95</v>
      </c>
      <c r="G12" s="123"/>
      <c r="H12" s="363">
        <v>212</v>
      </c>
      <c r="I12" s="360">
        <v>116</v>
      </c>
      <c r="J12" s="358">
        <v>55</v>
      </c>
      <c r="K12" s="360">
        <v>186</v>
      </c>
      <c r="L12" s="358">
        <v>88</v>
      </c>
      <c r="M12" s="124"/>
      <c r="N12" s="363">
        <v>180</v>
      </c>
      <c r="O12" s="360">
        <v>164</v>
      </c>
      <c r="P12" s="358">
        <v>91</v>
      </c>
      <c r="Q12" s="360">
        <v>201</v>
      </c>
      <c r="R12" s="358">
        <v>112</v>
      </c>
      <c r="S12" s="120"/>
      <c r="T12" s="363">
        <v>56</v>
      </c>
      <c r="U12" s="360">
        <v>91</v>
      </c>
      <c r="V12" s="358">
        <v>163</v>
      </c>
      <c r="W12" s="360">
        <v>70</v>
      </c>
      <c r="X12" s="358">
        <v>126</v>
      </c>
      <c r="Y12" s="125"/>
      <c r="Z12" s="363">
        <v>210</v>
      </c>
      <c r="AA12" s="360">
        <v>114</v>
      </c>
      <c r="AB12" s="358">
        <v>54</v>
      </c>
      <c r="AC12" s="360">
        <v>287</v>
      </c>
      <c r="AD12" s="358">
        <v>137</v>
      </c>
      <c r="AE12" s="440"/>
      <c r="AF12" s="555"/>
      <c r="AG12" s="449"/>
      <c r="AH12" s="440"/>
      <c r="AI12" s="440"/>
      <c r="AJ12" s="440"/>
      <c r="AK12" s="440"/>
      <c r="AL12" s="440"/>
      <c r="AM12" s="440"/>
      <c r="AN12" s="440"/>
      <c r="AO12" s="440"/>
      <c r="AP12" s="441"/>
      <c r="AQ12" s="441"/>
      <c r="AR12" s="441"/>
      <c r="AS12" s="257"/>
      <c r="AT12" s="257"/>
      <c r="AU12" s="257"/>
      <c r="AV12" s="257"/>
    </row>
    <row r="13" spans="1:48" ht="13.5" customHeight="1">
      <c r="A13" s="126" t="s">
        <v>16</v>
      </c>
      <c r="B13" s="363">
        <v>72</v>
      </c>
      <c r="C13" s="360">
        <v>123</v>
      </c>
      <c r="D13" s="358">
        <v>171</v>
      </c>
      <c r="E13" s="360">
        <v>48</v>
      </c>
      <c r="F13" s="358">
        <v>67</v>
      </c>
      <c r="G13" s="123"/>
      <c r="H13" s="363">
        <v>157</v>
      </c>
      <c r="I13" s="360">
        <v>171</v>
      </c>
      <c r="J13" s="358">
        <v>109</v>
      </c>
      <c r="K13" s="360">
        <v>73</v>
      </c>
      <c r="L13" s="358">
        <v>46</v>
      </c>
      <c r="M13" s="124"/>
      <c r="N13" s="363">
        <v>123</v>
      </c>
      <c r="O13" s="360">
        <v>203</v>
      </c>
      <c r="P13" s="358">
        <v>165</v>
      </c>
      <c r="Q13" s="360">
        <v>93</v>
      </c>
      <c r="R13" s="358">
        <v>75</v>
      </c>
      <c r="S13" s="120"/>
      <c r="T13" s="363">
        <v>33</v>
      </c>
      <c r="U13" s="360">
        <v>101</v>
      </c>
      <c r="V13" s="358">
        <v>306</v>
      </c>
      <c r="W13" s="360">
        <v>14</v>
      </c>
      <c r="X13" s="358">
        <v>42</v>
      </c>
      <c r="Y13" s="125"/>
      <c r="Z13" s="363">
        <v>163</v>
      </c>
      <c r="AA13" s="360">
        <v>159</v>
      </c>
      <c r="AB13" s="358">
        <v>98</v>
      </c>
      <c r="AC13" s="360">
        <v>124</v>
      </c>
      <c r="AD13" s="358">
        <v>76</v>
      </c>
      <c r="AE13" s="440"/>
      <c r="AF13" s="440"/>
      <c r="AG13" s="449"/>
      <c r="AH13" s="440"/>
      <c r="AI13" s="440"/>
      <c r="AJ13" s="440"/>
      <c r="AK13" s="440"/>
      <c r="AL13" s="440"/>
      <c r="AM13" s="440"/>
      <c r="AN13" s="440"/>
      <c r="AO13" s="440"/>
      <c r="AP13" s="441"/>
      <c r="AQ13" s="441"/>
      <c r="AR13" s="441"/>
      <c r="AS13" s="257"/>
      <c r="AT13" s="257"/>
      <c r="AU13" s="257"/>
      <c r="AV13" s="257"/>
    </row>
    <row r="14" spans="1:48" ht="13.5" customHeight="1">
      <c r="A14" s="126" t="s">
        <v>17</v>
      </c>
      <c r="B14" s="363">
        <v>73</v>
      </c>
      <c r="C14" s="360">
        <v>58</v>
      </c>
      <c r="D14" s="358">
        <v>79</v>
      </c>
      <c r="E14" s="360">
        <v>73</v>
      </c>
      <c r="F14" s="358">
        <v>100</v>
      </c>
      <c r="G14" s="123"/>
      <c r="H14" s="363">
        <v>180</v>
      </c>
      <c r="I14" s="360">
        <v>138</v>
      </c>
      <c r="J14" s="358">
        <v>77</v>
      </c>
      <c r="K14" s="360">
        <v>135</v>
      </c>
      <c r="L14" s="358">
        <v>75</v>
      </c>
      <c r="M14" s="124"/>
      <c r="N14" s="363">
        <v>116</v>
      </c>
      <c r="O14" s="360">
        <v>142</v>
      </c>
      <c r="P14" s="358">
        <v>122</v>
      </c>
      <c r="Q14" s="360">
        <v>121</v>
      </c>
      <c r="R14" s="358">
        <v>104</v>
      </c>
      <c r="S14" s="120"/>
      <c r="T14" s="363">
        <v>25</v>
      </c>
      <c r="U14" s="360">
        <v>10</v>
      </c>
      <c r="V14" s="358">
        <v>40</v>
      </c>
      <c r="W14" s="360">
        <v>15</v>
      </c>
      <c r="X14" s="358">
        <v>60</v>
      </c>
      <c r="Y14" s="125"/>
      <c r="Z14" s="363">
        <v>181</v>
      </c>
      <c r="AA14" s="360">
        <v>110</v>
      </c>
      <c r="AB14" s="358">
        <v>61</v>
      </c>
      <c r="AC14" s="360">
        <v>148</v>
      </c>
      <c r="AD14" s="358">
        <v>82</v>
      </c>
      <c r="AE14" s="440"/>
      <c r="AF14" s="440"/>
      <c r="AG14" s="449"/>
      <c r="AH14" s="440"/>
      <c r="AI14" s="440"/>
      <c r="AJ14" s="440"/>
      <c r="AK14" s="440"/>
      <c r="AL14" s="440"/>
      <c r="AM14" s="440"/>
      <c r="AN14" s="440"/>
      <c r="AO14" s="440"/>
      <c r="AP14" s="441"/>
      <c r="AQ14" s="441"/>
      <c r="AR14" s="441"/>
      <c r="AS14" s="257"/>
      <c r="AT14" s="257"/>
      <c r="AU14" s="257"/>
      <c r="AV14" s="257"/>
    </row>
    <row r="15" spans="1:48" ht="13.5" customHeight="1">
      <c r="A15" s="126" t="s">
        <v>18</v>
      </c>
      <c r="B15" s="363">
        <v>68</v>
      </c>
      <c r="C15" s="360">
        <v>115</v>
      </c>
      <c r="D15" s="358">
        <v>169</v>
      </c>
      <c r="E15" s="360">
        <v>27</v>
      </c>
      <c r="F15" s="358">
        <v>40</v>
      </c>
      <c r="G15" s="123"/>
      <c r="H15" s="363">
        <v>180</v>
      </c>
      <c r="I15" s="360">
        <v>208</v>
      </c>
      <c r="J15" s="358">
        <v>116</v>
      </c>
      <c r="K15" s="360">
        <v>85</v>
      </c>
      <c r="L15" s="358">
        <v>47</v>
      </c>
      <c r="M15" s="124"/>
      <c r="N15" s="363">
        <v>114</v>
      </c>
      <c r="O15" s="360">
        <v>278</v>
      </c>
      <c r="P15" s="358">
        <v>244</v>
      </c>
      <c r="Q15" s="360">
        <v>105</v>
      </c>
      <c r="R15" s="358">
        <v>92</v>
      </c>
      <c r="S15" s="120"/>
      <c r="T15" s="363">
        <v>26</v>
      </c>
      <c r="U15" s="360">
        <v>51</v>
      </c>
      <c r="V15" s="358">
        <v>196</v>
      </c>
      <c r="W15" s="360">
        <v>17</v>
      </c>
      <c r="X15" s="358">
        <v>65</v>
      </c>
      <c r="Y15" s="125"/>
      <c r="Z15" s="363">
        <v>192</v>
      </c>
      <c r="AA15" s="360">
        <v>204</v>
      </c>
      <c r="AB15" s="358">
        <v>106</v>
      </c>
      <c r="AC15" s="360">
        <v>115</v>
      </c>
      <c r="AD15" s="358">
        <v>60</v>
      </c>
      <c r="AE15" s="440"/>
      <c r="AF15" s="440"/>
      <c r="AG15" s="449"/>
      <c r="AH15" s="440"/>
      <c r="AI15" s="440"/>
      <c r="AJ15" s="440"/>
      <c r="AK15" s="440"/>
      <c r="AL15" s="440"/>
      <c r="AM15" s="440"/>
      <c r="AN15" s="440"/>
      <c r="AO15" s="440"/>
      <c r="AP15" s="441"/>
      <c r="AQ15" s="441"/>
      <c r="AR15" s="441"/>
      <c r="AS15" s="257"/>
      <c r="AT15" s="257"/>
      <c r="AU15" s="257"/>
      <c r="AV15" s="257"/>
    </row>
    <row r="16" spans="1:48" ht="13.5" customHeight="1">
      <c r="A16" s="126" t="s">
        <v>19</v>
      </c>
      <c r="B16" s="363">
        <v>44</v>
      </c>
      <c r="C16" s="360">
        <v>16</v>
      </c>
      <c r="D16" s="358">
        <v>37</v>
      </c>
      <c r="E16" s="360">
        <v>20</v>
      </c>
      <c r="F16" s="358">
        <v>45</v>
      </c>
      <c r="G16" s="123"/>
      <c r="H16" s="363">
        <v>112</v>
      </c>
      <c r="I16" s="360">
        <v>58</v>
      </c>
      <c r="J16" s="358">
        <v>52</v>
      </c>
      <c r="K16" s="360">
        <v>75</v>
      </c>
      <c r="L16" s="358">
        <v>67</v>
      </c>
      <c r="M16" s="124"/>
      <c r="N16" s="363">
        <v>79</v>
      </c>
      <c r="O16" s="360">
        <v>74</v>
      </c>
      <c r="P16" s="358">
        <v>94</v>
      </c>
      <c r="Q16" s="360">
        <v>45</v>
      </c>
      <c r="R16" s="358">
        <v>57</v>
      </c>
      <c r="S16" s="120"/>
      <c r="T16" s="363">
        <v>20</v>
      </c>
      <c r="U16" s="360">
        <v>3</v>
      </c>
      <c r="V16" s="358">
        <v>15</v>
      </c>
      <c r="W16" s="360">
        <v>11</v>
      </c>
      <c r="X16" s="358">
        <v>55</v>
      </c>
      <c r="Y16" s="125"/>
      <c r="Z16" s="363">
        <v>126</v>
      </c>
      <c r="AA16" s="360">
        <v>71</v>
      </c>
      <c r="AB16" s="358">
        <v>56</v>
      </c>
      <c r="AC16" s="360">
        <v>87</v>
      </c>
      <c r="AD16" s="358">
        <v>69</v>
      </c>
      <c r="AE16" s="440"/>
      <c r="AF16" s="440"/>
      <c r="AG16" s="449"/>
      <c r="AH16" s="440"/>
      <c r="AI16" s="440"/>
      <c r="AJ16" s="440"/>
      <c r="AK16" s="440"/>
      <c r="AL16" s="440"/>
      <c r="AM16" s="440"/>
      <c r="AN16" s="440"/>
      <c r="AO16" s="440"/>
      <c r="AP16" s="441"/>
      <c r="AQ16" s="441"/>
      <c r="AR16" s="441"/>
      <c r="AS16" s="257"/>
      <c r="AT16" s="257"/>
      <c r="AU16" s="257"/>
      <c r="AV16" s="257"/>
    </row>
    <row r="17" spans="1:48" ht="13.5" customHeight="1">
      <c r="A17" s="126" t="s">
        <v>20</v>
      </c>
      <c r="B17" s="363">
        <v>41</v>
      </c>
      <c r="C17" s="360">
        <v>8</v>
      </c>
      <c r="D17" s="358">
        <v>20</v>
      </c>
      <c r="E17" s="360">
        <v>18</v>
      </c>
      <c r="F17" s="358">
        <v>44</v>
      </c>
      <c r="G17" s="123"/>
      <c r="H17" s="363">
        <v>96</v>
      </c>
      <c r="I17" s="360">
        <v>77</v>
      </c>
      <c r="J17" s="358">
        <v>80</v>
      </c>
      <c r="K17" s="360">
        <v>60</v>
      </c>
      <c r="L17" s="358">
        <v>63</v>
      </c>
      <c r="M17" s="124"/>
      <c r="N17" s="363">
        <v>74</v>
      </c>
      <c r="O17" s="360">
        <v>103</v>
      </c>
      <c r="P17" s="358">
        <v>139</v>
      </c>
      <c r="Q17" s="360">
        <v>31</v>
      </c>
      <c r="R17" s="358">
        <v>42</v>
      </c>
      <c r="S17" s="120"/>
      <c r="T17" s="363">
        <v>18</v>
      </c>
      <c r="U17" s="360">
        <v>1</v>
      </c>
      <c r="V17" s="358">
        <v>3</v>
      </c>
      <c r="W17" s="360">
        <v>17</v>
      </c>
      <c r="X17" s="358">
        <v>94</v>
      </c>
      <c r="Y17" s="125"/>
      <c r="Z17" s="363">
        <v>102</v>
      </c>
      <c r="AA17" s="360">
        <v>69</v>
      </c>
      <c r="AB17" s="358">
        <v>68</v>
      </c>
      <c r="AC17" s="360">
        <v>93</v>
      </c>
      <c r="AD17" s="358">
        <v>91</v>
      </c>
      <c r="AE17" s="440"/>
      <c r="AF17" s="440"/>
      <c r="AG17" s="449"/>
      <c r="AH17" s="440"/>
      <c r="AI17" s="440"/>
      <c r="AJ17" s="440"/>
      <c r="AK17" s="440"/>
      <c r="AL17" s="440"/>
      <c r="AM17" s="440"/>
      <c r="AN17" s="440"/>
      <c r="AO17" s="440"/>
      <c r="AP17" s="441"/>
      <c r="AQ17" s="441"/>
      <c r="AR17" s="441"/>
      <c r="AS17" s="257"/>
      <c r="AT17" s="257"/>
      <c r="AU17" s="257"/>
      <c r="AV17" s="257"/>
    </row>
    <row r="18" spans="1:48" ht="13.5" customHeight="1">
      <c r="A18" s="126" t="s">
        <v>21</v>
      </c>
      <c r="B18" s="363">
        <v>47</v>
      </c>
      <c r="C18" s="360">
        <v>34</v>
      </c>
      <c r="D18" s="358">
        <v>72</v>
      </c>
      <c r="E18" s="360">
        <v>35</v>
      </c>
      <c r="F18" s="358">
        <v>74</v>
      </c>
      <c r="G18" s="123"/>
      <c r="H18" s="363">
        <v>110</v>
      </c>
      <c r="I18" s="360">
        <v>92</v>
      </c>
      <c r="J18" s="358">
        <v>84</v>
      </c>
      <c r="K18" s="360">
        <v>87</v>
      </c>
      <c r="L18" s="358">
        <v>79</v>
      </c>
      <c r="M18" s="124"/>
      <c r="N18" s="363">
        <v>86</v>
      </c>
      <c r="O18" s="360">
        <v>53</v>
      </c>
      <c r="P18" s="358">
        <v>62</v>
      </c>
      <c r="Q18" s="360">
        <v>74</v>
      </c>
      <c r="R18" s="358">
        <v>86</v>
      </c>
      <c r="S18" s="120"/>
      <c r="T18" s="363">
        <v>31</v>
      </c>
      <c r="U18" s="360">
        <v>59</v>
      </c>
      <c r="V18" s="358">
        <v>190</v>
      </c>
      <c r="W18" s="360">
        <v>48</v>
      </c>
      <c r="X18" s="358">
        <v>155</v>
      </c>
      <c r="Y18" s="125"/>
      <c r="Z18" s="363">
        <v>105</v>
      </c>
      <c r="AA18" s="360">
        <v>113</v>
      </c>
      <c r="AB18" s="358">
        <v>108</v>
      </c>
      <c r="AC18" s="360">
        <v>86</v>
      </c>
      <c r="AD18" s="358">
        <v>82</v>
      </c>
      <c r="AE18" s="440"/>
      <c r="AF18" s="440"/>
      <c r="AG18" s="449"/>
      <c r="AH18" s="440"/>
      <c r="AI18" s="440"/>
      <c r="AJ18" s="440"/>
      <c r="AK18" s="440"/>
      <c r="AL18" s="440"/>
      <c r="AM18" s="440"/>
      <c r="AN18" s="440"/>
      <c r="AO18" s="440"/>
      <c r="AP18" s="441"/>
      <c r="AQ18" s="441"/>
      <c r="AR18" s="441"/>
      <c r="AS18" s="257"/>
      <c r="AT18" s="257"/>
      <c r="AU18" s="257"/>
      <c r="AV18" s="257"/>
    </row>
    <row r="19" spans="1:48" ht="13.5" customHeight="1">
      <c r="A19" s="127" t="s">
        <v>22</v>
      </c>
      <c r="B19" s="364">
        <v>132</v>
      </c>
      <c r="C19" s="365">
        <v>123</v>
      </c>
      <c r="D19" s="361">
        <v>93</v>
      </c>
      <c r="E19" s="365">
        <v>83</v>
      </c>
      <c r="F19" s="361">
        <v>63</v>
      </c>
      <c r="G19" s="123"/>
      <c r="H19" s="364">
        <v>249</v>
      </c>
      <c r="I19" s="365">
        <v>261</v>
      </c>
      <c r="J19" s="361">
        <v>105</v>
      </c>
      <c r="K19" s="365">
        <v>156</v>
      </c>
      <c r="L19" s="361">
        <v>63</v>
      </c>
      <c r="M19" s="193"/>
      <c r="N19" s="364">
        <v>209</v>
      </c>
      <c r="O19" s="365">
        <v>226</v>
      </c>
      <c r="P19" s="361">
        <v>108</v>
      </c>
      <c r="Q19" s="365">
        <v>153</v>
      </c>
      <c r="R19" s="361">
        <v>73</v>
      </c>
      <c r="S19" s="128"/>
      <c r="T19" s="364">
        <v>114</v>
      </c>
      <c r="U19" s="365">
        <v>64</v>
      </c>
      <c r="V19" s="361">
        <v>56</v>
      </c>
      <c r="W19" s="365">
        <v>39</v>
      </c>
      <c r="X19" s="361">
        <v>34</v>
      </c>
      <c r="Y19" s="169"/>
      <c r="Z19" s="364">
        <v>263</v>
      </c>
      <c r="AA19" s="365">
        <v>230</v>
      </c>
      <c r="AB19" s="361">
        <v>87</v>
      </c>
      <c r="AC19" s="365">
        <v>148</v>
      </c>
      <c r="AD19" s="361">
        <v>56</v>
      </c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1"/>
      <c r="AQ19" s="441"/>
      <c r="AR19" s="441"/>
      <c r="AS19" s="257"/>
      <c r="AT19" s="257"/>
      <c r="AU19" s="257"/>
      <c r="AV19" s="257"/>
    </row>
    <row r="20" spans="1:48" ht="15.75" customHeight="1">
      <c r="A20" s="126"/>
      <c r="B20" s="1238" t="s">
        <v>77</v>
      </c>
      <c r="C20" s="1239"/>
      <c r="D20" s="1239"/>
      <c r="E20" s="1239"/>
      <c r="F20" s="1240"/>
      <c r="G20" s="447"/>
      <c r="H20" s="1238" t="s">
        <v>237</v>
      </c>
      <c r="I20" s="1239"/>
      <c r="J20" s="1239"/>
      <c r="K20" s="1239"/>
      <c r="L20" s="1240"/>
      <c r="M20" s="195"/>
      <c r="N20"/>
      <c r="O20"/>
      <c r="P20"/>
      <c r="Q20"/>
      <c r="R20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5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1"/>
      <c r="AQ20" s="441"/>
      <c r="AR20" s="441"/>
      <c r="AS20" s="257"/>
      <c r="AT20" s="257"/>
      <c r="AU20" s="257"/>
      <c r="AV20" s="257"/>
    </row>
    <row r="21" spans="1:48" ht="15.75" customHeight="1">
      <c r="A21" s="126"/>
      <c r="B21" s="1241"/>
      <c r="C21" s="1242"/>
      <c r="D21" s="1242"/>
      <c r="E21" s="1242"/>
      <c r="F21" s="1243"/>
      <c r="G21" s="447"/>
      <c r="H21" s="1241"/>
      <c r="I21" s="1242"/>
      <c r="J21" s="1242"/>
      <c r="K21" s="1242"/>
      <c r="L21" s="1243"/>
      <c r="M21" s="240"/>
      <c r="N21"/>
      <c r="O21"/>
      <c r="P21"/>
      <c r="Q21"/>
      <c r="R21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50"/>
      <c r="AE21" s="440"/>
      <c r="AF21" s="440"/>
      <c r="AG21" s="521"/>
      <c r="AH21" s="440"/>
      <c r="AI21" s="440"/>
      <c r="AJ21" s="440"/>
      <c r="AK21" s="440"/>
      <c r="AL21" s="440"/>
      <c r="AM21" s="440"/>
      <c r="AN21" s="440"/>
      <c r="AO21" s="440"/>
      <c r="AP21" s="441"/>
      <c r="AQ21" s="441"/>
      <c r="AR21" s="441"/>
      <c r="AS21" s="257"/>
      <c r="AT21" s="257"/>
      <c r="AU21" s="257"/>
      <c r="AV21" s="257"/>
    </row>
    <row r="22" spans="1:48" ht="18.75" customHeight="1">
      <c r="A22" s="122" t="s">
        <v>63</v>
      </c>
      <c r="B22" s="362">
        <v>2011</v>
      </c>
      <c r="C22" s="359">
        <v>1945</v>
      </c>
      <c r="D22" s="358">
        <v>96.71805072103432</v>
      </c>
      <c r="E22" s="359">
        <v>1609</v>
      </c>
      <c r="F22" s="358">
        <v>80</v>
      </c>
      <c r="G22" s="447"/>
      <c r="H22" s="362">
        <v>1105</v>
      </c>
      <c r="I22" s="359">
        <v>834</v>
      </c>
      <c r="J22" s="358">
        <v>75</v>
      </c>
      <c r="K22" s="554">
        <v>1040</v>
      </c>
      <c r="L22" s="358">
        <v>94</v>
      </c>
      <c r="M22" s="124"/>
      <c r="N22"/>
      <c r="O22"/>
      <c r="P22"/>
      <c r="Q22"/>
      <c r="R22"/>
      <c r="S22" s="451"/>
      <c r="T22" s="451"/>
      <c r="U22" s="447"/>
      <c r="V22" s="447"/>
      <c r="W22" s="447"/>
      <c r="X22" s="447"/>
      <c r="Y22" s="447"/>
      <c r="Z22" s="447"/>
      <c r="AA22" s="447"/>
      <c r="AB22" s="447"/>
      <c r="AC22" s="447"/>
      <c r="AD22" s="45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1"/>
      <c r="AQ22" s="441"/>
      <c r="AR22" s="441"/>
      <c r="AS22" s="257"/>
      <c r="AT22" s="257"/>
      <c r="AU22" s="257"/>
      <c r="AV22" s="257"/>
    </row>
    <row r="23" spans="1:50" ht="13.5" customHeight="1">
      <c r="A23" s="126" t="s">
        <v>11</v>
      </c>
      <c r="B23" s="363">
        <v>261</v>
      </c>
      <c r="C23" s="360">
        <v>304</v>
      </c>
      <c r="D23" s="358">
        <v>116</v>
      </c>
      <c r="E23" s="360">
        <v>89</v>
      </c>
      <c r="F23" s="358">
        <v>34</v>
      </c>
      <c r="G23" s="447"/>
      <c r="H23" s="363">
        <v>150</v>
      </c>
      <c r="I23" s="360">
        <v>90</v>
      </c>
      <c r="J23" s="358">
        <v>60</v>
      </c>
      <c r="K23" s="360">
        <v>213</v>
      </c>
      <c r="L23" s="358">
        <v>142</v>
      </c>
      <c r="M23" s="124"/>
      <c r="N23"/>
      <c r="O23"/>
      <c r="P23"/>
      <c r="Q23"/>
      <c r="R23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5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52"/>
      <c r="AQ23" s="452"/>
      <c r="AR23" s="452"/>
      <c r="AS23" s="401"/>
      <c r="AT23" s="401"/>
      <c r="AU23" s="315"/>
      <c r="AV23" s="315"/>
      <c r="AW23" s="315"/>
      <c r="AX23" s="315"/>
    </row>
    <row r="24" spans="1:50" ht="13.5" customHeight="1">
      <c r="A24" s="126" t="s">
        <v>12</v>
      </c>
      <c r="B24" s="363">
        <v>336</v>
      </c>
      <c r="C24" s="360">
        <v>330</v>
      </c>
      <c r="D24" s="358">
        <v>98</v>
      </c>
      <c r="E24" s="360">
        <v>224</v>
      </c>
      <c r="F24" s="358">
        <v>67</v>
      </c>
      <c r="G24" s="447"/>
      <c r="H24" s="363">
        <v>185</v>
      </c>
      <c r="I24" s="360">
        <v>85</v>
      </c>
      <c r="J24" s="358">
        <v>46</v>
      </c>
      <c r="K24" s="360">
        <v>227</v>
      </c>
      <c r="L24" s="358">
        <v>123</v>
      </c>
      <c r="M24" s="124"/>
      <c r="N24"/>
      <c r="O24"/>
      <c r="P24"/>
      <c r="Q24"/>
      <c r="R24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5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52"/>
      <c r="AQ24" s="452"/>
      <c r="AR24" s="452"/>
      <c r="AS24" s="401"/>
      <c r="AT24" s="401"/>
      <c r="AU24" s="315"/>
      <c r="AV24" s="315"/>
      <c r="AW24" s="315"/>
      <c r="AX24" s="315"/>
    </row>
    <row r="25" spans="1:50" ht="13.5" customHeight="1">
      <c r="A25" s="126" t="s">
        <v>13</v>
      </c>
      <c r="B25" s="363">
        <v>242</v>
      </c>
      <c r="C25" s="360">
        <v>373</v>
      </c>
      <c r="D25" s="358">
        <v>154</v>
      </c>
      <c r="E25" s="360">
        <v>329</v>
      </c>
      <c r="F25" s="358">
        <v>136</v>
      </c>
      <c r="G25" s="447"/>
      <c r="H25" s="363">
        <v>131</v>
      </c>
      <c r="I25" s="360">
        <v>109</v>
      </c>
      <c r="J25" s="358">
        <v>83</v>
      </c>
      <c r="K25" s="360">
        <v>86</v>
      </c>
      <c r="L25" s="358">
        <v>66</v>
      </c>
      <c r="M25" s="124"/>
      <c r="N25"/>
      <c r="O25"/>
      <c r="P25"/>
      <c r="Q25"/>
      <c r="R25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5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52"/>
      <c r="AQ25" s="453"/>
      <c r="AR25" s="453"/>
      <c r="AS25" s="402"/>
      <c r="AT25" s="402"/>
      <c r="AU25" s="314"/>
      <c r="AV25" s="314"/>
      <c r="AW25" s="314"/>
      <c r="AX25" s="315"/>
    </row>
    <row r="26" spans="1:50" ht="13.5" customHeight="1">
      <c r="A26" s="126" t="s">
        <v>14</v>
      </c>
      <c r="B26" s="363">
        <v>226</v>
      </c>
      <c r="C26" s="360">
        <v>58</v>
      </c>
      <c r="D26" s="358">
        <v>26</v>
      </c>
      <c r="E26" s="360">
        <v>238</v>
      </c>
      <c r="F26" s="358">
        <v>105</v>
      </c>
      <c r="G26" s="447"/>
      <c r="H26" s="363">
        <v>117</v>
      </c>
      <c r="I26" s="360">
        <v>43</v>
      </c>
      <c r="J26" s="358">
        <v>37</v>
      </c>
      <c r="K26" s="360">
        <v>50</v>
      </c>
      <c r="L26" s="358">
        <v>43</v>
      </c>
      <c r="M26" s="124"/>
      <c r="N26"/>
      <c r="O26"/>
      <c r="P26"/>
      <c r="Q26"/>
      <c r="R26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5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54"/>
      <c r="AQ26" s="455"/>
      <c r="AR26" s="403"/>
      <c r="AS26" s="403"/>
      <c r="AT26" s="403"/>
      <c r="AU26" s="314"/>
      <c r="AV26" s="314"/>
      <c r="AW26" s="314"/>
      <c r="AX26" s="315"/>
    </row>
    <row r="27" spans="1:50" ht="13.5" customHeight="1">
      <c r="A27" s="126" t="s">
        <v>15</v>
      </c>
      <c r="B27" s="363">
        <v>159</v>
      </c>
      <c r="C27" s="360">
        <v>114</v>
      </c>
      <c r="D27" s="358">
        <v>72</v>
      </c>
      <c r="E27" s="360">
        <v>179</v>
      </c>
      <c r="F27" s="358">
        <v>113</v>
      </c>
      <c r="G27" s="447"/>
      <c r="H27" s="363">
        <v>78</v>
      </c>
      <c r="I27" s="360">
        <v>73</v>
      </c>
      <c r="J27" s="358">
        <v>94</v>
      </c>
      <c r="K27" s="360">
        <v>79</v>
      </c>
      <c r="L27" s="358">
        <v>101</v>
      </c>
      <c r="M27" s="124"/>
      <c r="N27"/>
      <c r="O27"/>
      <c r="P27"/>
      <c r="Q27"/>
      <c r="R2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5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1244"/>
      <c r="AQ27" s="455"/>
      <c r="AR27" s="455"/>
      <c r="AS27" s="456"/>
      <c r="AT27" s="456"/>
      <c r="AU27" s="315"/>
      <c r="AV27" s="315"/>
      <c r="AW27" s="315"/>
      <c r="AX27" s="315"/>
    </row>
    <row r="28" spans="1:50" ht="13.5" customHeight="1">
      <c r="A28" s="126" t="s">
        <v>16</v>
      </c>
      <c r="B28" s="363">
        <v>115</v>
      </c>
      <c r="C28" s="360">
        <v>151</v>
      </c>
      <c r="D28" s="358">
        <v>132</v>
      </c>
      <c r="E28" s="360">
        <v>74</v>
      </c>
      <c r="F28" s="358">
        <v>65</v>
      </c>
      <c r="G28" s="447"/>
      <c r="H28" s="363">
        <v>78</v>
      </c>
      <c r="I28" s="360">
        <v>69</v>
      </c>
      <c r="J28" s="358">
        <v>88</v>
      </c>
      <c r="K28" s="360">
        <v>21</v>
      </c>
      <c r="L28" s="358">
        <v>27</v>
      </c>
      <c r="M28" s="124"/>
      <c r="N28"/>
      <c r="O28"/>
      <c r="P28"/>
      <c r="Q28"/>
      <c r="R28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5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1244"/>
      <c r="AQ28" s="455"/>
      <c r="AR28" s="455"/>
      <c r="AS28" s="456"/>
      <c r="AT28" s="456"/>
      <c r="AU28" s="314"/>
      <c r="AV28" s="314"/>
      <c r="AW28" s="314"/>
      <c r="AX28" s="315"/>
    </row>
    <row r="29" spans="1:50" ht="13.5" customHeight="1">
      <c r="A29" s="126" t="s">
        <v>17</v>
      </c>
      <c r="B29" s="363">
        <v>120</v>
      </c>
      <c r="C29" s="360">
        <v>93</v>
      </c>
      <c r="D29" s="358">
        <v>78</v>
      </c>
      <c r="E29" s="360">
        <v>106</v>
      </c>
      <c r="F29" s="358">
        <v>88</v>
      </c>
      <c r="G29" s="447"/>
      <c r="H29" s="363">
        <v>81</v>
      </c>
      <c r="I29" s="360">
        <v>65</v>
      </c>
      <c r="J29" s="358">
        <v>80</v>
      </c>
      <c r="K29" s="360">
        <v>105</v>
      </c>
      <c r="L29" s="358">
        <v>130</v>
      </c>
      <c r="M29" s="124"/>
      <c r="N29"/>
      <c r="O29"/>
      <c r="P29"/>
      <c r="Q29"/>
      <c r="R29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5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1244"/>
      <c r="AQ29" s="455"/>
      <c r="AR29" s="455"/>
      <c r="AS29" s="456"/>
      <c r="AT29" s="456"/>
      <c r="AU29" s="314"/>
      <c r="AV29" s="314"/>
      <c r="AW29" s="314"/>
      <c r="AX29" s="315"/>
    </row>
    <row r="30" spans="1:50" ht="13.5" customHeight="1">
      <c r="A30" s="126" t="s">
        <v>18</v>
      </c>
      <c r="B30" s="363">
        <v>122</v>
      </c>
      <c r="C30" s="360">
        <v>172</v>
      </c>
      <c r="D30" s="358">
        <v>141</v>
      </c>
      <c r="E30" s="360">
        <v>76</v>
      </c>
      <c r="F30" s="358">
        <v>62</v>
      </c>
      <c r="G30" s="447"/>
      <c r="H30" s="363">
        <v>59</v>
      </c>
      <c r="I30" s="360">
        <v>99</v>
      </c>
      <c r="J30" s="358">
        <v>168</v>
      </c>
      <c r="K30" s="360">
        <v>37</v>
      </c>
      <c r="L30" s="358">
        <v>62</v>
      </c>
      <c r="M30" s="124"/>
      <c r="N30"/>
      <c r="O30"/>
      <c r="P30"/>
      <c r="Q30"/>
      <c r="R30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5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1244"/>
      <c r="AQ30" s="455"/>
      <c r="AR30" s="455"/>
      <c r="AS30" s="456"/>
      <c r="AT30" s="456"/>
      <c r="AU30" s="314"/>
      <c r="AV30" s="314"/>
      <c r="AW30" s="314"/>
      <c r="AX30" s="315"/>
    </row>
    <row r="31" spans="1:50" ht="13.5" customHeight="1">
      <c r="A31" s="126" t="s">
        <v>19</v>
      </c>
      <c r="B31" s="363">
        <v>81</v>
      </c>
      <c r="C31" s="360">
        <v>44</v>
      </c>
      <c r="D31" s="358">
        <v>54</v>
      </c>
      <c r="E31" s="360">
        <v>51</v>
      </c>
      <c r="F31" s="358">
        <v>63</v>
      </c>
      <c r="G31" s="447"/>
      <c r="H31" s="363">
        <v>44</v>
      </c>
      <c r="I31" s="360">
        <v>9</v>
      </c>
      <c r="J31" s="358">
        <v>20</v>
      </c>
      <c r="K31" s="360">
        <v>41</v>
      </c>
      <c r="L31" s="358">
        <v>94</v>
      </c>
      <c r="M31" s="124"/>
      <c r="N31"/>
      <c r="O31"/>
      <c r="P31"/>
      <c r="Q31"/>
      <c r="R31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5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1244"/>
      <c r="AQ31" s="455"/>
      <c r="AR31" s="455"/>
      <c r="AS31" s="456"/>
      <c r="AT31" s="456"/>
      <c r="AU31" s="314"/>
      <c r="AV31" s="314"/>
      <c r="AW31" s="314"/>
      <c r="AX31" s="315"/>
    </row>
    <row r="32" spans="1:50" ht="13.5" customHeight="1">
      <c r="A32" s="126" t="s">
        <v>20</v>
      </c>
      <c r="B32" s="363">
        <v>70</v>
      </c>
      <c r="C32" s="360">
        <v>51</v>
      </c>
      <c r="D32" s="358">
        <v>73</v>
      </c>
      <c r="E32" s="360">
        <v>47</v>
      </c>
      <c r="F32" s="358">
        <v>67</v>
      </c>
      <c r="G32" s="447"/>
      <c r="H32" s="363">
        <v>41</v>
      </c>
      <c r="I32" s="360">
        <v>71</v>
      </c>
      <c r="J32" s="358">
        <v>173</v>
      </c>
      <c r="K32" s="360">
        <v>11</v>
      </c>
      <c r="L32" s="358">
        <v>27</v>
      </c>
      <c r="M32" s="124"/>
      <c r="N32"/>
      <c r="O32"/>
      <c r="P32"/>
      <c r="Q32"/>
      <c r="R32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5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1244"/>
      <c r="AQ32" s="404"/>
      <c r="AR32" s="405"/>
      <c r="AS32" s="405"/>
      <c r="AT32" s="405"/>
      <c r="AU32" s="315"/>
      <c r="AV32" s="315"/>
      <c r="AW32" s="315"/>
      <c r="AX32" s="315"/>
    </row>
    <row r="33" spans="1:50" ht="15" customHeight="1">
      <c r="A33" s="126" t="s">
        <v>21</v>
      </c>
      <c r="B33" s="363">
        <v>80</v>
      </c>
      <c r="C33" s="360">
        <v>71</v>
      </c>
      <c r="D33" s="358">
        <v>89</v>
      </c>
      <c r="E33" s="360">
        <v>70</v>
      </c>
      <c r="F33" s="358">
        <v>88</v>
      </c>
      <c r="G33" s="447"/>
      <c r="H33" s="363">
        <v>71</v>
      </c>
      <c r="I33" s="360">
        <v>18</v>
      </c>
      <c r="J33" s="358">
        <v>25</v>
      </c>
      <c r="K33" s="360">
        <v>34</v>
      </c>
      <c r="L33" s="358">
        <v>39</v>
      </c>
      <c r="M33" s="124"/>
      <c r="N33"/>
      <c r="O33"/>
      <c r="P33"/>
      <c r="Q33"/>
      <c r="R33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5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57"/>
      <c r="AQ33" s="455"/>
      <c r="AR33" s="405"/>
      <c r="AS33" s="405"/>
      <c r="AT33" s="405"/>
      <c r="AU33" s="315"/>
      <c r="AV33" s="315"/>
      <c r="AW33" s="314"/>
      <c r="AX33" s="315"/>
    </row>
    <row r="34" spans="1:49" ht="13.5" customHeight="1">
      <c r="A34" s="127" t="s">
        <v>22</v>
      </c>
      <c r="B34" s="364">
        <v>199</v>
      </c>
      <c r="C34" s="365">
        <v>184</v>
      </c>
      <c r="D34" s="361">
        <v>92</v>
      </c>
      <c r="E34" s="365">
        <v>126</v>
      </c>
      <c r="F34" s="361">
        <v>33</v>
      </c>
      <c r="G34" s="458"/>
      <c r="H34" s="364">
        <v>70</v>
      </c>
      <c r="I34" s="365">
        <v>103</v>
      </c>
      <c r="J34" s="361">
        <v>147</v>
      </c>
      <c r="K34" s="365">
        <v>137</v>
      </c>
      <c r="L34" s="361">
        <v>193</v>
      </c>
      <c r="M34" s="129"/>
      <c r="N34"/>
      <c r="O34"/>
      <c r="P34"/>
      <c r="Q34"/>
      <c r="R34"/>
      <c r="S34" s="458"/>
      <c r="T34" s="458"/>
      <c r="U34" s="458"/>
      <c r="V34" s="458"/>
      <c r="W34" s="458"/>
      <c r="X34" s="458"/>
      <c r="Y34" s="458"/>
      <c r="Z34" s="458"/>
      <c r="AA34" s="458"/>
      <c r="AB34" s="458"/>
      <c r="AC34" s="458"/>
      <c r="AD34" s="459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60"/>
      <c r="AQ34" s="461"/>
      <c r="AR34" s="461"/>
      <c r="AS34" s="417"/>
      <c r="AT34" s="417"/>
      <c r="AU34" s="417"/>
      <c r="AV34" s="124"/>
      <c r="AW34" s="124"/>
    </row>
    <row r="35" spans="1:49" ht="19.5" customHeight="1">
      <c r="A35" s="95" t="s">
        <v>152</v>
      </c>
      <c r="G35" s="130"/>
      <c r="H35"/>
      <c r="I35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62"/>
      <c r="AQ35" s="461"/>
      <c r="AR35" s="461"/>
      <c r="AS35" s="417"/>
      <c r="AT35" s="417"/>
      <c r="AU35" s="417"/>
      <c r="AV35" s="124"/>
      <c r="AW35" s="124"/>
    </row>
    <row r="36" spans="4:49" ht="13.5" customHeight="1">
      <c r="D36" s="131"/>
      <c r="E36" s="131"/>
      <c r="F36" s="131"/>
      <c r="G36" s="131"/>
      <c r="H36" s="141"/>
      <c r="J36" s="9"/>
      <c r="K36" s="9"/>
      <c r="L36" s="9"/>
      <c r="M36" s="4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62"/>
      <c r="AQ36" s="461"/>
      <c r="AR36" s="461"/>
      <c r="AS36" s="417"/>
      <c r="AT36" s="417"/>
      <c r="AU36" s="417"/>
      <c r="AV36" s="124"/>
      <c r="AW36" s="124"/>
    </row>
    <row r="37" spans="1:44" ht="15.75">
      <c r="A37" s="440"/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</row>
    <row r="38" spans="1:44" ht="15.75">
      <c r="A38" s="440"/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</row>
    <row r="39" spans="1:44" ht="15.75">
      <c r="A39" s="440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</row>
    <row r="40" spans="13:44" ht="15.75">
      <c r="M40" s="4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</row>
    <row r="41" spans="13:44" ht="15.75">
      <c r="M41" s="4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</row>
    <row r="42" spans="13:44" ht="15.75">
      <c r="M42" s="4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</row>
    <row r="43" spans="13:44" ht="15.75">
      <c r="M43" s="4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</row>
    <row r="44" spans="13:44" ht="15.75">
      <c r="M44" s="4"/>
      <c r="N44" s="440"/>
      <c r="O44" s="440"/>
      <c r="P44" s="440"/>
      <c r="Q44" s="440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</row>
    <row r="45" spans="13:44" ht="15.75">
      <c r="M45" s="4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</row>
    <row r="46" spans="13:44" ht="15.75">
      <c r="M46" s="4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0"/>
    </row>
    <row r="47" spans="13:44" ht="15.75">
      <c r="M47" s="4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</row>
    <row r="48" spans="13:44" ht="15.75">
      <c r="M48" s="4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</row>
    <row r="49" spans="13:44" ht="15.75">
      <c r="M49" s="4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</row>
    <row r="50" spans="13:44" ht="15.75">
      <c r="M50" s="4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</row>
    <row r="51" spans="13:44" ht="15.75">
      <c r="M51" s="4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</row>
    <row r="52" spans="13:44" ht="15.75">
      <c r="M52" s="4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</row>
    <row r="53" spans="13:44" ht="15.75">
      <c r="M53" s="4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</row>
    <row r="54" spans="13:44" ht="15.75">
      <c r="M54" s="4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</row>
    <row r="55" spans="13:44" ht="15.75">
      <c r="M55" s="4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</row>
    <row r="56" spans="13:44" ht="15.75">
      <c r="M56" s="4"/>
      <c r="N56" s="440"/>
      <c r="O56" s="440"/>
      <c r="P56" s="440"/>
      <c r="Q56" s="440"/>
      <c r="R56" s="440"/>
      <c r="S56" s="440"/>
      <c r="T56" s="440"/>
      <c r="U56" s="440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</row>
    <row r="57" spans="13:44" ht="15.75">
      <c r="M57" s="4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</row>
    <row r="58" spans="13:44" ht="15.75">
      <c r="M58" s="4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</row>
    <row r="59" spans="13:44" ht="15.75">
      <c r="M59" s="4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</row>
    <row r="60" spans="13:44" ht="15.75">
      <c r="M60" s="4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</row>
    <row r="61" spans="13:44" ht="15.75">
      <c r="M61" s="4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</row>
    <row r="62" spans="13:44" ht="15.75">
      <c r="M62" s="4"/>
      <c r="N62" s="440"/>
      <c r="O62" s="440"/>
      <c r="P62" s="440"/>
      <c r="Q62" s="440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</row>
    <row r="63" spans="13:44" ht="15.75">
      <c r="M63" s="4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</row>
    <row r="64" spans="13:44" ht="15.75">
      <c r="M64" s="4"/>
      <c r="N64" s="440"/>
      <c r="O64" s="440"/>
      <c r="P64" s="440"/>
      <c r="Q64" s="440"/>
      <c r="R64" s="440"/>
      <c r="S64" s="440"/>
      <c r="T64" s="440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</row>
    <row r="65" spans="13:44" ht="15.75">
      <c r="M65" s="4"/>
      <c r="N65" s="440"/>
      <c r="O65" s="440"/>
      <c r="P65" s="440"/>
      <c r="Q65" s="440"/>
      <c r="R65" s="440"/>
      <c r="S65" s="440"/>
      <c r="T65" s="440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</row>
    <row r="66" spans="13:44" ht="15.75">
      <c r="M66" s="4"/>
      <c r="N66" s="440"/>
      <c r="O66" s="440"/>
      <c r="P66" s="440"/>
      <c r="Q66" s="440"/>
      <c r="R66" s="440"/>
      <c r="S66" s="440"/>
      <c r="T66" s="440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</row>
    <row r="67" spans="13:44" ht="15.75">
      <c r="M67" s="4"/>
      <c r="N67" s="440"/>
      <c r="O67" s="440"/>
      <c r="P67" s="440"/>
      <c r="Q67" s="440"/>
      <c r="R67" s="440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</row>
    <row r="68" spans="13:44" ht="15.75">
      <c r="M68" s="4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</row>
    <row r="69" spans="13:44" ht="15.75">
      <c r="M69" s="4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0"/>
      <c r="AN69" s="440"/>
      <c r="AO69" s="440"/>
      <c r="AP69" s="440"/>
      <c r="AQ69" s="440"/>
      <c r="AR69" s="440"/>
    </row>
    <row r="70" spans="13:44" ht="15.75">
      <c r="M70" s="4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</row>
    <row r="71" spans="13:44" ht="15.75">
      <c r="M71" s="4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</row>
    <row r="72" spans="13:44" ht="15.75">
      <c r="M72" s="4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</row>
    <row r="73" spans="13:44" ht="15.75">
      <c r="M73" s="4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</row>
    <row r="74" spans="13:44" ht="15.75">
      <c r="M74" s="4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</row>
    <row r="75" spans="13:44" ht="15.75">
      <c r="M75" s="4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</row>
    <row r="76" spans="13:44" ht="15.75">
      <c r="M76" s="4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</row>
    <row r="77" spans="13:44" ht="15.75">
      <c r="M77" s="4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</row>
    <row r="78" spans="13:44" ht="15.75">
      <c r="M78" s="4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</row>
    <row r="79" spans="13:44" ht="15.75">
      <c r="M79" s="4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440"/>
    </row>
    <row r="80" spans="13:44" ht="15.75">
      <c r="M80" s="4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</row>
    <row r="81" spans="13:44" ht="15.75">
      <c r="M81" s="4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</row>
    <row r="82" spans="13:44" ht="15.75">
      <c r="M82" s="4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0"/>
      <c r="AL82" s="440"/>
      <c r="AM82" s="440"/>
      <c r="AN82" s="440"/>
      <c r="AO82" s="440"/>
      <c r="AP82" s="440"/>
      <c r="AQ82" s="440"/>
      <c r="AR82" s="440"/>
    </row>
    <row r="83" spans="13:44" ht="15.75">
      <c r="M83" s="4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0"/>
      <c r="AQ83" s="440"/>
      <c r="AR83" s="440"/>
    </row>
    <row r="84" spans="13:44" ht="15.75">
      <c r="M84" s="4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0"/>
      <c r="AK84" s="440"/>
      <c r="AL84" s="440"/>
      <c r="AM84" s="440"/>
      <c r="AN84" s="440"/>
      <c r="AO84" s="440"/>
      <c r="AP84" s="440"/>
      <c r="AQ84" s="440"/>
      <c r="AR84" s="440"/>
    </row>
    <row r="85" spans="13:44" ht="15.75">
      <c r="M85" s="4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</row>
    <row r="86" spans="13:44" ht="15.75">
      <c r="M86" s="4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</row>
    <row r="87" spans="13:44" ht="15.75">
      <c r="M87" s="4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</row>
    <row r="88" spans="13:44" ht="15.75">
      <c r="M88" s="4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</row>
    <row r="89" spans="13:44" ht="15.75">
      <c r="M89" s="4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0"/>
      <c r="AL89" s="440"/>
      <c r="AM89" s="440"/>
      <c r="AN89" s="440"/>
      <c r="AO89" s="440"/>
      <c r="AP89" s="440"/>
      <c r="AQ89" s="440"/>
      <c r="AR89" s="440"/>
    </row>
    <row r="90" spans="13:44" ht="15.75">
      <c r="M90" s="4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  <c r="AF90" s="440"/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</row>
    <row r="91" spans="14:44" ht="15.75"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0"/>
      <c r="AK91" s="440"/>
      <c r="AL91" s="440"/>
      <c r="AM91" s="440"/>
      <c r="AN91" s="440"/>
      <c r="AO91" s="440"/>
      <c r="AP91" s="440"/>
      <c r="AQ91" s="440"/>
      <c r="AR91" s="440"/>
    </row>
    <row r="92" spans="14:44" ht="15.75"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0"/>
      <c r="AK92" s="440"/>
      <c r="AL92" s="440"/>
      <c r="AM92" s="440"/>
      <c r="AN92" s="440"/>
      <c r="AO92" s="440"/>
      <c r="AP92" s="440"/>
      <c r="AQ92" s="440"/>
      <c r="AR92" s="440"/>
    </row>
    <row r="93" spans="14:44" ht="15.75"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</row>
    <row r="94" spans="14:44" ht="15.75"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/>
      <c r="AM94" s="440"/>
      <c r="AN94" s="440"/>
      <c r="AO94" s="440"/>
      <c r="AP94" s="440"/>
      <c r="AQ94" s="440"/>
      <c r="AR94" s="440"/>
    </row>
    <row r="95" spans="14:44" ht="15.75"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440"/>
      <c r="AR95" s="440"/>
    </row>
    <row r="96" spans="14:44" ht="15.75"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40"/>
      <c r="AM96" s="440"/>
      <c r="AN96" s="440"/>
      <c r="AO96" s="440"/>
      <c r="AP96" s="440"/>
      <c r="AQ96" s="440"/>
      <c r="AR96" s="440"/>
    </row>
    <row r="97" spans="14:44" ht="15.75"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0"/>
      <c r="AP97" s="440"/>
      <c r="AQ97" s="440"/>
      <c r="AR97" s="440"/>
    </row>
    <row r="98" spans="14:44" ht="15.75"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0"/>
      <c r="AK98" s="440"/>
      <c r="AL98" s="440"/>
      <c r="AM98" s="440"/>
      <c r="AN98" s="440"/>
      <c r="AO98" s="440"/>
      <c r="AP98" s="440"/>
      <c r="AQ98" s="440"/>
      <c r="AR98" s="440"/>
    </row>
    <row r="99" spans="14:44" ht="15.75"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0"/>
      <c r="AK99" s="440"/>
      <c r="AL99" s="440"/>
      <c r="AM99" s="440"/>
      <c r="AN99" s="440"/>
      <c r="AO99" s="440"/>
      <c r="AP99" s="440"/>
      <c r="AQ99" s="440"/>
      <c r="AR99" s="440"/>
    </row>
    <row r="100" spans="14:44" ht="15.75"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  <c r="AL100" s="440"/>
      <c r="AM100" s="440"/>
      <c r="AN100" s="440"/>
      <c r="AO100" s="440"/>
      <c r="AP100" s="440"/>
      <c r="AQ100" s="440"/>
      <c r="AR100" s="440"/>
    </row>
    <row r="101" spans="14:44" ht="15.75"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</row>
    <row r="102" spans="14:44" ht="15.75"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</row>
    <row r="103" spans="14:44" ht="15.75"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</row>
    <row r="104" spans="14:44" ht="15.75"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0"/>
      <c r="AN104" s="440"/>
      <c r="AO104" s="440"/>
      <c r="AP104" s="440"/>
      <c r="AQ104" s="440"/>
      <c r="AR104" s="440"/>
    </row>
    <row r="105" spans="14:44" ht="15.75"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0"/>
      <c r="AK105" s="440"/>
      <c r="AL105" s="440"/>
      <c r="AM105" s="440"/>
      <c r="AN105" s="440"/>
      <c r="AO105" s="440"/>
      <c r="AP105" s="440"/>
      <c r="AQ105" s="440"/>
      <c r="AR105" s="440"/>
    </row>
    <row r="106" spans="14:44" ht="15.75"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440"/>
      <c r="AL106" s="440"/>
      <c r="AM106" s="440"/>
      <c r="AN106" s="440"/>
      <c r="AO106" s="440"/>
      <c r="AP106" s="440"/>
      <c r="AQ106" s="440"/>
      <c r="AR106" s="440"/>
    </row>
    <row r="107" spans="14:44" ht="15.75"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</row>
    <row r="108" spans="14:44" ht="15.75"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0"/>
      <c r="AL108" s="440"/>
      <c r="AM108" s="440"/>
      <c r="AN108" s="440"/>
      <c r="AO108" s="440"/>
      <c r="AP108" s="440"/>
      <c r="AQ108" s="440"/>
      <c r="AR108" s="440"/>
    </row>
    <row r="109" spans="14:44" ht="15.75"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0"/>
      <c r="AL109" s="440"/>
      <c r="AM109" s="440"/>
      <c r="AN109" s="440"/>
      <c r="AO109" s="440"/>
      <c r="AP109" s="440"/>
      <c r="AQ109" s="440"/>
      <c r="AR109" s="440"/>
    </row>
    <row r="110" spans="14:44" ht="15.75">
      <c r="N110" s="440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  <c r="AG110" s="440"/>
      <c r="AH110" s="440"/>
      <c r="AI110" s="440"/>
      <c r="AJ110" s="440"/>
      <c r="AK110" s="440"/>
      <c r="AL110" s="440"/>
      <c r="AM110" s="440"/>
      <c r="AN110" s="440"/>
      <c r="AO110" s="440"/>
      <c r="AP110" s="440"/>
      <c r="AQ110" s="440"/>
      <c r="AR110" s="440"/>
    </row>
    <row r="111" spans="14:44" ht="15.75">
      <c r="N111" s="440"/>
      <c r="O111" s="440"/>
      <c r="P111" s="440"/>
      <c r="Q111" s="440"/>
      <c r="R111" s="440"/>
      <c r="S111" s="440"/>
      <c r="T111" s="440"/>
      <c r="U111" s="440"/>
      <c r="V111" s="440"/>
      <c r="W111" s="440"/>
      <c r="X111" s="440"/>
      <c r="Y111" s="440"/>
      <c r="Z111" s="440"/>
      <c r="AA111" s="440"/>
      <c r="AB111" s="440"/>
      <c r="AC111" s="440"/>
      <c r="AD111" s="440"/>
      <c r="AE111" s="440"/>
      <c r="AF111" s="440"/>
      <c r="AG111" s="440"/>
      <c r="AH111" s="440"/>
      <c r="AI111" s="440"/>
      <c r="AJ111" s="440"/>
      <c r="AK111" s="440"/>
      <c r="AL111" s="440"/>
      <c r="AM111" s="440"/>
      <c r="AN111" s="440"/>
      <c r="AO111" s="440"/>
      <c r="AP111" s="440"/>
      <c r="AQ111" s="440"/>
      <c r="AR111" s="440"/>
    </row>
    <row r="112" spans="14:44" ht="15.75"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  <c r="AJ112" s="440"/>
      <c r="AK112" s="440"/>
      <c r="AL112" s="440"/>
      <c r="AM112" s="440"/>
      <c r="AN112" s="440"/>
      <c r="AO112" s="440"/>
      <c r="AP112" s="440"/>
      <c r="AQ112" s="440"/>
      <c r="AR112" s="440"/>
    </row>
    <row r="113" spans="14:44" ht="15.75"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  <c r="AJ113" s="440"/>
      <c r="AK113" s="440"/>
      <c r="AL113" s="440"/>
      <c r="AM113" s="440"/>
      <c r="AN113" s="440"/>
      <c r="AO113" s="440"/>
      <c r="AP113" s="440"/>
      <c r="AQ113" s="440"/>
      <c r="AR113" s="440"/>
    </row>
    <row r="114" spans="14:44" ht="15.75"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</row>
    <row r="115" spans="14:44" ht="15.75"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0"/>
      <c r="AP115" s="440"/>
      <c r="AQ115" s="440"/>
      <c r="AR115" s="440"/>
    </row>
    <row r="116" spans="14:44" ht="15.75"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  <c r="AA116" s="440"/>
      <c r="AB116" s="440"/>
      <c r="AC116" s="440"/>
      <c r="AD116" s="440"/>
      <c r="AE116" s="440"/>
      <c r="AF116" s="440"/>
      <c r="AG116" s="440"/>
      <c r="AH116" s="440"/>
      <c r="AI116" s="440"/>
      <c r="AJ116" s="440"/>
      <c r="AK116" s="440"/>
      <c r="AL116" s="440"/>
      <c r="AM116" s="440"/>
      <c r="AN116" s="440"/>
      <c r="AO116" s="440"/>
      <c r="AP116" s="440"/>
      <c r="AQ116" s="440"/>
      <c r="AR116" s="440"/>
    </row>
    <row r="117" spans="14:44" ht="15.75">
      <c r="N117" s="440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  <c r="AJ117" s="440"/>
      <c r="AK117" s="440"/>
      <c r="AL117" s="440"/>
      <c r="AM117" s="440"/>
      <c r="AN117" s="440"/>
      <c r="AO117" s="440"/>
      <c r="AP117" s="440"/>
      <c r="AQ117" s="440"/>
      <c r="AR117" s="440"/>
    </row>
    <row r="118" spans="14:44" ht="15.75">
      <c r="N118" s="440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0"/>
      <c r="AD118" s="440"/>
      <c r="AE118" s="440"/>
      <c r="AF118" s="440"/>
      <c r="AG118" s="440"/>
      <c r="AH118" s="440"/>
      <c r="AI118" s="440"/>
      <c r="AJ118" s="440"/>
      <c r="AK118" s="440"/>
      <c r="AL118" s="440"/>
      <c r="AM118" s="440"/>
      <c r="AN118" s="440"/>
      <c r="AO118" s="440"/>
      <c r="AP118" s="440"/>
      <c r="AQ118" s="440"/>
      <c r="AR118" s="440"/>
    </row>
    <row r="119" spans="14:44" ht="15.75">
      <c r="N119" s="440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</row>
    <row r="120" spans="14:44" ht="15.75">
      <c r="N120" s="440"/>
      <c r="O120" s="440"/>
      <c r="P120" s="440"/>
      <c r="Q120" s="440"/>
      <c r="R120" s="440"/>
      <c r="S120" s="440"/>
      <c r="T120" s="440"/>
      <c r="U120" s="440"/>
      <c r="V120" s="440"/>
      <c r="W120" s="440"/>
      <c r="X120" s="440"/>
      <c r="Y120" s="440"/>
      <c r="Z120" s="440"/>
      <c r="AA120" s="440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0"/>
      <c r="AL120" s="440"/>
      <c r="AM120" s="440"/>
      <c r="AN120" s="440"/>
      <c r="AO120" s="440"/>
      <c r="AP120" s="440"/>
      <c r="AQ120" s="440"/>
      <c r="AR120" s="440"/>
    </row>
    <row r="121" spans="14:44" ht="15.75"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</row>
    <row r="122" spans="14:44" ht="15.75"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0"/>
      <c r="AP122" s="440"/>
      <c r="AQ122" s="440"/>
      <c r="AR122" s="440"/>
    </row>
    <row r="123" spans="14:44" ht="15.75"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  <c r="AL123" s="440"/>
      <c r="AM123" s="440"/>
      <c r="AN123" s="440"/>
      <c r="AO123" s="440"/>
      <c r="AP123" s="440"/>
      <c r="AQ123" s="440"/>
      <c r="AR123" s="440"/>
    </row>
    <row r="124" spans="14:44" ht="15.75">
      <c r="N124" s="440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0"/>
      <c r="AK124" s="440"/>
      <c r="AL124" s="440"/>
      <c r="AM124" s="440"/>
      <c r="AN124" s="440"/>
      <c r="AO124" s="440"/>
      <c r="AP124" s="440"/>
      <c r="AQ124" s="440"/>
      <c r="AR124" s="440"/>
    </row>
    <row r="125" spans="14:44" ht="15.75">
      <c r="N125" s="440"/>
      <c r="O125" s="440"/>
      <c r="P125" s="440"/>
      <c r="Q125" s="440"/>
      <c r="R125" s="440"/>
      <c r="S125" s="440"/>
      <c r="T125" s="440"/>
      <c r="U125" s="440"/>
      <c r="V125" s="440"/>
      <c r="W125" s="440"/>
      <c r="X125" s="440"/>
      <c r="Y125" s="440"/>
      <c r="Z125" s="440"/>
      <c r="AA125" s="440"/>
      <c r="AB125" s="440"/>
      <c r="AC125" s="440"/>
      <c r="AD125" s="440"/>
      <c r="AE125" s="440"/>
      <c r="AF125" s="440"/>
      <c r="AG125" s="440"/>
      <c r="AH125" s="440"/>
      <c r="AI125" s="440"/>
      <c r="AJ125" s="440"/>
      <c r="AK125" s="440"/>
      <c r="AL125" s="440"/>
      <c r="AM125" s="440"/>
      <c r="AN125" s="440"/>
      <c r="AO125" s="440"/>
      <c r="AP125" s="440"/>
      <c r="AQ125" s="440"/>
      <c r="AR125" s="440"/>
    </row>
    <row r="126" spans="14:44" ht="15.75">
      <c r="N126" s="440"/>
      <c r="O126" s="440"/>
      <c r="P126" s="440"/>
      <c r="Q126" s="440"/>
      <c r="R126" s="440"/>
      <c r="S126" s="440"/>
      <c r="T126" s="440"/>
      <c r="U126" s="440"/>
      <c r="V126" s="440"/>
      <c r="W126" s="440"/>
      <c r="X126" s="440"/>
      <c r="Y126" s="440"/>
      <c r="Z126" s="440"/>
      <c r="AA126" s="440"/>
      <c r="AB126" s="440"/>
      <c r="AC126" s="440"/>
      <c r="AD126" s="440"/>
      <c r="AE126" s="440"/>
      <c r="AF126" s="440"/>
      <c r="AG126" s="440"/>
      <c r="AH126" s="440"/>
      <c r="AI126" s="440"/>
      <c r="AJ126" s="440"/>
      <c r="AK126" s="440"/>
      <c r="AL126" s="440"/>
      <c r="AM126" s="440"/>
      <c r="AN126" s="440"/>
      <c r="AO126" s="440"/>
      <c r="AP126" s="440"/>
      <c r="AQ126" s="440"/>
      <c r="AR126" s="440"/>
    </row>
    <row r="127" spans="14:44" ht="15.75">
      <c r="N127" s="440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  <c r="Z127" s="440"/>
      <c r="AA127" s="440"/>
      <c r="AB127" s="440"/>
      <c r="AC127" s="440"/>
      <c r="AD127" s="440"/>
      <c r="AE127" s="440"/>
      <c r="AF127" s="440"/>
      <c r="AG127" s="440"/>
      <c r="AH127" s="440"/>
      <c r="AI127" s="440"/>
      <c r="AJ127" s="440"/>
      <c r="AK127" s="440"/>
      <c r="AL127" s="440"/>
      <c r="AM127" s="440"/>
      <c r="AN127" s="440"/>
      <c r="AO127" s="440"/>
      <c r="AP127" s="440"/>
      <c r="AQ127" s="440"/>
      <c r="AR127" s="440"/>
    </row>
    <row r="128" spans="14:44" ht="15.75"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0"/>
      <c r="AK128" s="440"/>
      <c r="AL128" s="440"/>
      <c r="AM128" s="440"/>
      <c r="AN128" s="440"/>
      <c r="AO128" s="440"/>
      <c r="AP128" s="440"/>
      <c r="AQ128" s="440"/>
      <c r="AR128" s="440"/>
    </row>
    <row r="129" spans="14:44" ht="15.75"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</row>
    <row r="130" spans="14:44" ht="15.75"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</row>
    <row r="131" spans="14:44" ht="15.75"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</row>
    <row r="132" spans="14:44" ht="15.75"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</row>
    <row r="133" spans="14:44" ht="15.75"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</row>
    <row r="134" spans="14:44" ht="15.75">
      <c r="N134" s="440"/>
      <c r="O134" s="440"/>
      <c r="P134" s="440"/>
      <c r="Q134" s="440"/>
      <c r="R134" s="440"/>
      <c r="S134" s="440"/>
      <c r="T134" s="440"/>
      <c r="U134" s="440"/>
      <c r="V134" s="440"/>
      <c r="W134" s="440"/>
      <c r="X134" s="440"/>
      <c r="Y134" s="440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</row>
    <row r="135" spans="43:44" ht="15.75">
      <c r="AQ135" s="440"/>
      <c r="AR135" s="440"/>
    </row>
  </sheetData>
  <sheetProtection/>
  <mergeCells count="25">
    <mergeCell ref="N6:R6"/>
    <mergeCell ref="T6:X6"/>
    <mergeCell ref="Z6:AD6"/>
    <mergeCell ref="K3:L3"/>
    <mergeCell ref="N3:N4"/>
    <mergeCell ref="B20:F21"/>
    <mergeCell ref="H20:L21"/>
    <mergeCell ref="AP27:AP32"/>
    <mergeCell ref="W3:X3"/>
    <mergeCell ref="Z3:Z4"/>
    <mergeCell ref="AA3:AB3"/>
    <mergeCell ref="AC3:AD3"/>
    <mergeCell ref="B5:AD5"/>
    <mergeCell ref="B6:F6"/>
    <mergeCell ref="H6:L6"/>
    <mergeCell ref="O3:P3"/>
    <mergeCell ref="Q3:R3"/>
    <mergeCell ref="T3:T4"/>
    <mergeCell ref="U3:V3"/>
    <mergeCell ref="A3:A4"/>
    <mergeCell ref="B3:B4"/>
    <mergeCell ref="C3:D3"/>
    <mergeCell ref="E3:F3"/>
    <mergeCell ref="H3:H4"/>
    <mergeCell ref="I3:J3"/>
  </mergeCells>
  <printOptions/>
  <pageMargins left="0.708661417322835" right="0" top="0.608661417322835" bottom="0.411811023622047" header="0.511811023622047" footer="0.236220472440945"/>
  <pageSetup horizontalDpi="600" verticalDpi="600" orientation="landscape" paperSize="9" r:id="rId2"/>
  <headerFooter alignWithMargins="0">
    <oddHeader xml:space="preserve">&amp;C&amp;11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78"/>
  <sheetViews>
    <sheetView zoomScalePageLayoutView="0" workbookViewId="0" topLeftCell="H22">
      <selection activeCell="X52" sqref="X52"/>
    </sheetView>
  </sheetViews>
  <sheetFormatPr defaultColWidth="7.00390625" defaultRowHeight="15.75"/>
  <cols>
    <col min="1" max="1" width="4.25390625" style="336" customWidth="1"/>
    <col min="2" max="2" width="4.50390625" style="336" customWidth="1"/>
    <col min="3" max="14" width="3.625" style="336" customWidth="1"/>
    <col min="15" max="19" width="4.375" style="336" customWidth="1"/>
    <col min="20" max="20" width="3.875" style="336" customWidth="1"/>
    <col min="21" max="21" width="4.375" style="336" customWidth="1"/>
    <col min="22" max="46" width="4.25390625" style="336" customWidth="1"/>
    <col min="47" max="47" width="4.375" style="336" customWidth="1"/>
    <col min="48" max="48" width="2.875" style="336" customWidth="1"/>
    <col min="49" max="49" width="3.375" style="336" customWidth="1"/>
    <col min="50" max="50" width="6.125" style="336" customWidth="1"/>
    <col min="51" max="51" width="6.75390625" style="336" customWidth="1"/>
    <col min="52" max="52" width="4.875" style="336" customWidth="1"/>
    <col min="53" max="53" width="6.125" style="336" customWidth="1"/>
    <col min="54" max="54" width="6.00390625" style="336" customWidth="1"/>
    <col min="55" max="55" width="4.375" style="336" customWidth="1"/>
    <col min="56" max="56" width="5.875" style="336" customWidth="1"/>
    <col min="57" max="57" width="6.375" style="336" customWidth="1"/>
    <col min="58" max="58" width="3.50390625" style="336" customWidth="1"/>
    <col min="59" max="59" width="6.125" style="336" customWidth="1"/>
    <col min="60" max="60" width="6.25390625" style="336" customWidth="1"/>
    <col min="61" max="61" width="5.00390625" style="336" customWidth="1"/>
    <col min="62" max="62" width="6.00390625" style="336" customWidth="1"/>
    <col min="63" max="63" width="5.625" style="336" customWidth="1"/>
    <col min="64" max="64" width="2.25390625" style="336" customWidth="1"/>
    <col min="65" max="65" width="6.875" style="336" customWidth="1"/>
    <col min="66" max="66" width="5.625" style="336" customWidth="1"/>
    <col min="67" max="67" width="0.6171875" style="336" customWidth="1"/>
    <col min="68" max="68" width="4.25390625" style="336" customWidth="1"/>
    <col min="69" max="70" width="6.00390625" style="336" customWidth="1"/>
    <col min="71" max="16384" width="7.00390625" style="336" customWidth="1"/>
  </cols>
  <sheetData>
    <row r="1" spans="1:71" ht="13.5" customHeight="1">
      <c r="A1" s="1271" t="s">
        <v>309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  <c r="P1" s="1271"/>
      <c r="Q1" s="1271"/>
      <c r="R1" s="1271"/>
      <c r="S1" s="1271"/>
      <c r="T1" s="1271"/>
      <c r="AU1" s="343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3"/>
      <c r="BS1" s="343"/>
    </row>
    <row r="2" spans="1:71" ht="10.5" customHeight="1">
      <c r="A2" s="347"/>
      <c r="B2" s="346"/>
      <c r="C2" s="294" t="s">
        <v>11</v>
      </c>
      <c r="D2" s="294" t="s">
        <v>12</v>
      </c>
      <c r="E2" s="294" t="s">
        <v>13</v>
      </c>
      <c r="F2" s="294" t="s">
        <v>14</v>
      </c>
      <c r="G2" s="294" t="s">
        <v>15</v>
      </c>
      <c r="H2" s="294" t="s">
        <v>16</v>
      </c>
      <c r="I2" s="294" t="s">
        <v>17</v>
      </c>
      <c r="J2" s="294" t="s">
        <v>18</v>
      </c>
      <c r="K2" s="294" t="s">
        <v>19</v>
      </c>
      <c r="L2" s="294" t="s">
        <v>20</v>
      </c>
      <c r="M2" s="294" t="s">
        <v>21</v>
      </c>
      <c r="N2" s="295" t="s">
        <v>22</v>
      </c>
      <c r="AU2" s="343"/>
      <c r="AV2" s="406"/>
      <c r="AW2" s="1266"/>
      <c r="AX2" s="1266"/>
      <c r="AY2" s="1266"/>
      <c r="AZ2" s="1266"/>
      <c r="BA2" s="1266"/>
      <c r="BB2" s="1266"/>
      <c r="BC2" s="1266"/>
      <c r="BD2" s="1266"/>
      <c r="BE2" s="1266"/>
      <c r="BF2" s="1266"/>
      <c r="BG2" s="1266"/>
      <c r="BH2" s="1266"/>
      <c r="BI2" s="1266"/>
      <c r="BJ2" s="1266"/>
      <c r="BK2" s="1266"/>
      <c r="BL2" s="439"/>
      <c r="BM2" s="1266"/>
      <c r="BN2" s="1266"/>
      <c r="BO2" s="439"/>
      <c r="BP2" s="407"/>
      <c r="BQ2" s="406"/>
      <c r="BR2" s="408"/>
      <c r="BS2" s="343"/>
    </row>
    <row r="3" spans="1:71" ht="12" customHeight="1">
      <c r="A3" s="1267" t="s">
        <v>122</v>
      </c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9"/>
      <c r="Y3" s="520"/>
      <c r="AU3" s="343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343"/>
    </row>
    <row r="4" spans="1:71" ht="13.5" customHeight="1">
      <c r="A4" s="1254" t="s">
        <v>162</v>
      </c>
      <c r="B4" s="1270"/>
      <c r="C4" s="303">
        <v>60.49938117843482</v>
      </c>
      <c r="D4" s="304">
        <v>64.64933621641006</v>
      </c>
      <c r="E4" s="304">
        <v>80.16260016945141</v>
      </c>
      <c r="F4" s="304">
        <v>83.07696016479979</v>
      </c>
      <c r="G4" s="304">
        <v>83.35079427852328</v>
      </c>
      <c r="H4" s="304">
        <v>80.53692818333977</v>
      </c>
      <c r="I4" s="304">
        <v>79.40148840628467</v>
      </c>
      <c r="J4" s="304">
        <v>79.69306754382687</v>
      </c>
      <c r="K4" s="304">
        <v>77.70938328827089</v>
      </c>
      <c r="L4" s="304">
        <v>71.53633803062586</v>
      </c>
      <c r="M4" s="304">
        <v>62.85861082786147</v>
      </c>
      <c r="N4" s="305">
        <v>57.542394360757044</v>
      </c>
      <c r="AU4" s="343"/>
      <c r="AV4" s="406"/>
      <c r="AW4" s="409"/>
      <c r="AX4" s="463"/>
      <c r="AY4" s="463"/>
      <c r="AZ4" s="411"/>
      <c r="BA4" s="410"/>
      <c r="BB4" s="410"/>
      <c r="BC4" s="411"/>
      <c r="BD4" s="410"/>
      <c r="BE4" s="410"/>
      <c r="BF4" s="411"/>
      <c r="BG4" s="410"/>
      <c r="BH4" s="410"/>
      <c r="BI4" s="411"/>
      <c r="BJ4" s="410"/>
      <c r="BK4" s="410"/>
      <c r="BL4" s="412"/>
      <c r="BM4" s="410"/>
      <c r="BN4" s="410"/>
      <c r="BO4" s="412"/>
      <c r="BP4" s="411"/>
      <c r="BQ4" s="411"/>
      <c r="BR4" s="411"/>
      <c r="BS4" s="343"/>
    </row>
    <row r="5" spans="1:71" ht="14.25" customHeight="1">
      <c r="A5" s="340">
        <v>2011</v>
      </c>
      <c r="B5" s="302" t="s">
        <v>145</v>
      </c>
      <c r="C5" s="464">
        <v>37</v>
      </c>
      <c r="D5" s="465">
        <v>41</v>
      </c>
      <c r="E5" s="465">
        <v>46</v>
      </c>
      <c r="F5" s="465">
        <v>46</v>
      </c>
      <c r="G5" s="465">
        <v>39</v>
      </c>
      <c r="H5" s="465">
        <v>34</v>
      </c>
      <c r="I5" s="465">
        <v>32</v>
      </c>
      <c r="J5" s="465">
        <v>35</v>
      </c>
      <c r="K5" s="465">
        <v>35</v>
      </c>
      <c r="L5" s="465">
        <v>32</v>
      </c>
      <c r="M5" s="465">
        <v>28</v>
      </c>
      <c r="N5" s="466">
        <v>27</v>
      </c>
      <c r="AU5" s="343"/>
      <c r="AV5" s="406"/>
      <c r="AW5" s="413"/>
      <c r="AX5" s="463"/>
      <c r="AY5" s="463"/>
      <c r="AZ5" s="414"/>
      <c r="BA5" s="410"/>
      <c r="BB5" s="410"/>
      <c r="BC5" s="414"/>
      <c r="BD5" s="410"/>
      <c r="BE5" s="410"/>
      <c r="BF5" s="414"/>
      <c r="BG5" s="410"/>
      <c r="BH5" s="410"/>
      <c r="BI5" s="414"/>
      <c r="BJ5" s="410"/>
      <c r="BK5" s="410"/>
      <c r="BL5" s="412"/>
      <c r="BM5" s="410"/>
      <c r="BN5" s="410"/>
      <c r="BO5" s="412"/>
      <c r="BP5" s="414"/>
      <c r="BQ5" s="411"/>
      <c r="BR5" s="411"/>
      <c r="BS5" s="343"/>
    </row>
    <row r="6" spans="1:71" ht="14.25" customHeight="1">
      <c r="A6" s="345"/>
      <c r="B6" s="133" t="s">
        <v>153</v>
      </c>
      <c r="C6" s="467">
        <v>34</v>
      </c>
      <c r="D6" s="468">
        <v>37</v>
      </c>
      <c r="E6" s="468">
        <v>42</v>
      </c>
      <c r="F6" s="468">
        <v>42</v>
      </c>
      <c r="G6" s="468">
        <v>36</v>
      </c>
      <c r="H6" s="468">
        <v>33</v>
      </c>
      <c r="I6" s="468">
        <v>31</v>
      </c>
      <c r="J6" s="468">
        <v>31</v>
      </c>
      <c r="K6" s="468">
        <v>33</v>
      </c>
      <c r="L6" s="468">
        <v>30</v>
      </c>
      <c r="M6" s="468">
        <v>26</v>
      </c>
      <c r="N6" s="469">
        <v>26</v>
      </c>
      <c r="AU6" s="343"/>
      <c r="AV6" s="406"/>
      <c r="AW6" s="409"/>
      <c r="AX6" s="463"/>
      <c r="AY6" s="463"/>
      <c r="AZ6" s="411"/>
      <c r="BA6" s="410"/>
      <c r="BB6" s="410"/>
      <c r="BC6" s="411"/>
      <c r="BD6" s="410"/>
      <c r="BE6" s="410"/>
      <c r="BF6" s="411"/>
      <c r="BG6" s="410"/>
      <c r="BH6" s="410"/>
      <c r="BI6" s="411"/>
      <c r="BJ6" s="410"/>
      <c r="BK6" s="410"/>
      <c r="BL6" s="412"/>
      <c r="BM6" s="410"/>
      <c r="BN6" s="410"/>
      <c r="BO6" s="412"/>
      <c r="BP6" s="411"/>
      <c r="BQ6" s="411"/>
      <c r="BR6" s="411"/>
      <c r="BS6" s="343"/>
    </row>
    <row r="7" spans="1:71" ht="14.25" customHeight="1">
      <c r="A7" s="344"/>
      <c r="B7" s="134" t="s">
        <v>154</v>
      </c>
      <c r="C7" s="470">
        <v>41</v>
      </c>
      <c r="D7" s="471">
        <v>44</v>
      </c>
      <c r="E7" s="471">
        <v>49</v>
      </c>
      <c r="F7" s="471">
        <v>49</v>
      </c>
      <c r="G7" s="471">
        <v>42</v>
      </c>
      <c r="H7" s="471">
        <v>35</v>
      </c>
      <c r="I7" s="471">
        <v>33</v>
      </c>
      <c r="J7" s="471">
        <v>36</v>
      </c>
      <c r="K7" s="471">
        <v>36</v>
      </c>
      <c r="L7" s="471">
        <v>33</v>
      </c>
      <c r="M7" s="471">
        <v>30</v>
      </c>
      <c r="N7" s="472">
        <v>27</v>
      </c>
      <c r="AU7" s="343"/>
      <c r="AV7" s="406"/>
      <c r="AW7" s="409"/>
      <c r="AX7" s="463"/>
      <c r="AY7" s="463"/>
      <c r="AZ7" s="411"/>
      <c r="BA7" s="410"/>
      <c r="BB7" s="410"/>
      <c r="BC7" s="411"/>
      <c r="BD7" s="410"/>
      <c r="BE7" s="410"/>
      <c r="BF7" s="411"/>
      <c r="BG7" s="410"/>
      <c r="BH7" s="410"/>
      <c r="BI7" s="411"/>
      <c r="BJ7" s="410"/>
      <c r="BK7" s="410"/>
      <c r="BL7" s="412"/>
      <c r="BM7" s="410"/>
      <c r="BN7" s="410"/>
      <c r="BO7" s="412"/>
      <c r="BP7" s="411"/>
      <c r="BQ7" s="411"/>
      <c r="BR7" s="411"/>
      <c r="BS7" s="343"/>
    </row>
    <row r="8" spans="1:71" ht="14.25" customHeight="1">
      <c r="A8" s="340">
        <v>2012</v>
      </c>
      <c r="B8" s="302" t="s">
        <v>145</v>
      </c>
      <c r="C8" s="464">
        <v>25</v>
      </c>
      <c r="D8" s="465">
        <v>27</v>
      </c>
      <c r="E8" s="465">
        <v>38</v>
      </c>
      <c r="F8" s="465">
        <v>62</v>
      </c>
      <c r="G8" s="465">
        <v>86</v>
      </c>
      <c r="H8" s="465">
        <v>89</v>
      </c>
      <c r="I8" s="465">
        <v>86</v>
      </c>
      <c r="J8" s="465">
        <v>83</v>
      </c>
      <c r="K8" s="465">
        <v>78</v>
      </c>
      <c r="L8" s="465">
        <v>72</v>
      </c>
      <c r="M8" s="465">
        <v>64</v>
      </c>
      <c r="N8" s="466">
        <v>55</v>
      </c>
      <c r="AU8" s="343"/>
      <c r="AV8" s="406"/>
      <c r="AW8" s="409"/>
      <c r="AX8" s="463"/>
      <c r="AY8" s="463"/>
      <c r="AZ8" s="411"/>
      <c r="BA8" s="410"/>
      <c r="BB8" s="410"/>
      <c r="BC8" s="411"/>
      <c r="BD8" s="410"/>
      <c r="BE8" s="410"/>
      <c r="BF8" s="411"/>
      <c r="BG8" s="410"/>
      <c r="BH8" s="410"/>
      <c r="BI8" s="411"/>
      <c r="BJ8" s="410"/>
      <c r="BK8" s="410"/>
      <c r="BL8" s="412"/>
      <c r="BM8" s="410"/>
      <c r="BN8" s="410"/>
      <c r="BO8" s="412"/>
      <c r="BP8" s="411"/>
      <c r="BQ8" s="411"/>
      <c r="BR8" s="411"/>
      <c r="BS8" s="343"/>
    </row>
    <row r="9" spans="1:71" ht="14.25" customHeight="1">
      <c r="A9" s="345"/>
      <c r="B9" s="133" t="s">
        <v>153</v>
      </c>
      <c r="C9" s="467">
        <v>24</v>
      </c>
      <c r="D9" s="468">
        <v>23</v>
      </c>
      <c r="E9" s="468">
        <v>33</v>
      </c>
      <c r="F9" s="468">
        <v>51</v>
      </c>
      <c r="G9" s="468">
        <v>77</v>
      </c>
      <c r="H9" s="468">
        <v>87</v>
      </c>
      <c r="I9" s="468">
        <v>85</v>
      </c>
      <c r="J9" s="468">
        <v>81</v>
      </c>
      <c r="K9" s="468">
        <v>76</v>
      </c>
      <c r="L9" s="468">
        <v>68</v>
      </c>
      <c r="M9" s="468">
        <v>60</v>
      </c>
      <c r="N9" s="469">
        <v>52</v>
      </c>
      <c r="AU9" s="343"/>
      <c r="AV9" s="406"/>
      <c r="AW9" s="409"/>
      <c r="AX9" s="463"/>
      <c r="AY9" s="463"/>
      <c r="AZ9" s="411"/>
      <c r="BA9" s="410"/>
      <c r="BB9" s="410"/>
      <c r="BC9" s="411"/>
      <c r="BD9" s="410"/>
      <c r="BE9" s="410"/>
      <c r="BF9" s="411"/>
      <c r="BG9" s="410"/>
      <c r="BH9" s="410"/>
      <c r="BI9" s="411"/>
      <c r="BJ9" s="410"/>
      <c r="BK9" s="410"/>
      <c r="BL9" s="412"/>
      <c r="BM9" s="410"/>
      <c r="BN9" s="410"/>
      <c r="BO9" s="412"/>
      <c r="BP9" s="411"/>
      <c r="BQ9" s="411"/>
      <c r="BR9" s="411"/>
      <c r="BS9" s="343"/>
    </row>
    <row r="10" spans="1:71" ht="14.25" customHeight="1">
      <c r="A10" s="344"/>
      <c r="B10" s="134" t="s">
        <v>154</v>
      </c>
      <c r="C10" s="470">
        <v>27</v>
      </c>
      <c r="D10" s="471">
        <v>30</v>
      </c>
      <c r="E10" s="471">
        <v>49</v>
      </c>
      <c r="F10" s="471">
        <v>76</v>
      </c>
      <c r="G10" s="475">
        <v>90</v>
      </c>
      <c r="H10" s="475">
        <v>90</v>
      </c>
      <c r="I10" s="471">
        <v>88</v>
      </c>
      <c r="J10" s="471">
        <v>85</v>
      </c>
      <c r="K10" s="471">
        <v>81</v>
      </c>
      <c r="L10" s="471">
        <v>75</v>
      </c>
      <c r="M10" s="471">
        <v>68</v>
      </c>
      <c r="N10" s="472">
        <v>59</v>
      </c>
      <c r="AU10" s="343"/>
      <c r="AV10" s="406"/>
      <c r="AW10" s="409"/>
      <c r="AX10" s="463"/>
      <c r="AY10" s="463"/>
      <c r="AZ10" s="411"/>
      <c r="BA10" s="410"/>
      <c r="BB10" s="410"/>
      <c r="BC10" s="411"/>
      <c r="BD10" s="410"/>
      <c r="BE10" s="410"/>
      <c r="BF10" s="411"/>
      <c r="BG10" s="410"/>
      <c r="BH10" s="410"/>
      <c r="BI10" s="411"/>
      <c r="BJ10" s="410"/>
      <c r="BK10" s="410"/>
      <c r="BL10" s="412"/>
      <c r="BM10" s="410"/>
      <c r="BN10" s="410"/>
      <c r="BO10" s="412"/>
      <c r="BP10" s="411"/>
      <c r="BQ10" s="411"/>
      <c r="BR10" s="411"/>
      <c r="BS10" s="343"/>
    </row>
    <row r="11" spans="1:71" ht="12" customHeight="1">
      <c r="A11" s="1267" t="s">
        <v>123</v>
      </c>
      <c r="B11" s="1261"/>
      <c r="C11" s="1261"/>
      <c r="D11" s="1261"/>
      <c r="E11" s="1261"/>
      <c r="F11" s="1261"/>
      <c r="G11" s="1261"/>
      <c r="H11" s="1261"/>
      <c r="I11" s="1261"/>
      <c r="J11" s="1261"/>
      <c r="K11" s="1261"/>
      <c r="L11" s="1261"/>
      <c r="M11" s="1261"/>
      <c r="N11" s="1262"/>
      <c r="AU11" s="343"/>
      <c r="AV11" s="406"/>
      <c r="AW11" s="409"/>
      <c r="AX11" s="463"/>
      <c r="AY11" s="463"/>
      <c r="AZ11" s="411"/>
      <c r="BA11" s="410"/>
      <c r="BB11" s="410"/>
      <c r="BC11" s="411"/>
      <c r="BD11" s="410"/>
      <c r="BE11" s="410"/>
      <c r="BF11" s="411"/>
      <c r="BG11" s="410"/>
      <c r="BH11" s="410"/>
      <c r="BI11" s="411"/>
      <c r="BJ11" s="410"/>
      <c r="BK11" s="410"/>
      <c r="BL11" s="412"/>
      <c r="BM11" s="410"/>
      <c r="BN11" s="410"/>
      <c r="BO11" s="412"/>
      <c r="BP11" s="411"/>
      <c r="BQ11" s="411"/>
      <c r="BR11" s="411"/>
      <c r="BS11" s="343"/>
    </row>
    <row r="12" spans="1:71" ht="13.5" customHeight="1">
      <c r="A12" s="1254" t="s">
        <v>162</v>
      </c>
      <c r="B12" s="1259"/>
      <c r="C12" s="306">
        <v>62.954379366121614</v>
      </c>
      <c r="D12" s="307">
        <v>74.69507528687828</v>
      </c>
      <c r="E12" s="308">
        <v>91.3411362123113</v>
      </c>
      <c r="F12" s="308">
        <v>92.27629029060243</v>
      </c>
      <c r="G12" s="308">
        <v>95.04429914922437</v>
      </c>
      <c r="H12" s="308">
        <v>93.89999686281523</v>
      </c>
      <c r="I12" s="308">
        <v>92.88884332548743</v>
      </c>
      <c r="J12" s="308">
        <v>94.23996947013372</v>
      </c>
      <c r="K12" s="307">
        <v>89.40621000253489</v>
      </c>
      <c r="L12" s="307">
        <v>68.70230032171679</v>
      </c>
      <c r="M12" s="307">
        <v>46.226874552918495</v>
      </c>
      <c r="N12" s="309">
        <v>39.21522128786952</v>
      </c>
      <c r="AU12" s="343"/>
      <c r="AV12" s="406"/>
      <c r="AW12" s="409"/>
      <c r="AX12" s="463"/>
      <c r="AY12" s="463"/>
      <c r="AZ12" s="411"/>
      <c r="BA12" s="410"/>
      <c r="BB12" s="410"/>
      <c r="BC12" s="411"/>
      <c r="BD12" s="410"/>
      <c r="BE12" s="410"/>
      <c r="BF12" s="411"/>
      <c r="BG12" s="410"/>
      <c r="BH12" s="410"/>
      <c r="BI12" s="411"/>
      <c r="BJ12" s="410"/>
      <c r="BK12" s="410"/>
      <c r="BL12" s="412"/>
      <c r="BM12" s="410"/>
      <c r="BN12" s="410"/>
      <c r="BO12" s="412"/>
      <c r="BP12" s="411"/>
      <c r="BQ12" s="411"/>
      <c r="BR12" s="411"/>
      <c r="BS12" s="343"/>
    </row>
    <row r="13" spans="1:71" ht="14.25" customHeight="1">
      <c r="A13" s="340">
        <v>2011</v>
      </c>
      <c r="B13" s="302" t="s">
        <v>145</v>
      </c>
      <c r="C13" s="464">
        <v>56</v>
      </c>
      <c r="D13" s="473">
        <v>95</v>
      </c>
      <c r="E13" s="473">
        <v>98</v>
      </c>
      <c r="F13" s="473">
        <v>99</v>
      </c>
      <c r="G13" s="465">
        <v>70</v>
      </c>
      <c r="H13" s="465">
        <v>53</v>
      </c>
      <c r="I13" s="465">
        <v>76</v>
      </c>
      <c r="J13" s="465">
        <v>92</v>
      </c>
      <c r="K13" s="465">
        <v>89</v>
      </c>
      <c r="L13" s="465">
        <v>59</v>
      </c>
      <c r="M13" s="465">
        <v>65</v>
      </c>
      <c r="N13" s="466">
        <v>73</v>
      </c>
      <c r="AU13" s="343"/>
      <c r="AV13" s="406"/>
      <c r="AW13" s="409"/>
      <c r="AX13" s="463"/>
      <c r="AY13" s="463"/>
      <c r="AZ13" s="411"/>
      <c r="BA13" s="410"/>
      <c r="BB13" s="410"/>
      <c r="BC13" s="411"/>
      <c r="BD13" s="410"/>
      <c r="BE13" s="410"/>
      <c r="BF13" s="411"/>
      <c r="BG13" s="410"/>
      <c r="BH13" s="410"/>
      <c r="BI13" s="411"/>
      <c r="BJ13" s="410"/>
      <c r="BK13" s="410"/>
      <c r="BL13" s="412"/>
      <c r="BM13" s="410"/>
      <c r="BN13" s="410"/>
      <c r="BO13" s="412"/>
      <c r="BP13" s="411"/>
      <c r="BQ13" s="411"/>
      <c r="BR13" s="411"/>
      <c r="BS13" s="343"/>
    </row>
    <row r="14" spans="1:71" ht="14.25" customHeight="1">
      <c r="A14" s="342"/>
      <c r="B14" s="133" t="s">
        <v>153</v>
      </c>
      <c r="C14" s="467">
        <v>48</v>
      </c>
      <c r="D14" s="468">
        <v>81</v>
      </c>
      <c r="E14" s="474">
        <v>91</v>
      </c>
      <c r="F14" s="474">
        <v>90</v>
      </c>
      <c r="G14" s="468">
        <v>49</v>
      </c>
      <c r="H14" s="468">
        <v>39</v>
      </c>
      <c r="I14" s="468">
        <v>73</v>
      </c>
      <c r="J14" s="468">
        <v>73</v>
      </c>
      <c r="K14" s="468">
        <v>66</v>
      </c>
      <c r="L14" s="468">
        <v>49</v>
      </c>
      <c r="M14" s="468">
        <v>62</v>
      </c>
      <c r="N14" s="469">
        <v>66</v>
      </c>
      <c r="AU14" s="343"/>
      <c r="AV14" s="406"/>
      <c r="AW14" s="409"/>
      <c r="AX14" s="463"/>
      <c r="AY14" s="463"/>
      <c r="AZ14" s="411"/>
      <c r="BA14" s="410"/>
      <c r="BB14" s="410"/>
      <c r="BC14" s="411"/>
      <c r="BD14" s="410"/>
      <c r="BE14" s="410"/>
      <c r="BF14" s="411"/>
      <c r="BG14" s="410"/>
      <c r="BH14" s="410"/>
      <c r="BI14" s="411"/>
      <c r="BJ14" s="410"/>
      <c r="BK14" s="410"/>
      <c r="BL14" s="412"/>
      <c r="BM14" s="410"/>
      <c r="BN14" s="410"/>
      <c r="BO14" s="412"/>
      <c r="BP14" s="411"/>
      <c r="BQ14" s="411"/>
      <c r="BR14" s="411"/>
      <c r="BS14" s="343"/>
    </row>
    <row r="15" spans="1:71" ht="14.25" customHeight="1">
      <c r="A15" s="341"/>
      <c r="B15" s="134" t="s">
        <v>154</v>
      </c>
      <c r="C15" s="470">
        <v>78</v>
      </c>
      <c r="D15" s="475">
        <v>100</v>
      </c>
      <c r="E15" s="475">
        <v>100</v>
      </c>
      <c r="F15" s="475">
        <v>100</v>
      </c>
      <c r="G15" s="471">
        <v>87</v>
      </c>
      <c r="H15" s="471">
        <v>72</v>
      </c>
      <c r="I15" s="471">
        <v>81</v>
      </c>
      <c r="J15" s="475">
        <v>100</v>
      </c>
      <c r="K15" s="475">
        <v>100</v>
      </c>
      <c r="L15" s="471">
        <v>63</v>
      </c>
      <c r="M15" s="471">
        <v>67</v>
      </c>
      <c r="N15" s="472">
        <v>84</v>
      </c>
      <c r="AU15" s="343"/>
      <c r="AV15" s="406"/>
      <c r="AW15" s="409"/>
      <c r="AX15" s="463"/>
      <c r="AY15" s="463"/>
      <c r="AZ15" s="411"/>
      <c r="BA15" s="410"/>
      <c r="BB15" s="410"/>
      <c r="BC15" s="411"/>
      <c r="BD15" s="410"/>
      <c r="BE15" s="410"/>
      <c r="BF15" s="411"/>
      <c r="BG15" s="410"/>
      <c r="BH15" s="410"/>
      <c r="BI15" s="411"/>
      <c r="BJ15" s="410"/>
      <c r="BK15" s="410"/>
      <c r="BL15" s="412"/>
      <c r="BM15" s="410"/>
      <c r="BN15" s="410"/>
      <c r="BO15" s="412"/>
      <c r="BP15" s="411"/>
      <c r="BQ15" s="411"/>
      <c r="BR15" s="411"/>
      <c r="BS15" s="343"/>
    </row>
    <row r="16" spans="1:71" ht="14.25" customHeight="1">
      <c r="A16" s="340">
        <v>2012</v>
      </c>
      <c r="B16" s="302" t="s">
        <v>145</v>
      </c>
      <c r="C16" s="464">
        <v>75</v>
      </c>
      <c r="D16" s="465">
        <v>64</v>
      </c>
      <c r="E16" s="473">
        <v>97</v>
      </c>
      <c r="F16" s="473">
        <v>100</v>
      </c>
      <c r="G16" s="473">
        <v>100</v>
      </c>
      <c r="H16" s="473">
        <v>100</v>
      </c>
      <c r="I16" s="473">
        <v>97</v>
      </c>
      <c r="J16" s="473">
        <v>94</v>
      </c>
      <c r="K16" s="465">
        <v>55</v>
      </c>
      <c r="L16" s="465">
        <v>61</v>
      </c>
      <c r="M16" s="465">
        <v>57</v>
      </c>
      <c r="N16" s="466">
        <v>41</v>
      </c>
      <c r="AU16" s="343"/>
      <c r="AV16" s="406"/>
      <c r="AW16" s="409"/>
      <c r="AX16" s="415"/>
      <c r="AY16" s="411"/>
      <c r="AZ16" s="411"/>
      <c r="BA16" s="415"/>
      <c r="BB16" s="412"/>
      <c r="BC16" s="411"/>
      <c r="BD16" s="415"/>
      <c r="BE16" s="412"/>
      <c r="BF16" s="411"/>
      <c r="BG16" s="415"/>
      <c r="BH16" s="412"/>
      <c r="BI16" s="411"/>
      <c r="BJ16" s="415"/>
      <c r="BK16" s="412"/>
      <c r="BL16" s="412"/>
      <c r="BM16" s="415"/>
      <c r="BN16" s="415"/>
      <c r="BO16" s="415"/>
      <c r="BP16" s="411"/>
      <c r="BQ16" s="412"/>
      <c r="BR16" s="408"/>
      <c r="BS16" s="343"/>
    </row>
    <row r="17" spans="1:71" ht="14.25" customHeight="1">
      <c r="A17" s="342"/>
      <c r="B17" s="133" t="s">
        <v>153</v>
      </c>
      <c r="C17" s="467">
        <v>56</v>
      </c>
      <c r="D17" s="468">
        <v>44</v>
      </c>
      <c r="E17" s="468">
        <v>81</v>
      </c>
      <c r="F17" s="474">
        <v>100</v>
      </c>
      <c r="G17" s="474">
        <v>100</v>
      </c>
      <c r="H17" s="474">
        <v>98</v>
      </c>
      <c r="I17" s="468">
        <v>89</v>
      </c>
      <c r="J17" s="468">
        <v>80</v>
      </c>
      <c r="K17" s="468">
        <v>42</v>
      </c>
      <c r="L17" s="468">
        <v>55</v>
      </c>
      <c r="M17" s="468">
        <v>39</v>
      </c>
      <c r="N17" s="469">
        <v>39</v>
      </c>
      <c r="AU17" s="343"/>
      <c r="AV17" s="406"/>
      <c r="AW17" s="413"/>
      <c r="AX17" s="415"/>
      <c r="AY17" s="411"/>
      <c r="AZ17" s="414"/>
      <c r="BA17" s="415"/>
      <c r="BB17" s="410"/>
      <c r="BC17" s="410"/>
      <c r="BD17" s="410"/>
      <c r="BE17" s="410"/>
      <c r="BF17" s="410"/>
      <c r="BG17" s="415"/>
      <c r="BH17" s="412"/>
      <c r="BI17" s="414"/>
      <c r="BJ17" s="415"/>
      <c r="BK17" s="412"/>
      <c r="BL17" s="412"/>
      <c r="BM17" s="415"/>
      <c r="BN17" s="415"/>
      <c r="BO17" s="415"/>
      <c r="BP17" s="414"/>
      <c r="BQ17" s="412"/>
      <c r="BR17" s="408"/>
      <c r="BS17" s="343"/>
    </row>
    <row r="18" spans="1:71" ht="14.25" customHeight="1">
      <c r="A18" s="341"/>
      <c r="B18" s="134" t="s">
        <v>154</v>
      </c>
      <c r="C18" s="470">
        <v>87</v>
      </c>
      <c r="D18" s="471">
        <v>78</v>
      </c>
      <c r="E18" s="475">
        <v>100</v>
      </c>
      <c r="F18" s="475">
        <v>100</v>
      </c>
      <c r="G18" s="475">
        <v>100</v>
      </c>
      <c r="H18" s="475">
        <v>100</v>
      </c>
      <c r="I18" s="475">
        <v>100</v>
      </c>
      <c r="J18" s="475">
        <v>100</v>
      </c>
      <c r="K18" s="471">
        <v>78</v>
      </c>
      <c r="L18" s="471">
        <v>64</v>
      </c>
      <c r="M18" s="471">
        <v>63</v>
      </c>
      <c r="N18" s="472">
        <v>44</v>
      </c>
      <c r="AU18" s="24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248"/>
    </row>
    <row r="19" spans="1:71" ht="12" customHeight="1">
      <c r="A19" s="1267" t="s">
        <v>124</v>
      </c>
      <c r="B19" s="1261"/>
      <c r="C19" s="1261"/>
      <c r="D19" s="1261"/>
      <c r="E19" s="1261"/>
      <c r="F19" s="1261"/>
      <c r="G19" s="1261"/>
      <c r="H19" s="1261"/>
      <c r="I19" s="1261"/>
      <c r="J19" s="1261"/>
      <c r="K19" s="1261"/>
      <c r="L19" s="1261"/>
      <c r="M19" s="1261"/>
      <c r="N19" s="1262"/>
      <c r="AU19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/>
    </row>
    <row r="20" spans="1:71" ht="13.5" customHeight="1">
      <c r="A20" s="1254" t="s">
        <v>162</v>
      </c>
      <c r="B20" s="1259"/>
      <c r="C20" s="306">
        <v>63.50763978848042</v>
      </c>
      <c r="D20" s="307">
        <v>71.95658517993066</v>
      </c>
      <c r="E20" s="307">
        <v>87.83173621068617</v>
      </c>
      <c r="F20" s="307">
        <v>88.79395313887134</v>
      </c>
      <c r="G20" s="308">
        <v>90.75799726447663</v>
      </c>
      <c r="H20" s="307">
        <v>86.10165202823548</v>
      </c>
      <c r="I20" s="307">
        <v>82.97189270574732</v>
      </c>
      <c r="J20" s="307">
        <v>82.96164127270771</v>
      </c>
      <c r="K20" s="307">
        <v>80.70119039639097</v>
      </c>
      <c r="L20" s="307">
        <v>72.50682933223203</v>
      </c>
      <c r="M20" s="307">
        <v>60.05465232660347</v>
      </c>
      <c r="N20" s="309">
        <v>56.81651281921951</v>
      </c>
      <c r="AU20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/>
    </row>
    <row r="21" spans="1:71" ht="14.25" customHeight="1">
      <c r="A21" s="340">
        <v>2011</v>
      </c>
      <c r="B21" s="302" t="s">
        <v>145</v>
      </c>
      <c r="C21" s="467">
        <v>34</v>
      </c>
      <c r="D21" s="468">
        <v>69</v>
      </c>
      <c r="E21" s="474">
        <v>99</v>
      </c>
      <c r="F21" s="474">
        <v>95</v>
      </c>
      <c r="G21" s="468">
        <v>82</v>
      </c>
      <c r="H21" s="468">
        <v>74</v>
      </c>
      <c r="I21" s="468">
        <v>72</v>
      </c>
      <c r="J21" s="468">
        <v>85</v>
      </c>
      <c r="K21" s="474">
        <v>90</v>
      </c>
      <c r="L21" s="468">
        <v>83</v>
      </c>
      <c r="M21" s="468">
        <v>70</v>
      </c>
      <c r="N21" s="469">
        <v>65</v>
      </c>
      <c r="AU21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/>
    </row>
    <row r="22" spans="1:71" ht="14.25" customHeight="1">
      <c r="A22" s="342"/>
      <c r="B22" s="133" t="s">
        <v>153</v>
      </c>
      <c r="C22" s="467">
        <v>30</v>
      </c>
      <c r="D22" s="468">
        <v>44</v>
      </c>
      <c r="E22" s="474">
        <v>99</v>
      </c>
      <c r="F22" s="468">
        <v>88</v>
      </c>
      <c r="G22" s="468">
        <v>76</v>
      </c>
      <c r="H22" s="468">
        <v>72</v>
      </c>
      <c r="I22" s="468">
        <v>71</v>
      </c>
      <c r="J22" s="468">
        <v>73</v>
      </c>
      <c r="K22" s="468">
        <v>87</v>
      </c>
      <c r="L22" s="468">
        <v>77</v>
      </c>
      <c r="M22" s="468">
        <v>63</v>
      </c>
      <c r="N22" s="469">
        <v>57</v>
      </c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4.25" customHeight="1">
      <c r="A23" s="341"/>
      <c r="B23" s="134" t="s">
        <v>154</v>
      </c>
      <c r="C23" s="470">
        <v>43</v>
      </c>
      <c r="D23" s="475">
        <v>98</v>
      </c>
      <c r="E23" s="475">
        <v>100</v>
      </c>
      <c r="F23" s="475">
        <v>99</v>
      </c>
      <c r="G23" s="471">
        <v>88</v>
      </c>
      <c r="H23" s="471">
        <v>76</v>
      </c>
      <c r="I23" s="471">
        <v>74</v>
      </c>
      <c r="J23" s="475">
        <v>92</v>
      </c>
      <c r="K23" s="475">
        <v>92</v>
      </c>
      <c r="L23" s="471">
        <v>86</v>
      </c>
      <c r="M23" s="471">
        <v>77</v>
      </c>
      <c r="N23" s="472">
        <v>70</v>
      </c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4.25" customHeight="1">
      <c r="A24" s="340">
        <v>2012</v>
      </c>
      <c r="B24" s="302" t="s">
        <v>145</v>
      </c>
      <c r="C24" s="467">
        <v>70</v>
      </c>
      <c r="D24" s="468">
        <v>81</v>
      </c>
      <c r="E24" s="474">
        <v>99</v>
      </c>
      <c r="F24" s="474">
        <v>100</v>
      </c>
      <c r="G24" s="474">
        <v>99</v>
      </c>
      <c r="H24" s="474">
        <v>97</v>
      </c>
      <c r="I24" s="474">
        <v>95</v>
      </c>
      <c r="J24" s="468">
        <v>88</v>
      </c>
      <c r="K24" s="468">
        <v>75</v>
      </c>
      <c r="L24" s="468">
        <v>60</v>
      </c>
      <c r="M24" s="468">
        <v>43</v>
      </c>
      <c r="N24" s="469">
        <v>31</v>
      </c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4.25" customHeight="1">
      <c r="A25" s="342"/>
      <c r="B25" s="133" t="s">
        <v>153</v>
      </c>
      <c r="C25" s="467">
        <v>66</v>
      </c>
      <c r="D25" s="468">
        <v>64</v>
      </c>
      <c r="E25" s="474">
        <v>97</v>
      </c>
      <c r="F25" s="474">
        <v>99</v>
      </c>
      <c r="G25" s="474">
        <v>98</v>
      </c>
      <c r="H25" s="474">
        <v>94</v>
      </c>
      <c r="I25" s="474">
        <v>93</v>
      </c>
      <c r="J25" s="468">
        <v>82</v>
      </c>
      <c r="K25" s="468">
        <v>68</v>
      </c>
      <c r="L25" s="468">
        <v>51</v>
      </c>
      <c r="M25" s="468">
        <v>37</v>
      </c>
      <c r="N25" s="469">
        <v>26</v>
      </c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4.25" customHeight="1">
      <c r="A26" s="341"/>
      <c r="B26" s="134" t="s">
        <v>154</v>
      </c>
      <c r="C26" s="470">
        <v>73</v>
      </c>
      <c r="D26" s="475">
        <v>100</v>
      </c>
      <c r="E26" s="475">
        <v>100</v>
      </c>
      <c r="F26" s="475">
        <v>100</v>
      </c>
      <c r="G26" s="475">
        <v>100</v>
      </c>
      <c r="H26" s="475">
        <v>99</v>
      </c>
      <c r="I26" s="475">
        <v>97</v>
      </c>
      <c r="J26" s="475">
        <v>93</v>
      </c>
      <c r="K26" s="471">
        <v>82</v>
      </c>
      <c r="L26" s="471">
        <v>68</v>
      </c>
      <c r="M26" s="471">
        <v>51</v>
      </c>
      <c r="N26" s="472">
        <v>37</v>
      </c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2" customHeight="1">
      <c r="A27" s="1260" t="s">
        <v>125</v>
      </c>
      <c r="B27" s="1261"/>
      <c r="C27" s="1261"/>
      <c r="D27" s="1261"/>
      <c r="E27" s="1261"/>
      <c r="F27" s="1261"/>
      <c r="G27" s="1261"/>
      <c r="H27" s="1261"/>
      <c r="I27" s="1261"/>
      <c r="J27" s="1261"/>
      <c r="K27" s="1261"/>
      <c r="L27" s="1261"/>
      <c r="M27" s="1261"/>
      <c r="N27" s="1262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3.5" customHeight="1">
      <c r="A28" s="1254" t="s">
        <v>162</v>
      </c>
      <c r="B28" s="1259"/>
      <c r="C28" s="306">
        <v>22.608661346326166</v>
      </c>
      <c r="D28" s="307">
        <v>30.42584964037699</v>
      </c>
      <c r="E28" s="307">
        <v>64.2829511408344</v>
      </c>
      <c r="F28" s="307">
        <v>74.74111714263752</v>
      </c>
      <c r="G28" s="307">
        <v>77.43481465591442</v>
      </c>
      <c r="H28" s="307">
        <v>68.94230502911192</v>
      </c>
      <c r="I28" s="307">
        <v>58.13367254180372</v>
      </c>
      <c r="J28" s="307">
        <v>49.384506603617965</v>
      </c>
      <c r="K28" s="307">
        <v>37.312511720795875</v>
      </c>
      <c r="L28" s="307">
        <v>25.100003240642614</v>
      </c>
      <c r="M28" s="307">
        <v>12.979772025541648</v>
      </c>
      <c r="N28" s="309">
        <v>9.837693446026877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4.25" customHeight="1">
      <c r="A29" s="340">
        <v>2011</v>
      </c>
      <c r="B29" s="302" t="s">
        <v>145</v>
      </c>
      <c r="C29" s="467">
        <v>41</v>
      </c>
      <c r="D29" s="468">
        <v>64</v>
      </c>
      <c r="E29" s="474">
        <v>95</v>
      </c>
      <c r="F29" s="474">
        <v>98</v>
      </c>
      <c r="G29" s="474">
        <v>90</v>
      </c>
      <c r="H29" s="468">
        <v>81</v>
      </c>
      <c r="I29" s="468">
        <v>72</v>
      </c>
      <c r="J29" s="468">
        <v>64</v>
      </c>
      <c r="K29" s="468">
        <v>58</v>
      </c>
      <c r="L29" s="468">
        <v>49</v>
      </c>
      <c r="M29" s="468">
        <v>40</v>
      </c>
      <c r="N29" s="469">
        <v>33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4.25" customHeight="1">
      <c r="A30" s="342"/>
      <c r="B30" s="133" t="s">
        <v>153</v>
      </c>
      <c r="C30" s="467">
        <v>38</v>
      </c>
      <c r="D30" s="468">
        <v>49</v>
      </c>
      <c r="E30" s="468">
        <v>83</v>
      </c>
      <c r="F30" s="474">
        <v>93</v>
      </c>
      <c r="G30" s="468">
        <v>83</v>
      </c>
      <c r="H30" s="468">
        <v>79</v>
      </c>
      <c r="I30" s="468">
        <v>66</v>
      </c>
      <c r="J30" s="468">
        <v>61</v>
      </c>
      <c r="K30" s="468">
        <v>54</v>
      </c>
      <c r="L30" s="468">
        <v>45</v>
      </c>
      <c r="M30" s="468">
        <v>36</v>
      </c>
      <c r="N30" s="469">
        <v>31</v>
      </c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4.25" customHeight="1">
      <c r="A31" s="341"/>
      <c r="B31" s="134" t="s">
        <v>154</v>
      </c>
      <c r="C31" s="470">
        <v>47</v>
      </c>
      <c r="D31" s="471">
        <v>82</v>
      </c>
      <c r="E31" s="475">
        <v>100</v>
      </c>
      <c r="F31" s="475">
        <v>100</v>
      </c>
      <c r="G31" s="475">
        <v>94</v>
      </c>
      <c r="H31" s="471">
        <v>83</v>
      </c>
      <c r="I31" s="471">
        <v>79</v>
      </c>
      <c r="J31" s="471">
        <v>66</v>
      </c>
      <c r="K31" s="471">
        <v>61</v>
      </c>
      <c r="L31" s="471">
        <v>54</v>
      </c>
      <c r="M31" s="471">
        <v>45</v>
      </c>
      <c r="N31" s="472">
        <v>36</v>
      </c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4.25" customHeight="1">
      <c r="A32" s="340">
        <v>2012</v>
      </c>
      <c r="B32" s="302" t="s">
        <v>145</v>
      </c>
      <c r="C32" s="467">
        <v>30</v>
      </c>
      <c r="D32" s="468">
        <v>28</v>
      </c>
      <c r="E32" s="468">
        <v>33</v>
      </c>
      <c r="F32" s="468">
        <v>67</v>
      </c>
      <c r="G32" s="474">
        <v>97</v>
      </c>
      <c r="H32" s="474">
        <v>94</v>
      </c>
      <c r="I32" s="468">
        <v>85</v>
      </c>
      <c r="J32" s="468">
        <v>76</v>
      </c>
      <c r="K32" s="468">
        <v>63</v>
      </c>
      <c r="L32" s="468">
        <v>50</v>
      </c>
      <c r="M32" s="468">
        <v>36</v>
      </c>
      <c r="N32" s="469">
        <v>25</v>
      </c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4.25" customHeight="1">
      <c r="A33" s="342"/>
      <c r="B33" s="133" t="s">
        <v>153</v>
      </c>
      <c r="C33" s="467">
        <v>27</v>
      </c>
      <c r="D33" s="468">
        <v>26</v>
      </c>
      <c r="E33" s="468">
        <v>30</v>
      </c>
      <c r="F33" s="468">
        <v>44</v>
      </c>
      <c r="G33" s="468">
        <v>87</v>
      </c>
      <c r="H33" s="474">
        <v>91</v>
      </c>
      <c r="I33" s="468">
        <v>81</v>
      </c>
      <c r="J33" s="468">
        <v>70</v>
      </c>
      <c r="K33" s="468">
        <v>57</v>
      </c>
      <c r="L33" s="468">
        <v>42</v>
      </c>
      <c r="M33" s="468">
        <v>31</v>
      </c>
      <c r="N33" s="469">
        <v>21</v>
      </c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4.25" customHeight="1">
      <c r="A34" s="341"/>
      <c r="B34" s="134" t="s">
        <v>154</v>
      </c>
      <c r="C34" s="470">
        <v>32</v>
      </c>
      <c r="D34" s="471">
        <v>29</v>
      </c>
      <c r="E34" s="471">
        <v>42</v>
      </c>
      <c r="F34" s="471">
        <v>86</v>
      </c>
      <c r="G34" s="475">
        <v>100</v>
      </c>
      <c r="H34" s="475">
        <v>99</v>
      </c>
      <c r="I34" s="475">
        <v>91</v>
      </c>
      <c r="J34" s="471">
        <v>81</v>
      </c>
      <c r="K34" s="471">
        <v>70</v>
      </c>
      <c r="L34" s="471">
        <v>57</v>
      </c>
      <c r="M34" s="471">
        <v>42</v>
      </c>
      <c r="N34" s="472">
        <v>30</v>
      </c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14" ht="12" customHeight="1">
      <c r="A35" s="1260" t="s">
        <v>126</v>
      </c>
      <c r="B35" s="1261"/>
      <c r="C35" s="1261"/>
      <c r="D35" s="1261"/>
      <c r="E35" s="1261"/>
      <c r="F35" s="1261"/>
      <c r="G35" s="1261"/>
      <c r="H35" s="1261"/>
      <c r="I35" s="1261"/>
      <c r="J35" s="1261"/>
      <c r="K35" s="1261"/>
      <c r="L35" s="1261"/>
      <c r="M35" s="1261"/>
      <c r="N35" s="1262"/>
    </row>
    <row r="36" spans="1:14" ht="13.5" customHeight="1">
      <c r="A36" s="1254" t="s">
        <v>162</v>
      </c>
      <c r="B36" s="1259"/>
      <c r="C36" s="306">
        <v>31.880265050339023</v>
      </c>
      <c r="D36" s="307">
        <v>48.11860213830756</v>
      </c>
      <c r="E36" s="307">
        <v>72.85962862132729</v>
      </c>
      <c r="F36" s="307">
        <v>74.9516321656051</v>
      </c>
      <c r="G36" s="307">
        <v>77.43116909800698</v>
      </c>
      <c r="H36" s="307">
        <v>72.7937898089172</v>
      </c>
      <c r="I36" s="307">
        <v>65.12340764331209</v>
      </c>
      <c r="J36" s="307">
        <v>62.625333881241</v>
      </c>
      <c r="K36" s="307">
        <v>58.308917197452224</v>
      </c>
      <c r="L36" s="307">
        <v>46.039076946784455</v>
      </c>
      <c r="M36" s="307">
        <v>28.36385350318471</v>
      </c>
      <c r="N36" s="309">
        <v>19.89071810149989</v>
      </c>
    </row>
    <row r="37" spans="1:14" ht="14.25" customHeight="1">
      <c r="A37" s="340">
        <v>2011</v>
      </c>
      <c r="B37" s="302" t="s">
        <v>145</v>
      </c>
      <c r="C37" s="467">
        <v>31</v>
      </c>
      <c r="D37" s="468">
        <v>50</v>
      </c>
      <c r="E37" s="468">
        <v>72</v>
      </c>
      <c r="F37" s="468">
        <v>82</v>
      </c>
      <c r="G37" s="468">
        <v>85</v>
      </c>
      <c r="H37" s="468">
        <v>87</v>
      </c>
      <c r="I37" s="474">
        <v>91</v>
      </c>
      <c r="J37" s="474">
        <v>98</v>
      </c>
      <c r="K37" s="474">
        <v>99</v>
      </c>
      <c r="L37" s="474">
        <v>96</v>
      </c>
      <c r="M37" s="468">
        <v>82</v>
      </c>
      <c r="N37" s="469">
        <v>71</v>
      </c>
    </row>
    <row r="38" spans="1:14" ht="14.25" customHeight="1">
      <c r="A38" s="342"/>
      <c r="B38" s="133" t="s">
        <v>153</v>
      </c>
      <c r="C38" s="467">
        <v>29</v>
      </c>
      <c r="D38" s="468">
        <v>38</v>
      </c>
      <c r="E38" s="468">
        <v>62</v>
      </c>
      <c r="F38" s="468">
        <v>81</v>
      </c>
      <c r="G38" s="468">
        <v>83</v>
      </c>
      <c r="H38" s="468">
        <v>85</v>
      </c>
      <c r="I38" s="468">
        <v>89</v>
      </c>
      <c r="J38" s="474">
        <v>93</v>
      </c>
      <c r="K38" s="474">
        <v>98</v>
      </c>
      <c r="L38" s="474">
        <v>90</v>
      </c>
      <c r="M38" s="468">
        <v>75</v>
      </c>
      <c r="N38" s="469">
        <v>66</v>
      </c>
    </row>
    <row r="39" spans="1:14" ht="14.25" customHeight="1">
      <c r="A39" s="341"/>
      <c r="B39" s="134" t="s">
        <v>154</v>
      </c>
      <c r="C39" s="470">
        <v>38</v>
      </c>
      <c r="D39" s="471">
        <v>62</v>
      </c>
      <c r="E39" s="471">
        <v>80</v>
      </c>
      <c r="F39" s="471">
        <v>83</v>
      </c>
      <c r="G39" s="471">
        <v>86</v>
      </c>
      <c r="H39" s="475">
        <v>90</v>
      </c>
      <c r="I39" s="475">
        <v>92</v>
      </c>
      <c r="J39" s="475">
        <v>100</v>
      </c>
      <c r="K39" s="475">
        <v>99</v>
      </c>
      <c r="L39" s="475">
        <v>98</v>
      </c>
      <c r="M39" s="471">
        <v>89</v>
      </c>
      <c r="N39" s="472">
        <v>76</v>
      </c>
    </row>
    <row r="40" spans="1:14" ht="14.25" customHeight="1">
      <c r="A40" s="340">
        <v>2012</v>
      </c>
      <c r="B40" s="302" t="s">
        <v>145</v>
      </c>
      <c r="C40" s="467">
        <v>60</v>
      </c>
      <c r="D40" s="468">
        <v>53</v>
      </c>
      <c r="E40" s="468">
        <v>57</v>
      </c>
      <c r="F40" s="468">
        <v>73</v>
      </c>
      <c r="G40" s="468">
        <v>86</v>
      </c>
      <c r="H40" s="468">
        <v>85</v>
      </c>
      <c r="I40" s="468">
        <v>81</v>
      </c>
      <c r="J40" s="468">
        <v>74</v>
      </c>
      <c r="K40" s="468">
        <v>66</v>
      </c>
      <c r="L40" s="468">
        <v>59</v>
      </c>
      <c r="M40" s="468">
        <v>50</v>
      </c>
      <c r="N40" s="469">
        <v>40</v>
      </c>
    </row>
    <row r="41" spans="1:14" ht="14.25" customHeight="1">
      <c r="A41" s="342"/>
      <c r="B41" s="133" t="s">
        <v>153</v>
      </c>
      <c r="C41" s="467">
        <v>54</v>
      </c>
      <c r="D41" s="468">
        <v>50</v>
      </c>
      <c r="E41" s="468">
        <v>54</v>
      </c>
      <c r="F41" s="468">
        <v>65</v>
      </c>
      <c r="G41" s="468">
        <v>83</v>
      </c>
      <c r="H41" s="468">
        <v>84</v>
      </c>
      <c r="I41" s="468">
        <v>77</v>
      </c>
      <c r="J41" s="468">
        <v>70</v>
      </c>
      <c r="K41" s="468">
        <v>63</v>
      </c>
      <c r="L41" s="468">
        <v>54</v>
      </c>
      <c r="M41" s="468">
        <v>46</v>
      </c>
      <c r="N41" s="469">
        <v>36</v>
      </c>
    </row>
    <row r="42" spans="1:14" ht="14.25" customHeight="1">
      <c r="A42" s="341"/>
      <c r="B42" s="134" t="s">
        <v>154</v>
      </c>
      <c r="C42" s="470">
        <v>66</v>
      </c>
      <c r="D42" s="471">
        <v>55</v>
      </c>
      <c r="E42" s="471">
        <v>63</v>
      </c>
      <c r="F42" s="471">
        <v>82</v>
      </c>
      <c r="G42" s="471">
        <v>89</v>
      </c>
      <c r="H42" s="471">
        <v>88</v>
      </c>
      <c r="I42" s="471">
        <v>83</v>
      </c>
      <c r="J42" s="471">
        <v>77</v>
      </c>
      <c r="K42" s="471">
        <v>70</v>
      </c>
      <c r="L42" s="471">
        <v>63</v>
      </c>
      <c r="M42" s="471">
        <v>54</v>
      </c>
      <c r="N42" s="472">
        <v>45</v>
      </c>
    </row>
    <row r="43" spans="1:14" ht="22.5" customHeight="1">
      <c r="A43" s="1263" t="s">
        <v>161</v>
      </c>
      <c r="B43" s="1264"/>
      <c r="C43" s="1264"/>
      <c r="D43" s="1264"/>
      <c r="E43" s="1264"/>
      <c r="F43" s="1264"/>
      <c r="G43" s="1264"/>
      <c r="H43" s="1264"/>
      <c r="I43" s="1264"/>
      <c r="J43" s="1264"/>
      <c r="K43" s="1264"/>
      <c r="L43" s="1264"/>
      <c r="M43" s="1264"/>
      <c r="N43" s="1265"/>
    </row>
    <row r="44" spans="1:14" ht="14.25" customHeight="1">
      <c r="A44" s="1254" t="s">
        <v>162</v>
      </c>
      <c r="B44" s="1255"/>
      <c r="C44" s="306">
        <v>49.05692530552254</v>
      </c>
      <c r="D44" s="307">
        <v>56.498040231527604</v>
      </c>
      <c r="E44" s="307">
        <v>77.3311330577234</v>
      </c>
      <c r="F44" s="307">
        <v>81.50642327615797</v>
      </c>
      <c r="G44" s="307">
        <v>82.93354439715617</v>
      </c>
      <c r="H44" s="307">
        <v>78.7027213643602</v>
      </c>
      <c r="I44" s="307">
        <v>74.52947088183552</v>
      </c>
      <c r="J44" s="307">
        <v>72.56849592560359</v>
      </c>
      <c r="K44" s="307">
        <v>67.7606717800432</v>
      </c>
      <c r="L44" s="307">
        <v>57.923041039016496</v>
      </c>
      <c r="M44" s="307">
        <v>45.77932573493394</v>
      </c>
      <c r="N44" s="309">
        <v>40.511551125901214</v>
      </c>
    </row>
    <row r="45" spans="1:14" ht="18" customHeight="1">
      <c r="A45" s="340">
        <v>2011</v>
      </c>
      <c r="B45" s="298" t="s">
        <v>145</v>
      </c>
      <c r="C45" s="470">
        <v>39</v>
      </c>
      <c r="D45" s="471">
        <v>54</v>
      </c>
      <c r="E45" s="471">
        <v>68</v>
      </c>
      <c r="F45" s="471">
        <v>70</v>
      </c>
      <c r="G45" s="471">
        <v>61</v>
      </c>
      <c r="H45" s="471">
        <v>55</v>
      </c>
      <c r="I45" s="471">
        <v>55</v>
      </c>
      <c r="J45" s="471">
        <v>58</v>
      </c>
      <c r="K45" s="471">
        <v>56</v>
      </c>
      <c r="L45" s="471">
        <v>49</v>
      </c>
      <c r="M45" s="471">
        <v>43</v>
      </c>
      <c r="N45" s="472">
        <v>40</v>
      </c>
    </row>
    <row r="46" spans="1:14" ht="18" customHeight="1">
      <c r="A46" s="340">
        <v>2012</v>
      </c>
      <c r="B46" s="298" t="s">
        <v>145</v>
      </c>
      <c r="C46" s="470">
        <v>38</v>
      </c>
      <c r="D46" s="471">
        <v>37</v>
      </c>
      <c r="E46" s="471">
        <v>49</v>
      </c>
      <c r="F46" s="471">
        <v>71</v>
      </c>
      <c r="G46" s="475">
        <v>91</v>
      </c>
      <c r="H46" s="475">
        <v>91</v>
      </c>
      <c r="I46" s="471">
        <v>87</v>
      </c>
      <c r="J46" s="471">
        <v>82</v>
      </c>
      <c r="K46" s="471">
        <v>71</v>
      </c>
      <c r="L46" s="471">
        <v>64</v>
      </c>
      <c r="M46" s="471">
        <v>54</v>
      </c>
      <c r="N46" s="472">
        <v>44</v>
      </c>
    </row>
    <row r="47" spans="1:14" ht="12" customHeight="1">
      <c r="A47" s="1256" t="s">
        <v>141</v>
      </c>
      <c r="B47" s="1257"/>
      <c r="C47" s="1257"/>
      <c r="D47" s="1257"/>
      <c r="E47" s="1257"/>
      <c r="F47" s="1257"/>
      <c r="G47" s="1257"/>
      <c r="H47" s="1257"/>
      <c r="I47" s="1257"/>
      <c r="J47" s="1257"/>
      <c r="K47" s="1257"/>
      <c r="L47" s="1257"/>
      <c r="M47" s="1257"/>
      <c r="N47" s="1258"/>
    </row>
    <row r="48" spans="1:14" ht="15" customHeight="1">
      <c r="A48" s="340">
        <v>2011</v>
      </c>
      <c r="B48" s="298" t="s">
        <v>145</v>
      </c>
      <c r="C48" s="531">
        <v>37</v>
      </c>
      <c r="D48" s="300">
        <v>49</v>
      </c>
      <c r="E48" s="300">
        <v>72</v>
      </c>
      <c r="F48" s="300">
        <v>84</v>
      </c>
      <c r="G48" s="300">
        <v>87</v>
      </c>
      <c r="H48" s="300">
        <v>83</v>
      </c>
      <c r="I48" s="300">
        <v>79</v>
      </c>
      <c r="J48" s="300">
        <v>87</v>
      </c>
      <c r="K48" s="299">
        <v>94</v>
      </c>
      <c r="L48" s="299">
        <v>93</v>
      </c>
      <c r="M48" s="300">
        <v>80</v>
      </c>
      <c r="N48" s="301">
        <v>72</v>
      </c>
    </row>
    <row r="49" spans="1:14" ht="15" customHeight="1">
      <c r="A49" s="339"/>
      <c r="B49" s="132" t="s">
        <v>153</v>
      </c>
      <c r="C49" s="532">
        <v>33</v>
      </c>
      <c r="D49" s="142">
        <v>39</v>
      </c>
      <c r="E49" s="142">
        <v>59</v>
      </c>
      <c r="F49" s="142">
        <v>82</v>
      </c>
      <c r="G49" s="142">
        <v>86</v>
      </c>
      <c r="H49" s="142">
        <v>81</v>
      </c>
      <c r="I49" s="142">
        <v>79</v>
      </c>
      <c r="J49" s="142">
        <v>80</v>
      </c>
      <c r="K49" s="143">
        <v>92</v>
      </c>
      <c r="L49" s="142">
        <v>88</v>
      </c>
      <c r="M49" s="142">
        <v>72</v>
      </c>
      <c r="N49" s="296">
        <v>66</v>
      </c>
    </row>
    <row r="50" spans="1:14" ht="15" customHeight="1">
      <c r="A50" s="338"/>
      <c r="B50" s="135" t="s">
        <v>154</v>
      </c>
      <c r="C50" s="533">
        <v>41</v>
      </c>
      <c r="D50" s="144">
        <v>59</v>
      </c>
      <c r="E50" s="144">
        <v>82</v>
      </c>
      <c r="F50" s="144">
        <v>86</v>
      </c>
      <c r="G50" s="144">
        <v>88</v>
      </c>
      <c r="H50" s="144">
        <v>86</v>
      </c>
      <c r="I50" s="144">
        <v>81</v>
      </c>
      <c r="J50" s="145">
        <v>92</v>
      </c>
      <c r="K50" s="145">
        <v>95</v>
      </c>
      <c r="L50" s="145">
        <v>96</v>
      </c>
      <c r="M50" s="144">
        <v>87</v>
      </c>
      <c r="N50" s="297">
        <v>78</v>
      </c>
    </row>
    <row r="51" spans="1:14" ht="15" customHeight="1">
      <c r="A51" s="340">
        <v>2012</v>
      </c>
      <c r="B51" s="298" t="s">
        <v>145</v>
      </c>
      <c r="C51" s="464">
        <v>80</v>
      </c>
      <c r="D51" s="465">
        <v>84</v>
      </c>
      <c r="E51" s="473">
        <v>99</v>
      </c>
      <c r="F51" s="473">
        <v>100</v>
      </c>
      <c r="G51" s="473">
        <v>100</v>
      </c>
      <c r="H51" s="473">
        <v>100</v>
      </c>
      <c r="I51" s="473">
        <v>100</v>
      </c>
      <c r="J51" s="473">
        <v>100</v>
      </c>
      <c r="K51" s="473">
        <v>97</v>
      </c>
      <c r="L51" s="465">
        <v>80</v>
      </c>
      <c r="M51" s="465">
        <v>62</v>
      </c>
      <c r="N51" s="466">
        <v>45</v>
      </c>
    </row>
    <row r="52" spans="1:14" ht="15" customHeight="1">
      <c r="A52" s="339"/>
      <c r="B52" s="132" t="s">
        <v>153</v>
      </c>
      <c r="C52" s="467">
        <v>79</v>
      </c>
      <c r="D52" s="468">
        <v>80</v>
      </c>
      <c r="E52" s="474">
        <v>92</v>
      </c>
      <c r="F52" s="474">
        <v>100</v>
      </c>
      <c r="G52" s="474">
        <v>100</v>
      </c>
      <c r="H52" s="474">
        <v>99</v>
      </c>
      <c r="I52" s="474">
        <v>99</v>
      </c>
      <c r="J52" s="474">
        <v>100</v>
      </c>
      <c r="K52" s="474">
        <v>91</v>
      </c>
      <c r="L52" s="468">
        <v>71</v>
      </c>
      <c r="M52" s="468">
        <v>56</v>
      </c>
      <c r="N52" s="469">
        <v>37</v>
      </c>
    </row>
    <row r="53" spans="1:14" ht="15" customHeight="1">
      <c r="A53" s="338"/>
      <c r="B53" s="135" t="s">
        <v>154</v>
      </c>
      <c r="C53" s="470">
        <v>82</v>
      </c>
      <c r="D53" s="475">
        <v>90</v>
      </c>
      <c r="E53" s="475">
        <v>100</v>
      </c>
      <c r="F53" s="475">
        <v>100</v>
      </c>
      <c r="G53" s="475">
        <v>100</v>
      </c>
      <c r="H53" s="475">
        <v>100</v>
      </c>
      <c r="I53" s="475">
        <v>100</v>
      </c>
      <c r="J53" s="475">
        <v>100</v>
      </c>
      <c r="K53" s="475">
        <v>100</v>
      </c>
      <c r="L53" s="475">
        <v>90</v>
      </c>
      <c r="M53" s="471">
        <v>70</v>
      </c>
      <c r="N53" s="472">
        <v>55</v>
      </c>
    </row>
    <row r="54" spans="1:7" ht="9.75" customHeight="1">
      <c r="A54" s="337" t="s">
        <v>163</v>
      </c>
      <c r="B54" s="146"/>
      <c r="C54" s="147"/>
      <c r="D54" s="147"/>
      <c r="E54" s="147"/>
      <c r="F54" s="147"/>
      <c r="G54" s="147"/>
    </row>
    <row r="55" ht="12.75">
      <c r="A55" s="94" t="s">
        <v>127</v>
      </c>
    </row>
    <row r="56" spans="1:19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 s="927">
        <v>1650.8</v>
      </c>
      <c r="R56" s="927"/>
      <c r="S56" s="927"/>
    </row>
    <row r="57" spans="1:15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5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</sheetData>
  <sheetProtection/>
  <mergeCells count="20">
    <mergeCell ref="A19:N19"/>
    <mergeCell ref="A1:T1"/>
    <mergeCell ref="AW2:AY2"/>
    <mergeCell ref="AZ2:BB2"/>
    <mergeCell ref="BC2:BE2"/>
    <mergeCell ref="BM2:BN2"/>
    <mergeCell ref="A3:N3"/>
    <mergeCell ref="A4:B4"/>
    <mergeCell ref="A11:N11"/>
    <mergeCell ref="A12:B12"/>
    <mergeCell ref="BF2:BH2"/>
    <mergeCell ref="BI2:BK2"/>
    <mergeCell ref="A44:B44"/>
    <mergeCell ref="A47:N47"/>
    <mergeCell ref="A20:B20"/>
    <mergeCell ref="A27:N27"/>
    <mergeCell ref="A28:B28"/>
    <mergeCell ref="A35:N35"/>
    <mergeCell ref="A36:B36"/>
    <mergeCell ref="A43:N43"/>
  </mergeCells>
  <printOptions/>
  <pageMargins left="0.5118110236220472" right="0.5118110236220472" top="0.7086614173228347" bottom="0.1968503937007874" header="0.5118110236220472" footer="0.11811023622047245"/>
  <pageSetup horizontalDpi="300" verticalDpi="300" orientation="portrait" paperSize="9" r:id="rId2"/>
  <headerFooter alignWithMargins="0">
    <oddHeader>&amp;C19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175"/>
  <sheetViews>
    <sheetView zoomScale="118" zoomScaleNormal="118" zoomScalePageLayoutView="0" workbookViewId="0" topLeftCell="M7">
      <selection activeCell="A28" sqref="A28"/>
    </sheetView>
  </sheetViews>
  <sheetFormatPr defaultColWidth="8.00390625" defaultRowHeight="15.75"/>
  <cols>
    <col min="1" max="1" width="6.125" style="3" customWidth="1"/>
    <col min="2" max="2" width="4.625" style="3" customWidth="1"/>
    <col min="3" max="14" width="5.125" style="3" customWidth="1"/>
    <col min="15" max="15" width="4.75390625" style="3" customWidth="1"/>
    <col min="16" max="16" width="5.125" style="3" customWidth="1"/>
    <col min="17" max="17" width="4.75390625" style="3" customWidth="1"/>
    <col min="18" max="18" width="5.125" style="3" customWidth="1"/>
    <col min="19" max="19" width="4.75390625" style="3" customWidth="1"/>
    <col min="20" max="20" width="5.75390625" style="3" customWidth="1"/>
    <col min="21" max="21" width="5.375" style="3" customWidth="1"/>
    <col min="22" max="24" width="5.625" style="3" customWidth="1"/>
    <col min="25" max="40" width="5.00390625" style="3" customWidth="1"/>
    <col min="41" max="41" width="5.75390625" style="3" customWidth="1"/>
    <col min="42" max="53" width="5.625" style="3" customWidth="1"/>
    <col min="54" max="16384" width="8.00390625" style="3" customWidth="1"/>
  </cols>
  <sheetData>
    <row r="1" spans="1:57" ht="14.25" customHeight="1">
      <c r="A1" s="1" t="s">
        <v>310</v>
      </c>
      <c r="B1" s="2"/>
      <c r="C1" s="2"/>
      <c r="D1" s="2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256"/>
      <c r="AP1" s="478"/>
      <c r="AQ1" s="478"/>
      <c r="AR1" s="478"/>
      <c r="AS1" s="478"/>
      <c r="AT1" s="478"/>
      <c r="AU1" s="478"/>
      <c r="AV1" s="478"/>
      <c r="AW1" s="343"/>
      <c r="AX1" s="343"/>
      <c r="AY1" s="336"/>
      <c r="AZ1" s="336"/>
      <c r="BA1" s="336"/>
      <c r="BB1" s="336"/>
      <c r="BC1" s="336"/>
      <c r="BD1" s="336"/>
      <c r="BE1" s="336"/>
    </row>
    <row r="2" spans="25:57" ht="1.5" customHeight="1"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56"/>
      <c r="AP2" s="478"/>
      <c r="AQ2" s="478"/>
      <c r="AR2" s="478"/>
      <c r="AS2" s="478"/>
      <c r="AT2" s="478"/>
      <c r="AU2" s="478"/>
      <c r="AV2" s="478"/>
      <c r="AW2" s="343"/>
      <c r="AX2" s="343"/>
      <c r="AY2" s="336"/>
      <c r="AZ2" s="336"/>
      <c r="BA2" s="336"/>
      <c r="BB2" s="336"/>
      <c r="BC2" s="336"/>
      <c r="BD2" s="336"/>
      <c r="BE2" s="336"/>
    </row>
    <row r="3" spans="1:57" ht="21.75" customHeight="1">
      <c r="A3" s="1236" t="s">
        <v>0</v>
      </c>
      <c r="B3" s="1232" t="s">
        <v>1</v>
      </c>
      <c r="C3" s="1274"/>
      <c r="D3" s="1233"/>
      <c r="E3" s="1232" t="s">
        <v>2</v>
      </c>
      <c r="F3" s="1274"/>
      <c r="G3" s="1233"/>
      <c r="H3" s="1232" t="s">
        <v>3</v>
      </c>
      <c r="I3" s="1274"/>
      <c r="J3" s="1233"/>
      <c r="K3" s="1232" t="s">
        <v>4</v>
      </c>
      <c r="L3" s="1274"/>
      <c r="M3" s="1233"/>
      <c r="N3" s="1232" t="s">
        <v>5</v>
      </c>
      <c r="O3" s="1274"/>
      <c r="P3" s="1233"/>
      <c r="Q3" s="1276" t="s">
        <v>6</v>
      </c>
      <c r="R3" s="1276"/>
      <c r="S3" s="1276"/>
      <c r="T3" s="1277" t="s">
        <v>7</v>
      </c>
      <c r="U3" s="1278"/>
      <c r="V3" s="1278"/>
      <c r="W3" s="1278"/>
      <c r="X3" s="1279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56"/>
      <c r="AP3" s="478"/>
      <c r="AQ3" s="478"/>
      <c r="AR3" s="478"/>
      <c r="AS3" s="478"/>
      <c r="AT3" s="478"/>
      <c r="AU3" s="478"/>
      <c r="AV3" s="478"/>
      <c r="AW3" s="343"/>
      <c r="AX3" s="343"/>
      <c r="AY3" s="336"/>
      <c r="AZ3" s="336"/>
      <c r="BA3" s="336"/>
      <c r="BB3" s="336"/>
      <c r="BC3" s="336"/>
      <c r="BD3" s="336"/>
      <c r="BE3" s="336"/>
    </row>
    <row r="4" spans="1:57" ht="9" customHeight="1">
      <c r="A4" s="1272"/>
      <c r="B4" s="5" t="s">
        <v>8</v>
      </c>
      <c r="C4" s="6" t="s">
        <v>138</v>
      </c>
      <c r="D4" s="7" t="s">
        <v>9</v>
      </c>
      <c r="E4" s="5" t="s">
        <v>8</v>
      </c>
      <c r="F4" s="6" t="s">
        <v>138</v>
      </c>
      <c r="G4" s="7" t="s">
        <v>9</v>
      </c>
      <c r="H4" s="5" t="s">
        <v>8</v>
      </c>
      <c r="I4" s="6" t="s">
        <v>138</v>
      </c>
      <c r="J4" s="7" t="s">
        <v>9</v>
      </c>
      <c r="K4" s="5" t="s">
        <v>8</v>
      </c>
      <c r="L4" s="6" t="s">
        <v>138</v>
      </c>
      <c r="M4" s="7" t="s">
        <v>9</v>
      </c>
      <c r="N4" s="5" t="s">
        <v>8</v>
      </c>
      <c r="O4" s="6" t="s">
        <v>138</v>
      </c>
      <c r="P4" s="7" t="s">
        <v>9</v>
      </c>
      <c r="Q4" s="5" t="s">
        <v>8</v>
      </c>
      <c r="R4" s="6" t="s">
        <v>138</v>
      </c>
      <c r="S4" s="7" t="s">
        <v>9</v>
      </c>
      <c r="T4" s="5" t="s">
        <v>8</v>
      </c>
      <c r="U4" s="6" t="s">
        <v>138</v>
      </c>
      <c r="V4" s="7" t="s">
        <v>9</v>
      </c>
      <c r="W4" s="1280" t="s">
        <v>8</v>
      </c>
      <c r="X4" s="1282" t="s">
        <v>10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256"/>
      <c r="AP4" s="478"/>
      <c r="AQ4" s="478"/>
      <c r="AR4" s="478"/>
      <c r="AS4" s="478"/>
      <c r="AT4" s="478"/>
      <c r="AU4" s="478"/>
      <c r="AV4" s="478"/>
      <c r="AW4" s="343"/>
      <c r="AX4" s="343"/>
      <c r="AY4" s="336"/>
      <c r="AZ4" s="336"/>
      <c r="BA4" s="336"/>
      <c r="BB4" s="336"/>
      <c r="BC4" s="336"/>
      <c r="BD4" s="336"/>
      <c r="BE4" s="336"/>
    </row>
    <row r="5" spans="1:57" ht="11.25" customHeight="1">
      <c r="A5" s="1273"/>
      <c r="B5" s="1284" t="s">
        <v>177</v>
      </c>
      <c r="C5" s="1285"/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6"/>
      <c r="W5" s="1281"/>
      <c r="X5" s="128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56"/>
      <c r="AP5" s="478"/>
      <c r="AQ5" s="478"/>
      <c r="AR5" s="478"/>
      <c r="AS5" s="478"/>
      <c r="AT5" s="478"/>
      <c r="AU5" s="478"/>
      <c r="AV5" s="478"/>
      <c r="AW5" s="343"/>
      <c r="AX5" s="343"/>
      <c r="AY5" s="336"/>
      <c r="AZ5" s="336"/>
      <c r="BA5" s="336"/>
      <c r="BB5" s="336"/>
      <c r="BC5" s="336"/>
      <c r="BD5" s="336"/>
      <c r="BE5" s="336"/>
    </row>
    <row r="6" spans="1:57" ht="12.75" customHeight="1">
      <c r="A6" s="350">
        <v>2011</v>
      </c>
      <c r="B6" s="420">
        <v>28</v>
      </c>
      <c r="C6" s="419">
        <v>6.1</v>
      </c>
      <c r="D6" s="367">
        <v>32.7</v>
      </c>
      <c r="E6" s="154">
        <v>0</v>
      </c>
      <c r="F6" s="419">
        <v>28.7</v>
      </c>
      <c r="G6" s="367">
        <v>28.7</v>
      </c>
      <c r="H6" s="154">
        <v>21.299999999999997</v>
      </c>
      <c r="I6" s="155">
        <v>12.5</v>
      </c>
      <c r="J6" s="156">
        <v>33.800000000000004</v>
      </c>
      <c r="K6" s="377">
        <v>25.599999999999998</v>
      </c>
      <c r="L6" s="419">
        <v>23.899999999999995</v>
      </c>
      <c r="M6" s="367">
        <v>49.50000000000001</v>
      </c>
      <c r="N6" s="377">
        <v>9.2</v>
      </c>
      <c r="O6" s="419">
        <v>17.7</v>
      </c>
      <c r="P6" s="367">
        <v>26.900000000000002</v>
      </c>
      <c r="Q6" s="377">
        <v>9.200000000000001</v>
      </c>
      <c r="R6" s="419">
        <v>20.4</v>
      </c>
      <c r="S6" s="367">
        <v>29.6</v>
      </c>
      <c r="T6" s="377">
        <v>93.29999999999998</v>
      </c>
      <c r="U6" s="419">
        <v>109.3</v>
      </c>
      <c r="V6" s="367">
        <v>202.6</v>
      </c>
      <c r="W6" s="673">
        <v>0.46051332675222106</v>
      </c>
      <c r="X6" s="674">
        <v>0.5394866732477789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256"/>
      <c r="AP6" s="478"/>
      <c r="AQ6" s="478"/>
      <c r="AR6" s="478"/>
      <c r="AS6" s="478"/>
      <c r="AT6" s="478"/>
      <c r="AU6" s="478"/>
      <c r="AV6" s="478"/>
      <c r="AW6" s="343"/>
      <c r="AX6" s="343"/>
      <c r="AY6" s="336"/>
      <c r="AZ6" s="336"/>
      <c r="BA6" s="336"/>
      <c r="BB6" s="336"/>
      <c r="BC6" s="336"/>
      <c r="BD6" s="336"/>
      <c r="BE6" s="336"/>
    </row>
    <row r="7" spans="1:57" ht="12" customHeight="1">
      <c r="A7" s="8" t="s">
        <v>164</v>
      </c>
      <c r="B7" s="368">
        <v>3.1</v>
      </c>
      <c r="C7" s="369">
        <v>0.4</v>
      </c>
      <c r="D7" s="370">
        <v>3.5</v>
      </c>
      <c r="E7" s="148">
        <v>0</v>
      </c>
      <c r="F7" s="369">
        <v>2.2</v>
      </c>
      <c r="G7" s="370">
        <v>2.2</v>
      </c>
      <c r="H7" s="148">
        <v>1.7</v>
      </c>
      <c r="I7" s="149">
        <v>1.2</v>
      </c>
      <c r="J7" s="150">
        <v>2.9</v>
      </c>
      <c r="K7" s="371">
        <v>2.1</v>
      </c>
      <c r="L7" s="369">
        <v>1.9</v>
      </c>
      <c r="M7" s="523">
        <v>4</v>
      </c>
      <c r="N7" s="371">
        <v>0.6</v>
      </c>
      <c r="O7" s="369">
        <v>1.3</v>
      </c>
      <c r="P7" s="370">
        <v>1.9</v>
      </c>
      <c r="Q7" s="371">
        <v>0.7</v>
      </c>
      <c r="R7" s="369">
        <v>1.7</v>
      </c>
      <c r="S7" s="370">
        <v>2.4</v>
      </c>
      <c r="T7" s="371">
        <v>8.2</v>
      </c>
      <c r="U7" s="369">
        <v>8.7</v>
      </c>
      <c r="V7" s="370">
        <v>16.9</v>
      </c>
      <c r="W7" s="675">
        <v>0.48520710059171596</v>
      </c>
      <c r="X7" s="676">
        <v>0.514792899408284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56"/>
      <c r="AP7" s="478"/>
      <c r="AQ7" s="478"/>
      <c r="AR7" s="478"/>
      <c r="AS7" s="478"/>
      <c r="AT7" s="478"/>
      <c r="AU7" s="478"/>
      <c r="AV7" s="478"/>
      <c r="AW7" s="343"/>
      <c r="AX7" s="343"/>
      <c r="AY7" s="336"/>
      <c r="AZ7" s="336"/>
      <c r="BA7" s="336"/>
      <c r="BB7" s="336"/>
      <c r="BC7" s="336"/>
      <c r="BD7" s="336"/>
      <c r="BE7" s="336"/>
    </row>
    <row r="8" spans="1:57" ht="12" customHeight="1">
      <c r="A8" s="8" t="s">
        <v>165</v>
      </c>
      <c r="B8" s="368">
        <v>2.3</v>
      </c>
      <c r="C8" s="369">
        <v>0.6</v>
      </c>
      <c r="D8" s="370">
        <v>2.9</v>
      </c>
      <c r="E8" s="148">
        <v>0</v>
      </c>
      <c r="F8" s="369">
        <v>2.4</v>
      </c>
      <c r="G8" s="370">
        <v>2.4</v>
      </c>
      <c r="H8" s="148">
        <v>1.6</v>
      </c>
      <c r="I8" s="149">
        <v>1.2</v>
      </c>
      <c r="J8" s="150">
        <v>2.8</v>
      </c>
      <c r="K8" s="371">
        <v>1.9</v>
      </c>
      <c r="L8" s="369">
        <v>1.8</v>
      </c>
      <c r="M8" s="370">
        <v>3.7</v>
      </c>
      <c r="N8" s="371">
        <v>0.7</v>
      </c>
      <c r="O8" s="369">
        <v>1.4</v>
      </c>
      <c r="P8" s="370">
        <v>2.0999999999999996</v>
      </c>
      <c r="Q8" s="371">
        <v>0.6</v>
      </c>
      <c r="R8" s="369">
        <v>1.7</v>
      </c>
      <c r="S8" s="370">
        <v>2.3</v>
      </c>
      <c r="T8" s="371">
        <v>7.1</v>
      </c>
      <c r="U8" s="369">
        <v>9.1</v>
      </c>
      <c r="V8" s="370">
        <v>16.2</v>
      </c>
      <c r="W8" s="675">
        <v>0.4382716049382716</v>
      </c>
      <c r="X8" s="676">
        <v>0.5617283950617284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256"/>
      <c r="AP8" s="478"/>
      <c r="AQ8" s="478"/>
      <c r="AR8" s="478"/>
      <c r="AS8" s="478"/>
      <c r="AT8" s="478"/>
      <c r="AU8" s="478"/>
      <c r="AV8" s="478"/>
      <c r="AW8" s="343"/>
      <c r="AX8" s="343"/>
      <c r="AY8" s="336"/>
      <c r="AZ8" s="336"/>
      <c r="BA8" s="336"/>
      <c r="BB8" s="336"/>
      <c r="BC8" s="336"/>
      <c r="BD8" s="336"/>
      <c r="BE8" s="336"/>
    </row>
    <row r="9" spans="1:57" ht="12" customHeight="1">
      <c r="A9" s="8" t="s">
        <v>166</v>
      </c>
      <c r="B9" s="368">
        <v>2.6</v>
      </c>
      <c r="C9" s="369">
        <v>0.6</v>
      </c>
      <c r="D9" s="370">
        <v>3.2</v>
      </c>
      <c r="E9" s="148">
        <v>0</v>
      </c>
      <c r="F9" s="369">
        <v>2.8</v>
      </c>
      <c r="G9" s="370">
        <v>2.8</v>
      </c>
      <c r="H9" s="148">
        <v>1.8</v>
      </c>
      <c r="I9" s="149">
        <v>1.2</v>
      </c>
      <c r="J9" s="150">
        <v>3</v>
      </c>
      <c r="K9" s="371">
        <v>2.1</v>
      </c>
      <c r="L9" s="369">
        <v>2.1</v>
      </c>
      <c r="M9" s="370">
        <v>4.2</v>
      </c>
      <c r="N9" s="371">
        <v>0.7</v>
      </c>
      <c r="O9" s="369">
        <v>1.7</v>
      </c>
      <c r="P9" s="370">
        <v>2.4</v>
      </c>
      <c r="Q9" s="371">
        <v>0.9</v>
      </c>
      <c r="R9" s="525">
        <v>2</v>
      </c>
      <c r="S9" s="370">
        <v>2.9</v>
      </c>
      <c r="T9" s="371">
        <v>8.1</v>
      </c>
      <c r="U9" s="369">
        <v>10.4</v>
      </c>
      <c r="V9" s="370">
        <v>18.5</v>
      </c>
      <c r="W9" s="675">
        <v>0.4378378378378378</v>
      </c>
      <c r="X9" s="676">
        <v>0.5621621621621622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256"/>
      <c r="AP9" s="478"/>
      <c r="AQ9" s="478"/>
      <c r="AR9" s="478"/>
      <c r="AS9" s="478"/>
      <c r="AT9" s="478"/>
      <c r="AU9" s="478"/>
      <c r="AV9" s="478"/>
      <c r="AW9" s="343"/>
      <c r="AX9" s="343"/>
      <c r="AY9" s="336"/>
      <c r="AZ9" s="336"/>
      <c r="BA9" s="336"/>
      <c r="BB9" s="336"/>
      <c r="BC9" s="336"/>
      <c r="BD9" s="336"/>
      <c r="BE9" s="336"/>
    </row>
    <row r="10" spans="1:57" ht="12" customHeight="1">
      <c r="A10" s="8" t="s">
        <v>167</v>
      </c>
      <c r="B10" s="368">
        <v>2.9</v>
      </c>
      <c r="C10" s="369">
        <v>0.5</v>
      </c>
      <c r="D10" s="370">
        <v>3.4</v>
      </c>
      <c r="E10" s="148">
        <v>0</v>
      </c>
      <c r="F10" s="369">
        <v>2.6</v>
      </c>
      <c r="G10" s="370">
        <v>2.6</v>
      </c>
      <c r="H10" s="148">
        <v>1.8</v>
      </c>
      <c r="I10" s="149">
        <v>1.2</v>
      </c>
      <c r="J10" s="150">
        <v>3</v>
      </c>
      <c r="K10" s="371">
        <v>2.3</v>
      </c>
      <c r="L10" s="369">
        <v>2.2</v>
      </c>
      <c r="M10" s="370">
        <v>4.5</v>
      </c>
      <c r="N10" s="371">
        <v>0.7</v>
      </c>
      <c r="O10" s="369">
        <v>1.5</v>
      </c>
      <c r="P10" s="370">
        <v>2.2</v>
      </c>
      <c r="Q10" s="371">
        <v>0.9</v>
      </c>
      <c r="R10" s="369">
        <v>1.8</v>
      </c>
      <c r="S10" s="370">
        <v>2.7</v>
      </c>
      <c r="T10" s="371">
        <v>8.6</v>
      </c>
      <c r="U10" s="369">
        <v>9.8</v>
      </c>
      <c r="V10" s="370">
        <v>18.4</v>
      </c>
      <c r="W10" s="675">
        <v>0.4673913043478261</v>
      </c>
      <c r="X10" s="676">
        <v>0.532608695652174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256"/>
      <c r="AP10" s="478"/>
      <c r="AQ10" s="478"/>
      <c r="AR10" s="478"/>
      <c r="AS10" s="478"/>
      <c r="AT10" s="478"/>
      <c r="AU10" s="478"/>
      <c r="AV10" s="478"/>
      <c r="AW10" s="343"/>
      <c r="AX10" s="343"/>
      <c r="AY10" s="336"/>
      <c r="AZ10" s="336"/>
      <c r="BA10" s="336"/>
      <c r="BB10" s="336"/>
      <c r="BC10" s="336"/>
      <c r="BD10" s="336"/>
      <c r="BE10" s="336"/>
    </row>
    <row r="11" spans="1:57" ht="12" customHeight="1">
      <c r="A11" s="8" t="s">
        <v>168</v>
      </c>
      <c r="B11" s="368">
        <v>2.5</v>
      </c>
      <c r="C11" s="369">
        <v>0.5</v>
      </c>
      <c r="D11" s="523">
        <v>3</v>
      </c>
      <c r="E11" s="148">
        <v>0</v>
      </c>
      <c r="F11" s="369">
        <v>2.6</v>
      </c>
      <c r="G11" s="370">
        <v>2.6</v>
      </c>
      <c r="H11" s="148">
        <v>1.9</v>
      </c>
      <c r="I11" s="149">
        <v>1.2</v>
      </c>
      <c r="J11" s="150">
        <v>3.0999999999999996</v>
      </c>
      <c r="K11" s="371">
        <v>2.3</v>
      </c>
      <c r="L11" s="369">
        <v>2.1</v>
      </c>
      <c r="M11" s="370">
        <v>4.4</v>
      </c>
      <c r="N11" s="371">
        <v>0.8</v>
      </c>
      <c r="O11" s="369">
        <v>1.5</v>
      </c>
      <c r="P11" s="370">
        <v>2.3</v>
      </c>
      <c r="Q11" s="371">
        <v>0.8</v>
      </c>
      <c r="R11" s="369">
        <v>1.8</v>
      </c>
      <c r="S11" s="370">
        <v>2.6</v>
      </c>
      <c r="T11" s="371">
        <v>8.3</v>
      </c>
      <c r="U11" s="369">
        <v>9.7</v>
      </c>
      <c r="V11" s="523">
        <v>18</v>
      </c>
      <c r="W11" s="675">
        <v>0.46111111111111114</v>
      </c>
      <c r="X11" s="676">
        <v>0.5388888888888889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256"/>
      <c r="AP11" s="478"/>
      <c r="AQ11" s="478"/>
      <c r="AR11" s="478"/>
      <c r="AS11" s="478"/>
      <c r="AT11" s="478"/>
      <c r="AU11" s="478"/>
      <c r="AV11" s="478"/>
      <c r="AW11" s="343"/>
      <c r="AX11" s="343"/>
      <c r="AY11" s="336"/>
      <c r="AZ11" s="336"/>
      <c r="BA11" s="336"/>
      <c r="BB11" s="336"/>
      <c r="BC11" s="336"/>
      <c r="BD11" s="336"/>
      <c r="BE11" s="336"/>
    </row>
    <row r="12" spans="1:57" ht="12" customHeight="1">
      <c r="A12" s="8" t="s">
        <v>169</v>
      </c>
      <c r="B12" s="368">
        <v>1.9</v>
      </c>
      <c r="C12" s="369">
        <v>0.5</v>
      </c>
      <c r="D12" s="370">
        <v>2.4</v>
      </c>
      <c r="E12" s="148">
        <v>0</v>
      </c>
      <c r="F12" s="369">
        <v>2.4</v>
      </c>
      <c r="G12" s="370">
        <v>2.4</v>
      </c>
      <c r="H12" s="148">
        <v>1.7</v>
      </c>
      <c r="I12" s="149">
        <v>1</v>
      </c>
      <c r="J12" s="150">
        <v>2.7</v>
      </c>
      <c r="K12" s="527">
        <v>2</v>
      </c>
      <c r="L12" s="525">
        <v>2</v>
      </c>
      <c r="M12" s="523">
        <v>4</v>
      </c>
      <c r="N12" s="371">
        <v>0.8</v>
      </c>
      <c r="O12" s="369">
        <v>1.3</v>
      </c>
      <c r="P12" s="370">
        <v>2.1</v>
      </c>
      <c r="Q12" s="371">
        <v>0.7</v>
      </c>
      <c r="R12" s="369">
        <v>1.7</v>
      </c>
      <c r="S12" s="370">
        <v>2.4</v>
      </c>
      <c r="T12" s="371">
        <v>7.1</v>
      </c>
      <c r="U12" s="369">
        <v>8.9</v>
      </c>
      <c r="V12" s="523">
        <v>16</v>
      </c>
      <c r="W12" s="675">
        <v>0.44375</v>
      </c>
      <c r="X12" s="676">
        <v>0.55625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256"/>
      <c r="AP12" s="478"/>
      <c r="AQ12" s="478"/>
      <c r="AR12" s="478"/>
      <c r="AS12" s="478"/>
      <c r="AT12" s="478"/>
      <c r="AU12" s="478"/>
      <c r="AV12" s="478"/>
      <c r="AW12" s="343"/>
      <c r="AX12" s="343"/>
      <c r="AY12" s="336"/>
      <c r="AZ12" s="336"/>
      <c r="BA12" s="336"/>
      <c r="BB12" s="336"/>
      <c r="BC12" s="336"/>
      <c r="BD12" s="336"/>
      <c r="BE12" s="336"/>
    </row>
    <row r="13" spans="1:57" ht="12" customHeight="1">
      <c r="A13" s="8" t="s">
        <v>170</v>
      </c>
      <c r="B13" s="530">
        <v>2</v>
      </c>
      <c r="C13" s="369">
        <v>0.5</v>
      </c>
      <c r="D13" s="370">
        <v>2.5</v>
      </c>
      <c r="E13" s="148">
        <v>0</v>
      </c>
      <c r="F13" s="369">
        <v>2.4</v>
      </c>
      <c r="G13" s="370">
        <v>2.4</v>
      </c>
      <c r="H13" s="148">
        <v>1.9</v>
      </c>
      <c r="I13" s="149">
        <v>0.9</v>
      </c>
      <c r="J13" s="150">
        <v>2.8</v>
      </c>
      <c r="K13" s="527">
        <v>2</v>
      </c>
      <c r="L13" s="369">
        <v>2.1</v>
      </c>
      <c r="M13" s="370">
        <v>4.1</v>
      </c>
      <c r="N13" s="371">
        <v>0.9</v>
      </c>
      <c r="O13" s="369">
        <v>1.7</v>
      </c>
      <c r="P13" s="370">
        <v>2.6</v>
      </c>
      <c r="Q13" s="371">
        <v>0.7</v>
      </c>
      <c r="R13" s="369">
        <v>1.8</v>
      </c>
      <c r="S13" s="370">
        <v>2.5</v>
      </c>
      <c r="T13" s="371">
        <v>7.5</v>
      </c>
      <c r="U13" s="369">
        <v>9.4</v>
      </c>
      <c r="V13" s="370">
        <v>16.9</v>
      </c>
      <c r="W13" s="675">
        <v>0.44378698224852076</v>
      </c>
      <c r="X13" s="676">
        <v>0.5562130177514794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256"/>
      <c r="AP13" s="478"/>
      <c r="AQ13" s="478"/>
      <c r="AR13" s="478"/>
      <c r="AS13" s="478"/>
      <c r="AT13" s="478"/>
      <c r="AU13" s="478"/>
      <c r="AV13" s="478"/>
      <c r="AW13" s="343"/>
      <c r="AX13" s="343"/>
      <c r="AY13" s="336"/>
      <c r="AZ13" s="336"/>
      <c r="BA13" s="336"/>
      <c r="BB13" s="336"/>
      <c r="BC13" s="336"/>
      <c r="BD13" s="336"/>
      <c r="BE13" s="336"/>
    </row>
    <row r="14" spans="1:57" ht="12" customHeight="1">
      <c r="A14" s="8" t="s">
        <v>171</v>
      </c>
      <c r="B14" s="368">
        <v>2.2</v>
      </c>
      <c r="C14" s="369">
        <v>0.5</v>
      </c>
      <c r="D14" s="370">
        <v>2.7</v>
      </c>
      <c r="E14" s="148">
        <v>0</v>
      </c>
      <c r="F14" s="369">
        <v>2.5</v>
      </c>
      <c r="G14" s="370">
        <v>2.5</v>
      </c>
      <c r="H14" s="148">
        <v>1.9</v>
      </c>
      <c r="I14" s="149">
        <v>0.9</v>
      </c>
      <c r="J14" s="150">
        <v>2.8</v>
      </c>
      <c r="K14" s="371">
        <v>2.2</v>
      </c>
      <c r="L14" s="525">
        <v>2</v>
      </c>
      <c r="M14" s="370">
        <v>4.2</v>
      </c>
      <c r="N14" s="371">
        <v>0.8</v>
      </c>
      <c r="O14" s="369">
        <v>1.6</v>
      </c>
      <c r="P14" s="370">
        <v>2.4000000000000004</v>
      </c>
      <c r="Q14" s="371">
        <v>0.7</v>
      </c>
      <c r="R14" s="369">
        <v>1.7</v>
      </c>
      <c r="S14" s="370">
        <v>2.4</v>
      </c>
      <c r="T14" s="371">
        <v>7.8</v>
      </c>
      <c r="U14" s="369">
        <v>9.2</v>
      </c>
      <c r="V14" s="523">
        <v>17</v>
      </c>
      <c r="W14" s="675">
        <v>0.4588235294117647</v>
      </c>
      <c r="X14" s="676">
        <v>0.5411764705882353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256"/>
      <c r="AP14" s="478"/>
      <c r="AQ14" s="478"/>
      <c r="AR14" s="478"/>
      <c r="AS14" s="478"/>
      <c r="AT14" s="478"/>
      <c r="AU14" s="478"/>
      <c r="AV14" s="478"/>
      <c r="AW14" s="343"/>
      <c r="AX14" s="343"/>
      <c r="AY14" s="336"/>
      <c r="AZ14" s="336"/>
      <c r="BA14" s="336"/>
      <c r="BB14" s="336"/>
      <c r="BC14" s="336"/>
      <c r="BD14" s="336"/>
      <c r="BE14" s="336"/>
    </row>
    <row r="15" spans="1:57" ht="12" customHeight="1">
      <c r="A15" s="8" t="s">
        <v>172</v>
      </c>
      <c r="B15" s="368">
        <v>1.9</v>
      </c>
      <c r="C15" s="369">
        <v>0.5</v>
      </c>
      <c r="D15" s="370">
        <v>2.4</v>
      </c>
      <c r="E15" s="148">
        <v>0</v>
      </c>
      <c r="F15" s="369">
        <v>2.6</v>
      </c>
      <c r="G15" s="370">
        <v>2.6</v>
      </c>
      <c r="H15" s="148">
        <v>1.8</v>
      </c>
      <c r="I15" s="149">
        <v>1.1</v>
      </c>
      <c r="J15" s="150">
        <v>2.9000000000000004</v>
      </c>
      <c r="K15" s="371">
        <v>2.2</v>
      </c>
      <c r="L15" s="369">
        <v>1.9</v>
      </c>
      <c r="M15" s="370">
        <v>4.1</v>
      </c>
      <c r="N15" s="371">
        <v>0.8</v>
      </c>
      <c r="O15" s="369">
        <v>1.5</v>
      </c>
      <c r="P15" s="370">
        <v>2.3</v>
      </c>
      <c r="Q15" s="371">
        <v>0.7</v>
      </c>
      <c r="R15" s="369">
        <v>1.6</v>
      </c>
      <c r="S15" s="370">
        <v>2.3</v>
      </c>
      <c r="T15" s="371">
        <v>7.4</v>
      </c>
      <c r="U15" s="369">
        <v>9.2</v>
      </c>
      <c r="V15" s="534">
        <v>16.6</v>
      </c>
      <c r="W15" s="675">
        <v>0.4457831325301205</v>
      </c>
      <c r="X15" s="676">
        <v>0.5542168674698794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256"/>
      <c r="AP15" s="478"/>
      <c r="AQ15" s="478"/>
      <c r="AR15" s="478"/>
      <c r="AS15" s="478"/>
      <c r="AT15" s="478"/>
      <c r="AU15" s="478"/>
      <c r="AV15" s="478"/>
      <c r="AW15" s="343"/>
      <c r="AX15" s="343"/>
      <c r="AY15" s="336"/>
      <c r="AZ15" s="336"/>
      <c r="BA15" s="336"/>
      <c r="BB15" s="336"/>
      <c r="BC15" s="336"/>
      <c r="BD15" s="336"/>
      <c r="BE15" s="336"/>
    </row>
    <row r="16" spans="1:57" ht="12" customHeight="1">
      <c r="A16" s="8" t="s">
        <v>173</v>
      </c>
      <c r="B16" s="368">
        <v>2.1</v>
      </c>
      <c r="C16" s="369">
        <v>0.5</v>
      </c>
      <c r="D16" s="370">
        <v>2.6</v>
      </c>
      <c r="E16" s="148">
        <v>0</v>
      </c>
      <c r="F16" s="369">
        <v>2.2</v>
      </c>
      <c r="G16" s="370">
        <v>2.2</v>
      </c>
      <c r="H16" s="148">
        <v>1.9</v>
      </c>
      <c r="I16" s="149">
        <v>0.9</v>
      </c>
      <c r="J16" s="150">
        <v>2.8</v>
      </c>
      <c r="K16" s="371">
        <v>2.2</v>
      </c>
      <c r="L16" s="525">
        <v>2</v>
      </c>
      <c r="M16" s="370">
        <v>4.2</v>
      </c>
      <c r="N16" s="371">
        <v>0.8</v>
      </c>
      <c r="O16" s="369">
        <v>1.5</v>
      </c>
      <c r="P16" s="370">
        <v>2.3</v>
      </c>
      <c r="Q16" s="371">
        <v>0.8</v>
      </c>
      <c r="R16" s="369">
        <v>1.5</v>
      </c>
      <c r="S16" s="370">
        <v>2.3</v>
      </c>
      <c r="T16" s="371">
        <v>7.8</v>
      </c>
      <c r="U16" s="369">
        <v>8.6</v>
      </c>
      <c r="V16" s="370">
        <v>16.4</v>
      </c>
      <c r="W16" s="675">
        <v>0.475609756097561</v>
      </c>
      <c r="X16" s="676">
        <v>0.524390243902439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256"/>
      <c r="AP16" s="478"/>
      <c r="AQ16" s="478"/>
      <c r="AR16" s="478"/>
      <c r="AS16" s="478"/>
      <c r="AT16" s="478"/>
      <c r="AU16" s="478"/>
      <c r="AV16" s="478"/>
      <c r="AW16" s="343"/>
      <c r="AX16" s="343"/>
      <c r="AY16" s="336"/>
      <c r="AZ16" s="336"/>
      <c r="BA16" s="336"/>
      <c r="BB16" s="336"/>
      <c r="BC16" s="336"/>
      <c r="BD16" s="336"/>
      <c r="BE16" s="336"/>
    </row>
    <row r="17" spans="1:57" ht="12" customHeight="1">
      <c r="A17" s="8" t="s">
        <v>174</v>
      </c>
      <c r="B17" s="368">
        <v>2.1</v>
      </c>
      <c r="C17" s="369">
        <v>0.5</v>
      </c>
      <c r="D17" s="370">
        <v>2.6</v>
      </c>
      <c r="E17" s="148">
        <v>0</v>
      </c>
      <c r="F17" s="369">
        <v>1.9</v>
      </c>
      <c r="G17" s="370">
        <v>1.9</v>
      </c>
      <c r="H17" s="148">
        <v>1.6</v>
      </c>
      <c r="I17" s="149">
        <v>1</v>
      </c>
      <c r="J17" s="150">
        <v>2.6</v>
      </c>
      <c r="K17" s="371">
        <v>2.1</v>
      </c>
      <c r="L17" s="369">
        <v>1.9</v>
      </c>
      <c r="M17" s="523">
        <v>4</v>
      </c>
      <c r="N17" s="371">
        <v>0.7</v>
      </c>
      <c r="O17" s="369">
        <v>1.3</v>
      </c>
      <c r="P17" s="523">
        <v>2</v>
      </c>
      <c r="Q17" s="371">
        <v>0.8</v>
      </c>
      <c r="R17" s="369">
        <v>1.5</v>
      </c>
      <c r="S17" s="370">
        <v>2.3</v>
      </c>
      <c r="T17" s="371">
        <v>7.3</v>
      </c>
      <c r="U17" s="369">
        <v>8.1</v>
      </c>
      <c r="V17" s="370">
        <v>15.399999999999999</v>
      </c>
      <c r="W17" s="675">
        <v>0.4740259740259741</v>
      </c>
      <c r="X17" s="676">
        <v>0.525974025974026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256"/>
      <c r="AP17" s="478"/>
      <c r="AQ17" s="478"/>
      <c r="AR17" s="478"/>
      <c r="AS17" s="478"/>
      <c r="AT17" s="478"/>
      <c r="AU17" s="478"/>
      <c r="AV17" s="478"/>
      <c r="AW17" s="343"/>
      <c r="AX17" s="343"/>
      <c r="AY17" s="336"/>
      <c r="AZ17" s="336"/>
      <c r="BA17" s="336"/>
      <c r="BB17" s="336"/>
      <c r="BC17" s="336"/>
      <c r="BD17" s="336"/>
      <c r="BE17" s="336"/>
    </row>
    <row r="18" spans="1:57" ht="12" customHeight="1">
      <c r="A18" s="127" t="s">
        <v>175</v>
      </c>
      <c r="B18" s="372">
        <v>2.4</v>
      </c>
      <c r="C18" s="373">
        <v>0.5</v>
      </c>
      <c r="D18" s="374">
        <v>2.9</v>
      </c>
      <c r="E18" s="151">
        <v>0</v>
      </c>
      <c r="F18" s="373">
        <v>2.1</v>
      </c>
      <c r="G18" s="374">
        <v>2.1</v>
      </c>
      <c r="H18" s="151">
        <v>1.7</v>
      </c>
      <c r="I18" s="152">
        <v>0.7</v>
      </c>
      <c r="J18" s="153">
        <v>2.4</v>
      </c>
      <c r="K18" s="375">
        <v>2.2</v>
      </c>
      <c r="L18" s="373">
        <v>1.9</v>
      </c>
      <c r="M18" s="374">
        <v>4.1</v>
      </c>
      <c r="N18" s="375">
        <v>0.9</v>
      </c>
      <c r="O18" s="373">
        <v>1.4</v>
      </c>
      <c r="P18" s="374">
        <v>2.3</v>
      </c>
      <c r="Q18" s="375">
        <v>0.9</v>
      </c>
      <c r="R18" s="373">
        <v>1.6</v>
      </c>
      <c r="S18" s="374">
        <v>2.5</v>
      </c>
      <c r="T18" s="375">
        <v>8.1</v>
      </c>
      <c r="U18" s="373">
        <v>8.2</v>
      </c>
      <c r="V18" s="374">
        <v>16.299999999999997</v>
      </c>
      <c r="W18" s="677">
        <v>0.4969325153374234</v>
      </c>
      <c r="X18" s="678">
        <v>0.5030674846625768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256"/>
      <c r="AP18" s="478"/>
      <c r="AQ18" s="478"/>
      <c r="AR18" s="478"/>
      <c r="AS18" s="478"/>
      <c r="AT18" s="478"/>
      <c r="AU18" s="478"/>
      <c r="AV18" s="478"/>
      <c r="AW18" s="343"/>
      <c r="AX18" s="343"/>
      <c r="AY18" s="336"/>
      <c r="AZ18" s="336"/>
      <c r="BA18" s="336"/>
      <c r="BB18" s="336"/>
      <c r="BC18" s="336"/>
      <c r="BD18" s="336"/>
      <c r="BE18" s="336"/>
    </row>
    <row r="19" spans="1:57" ht="12.75" customHeight="1">
      <c r="A19" s="350" t="s">
        <v>224</v>
      </c>
      <c r="B19" s="420">
        <v>36</v>
      </c>
      <c r="C19" s="419">
        <v>6.2</v>
      </c>
      <c r="D19" s="367">
        <v>42.199999999999996</v>
      </c>
      <c r="E19" s="154">
        <v>0</v>
      </c>
      <c r="F19" s="419">
        <v>29.7</v>
      </c>
      <c r="G19" s="419">
        <v>29.7</v>
      </c>
      <c r="H19" s="154">
        <v>21.600000000000005</v>
      </c>
      <c r="I19" s="155">
        <v>13.699999999999998</v>
      </c>
      <c r="J19" s="156">
        <v>35.300000000000004</v>
      </c>
      <c r="K19" s="377">
        <v>25.7</v>
      </c>
      <c r="L19" s="526">
        <v>22</v>
      </c>
      <c r="M19" s="367">
        <v>47.699999999999996</v>
      </c>
      <c r="N19" s="377">
        <v>10.700000000000003</v>
      </c>
      <c r="O19" s="419">
        <v>18.2</v>
      </c>
      <c r="P19" s="367">
        <v>28.9</v>
      </c>
      <c r="Q19" s="377">
        <v>11.700000000000001</v>
      </c>
      <c r="R19" s="419">
        <v>19.599999999999994</v>
      </c>
      <c r="S19" s="367">
        <v>31.3</v>
      </c>
      <c r="T19" s="377">
        <v>105.69999999999999</v>
      </c>
      <c r="U19" s="419">
        <v>109.4</v>
      </c>
      <c r="V19" s="367">
        <v>215.1</v>
      </c>
      <c r="W19" s="673">
        <v>0.4913993491399349</v>
      </c>
      <c r="X19" s="674">
        <v>0.5086006508600651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256" t="e">
        <f>(V6/#REF!-1)*100</f>
        <v>#REF!</v>
      </c>
      <c r="AP19" s="478"/>
      <c r="AQ19" s="478"/>
      <c r="AR19" s="478"/>
      <c r="AS19" s="478"/>
      <c r="AT19" s="478"/>
      <c r="AU19" s="478"/>
      <c r="AV19" s="478"/>
      <c r="AW19" s="343"/>
      <c r="AX19" s="343"/>
      <c r="AY19" s="336"/>
      <c r="AZ19" s="336"/>
      <c r="BA19" s="336"/>
      <c r="BB19" s="336"/>
      <c r="BC19" s="336"/>
      <c r="BD19" s="336"/>
      <c r="BE19" s="336"/>
    </row>
    <row r="20" spans="1:50" ht="12" customHeight="1">
      <c r="A20" s="8" t="s">
        <v>164</v>
      </c>
      <c r="B20" s="368">
        <v>2.2</v>
      </c>
      <c r="C20" s="369">
        <v>0.5</v>
      </c>
      <c r="D20" s="370">
        <v>2.7</v>
      </c>
      <c r="E20" s="148">
        <v>0</v>
      </c>
      <c r="F20" s="369">
        <v>2.2</v>
      </c>
      <c r="G20" s="528">
        <v>2.2</v>
      </c>
      <c r="H20" s="148">
        <v>1.8</v>
      </c>
      <c r="I20" s="149">
        <v>1</v>
      </c>
      <c r="J20" s="150">
        <v>2.8</v>
      </c>
      <c r="K20" s="371">
        <v>2.2</v>
      </c>
      <c r="L20" s="369">
        <v>1.9</v>
      </c>
      <c r="M20" s="370">
        <v>4.1</v>
      </c>
      <c r="N20" s="371">
        <v>0.9</v>
      </c>
      <c r="O20" s="369">
        <v>1.5</v>
      </c>
      <c r="P20" s="370">
        <v>2.4</v>
      </c>
      <c r="Q20" s="527">
        <v>1</v>
      </c>
      <c r="R20" s="369">
        <v>1.8</v>
      </c>
      <c r="S20" s="370">
        <v>2.8</v>
      </c>
      <c r="T20" s="371">
        <v>8.1</v>
      </c>
      <c r="U20" s="369">
        <v>8.9</v>
      </c>
      <c r="V20" s="523">
        <v>17</v>
      </c>
      <c r="W20" s="675">
        <v>0.4764705882352941</v>
      </c>
      <c r="X20" s="676">
        <v>0.5235294117647059</v>
      </c>
      <c r="Y20" s="4"/>
      <c r="Z20" s="4"/>
      <c r="AA20" s="4"/>
      <c r="AB20" s="376"/>
      <c r="AC20" s="37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256">
        <f>(220/209-1)*100</f>
        <v>5.263157894736836</v>
      </c>
      <c r="AP20" s="478"/>
      <c r="AQ20" s="478"/>
      <c r="AR20" s="478"/>
      <c r="AS20" s="478"/>
      <c r="AT20" s="478"/>
      <c r="AU20" s="478"/>
      <c r="AV20" s="478"/>
      <c r="AW20" s="257"/>
      <c r="AX20" s="257"/>
    </row>
    <row r="21" spans="1:56" ht="12" customHeight="1">
      <c r="A21" s="8" t="s">
        <v>165</v>
      </c>
      <c r="B21" s="368">
        <v>2.2</v>
      </c>
      <c r="C21" s="369">
        <v>0.5</v>
      </c>
      <c r="D21" s="370">
        <v>2.7</v>
      </c>
      <c r="E21" s="148">
        <v>0</v>
      </c>
      <c r="F21" s="369">
        <v>2.1</v>
      </c>
      <c r="G21" s="528">
        <v>2.1</v>
      </c>
      <c r="H21" s="148">
        <v>1.6</v>
      </c>
      <c r="I21" s="149">
        <v>1</v>
      </c>
      <c r="J21" s="150">
        <v>2.6</v>
      </c>
      <c r="K21" s="527">
        <v>2</v>
      </c>
      <c r="L21" s="369">
        <v>1.8</v>
      </c>
      <c r="M21" s="370">
        <v>3.8</v>
      </c>
      <c r="N21" s="371">
        <v>0.8</v>
      </c>
      <c r="O21" s="369">
        <v>1.4</v>
      </c>
      <c r="P21" s="370">
        <v>2.2</v>
      </c>
      <c r="Q21" s="527">
        <v>1</v>
      </c>
      <c r="R21" s="369">
        <v>1.7</v>
      </c>
      <c r="S21" s="370">
        <v>2.7</v>
      </c>
      <c r="T21" s="371">
        <v>7.6</v>
      </c>
      <c r="U21" s="369">
        <v>8.5</v>
      </c>
      <c r="V21" s="370">
        <v>16.1</v>
      </c>
      <c r="W21" s="675">
        <v>0.47204968944099374</v>
      </c>
      <c r="X21" s="676">
        <v>0.5279503105590062</v>
      </c>
      <c r="Y21" s="4"/>
      <c r="Z21" s="4"/>
      <c r="AA21" s="4"/>
      <c r="AB21" s="376"/>
      <c r="AC21" s="37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256"/>
      <c r="AP21" s="478"/>
      <c r="AQ21" s="478"/>
      <c r="AR21" s="478"/>
      <c r="AS21" s="478"/>
      <c r="AT21" s="478"/>
      <c r="AU21" s="478"/>
      <c r="AV21" s="478"/>
      <c r="AW21" s="343"/>
      <c r="AX21" s="343"/>
      <c r="AY21" s="336"/>
      <c r="AZ21" s="336"/>
      <c r="BA21" s="336"/>
      <c r="BB21" s="336"/>
      <c r="BC21" s="336"/>
      <c r="BD21" s="336"/>
    </row>
    <row r="22" spans="1:57" ht="12" customHeight="1">
      <c r="A22" s="8" t="s">
        <v>166</v>
      </c>
      <c r="B22" s="368">
        <v>2.3</v>
      </c>
      <c r="C22" s="369">
        <v>0.6</v>
      </c>
      <c r="D22" s="370">
        <v>2.9</v>
      </c>
      <c r="E22" s="148">
        <v>0</v>
      </c>
      <c r="F22" s="369">
        <v>2.5</v>
      </c>
      <c r="G22" s="528">
        <v>2.5</v>
      </c>
      <c r="H22" s="148">
        <v>1.7</v>
      </c>
      <c r="I22" s="149">
        <v>1.3</v>
      </c>
      <c r="J22" s="150">
        <v>3</v>
      </c>
      <c r="K22" s="371">
        <v>2.2</v>
      </c>
      <c r="L22" s="369">
        <v>1.8</v>
      </c>
      <c r="M22" s="523">
        <v>4</v>
      </c>
      <c r="N22" s="371">
        <v>0.9</v>
      </c>
      <c r="O22" s="369">
        <v>1.5</v>
      </c>
      <c r="P22" s="370">
        <v>2.4</v>
      </c>
      <c r="Q22" s="371">
        <v>1.1</v>
      </c>
      <c r="R22" s="369">
        <v>1.8</v>
      </c>
      <c r="S22" s="370">
        <v>2.9000000000000004</v>
      </c>
      <c r="T22" s="371">
        <v>8.2</v>
      </c>
      <c r="U22" s="369">
        <v>9.5</v>
      </c>
      <c r="V22" s="370">
        <v>17.7</v>
      </c>
      <c r="W22" s="675">
        <v>0.4632768361581921</v>
      </c>
      <c r="X22" s="676">
        <v>0.536723163841808</v>
      </c>
      <c r="Y22" s="4"/>
      <c r="Z22" s="4"/>
      <c r="AA22" s="4"/>
      <c r="AB22" s="376"/>
      <c r="AC22" s="376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256"/>
      <c r="AP22" s="478"/>
      <c r="AQ22" s="478"/>
      <c r="AR22" s="478"/>
      <c r="AS22" s="478"/>
      <c r="AT22" s="478"/>
      <c r="AU22" s="478"/>
      <c r="AV22" s="478"/>
      <c r="AW22" s="343"/>
      <c r="AX22" s="343"/>
      <c r="AY22" s="476"/>
      <c r="AZ22" s="476"/>
      <c r="BA22" s="476"/>
      <c r="BB22" s="336"/>
      <c r="BC22" s="336"/>
      <c r="BD22" s="336"/>
      <c r="BE22" s="336"/>
    </row>
    <row r="23" spans="1:57" ht="12" customHeight="1">
      <c r="A23" s="8" t="s">
        <v>167</v>
      </c>
      <c r="B23" s="368">
        <v>2.3</v>
      </c>
      <c r="C23" s="369">
        <v>0.6</v>
      </c>
      <c r="D23" s="370">
        <v>2.9</v>
      </c>
      <c r="E23" s="148">
        <v>0</v>
      </c>
      <c r="F23" s="369">
        <v>2.6</v>
      </c>
      <c r="G23" s="528">
        <v>2.6</v>
      </c>
      <c r="H23" s="148">
        <v>1.7</v>
      </c>
      <c r="I23" s="149">
        <v>1.4</v>
      </c>
      <c r="J23" s="150">
        <v>3.0999999999999996</v>
      </c>
      <c r="K23" s="371">
        <v>2.1</v>
      </c>
      <c r="L23" s="369">
        <v>1.9</v>
      </c>
      <c r="M23" s="523">
        <v>4</v>
      </c>
      <c r="N23" s="371">
        <v>0.9</v>
      </c>
      <c r="O23" s="369">
        <v>1.5</v>
      </c>
      <c r="P23" s="370">
        <v>2.4</v>
      </c>
      <c r="Q23" s="371">
        <v>0.9</v>
      </c>
      <c r="R23" s="369">
        <v>1.8</v>
      </c>
      <c r="S23" s="370">
        <v>2.7</v>
      </c>
      <c r="T23" s="371">
        <v>7.9</v>
      </c>
      <c r="U23" s="369">
        <v>9.8</v>
      </c>
      <c r="V23" s="370">
        <v>17.700000000000003</v>
      </c>
      <c r="W23" s="675">
        <v>0.44632768361581915</v>
      </c>
      <c r="X23" s="676">
        <v>0.5536723163841808</v>
      </c>
      <c r="Y23" s="4"/>
      <c r="Z23" s="4"/>
      <c r="AA23" s="4"/>
      <c r="AB23" s="376"/>
      <c r="AC23" s="37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256"/>
      <c r="AP23" s="478"/>
      <c r="AQ23" s="478"/>
      <c r="AR23" s="478"/>
      <c r="AS23" s="478"/>
      <c r="AT23" s="478"/>
      <c r="AU23" s="478"/>
      <c r="AV23" s="478"/>
      <c r="AW23" s="343"/>
      <c r="AX23" s="343"/>
      <c r="AY23" s="476"/>
      <c r="AZ23" s="476"/>
      <c r="BA23" s="476"/>
      <c r="BB23" s="336"/>
      <c r="BC23" s="336"/>
      <c r="BD23" s="336"/>
      <c r="BE23" s="336"/>
    </row>
    <row r="24" spans="1:57" ht="12" customHeight="1">
      <c r="A24" s="8" t="s">
        <v>168</v>
      </c>
      <c r="B24" s="368">
        <v>3.1</v>
      </c>
      <c r="C24" s="369">
        <v>0.5</v>
      </c>
      <c r="D24" s="370">
        <v>3.6</v>
      </c>
      <c r="E24" s="148">
        <v>0</v>
      </c>
      <c r="F24" s="369">
        <v>2.7</v>
      </c>
      <c r="G24" s="528">
        <v>2.7</v>
      </c>
      <c r="H24" s="148">
        <v>1.8</v>
      </c>
      <c r="I24" s="149">
        <v>1.3</v>
      </c>
      <c r="J24" s="150">
        <v>3.1</v>
      </c>
      <c r="K24" s="371">
        <v>2.1</v>
      </c>
      <c r="L24" s="369">
        <v>1.9</v>
      </c>
      <c r="M24" s="523">
        <v>4</v>
      </c>
      <c r="N24" s="371">
        <v>0.9</v>
      </c>
      <c r="O24" s="369">
        <v>1.6</v>
      </c>
      <c r="P24" s="370">
        <v>2.5</v>
      </c>
      <c r="Q24" s="527">
        <v>1</v>
      </c>
      <c r="R24" s="369">
        <v>1.7</v>
      </c>
      <c r="S24" s="370">
        <v>2.7</v>
      </c>
      <c r="T24" s="371">
        <v>8.9</v>
      </c>
      <c r="U24" s="369">
        <v>9.7</v>
      </c>
      <c r="V24" s="370">
        <v>18.6</v>
      </c>
      <c r="W24" s="675">
        <v>0.47849462365591394</v>
      </c>
      <c r="X24" s="676">
        <v>0.5215053763440859</v>
      </c>
      <c r="Y24" s="4"/>
      <c r="Z24" s="4"/>
      <c r="AA24" s="4"/>
      <c r="AB24" s="376"/>
      <c r="AC24" s="376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313"/>
      <c r="AP24" s="479"/>
      <c r="AQ24" s="479"/>
      <c r="AR24" s="479"/>
      <c r="AS24" s="479"/>
      <c r="AT24" s="479"/>
      <c r="AU24" s="479"/>
      <c r="AV24" s="479"/>
      <c r="AW24" s="408"/>
      <c r="AX24" s="408"/>
      <c r="AY24" s="408"/>
      <c r="AZ24" s="408"/>
      <c r="BA24" s="408"/>
      <c r="BB24" s="408"/>
      <c r="BC24" s="336"/>
      <c r="BD24" s="336"/>
      <c r="BE24" s="336"/>
    </row>
    <row r="25" spans="1:57" ht="12" customHeight="1">
      <c r="A25" s="8" t="s">
        <v>169</v>
      </c>
      <c r="B25" s="368">
        <v>3.2</v>
      </c>
      <c r="C25" s="369">
        <v>0.5</v>
      </c>
      <c r="D25" s="370">
        <v>3.7</v>
      </c>
      <c r="E25" s="148">
        <v>0</v>
      </c>
      <c r="F25" s="369">
        <v>2.7</v>
      </c>
      <c r="G25" s="528">
        <v>2.7</v>
      </c>
      <c r="H25" s="148">
        <v>2</v>
      </c>
      <c r="I25" s="149">
        <v>1.2</v>
      </c>
      <c r="J25" s="150">
        <v>3.2</v>
      </c>
      <c r="K25" s="371">
        <v>2.1</v>
      </c>
      <c r="L25" s="369">
        <v>1.9</v>
      </c>
      <c r="M25" s="523">
        <v>4</v>
      </c>
      <c r="N25" s="371">
        <v>0.9</v>
      </c>
      <c r="O25" s="369">
        <v>1.6</v>
      </c>
      <c r="P25" s="370">
        <v>2.5</v>
      </c>
      <c r="Q25" s="527">
        <v>1</v>
      </c>
      <c r="R25" s="369">
        <v>1.6</v>
      </c>
      <c r="S25" s="370">
        <v>2.6</v>
      </c>
      <c r="T25" s="371">
        <v>9.2</v>
      </c>
      <c r="U25" s="369">
        <v>9.5</v>
      </c>
      <c r="V25" s="370">
        <v>18.7</v>
      </c>
      <c r="W25" s="675">
        <v>0.4919786096256684</v>
      </c>
      <c r="X25" s="676">
        <v>0.5080213903743316</v>
      </c>
      <c r="Y25" s="4"/>
      <c r="Z25" s="4"/>
      <c r="AA25" s="4"/>
      <c r="AB25" s="376"/>
      <c r="AC25" s="376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313"/>
      <c r="AP25" s="479"/>
      <c r="AQ25" s="479"/>
      <c r="AR25" s="479"/>
      <c r="AS25" s="479"/>
      <c r="AT25" s="479"/>
      <c r="AU25" s="479"/>
      <c r="AV25" s="314"/>
      <c r="AW25" s="408"/>
      <c r="AX25" s="408"/>
      <c r="AY25" s="408"/>
      <c r="AZ25" s="408"/>
      <c r="BA25" s="408"/>
      <c r="BB25" s="408"/>
      <c r="BC25" s="336"/>
      <c r="BD25" s="336"/>
      <c r="BE25" s="336"/>
    </row>
    <row r="26" spans="1:57" ht="12" customHeight="1">
      <c r="A26" s="8" t="s">
        <v>170</v>
      </c>
      <c r="B26" s="368">
        <v>3.4</v>
      </c>
      <c r="C26" s="369">
        <v>0.5</v>
      </c>
      <c r="D26" s="370">
        <v>3.9</v>
      </c>
      <c r="E26" s="148">
        <v>0</v>
      </c>
      <c r="F26" s="369">
        <v>2.9</v>
      </c>
      <c r="G26" s="528">
        <v>2.9</v>
      </c>
      <c r="H26" s="148">
        <v>2</v>
      </c>
      <c r="I26" s="149">
        <v>1</v>
      </c>
      <c r="J26" s="150">
        <v>3</v>
      </c>
      <c r="K26" s="371">
        <v>2.2</v>
      </c>
      <c r="L26" s="525">
        <v>2</v>
      </c>
      <c r="M26" s="370">
        <v>4.2</v>
      </c>
      <c r="N26" s="371">
        <v>0.9</v>
      </c>
      <c r="O26" s="369">
        <v>1.7</v>
      </c>
      <c r="P26" s="370">
        <v>2.6</v>
      </c>
      <c r="Q26" s="527">
        <v>1</v>
      </c>
      <c r="R26" s="369">
        <v>1.8</v>
      </c>
      <c r="S26" s="370">
        <v>2.8</v>
      </c>
      <c r="T26" s="371">
        <v>9.5</v>
      </c>
      <c r="U26" s="369">
        <v>9.9</v>
      </c>
      <c r="V26" s="370">
        <v>19.4</v>
      </c>
      <c r="W26" s="675">
        <v>0.4896907216494846</v>
      </c>
      <c r="X26" s="676">
        <v>0.5103092783505155</v>
      </c>
      <c r="Y26" s="4"/>
      <c r="Z26" s="4"/>
      <c r="AA26" s="4"/>
      <c r="AB26" s="376"/>
      <c r="AC26" s="376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313"/>
      <c r="AP26" s="479"/>
      <c r="AQ26" s="479"/>
      <c r="AR26" s="479"/>
      <c r="AS26" s="479"/>
      <c r="AT26" s="479"/>
      <c r="AU26" s="314"/>
      <c r="AV26" s="314"/>
      <c r="AW26" s="408"/>
      <c r="AX26" s="408"/>
      <c r="AY26" s="408"/>
      <c r="AZ26" s="408"/>
      <c r="BA26" s="408"/>
      <c r="BB26" s="408"/>
      <c r="BC26" s="336"/>
      <c r="BD26" s="336"/>
      <c r="BE26" s="336"/>
    </row>
    <row r="27" spans="1:57" ht="12" customHeight="1">
      <c r="A27" s="8" t="s">
        <v>171</v>
      </c>
      <c r="B27" s="368">
        <v>3.5</v>
      </c>
      <c r="C27" s="369">
        <v>0.5</v>
      </c>
      <c r="D27" s="523">
        <v>4</v>
      </c>
      <c r="E27" s="148">
        <v>0</v>
      </c>
      <c r="F27" s="369">
        <v>2.7</v>
      </c>
      <c r="G27" s="528">
        <v>2.7</v>
      </c>
      <c r="H27" s="148">
        <v>2</v>
      </c>
      <c r="I27" s="149">
        <v>1</v>
      </c>
      <c r="J27" s="150">
        <v>3</v>
      </c>
      <c r="K27" s="371">
        <v>2.1</v>
      </c>
      <c r="L27" s="525">
        <v>2</v>
      </c>
      <c r="M27" s="370">
        <v>4.1</v>
      </c>
      <c r="N27" s="371">
        <v>0.9</v>
      </c>
      <c r="O27" s="369">
        <v>1.6</v>
      </c>
      <c r="P27" s="370">
        <v>2.5</v>
      </c>
      <c r="Q27" s="527">
        <v>1</v>
      </c>
      <c r="R27" s="369">
        <v>1.7</v>
      </c>
      <c r="S27" s="370">
        <v>2.7</v>
      </c>
      <c r="T27" s="371">
        <v>9.5</v>
      </c>
      <c r="U27" s="369">
        <v>9.5</v>
      </c>
      <c r="V27" s="523">
        <v>19</v>
      </c>
      <c r="W27" s="675">
        <v>0.5</v>
      </c>
      <c r="X27" s="676">
        <v>0.5</v>
      </c>
      <c r="Y27" s="4"/>
      <c r="Z27" s="4"/>
      <c r="AA27" s="4"/>
      <c r="AB27" s="376"/>
      <c r="AC27" s="37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256"/>
      <c r="AP27" s="478"/>
      <c r="AQ27" s="478"/>
      <c r="AR27" s="478"/>
      <c r="AS27" s="478"/>
      <c r="AT27" s="478"/>
      <c r="AU27" s="478"/>
      <c r="AV27" s="478"/>
      <c r="AW27" s="343"/>
      <c r="AX27" s="343"/>
      <c r="AY27" s="343"/>
      <c r="AZ27" s="343"/>
      <c r="BA27" s="343"/>
      <c r="BB27" s="476"/>
      <c r="BC27" s="476"/>
      <c r="BD27" s="476"/>
      <c r="BE27" s="476"/>
    </row>
    <row r="28" spans="1:57" ht="12" customHeight="1">
      <c r="A28" s="8" t="s">
        <v>172</v>
      </c>
      <c r="B28" s="368">
        <v>3.4</v>
      </c>
      <c r="C28" s="369">
        <v>0.5</v>
      </c>
      <c r="D28" s="370">
        <v>3.9</v>
      </c>
      <c r="E28" s="148">
        <v>0</v>
      </c>
      <c r="F28" s="369">
        <v>2.4</v>
      </c>
      <c r="G28" s="528">
        <v>2.4</v>
      </c>
      <c r="H28" s="148">
        <v>1.8</v>
      </c>
      <c r="I28" s="149">
        <v>1.1</v>
      </c>
      <c r="J28" s="150">
        <v>2.9000000000000004</v>
      </c>
      <c r="K28" s="527">
        <v>2</v>
      </c>
      <c r="L28" s="369">
        <v>1.8</v>
      </c>
      <c r="M28" s="370">
        <v>3.8</v>
      </c>
      <c r="N28" s="371">
        <v>0.9</v>
      </c>
      <c r="O28" s="369">
        <v>1.4</v>
      </c>
      <c r="P28" s="370">
        <v>2.3</v>
      </c>
      <c r="Q28" s="371">
        <v>1.1</v>
      </c>
      <c r="R28" s="369">
        <v>1.4</v>
      </c>
      <c r="S28" s="370">
        <v>2.5</v>
      </c>
      <c r="T28" s="371">
        <v>9.2</v>
      </c>
      <c r="U28" s="369">
        <v>8.6</v>
      </c>
      <c r="V28" s="370">
        <v>17.799999999999997</v>
      </c>
      <c r="W28" s="675">
        <v>0.5168539325842697</v>
      </c>
      <c r="X28" s="676">
        <v>0.4831460674157304</v>
      </c>
      <c r="Y28" s="4"/>
      <c r="Z28" s="4"/>
      <c r="AA28" s="4"/>
      <c r="AB28" s="376"/>
      <c r="AC28" s="376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256"/>
      <c r="AP28" s="478"/>
      <c r="AQ28" s="478"/>
      <c r="AR28" s="478"/>
      <c r="AS28" s="478"/>
      <c r="AT28" s="478"/>
      <c r="AU28" s="478"/>
      <c r="AV28" s="478"/>
      <c r="AW28" s="343"/>
      <c r="AX28" s="343"/>
      <c r="AY28" s="343"/>
      <c r="AZ28" s="343"/>
      <c r="BA28" s="343"/>
      <c r="BB28" s="476"/>
      <c r="BC28" s="476"/>
      <c r="BD28" s="476"/>
      <c r="BE28" s="476"/>
    </row>
    <row r="29" spans="1:57" ht="12" customHeight="1">
      <c r="A29" s="8" t="s">
        <v>173</v>
      </c>
      <c r="B29" s="368">
        <v>3.5</v>
      </c>
      <c r="C29" s="369">
        <v>0.5</v>
      </c>
      <c r="D29" s="523">
        <v>4</v>
      </c>
      <c r="E29" s="148">
        <v>0</v>
      </c>
      <c r="F29" s="369">
        <v>2.5</v>
      </c>
      <c r="G29" s="528">
        <v>2.5</v>
      </c>
      <c r="H29" s="148">
        <v>1.8</v>
      </c>
      <c r="I29" s="149">
        <v>1.2</v>
      </c>
      <c r="J29" s="150">
        <v>3</v>
      </c>
      <c r="K29" s="527">
        <v>2</v>
      </c>
      <c r="L29" s="369">
        <v>1.7</v>
      </c>
      <c r="M29" s="370">
        <v>3.7</v>
      </c>
      <c r="N29" s="371">
        <v>0.9</v>
      </c>
      <c r="O29" s="369">
        <v>1.5</v>
      </c>
      <c r="P29" s="370">
        <v>2.4</v>
      </c>
      <c r="Q29" s="527">
        <v>1</v>
      </c>
      <c r="R29" s="369">
        <v>1.5</v>
      </c>
      <c r="S29" s="370">
        <v>2.5</v>
      </c>
      <c r="T29" s="371">
        <v>9.2</v>
      </c>
      <c r="U29" s="369">
        <v>8.9</v>
      </c>
      <c r="V29" s="370">
        <v>18.1</v>
      </c>
      <c r="W29" s="675">
        <v>0.5082872928176795</v>
      </c>
      <c r="X29" s="676">
        <v>0.4917127071823204</v>
      </c>
      <c r="Y29" s="4"/>
      <c r="Z29" s="4"/>
      <c r="AA29" s="4"/>
      <c r="AB29" s="376"/>
      <c r="AC29" s="376"/>
      <c r="AD29" s="4"/>
      <c r="AE29" s="4"/>
      <c r="AF29" s="4"/>
      <c r="AG29" s="4"/>
      <c r="AH29" s="4"/>
      <c r="AI29" s="418"/>
      <c r="AJ29" s="418"/>
      <c r="AK29" s="418"/>
      <c r="AL29" s="418"/>
      <c r="AM29" s="418"/>
      <c r="AN29" s="418"/>
      <c r="AO29" s="256"/>
      <c r="AP29" s="478"/>
      <c r="AQ29" s="478"/>
      <c r="AR29" s="478"/>
      <c r="AS29" s="478"/>
      <c r="AT29" s="478"/>
      <c r="AU29" s="478"/>
      <c r="AV29" s="478"/>
      <c r="AW29" s="343"/>
      <c r="AX29" s="343"/>
      <c r="AY29" s="343"/>
      <c r="AZ29" s="343"/>
      <c r="BA29" s="343"/>
      <c r="BB29" s="476"/>
      <c r="BC29" s="476"/>
      <c r="BD29" s="476"/>
      <c r="BE29" s="476"/>
    </row>
    <row r="30" spans="1:57" ht="12" customHeight="1">
      <c r="A30" s="8" t="s">
        <v>174</v>
      </c>
      <c r="B30" s="368">
        <v>3.4</v>
      </c>
      <c r="C30" s="369">
        <v>0.5</v>
      </c>
      <c r="D30" s="523">
        <v>3.9</v>
      </c>
      <c r="E30" s="148">
        <v>0</v>
      </c>
      <c r="F30" s="369">
        <v>2.3</v>
      </c>
      <c r="G30" s="528">
        <v>2.3</v>
      </c>
      <c r="H30" s="148">
        <v>1.8</v>
      </c>
      <c r="I30" s="149">
        <v>1.1</v>
      </c>
      <c r="J30" s="150">
        <v>2.9000000000000004</v>
      </c>
      <c r="K30" s="371">
        <v>2.4</v>
      </c>
      <c r="L30" s="369">
        <v>1.6</v>
      </c>
      <c r="M30" s="523">
        <v>4</v>
      </c>
      <c r="N30" s="371">
        <v>0.9</v>
      </c>
      <c r="O30" s="369">
        <v>1.4</v>
      </c>
      <c r="P30" s="370">
        <v>2.3</v>
      </c>
      <c r="Q30" s="371">
        <v>0.8</v>
      </c>
      <c r="R30" s="369">
        <v>1.4</v>
      </c>
      <c r="S30" s="370">
        <v>2.2</v>
      </c>
      <c r="T30" s="371">
        <v>9.3</v>
      </c>
      <c r="U30" s="369">
        <v>8.3</v>
      </c>
      <c r="V30" s="370">
        <v>17.6</v>
      </c>
      <c r="W30" s="675">
        <v>0.5284090909090909</v>
      </c>
      <c r="X30" s="676">
        <v>0.4715909090909091</v>
      </c>
      <c r="Y30" s="4"/>
      <c r="Z30" s="4"/>
      <c r="AA30" s="4"/>
      <c r="AB30" s="376"/>
      <c r="AC30" s="376"/>
      <c r="AD30" s="4"/>
      <c r="AE30" s="4"/>
      <c r="AF30" s="4"/>
      <c r="AG30" s="4"/>
      <c r="AH30" s="4"/>
      <c r="AI30" s="418"/>
      <c r="AJ30" s="418"/>
      <c r="AK30" s="418"/>
      <c r="AL30" s="418"/>
      <c r="AM30" s="418"/>
      <c r="AN30" s="418"/>
      <c r="AO30" s="256"/>
      <c r="AP30" s="776"/>
      <c r="AQ30" s="776"/>
      <c r="AR30" s="777"/>
      <c r="AS30" s="777"/>
      <c r="AT30" s="777"/>
      <c r="AU30" s="777"/>
      <c r="AV30" s="777"/>
      <c r="AW30" s="343"/>
      <c r="AX30" s="343"/>
      <c r="AY30" s="343"/>
      <c r="AZ30" s="343"/>
      <c r="BA30" s="343"/>
      <c r="BB30" s="476"/>
      <c r="BC30" s="476"/>
      <c r="BD30" s="476"/>
      <c r="BE30" s="476"/>
    </row>
    <row r="31" spans="1:57" ht="12" customHeight="1">
      <c r="A31" s="127" t="s">
        <v>175</v>
      </c>
      <c r="B31" s="372">
        <v>3.5</v>
      </c>
      <c r="C31" s="373">
        <v>0.5</v>
      </c>
      <c r="D31" s="524">
        <v>4</v>
      </c>
      <c r="E31" s="151">
        <v>0</v>
      </c>
      <c r="F31" s="373">
        <v>2.1</v>
      </c>
      <c r="G31" s="529">
        <v>2.1</v>
      </c>
      <c r="H31" s="151">
        <v>1.6</v>
      </c>
      <c r="I31" s="152">
        <v>1.1</v>
      </c>
      <c r="J31" s="153">
        <v>2.7</v>
      </c>
      <c r="K31" s="375">
        <v>2.3</v>
      </c>
      <c r="L31" s="373">
        <v>1.7</v>
      </c>
      <c r="M31" s="524">
        <v>4</v>
      </c>
      <c r="N31" s="375">
        <v>0.9</v>
      </c>
      <c r="O31" s="373">
        <v>1.5</v>
      </c>
      <c r="P31" s="374">
        <v>2.4</v>
      </c>
      <c r="Q31" s="375">
        <v>0.8</v>
      </c>
      <c r="R31" s="373">
        <v>1.4</v>
      </c>
      <c r="S31" s="374">
        <v>2.2</v>
      </c>
      <c r="T31" s="375">
        <v>9.1</v>
      </c>
      <c r="U31" s="373">
        <v>8.3</v>
      </c>
      <c r="V31" s="374">
        <v>17.4</v>
      </c>
      <c r="W31" s="677">
        <v>0.5229885057471264</v>
      </c>
      <c r="X31" s="678">
        <v>0.47701149425287365</v>
      </c>
      <c r="Y31" s="4"/>
      <c r="Z31" s="4"/>
      <c r="AA31" s="4"/>
      <c r="AB31" s="376"/>
      <c r="AC31" s="376"/>
      <c r="AD31" s="4"/>
      <c r="AE31" s="4"/>
      <c r="AF31" s="4"/>
      <c r="AG31" s="4"/>
      <c r="AH31" s="4"/>
      <c r="AI31" s="418"/>
      <c r="AJ31" s="418"/>
      <c r="AK31" s="418"/>
      <c r="AL31" s="418"/>
      <c r="AM31" s="418"/>
      <c r="AN31" s="418"/>
      <c r="AO31" s="256"/>
      <c r="AP31" s="478"/>
      <c r="AQ31" s="778" t="s">
        <v>8</v>
      </c>
      <c r="AR31" s="779" t="s">
        <v>138</v>
      </c>
      <c r="AS31" s="777"/>
      <c r="AT31" s="777"/>
      <c r="AU31" s="1287" t="str">
        <f>A19</f>
        <v>2012</v>
      </c>
      <c r="AV31" s="1288"/>
      <c r="AW31" s="478"/>
      <c r="AX31" s="256"/>
      <c r="AY31" s="1275"/>
      <c r="AZ31" s="1275"/>
      <c r="BA31" s="343"/>
      <c r="BB31" s="476"/>
      <c r="BC31" s="476"/>
      <c r="BD31" s="476"/>
      <c r="BE31" s="476"/>
    </row>
    <row r="32" spans="1:57" ht="11.25" customHeight="1">
      <c r="A32" s="95" t="s">
        <v>23</v>
      </c>
      <c r="B32" s="136"/>
      <c r="C32" s="136"/>
      <c r="D32" s="137"/>
      <c r="E32" s="136"/>
      <c r="F32" s="136"/>
      <c r="G32" s="137"/>
      <c r="H32" s="136"/>
      <c r="I32" s="136"/>
      <c r="J32" s="137"/>
      <c r="K32" s="136"/>
      <c r="L32" s="136"/>
      <c r="M32" s="137"/>
      <c r="N32" s="136"/>
      <c r="O32" s="136"/>
      <c r="P32" s="137"/>
      <c r="Q32" s="136"/>
      <c r="R32" s="136"/>
      <c r="S32" s="679"/>
      <c r="T32" s="680"/>
      <c r="U32" s="680"/>
      <c r="V32" s="679"/>
      <c r="W32" s="681"/>
      <c r="X32" s="681"/>
      <c r="Y32" s="4"/>
      <c r="Z32" s="4"/>
      <c r="AA32" s="4"/>
      <c r="AB32" s="376"/>
      <c r="AC32" s="376"/>
      <c r="AD32" s="4"/>
      <c r="AE32" s="4"/>
      <c r="AF32" s="4"/>
      <c r="AG32" s="4"/>
      <c r="AH32" s="4"/>
      <c r="AI32" s="418"/>
      <c r="AJ32" s="418"/>
      <c r="AK32" s="418"/>
      <c r="AL32" s="418"/>
      <c r="AM32" s="418"/>
      <c r="AN32" s="418"/>
      <c r="AO32" s="256"/>
      <c r="AP32" s="780"/>
      <c r="AQ32" s="781"/>
      <c r="AR32" s="781"/>
      <c r="AS32" s="777"/>
      <c r="AT32" s="776"/>
      <c r="AU32" s="782" t="s">
        <v>238</v>
      </c>
      <c r="AV32" s="782" t="s">
        <v>138</v>
      </c>
      <c r="AW32" s="783"/>
      <c r="AX32" s="256"/>
      <c r="AY32" s="782"/>
      <c r="AZ32" s="782"/>
      <c r="BA32" s="257"/>
      <c r="BB32" s="174"/>
      <c r="BC32" s="174"/>
      <c r="BD32" s="174"/>
      <c r="BE32" s="174"/>
    </row>
    <row r="33" spans="1:53" ht="18.75" customHeight="1">
      <c r="A33" s="95"/>
      <c r="B33" s="136"/>
      <c r="C33" s="136"/>
      <c r="D33" s="137"/>
      <c r="E33" s="136"/>
      <c r="F33" s="136"/>
      <c r="G33" s="137"/>
      <c r="H33" s="136"/>
      <c r="I33" s="136"/>
      <c r="J33" s="137"/>
      <c r="K33" s="136"/>
      <c r="L33" s="136"/>
      <c r="M33" s="137"/>
      <c r="N33" s="136"/>
      <c r="O33" s="136"/>
      <c r="P33" s="137"/>
      <c r="Q33" s="136"/>
      <c r="R33" s="136"/>
      <c r="S33" s="679"/>
      <c r="T33" s="680"/>
      <c r="U33" s="680" t="s">
        <v>155</v>
      </c>
      <c r="V33" s="679"/>
      <c r="W33" s="681"/>
      <c r="X33" s="681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18"/>
      <c r="AJ33" s="418"/>
      <c r="AK33" s="418"/>
      <c r="AL33" s="418"/>
      <c r="AM33" s="418"/>
      <c r="AN33" s="418"/>
      <c r="AO33" s="256"/>
      <c r="AP33" s="780" t="s">
        <v>239</v>
      </c>
      <c r="AQ33" s="784">
        <v>102.2</v>
      </c>
      <c r="AR33" s="784">
        <v>107.2</v>
      </c>
      <c r="AS33" s="777"/>
      <c r="AT33" s="785" t="s">
        <v>240</v>
      </c>
      <c r="AU33" s="781">
        <v>36</v>
      </c>
      <c r="AV33" s="781">
        <v>6.2</v>
      </c>
      <c r="AW33" s="257"/>
      <c r="AX33" s="257">
        <v>36</v>
      </c>
      <c r="AY33" s="257">
        <v>6.2</v>
      </c>
      <c r="AZ33" s="257"/>
      <c r="BA33" s="257"/>
    </row>
    <row r="34" spans="1:57" ht="15.75" customHeight="1">
      <c r="A34" s="95"/>
      <c r="B34" s="136"/>
      <c r="C34" s="136"/>
      <c r="D34" s="137"/>
      <c r="E34" s="136"/>
      <c r="F34" s="136"/>
      <c r="G34" s="137"/>
      <c r="H34" s="136"/>
      <c r="I34" s="136"/>
      <c r="J34" s="137"/>
      <c r="K34" s="136"/>
      <c r="L34" s="136"/>
      <c r="M34" s="137"/>
      <c r="N34" s="136"/>
      <c r="O34" s="136"/>
      <c r="P34" s="137"/>
      <c r="Q34" s="136"/>
      <c r="R34" s="136"/>
      <c r="S34" s="679"/>
      <c r="T34" s="680"/>
      <c r="U34" s="680"/>
      <c r="V34" s="679"/>
      <c r="W34" s="681"/>
      <c r="X34" s="681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18"/>
      <c r="AJ34" s="418"/>
      <c r="AK34" s="418"/>
      <c r="AL34" s="418"/>
      <c r="AM34" s="418"/>
      <c r="AN34" s="418"/>
      <c r="AO34" s="256"/>
      <c r="AP34" s="786" t="s">
        <v>241</v>
      </c>
      <c r="AQ34" s="478">
        <v>109.2</v>
      </c>
      <c r="AR34" s="478">
        <v>110.4</v>
      </c>
      <c r="AS34" s="777"/>
      <c r="AT34" s="785" t="s">
        <v>242</v>
      </c>
      <c r="AU34" s="781">
        <v>0</v>
      </c>
      <c r="AV34" s="781">
        <v>29.7</v>
      </c>
      <c r="AW34" s="257"/>
      <c r="AX34" s="257">
        <v>0</v>
      </c>
      <c r="AY34" s="257">
        <v>29.7</v>
      </c>
      <c r="AZ34" s="787"/>
      <c r="BA34" s="257"/>
      <c r="BB34" s="174"/>
      <c r="BC34" s="174"/>
      <c r="BD34" s="174"/>
      <c r="BE34" s="174"/>
    </row>
    <row r="35" spans="1:57" ht="15.75" customHeight="1">
      <c r="A35" s="95"/>
      <c r="B35" s="136"/>
      <c r="C35" s="136"/>
      <c r="D35" s="137"/>
      <c r="E35" s="136"/>
      <c r="F35" s="136"/>
      <c r="G35" s="137"/>
      <c r="H35" s="136"/>
      <c r="I35" s="136"/>
      <c r="J35" s="137"/>
      <c r="K35" s="136"/>
      <c r="L35" s="136"/>
      <c r="M35" s="137"/>
      <c r="N35" s="136"/>
      <c r="O35" s="136"/>
      <c r="P35" s="137"/>
      <c r="Q35" s="136"/>
      <c r="R35" s="136"/>
      <c r="S35" s="679"/>
      <c r="T35" s="680"/>
      <c r="U35" s="680"/>
      <c r="V35" s="679"/>
      <c r="W35" s="681"/>
      <c r="X35" s="681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18"/>
      <c r="AJ35" s="418"/>
      <c r="AK35" s="418"/>
      <c r="AL35" s="418"/>
      <c r="AM35" s="418"/>
      <c r="AN35" s="418"/>
      <c r="AO35" s="256"/>
      <c r="AP35" s="780" t="s">
        <v>243</v>
      </c>
      <c r="AQ35" s="478">
        <v>109.1</v>
      </c>
      <c r="AR35" s="478">
        <v>114.3</v>
      </c>
      <c r="AS35" s="777"/>
      <c r="AT35" s="785" t="s">
        <v>244</v>
      </c>
      <c r="AU35" s="781">
        <v>21.6</v>
      </c>
      <c r="AV35" s="781">
        <v>13.7</v>
      </c>
      <c r="AW35" s="787"/>
      <c r="AX35" s="257">
        <v>21.600000000000005</v>
      </c>
      <c r="AY35" s="257">
        <v>13.699999999999998</v>
      </c>
      <c r="AZ35" s="787"/>
      <c r="BA35" s="257"/>
      <c r="BB35" s="174"/>
      <c r="BC35" s="174"/>
      <c r="BD35" s="174"/>
      <c r="BE35" s="174"/>
    </row>
    <row r="36" spans="1:57" ht="15.75" customHeight="1">
      <c r="A36" s="95"/>
      <c r="B36" s="136"/>
      <c r="C36" s="136"/>
      <c r="D36" s="137"/>
      <c r="E36" s="136"/>
      <c r="F36" s="136"/>
      <c r="G36" s="137"/>
      <c r="H36" s="136"/>
      <c r="I36" s="136"/>
      <c r="J36" s="137"/>
      <c r="K36" s="136"/>
      <c r="L36" s="136"/>
      <c r="M36" s="137"/>
      <c r="N36" s="136"/>
      <c r="O36" s="136"/>
      <c r="P36" s="137"/>
      <c r="Q36" s="136"/>
      <c r="R36" s="136"/>
      <c r="S36" s="679"/>
      <c r="T36" s="680"/>
      <c r="U36" s="680"/>
      <c r="V36" s="679"/>
      <c r="W36" s="681"/>
      <c r="X36" s="681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18"/>
      <c r="AJ36" s="418"/>
      <c r="AK36" s="418"/>
      <c r="AL36" s="418"/>
      <c r="AM36" s="418"/>
      <c r="AN36" s="418"/>
      <c r="AO36" s="256"/>
      <c r="AP36" s="780" t="s">
        <v>245</v>
      </c>
      <c r="AQ36" s="478">
        <v>93.29999999999998</v>
      </c>
      <c r="AR36" s="478">
        <v>108.3</v>
      </c>
      <c r="AS36" s="777"/>
      <c r="AT36" s="785" t="s">
        <v>246</v>
      </c>
      <c r="AU36" s="781">
        <v>25.7</v>
      </c>
      <c r="AV36" s="781">
        <v>22</v>
      </c>
      <c r="AW36" s="787"/>
      <c r="AX36" s="257">
        <v>25.7</v>
      </c>
      <c r="AY36" s="257">
        <v>22</v>
      </c>
      <c r="AZ36" s="257"/>
      <c r="BA36" s="257"/>
      <c r="BD36" s="174"/>
      <c r="BE36" s="174"/>
    </row>
    <row r="37" spans="1:57" ht="15.75" customHeight="1">
      <c r="A37" s="95"/>
      <c r="B37" s="136"/>
      <c r="C37" s="136"/>
      <c r="D37" s="137"/>
      <c r="E37" s="136"/>
      <c r="F37" s="136"/>
      <c r="G37" s="137"/>
      <c r="H37" s="136"/>
      <c r="I37" s="136"/>
      <c r="J37" s="137"/>
      <c r="K37" s="136"/>
      <c r="L37" s="136"/>
      <c r="M37" s="137"/>
      <c r="N37" s="136"/>
      <c r="O37" s="136"/>
      <c r="P37" s="137"/>
      <c r="Q37" s="136"/>
      <c r="R37" s="136"/>
      <c r="S37" s="679"/>
      <c r="T37" s="680"/>
      <c r="U37" s="680"/>
      <c r="V37" s="679"/>
      <c r="W37" s="681"/>
      <c r="X37" s="681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18"/>
      <c r="AJ37" s="418"/>
      <c r="AK37" s="418"/>
      <c r="AL37" s="418"/>
      <c r="AM37" s="418"/>
      <c r="AN37" s="418"/>
      <c r="AO37" s="256"/>
      <c r="AP37" s="780" t="s">
        <v>224</v>
      </c>
      <c r="AQ37" s="478">
        <v>105.69999999999999</v>
      </c>
      <c r="AR37" s="478">
        <v>109.4</v>
      </c>
      <c r="AS37" s="777"/>
      <c r="AT37" s="785" t="s">
        <v>247</v>
      </c>
      <c r="AU37" s="781">
        <v>10.7</v>
      </c>
      <c r="AV37" s="781">
        <v>18.2</v>
      </c>
      <c r="AW37" s="787"/>
      <c r="AX37" s="257">
        <v>10.700000000000003</v>
      </c>
      <c r="AY37" s="257">
        <v>18.2</v>
      </c>
      <c r="AZ37" s="787"/>
      <c r="BA37" s="257"/>
      <c r="BB37" s="174"/>
      <c r="BC37" s="174"/>
      <c r="BD37" s="174"/>
      <c r="BE37" s="174"/>
    </row>
    <row r="38" spans="1:57" ht="18.75" customHeight="1">
      <c r="A38" s="95"/>
      <c r="B38" s="136"/>
      <c r="C38" s="136"/>
      <c r="D38" s="137"/>
      <c r="E38" s="136"/>
      <c r="F38" s="136"/>
      <c r="G38" s="137"/>
      <c r="H38" s="136"/>
      <c r="I38" s="136"/>
      <c r="J38" s="137"/>
      <c r="K38" s="136"/>
      <c r="L38" s="136"/>
      <c r="M38" s="137"/>
      <c r="N38" s="136"/>
      <c r="O38" s="136"/>
      <c r="P38" s="137"/>
      <c r="Q38" s="136"/>
      <c r="R38" s="136"/>
      <c r="S38" s="679"/>
      <c r="T38" s="680"/>
      <c r="U38" s="680"/>
      <c r="V38" s="679"/>
      <c r="W38" s="681"/>
      <c r="X38" s="681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18"/>
      <c r="AJ38" s="418"/>
      <c r="AK38" s="418"/>
      <c r="AL38" s="418"/>
      <c r="AM38" s="418"/>
      <c r="AN38" s="418"/>
      <c r="AO38" s="256"/>
      <c r="AP38" s="780" t="s">
        <v>224</v>
      </c>
      <c r="AQ38" s="478">
        <v>105.69999999999999</v>
      </c>
      <c r="AR38" s="478">
        <v>109.4</v>
      </c>
      <c r="AS38" s="478"/>
      <c r="AT38" s="785" t="s">
        <v>248</v>
      </c>
      <c r="AU38" s="781">
        <v>11.7</v>
      </c>
      <c r="AV38" s="781">
        <v>19.6</v>
      </c>
      <c r="AW38" s="787"/>
      <c r="AX38" s="257">
        <v>11.700000000000001</v>
      </c>
      <c r="AY38" s="257">
        <v>19.599999999999994</v>
      </c>
      <c r="AZ38" s="787"/>
      <c r="BA38" s="257"/>
      <c r="BB38" s="174"/>
      <c r="BC38" s="174"/>
      <c r="BD38" s="174"/>
      <c r="BE38" s="174"/>
    </row>
    <row r="39" spans="1:57" ht="27" customHeight="1">
      <c r="A39" s="95"/>
      <c r="B39" s="136"/>
      <c r="C39" s="136"/>
      <c r="D39" s="137"/>
      <c r="E39" s="136"/>
      <c r="F39" s="136"/>
      <c r="G39" s="137"/>
      <c r="H39" s="136"/>
      <c r="I39" s="136"/>
      <c r="J39" s="137"/>
      <c r="K39" s="136"/>
      <c r="L39" s="136"/>
      <c r="M39" s="137"/>
      <c r="N39" s="136"/>
      <c r="O39" s="136"/>
      <c r="P39" s="137"/>
      <c r="Q39" s="136"/>
      <c r="R39" s="136"/>
      <c r="S39" s="679"/>
      <c r="T39" s="680"/>
      <c r="U39" s="680"/>
      <c r="V39" s="679"/>
      <c r="W39" s="681"/>
      <c r="X39" s="681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18"/>
      <c r="AJ39" s="418"/>
      <c r="AK39" s="418"/>
      <c r="AL39" s="418"/>
      <c r="AM39" s="418"/>
      <c r="AN39" s="418"/>
      <c r="AO39" s="256"/>
      <c r="AP39" s="478"/>
      <c r="AQ39" s="478"/>
      <c r="AR39" s="478"/>
      <c r="AS39" s="478"/>
      <c r="AT39" s="788"/>
      <c r="AU39" s="789"/>
      <c r="AV39" s="789"/>
      <c r="AW39" s="257"/>
      <c r="AX39" s="785"/>
      <c r="AY39" s="790"/>
      <c r="AZ39" s="790"/>
      <c r="BA39" s="257"/>
      <c r="BB39" s="174"/>
      <c r="BC39" s="174"/>
      <c r="BD39" s="174"/>
      <c r="BE39" s="174"/>
    </row>
    <row r="40" spans="1:57" ht="15.75" customHeight="1">
      <c r="A40" s="95"/>
      <c r="B40" s="136"/>
      <c r="C40" s="136"/>
      <c r="D40" s="137"/>
      <c r="E40" s="136"/>
      <c r="F40" s="136"/>
      <c r="G40" s="137"/>
      <c r="H40" s="136"/>
      <c r="I40" s="136"/>
      <c r="J40" s="137"/>
      <c r="K40" s="136"/>
      <c r="L40" s="136"/>
      <c r="M40" s="137"/>
      <c r="N40" s="136"/>
      <c r="O40" s="136"/>
      <c r="P40" s="137"/>
      <c r="Q40" s="136"/>
      <c r="R40" s="136"/>
      <c r="S40" s="679"/>
      <c r="T40" s="680"/>
      <c r="U40" s="680"/>
      <c r="V40" s="679"/>
      <c r="W40" s="681"/>
      <c r="X40" s="681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18"/>
      <c r="AJ40" s="418"/>
      <c r="AK40" s="418"/>
      <c r="AL40" s="418"/>
      <c r="AM40" s="418"/>
      <c r="AN40" s="418"/>
      <c r="AO40" s="256"/>
      <c r="AP40" s="478"/>
      <c r="AQ40" s="478"/>
      <c r="AR40" s="478"/>
      <c r="AS40" s="478"/>
      <c r="AT40" s="256"/>
      <c r="AU40" s="256"/>
      <c r="AV40" s="256"/>
      <c r="AW40" s="257"/>
      <c r="AX40" s="257"/>
      <c r="AY40" s="257"/>
      <c r="AZ40" s="257"/>
      <c r="BA40" s="257"/>
      <c r="BB40" s="174"/>
      <c r="BC40" s="174"/>
      <c r="BD40" s="174"/>
      <c r="BE40" s="174"/>
    </row>
    <row r="41" spans="1:57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18"/>
      <c r="AJ41" s="418"/>
      <c r="AK41" s="418"/>
      <c r="AL41" s="418"/>
      <c r="AM41" s="418"/>
      <c r="AN41" s="418"/>
      <c r="AO41" s="478"/>
      <c r="AP41" s="478"/>
      <c r="AQ41" s="478"/>
      <c r="AR41" s="478"/>
      <c r="AS41" s="478"/>
      <c r="AT41" s="478"/>
      <c r="AU41" s="478"/>
      <c r="AV41" s="478"/>
      <c r="AW41" s="343"/>
      <c r="AX41" s="343"/>
      <c r="AY41" s="343"/>
      <c r="AZ41" s="343"/>
      <c r="BA41" s="343"/>
      <c r="BB41" s="174"/>
      <c r="BC41" s="174"/>
      <c r="BD41" s="174"/>
      <c r="BE41" s="174"/>
    </row>
    <row r="42" spans="1:5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77"/>
      <c r="AP42" s="478"/>
      <c r="AQ42" s="477"/>
      <c r="AR42" s="477"/>
      <c r="AS42" s="477"/>
      <c r="AT42" s="477"/>
      <c r="AU42" s="477"/>
      <c r="AV42" s="477"/>
      <c r="AW42" s="476"/>
      <c r="AX42" s="476"/>
      <c r="AY42" s="476"/>
      <c r="AZ42" s="476"/>
      <c r="BA42" s="476"/>
      <c r="BB42" s="174"/>
      <c r="BC42" s="174"/>
      <c r="BD42" s="174"/>
      <c r="BE42" s="174"/>
    </row>
    <row r="43" spans="1:5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77"/>
      <c r="AP43" s="478"/>
      <c r="AQ43" s="477"/>
      <c r="AR43" s="477"/>
      <c r="AS43" s="477"/>
      <c r="AT43" s="477"/>
      <c r="AU43" s="477"/>
      <c r="AV43" s="477"/>
      <c r="AW43" s="476"/>
      <c r="AX43" s="476"/>
      <c r="AY43" s="476"/>
      <c r="AZ43" s="476"/>
      <c r="BA43" s="476"/>
      <c r="BB43" s="174"/>
      <c r="BC43" s="174"/>
      <c r="BD43" s="174"/>
      <c r="BE43" s="174"/>
    </row>
    <row r="44" spans="1:5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77"/>
      <c r="AP44" s="478"/>
      <c r="AQ44" s="477"/>
      <c r="AR44" s="477"/>
      <c r="AS44" s="477"/>
      <c r="AT44" s="477"/>
      <c r="AU44" s="477"/>
      <c r="AV44" s="477"/>
      <c r="AW44" s="476"/>
      <c r="AX44" s="476"/>
      <c r="AY44" s="476"/>
      <c r="AZ44" s="476"/>
      <c r="BA44" s="476"/>
      <c r="BB44" s="174"/>
      <c r="BC44" s="174"/>
      <c r="BD44" s="174"/>
      <c r="BE44" s="174"/>
    </row>
    <row r="45" spans="1:5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77"/>
      <c r="AP45" s="478"/>
      <c r="AQ45" s="477"/>
      <c r="AR45" s="477"/>
      <c r="AS45" s="477"/>
      <c r="AT45" s="477"/>
      <c r="AU45" s="477"/>
      <c r="AV45" s="477"/>
      <c r="AW45" s="476"/>
      <c r="AX45" s="476"/>
      <c r="AY45" s="476"/>
      <c r="AZ45" s="476"/>
      <c r="BA45" s="476"/>
      <c r="BB45" s="174"/>
      <c r="BC45" s="174"/>
      <c r="BD45" s="174"/>
      <c r="BE45" s="174"/>
    </row>
    <row r="46" spans="1:5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76"/>
      <c r="AP46" s="343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174"/>
      <c r="BC46" s="174"/>
      <c r="BD46" s="174"/>
      <c r="BE46" s="174"/>
    </row>
    <row r="47" spans="1:57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4"/>
      <c r="T47" s="4"/>
      <c r="U47" s="4"/>
      <c r="V47" s="4"/>
      <c r="W47" s="4"/>
      <c r="X47" s="241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76"/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174"/>
      <c r="BC47" s="174"/>
      <c r="BD47" s="174"/>
      <c r="BE47" s="174"/>
    </row>
    <row r="48" spans="1:5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336"/>
      <c r="AP48" s="33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174"/>
      <c r="BC48" s="174"/>
      <c r="BD48" s="174"/>
      <c r="BE48" s="174"/>
    </row>
    <row r="49" spans="1:57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336"/>
      <c r="AP49" s="33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174"/>
      <c r="BC49" s="174"/>
      <c r="BD49" s="174"/>
      <c r="BE49" s="174"/>
    </row>
    <row r="50" spans="1:5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336"/>
      <c r="AP50" s="33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174"/>
      <c r="BC50" s="174"/>
      <c r="BD50" s="174"/>
      <c r="BE50" s="174"/>
    </row>
    <row r="51" spans="1:5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336"/>
      <c r="AP51" s="33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174"/>
      <c r="BC51" s="174"/>
      <c r="BD51" s="174"/>
      <c r="BE51" s="174"/>
    </row>
    <row r="52" spans="1:5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336"/>
      <c r="AP52" s="33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174"/>
      <c r="BC52" s="174"/>
      <c r="BD52" s="174"/>
      <c r="BE52" s="174"/>
    </row>
    <row r="53" spans="1:5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336"/>
      <c r="AP53" s="33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174"/>
      <c r="BC53" s="174"/>
      <c r="BD53" s="174"/>
      <c r="BE53" s="174"/>
    </row>
    <row r="54" spans="1:5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336"/>
      <c r="AP54" s="33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174"/>
      <c r="BC54" s="174"/>
      <c r="BD54" s="174"/>
      <c r="BE54" s="174"/>
    </row>
    <row r="55" spans="1:5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336"/>
      <c r="AP55" s="33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174"/>
      <c r="BC55" s="174"/>
      <c r="BD55" s="174"/>
      <c r="BE55" s="174"/>
    </row>
    <row r="56" spans="1:5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336"/>
      <c r="AP56" s="33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174"/>
      <c r="BC56" s="174"/>
      <c r="BD56" s="174"/>
      <c r="BE56" s="174"/>
    </row>
    <row r="57" spans="1:5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336"/>
      <c r="AP57" s="33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174"/>
      <c r="BC57" s="174"/>
      <c r="BD57" s="174"/>
      <c r="BE57" s="174"/>
    </row>
    <row r="58" spans="1:5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336"/>
      <c r="AQ58" s="174"/>
      <c r="AR58" s="174"/>
      <c r="AS58" s="174"/>
      <c r="AT58" s="476"/>
      <c r="AU58" s="476"/>
      <c r="AV58" s="476"/>
      <c r="AW58" s="476"/>
      <c r="AX58" s="476"/>
      <c r="AY58" s="476"/>
      <c r="AZ58" s="476"/>
      <c r="BA58" s="476"/>
      <c r="BB58" s="174"/>
      <c r="BC58" s="174"/>
      <c r="BD58" s="174"/>
      <c r="BE58" s="174"/>
    </row>
    <row r="59" spans="1:5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336"/>
      <c r="AQ59" s="174"/>
      <c r="AR59" s="174"/>
      <c r="AS59" s="174"/>
      <c r="AT59" s="476"/>
      <c r="AU59" s="476"/>
      <c r="AV59" s="476"/>
      <c r="AW59" s="476"/>
      <c r="AX59" s="476"/>
      <c r="AY59" s="476"/>
      <c r="AZ59" s="476"/>
      <c r="BA59" s="476"/>
      <c r="BB59" s="174"/>
      <c r="BC59" s="174"/>
      <c r="BD59" s="174"/>
      <c r="BE59" s="174"/>
    </row>
    <row r="60" spans="1:5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</row>
    <row r="61" spans="1:5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</row>
    <row r="62" spans="1:5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</row>
    <row r="63" spans="1:5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</row>
    <row r="64" spans="19:57" ht="12.75"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</row>
    <row r="65" spans="19:57" ht="12.75"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</row>
    <row r="66" spans="19:57" ht="12.75"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</row>
    <row r="67" spans="19:57" ht="12.75"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</row>
    <row r="68" spans="19:57" ht="12.75"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</row>
    <row r="69" spans="19:57" ht="12.75"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</row>
    <row r="70" spans="19:57" ht="12.75"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</row>
    <row r="71" spans="19:57" ht="12.75"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</row>
    <row r="72" spans="19:57" ht="12.75"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</row>
    <row r="73" spans="19:57" ht="12.75"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</row>
    <row r="74" spans="19:57" ht="12.75"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</row>
    <row r="75" spans="19:57" ht="12.75"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</row>
    <row r="76" spans="19:57" ht="12.75"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</row>
    <row r="77" spans="19:57" ht="12.75"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  <c r="BD77" s="174"/>
      <c r="BE77" s="174"/>
    </row>
    <row r="78" spans="19:57" ht="12.75"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</row>
    <row r="79" spans="19:57" ht="12.75"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  <c r="BD79" s="174"/>
      <c r="BE79" s="174"/>
    </row>
    <row r="80" spans="19:57" ht="12.75"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</row>
    <row r="81" spans="19:57" ht="12.75"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</row>
    <row r="82" spans="19:57" ht="12.75"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</row>
    <row r="83" spans="19:57" ht="12.75"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</row>
    <row r="84" spans="19:57" ht="12.75"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</row>
    <row r="85" spans="19:57" ht="12.75"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</row>
    <row r="86" spans="19:57" ht="12.75"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</row>
    <row r="87" spans="19:57" ht="12.75"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</row>
    <row r="88" spans="19:57" ht="12.75"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</row>
    <row r="89" spans="19:57" ht="12.75"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74"/>
    </row>
    <row r="90" spans="19:57" ht="12.75"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  <c r="BD90" s="174"/>
      <c r="BE90" s="174"/>
    </row>
    <row r="91" spans="19:57" ht="12.75"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</row>
    <row r="92" spans="19:57" ht="12.75"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</row>
    <row r="93" spans="19:57" ht="12.75"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</row>
    <row r="94" spans="19:57" ht="12.75"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</row>
    <row r="95" spans="19:57" ht="12.75"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</row>
    <row r="96" spans="19:57" ht="12.75"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</row>
    <row r="97" spans="19:57" ht="12.75"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</row>
    <row r="98" spans="19:57" ht="12.75"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</row>
    <row r="99" spans="19:57" ht="12.75"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</row>
    <row r="100" spans="19:57" ht="12.75"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</row>
    <row r="101" spans="19:57" ht="12.75"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</row>
    <row r="102" spans="19:40" ht="12.75"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9:40" ht="12.75"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9:40" ht="12.75"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9:40" ht="12.75"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9:40" ht="12.75"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9:40" ht="12.75"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9:40" ht="12.75"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9:40" ht="12.75"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9:40" ht="12.75"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9:40" ht="12.75"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9:40" ht="12.75"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9:40" ht="12.75"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9:40" ht="12.75"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9:40" ht="12.75"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9:40" ht="12.75"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9:40" ht="12.75"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9:40" ht="12.75"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9:40" ht="12.75"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9:40" ht="12.75"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9:40" ht="12.75"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9:40" ht="12.75"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9:40" ht="12.75"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9:40" ht="12.75"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9:40" ht="12.75"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9:40" ht="12.75"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9:40" ht="12.75"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9:40" ht="12.75"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9:40" ht="12.75"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9:40" ht="12.75"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9:40" ht="12.75"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9:40" ht="12.75"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9:40" ht="12.75"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9:40" ht="12.75"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9:40" ht="12.75"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9:40" ht="12.75"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9:40" ht="12.75"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9:40" ht="12.75"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9:40" ht="12.75"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9:40" ht="12.75"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9:40" ht="12.75"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9:40" ht="12.75"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9:40" ht="12.75"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9:40" ht="12.75"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9:40" ht="12.75"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9:40" ht="12.75"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9:40" ht="12.75"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9:40" ht="12.75"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9:40" ht="12.75"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9:40" ht="12.75"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9:40" ht="12.75"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9:40" ht="12.75"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9:40" ht="12.75"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9:40" ht="12.75"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9:40" ht="12.75"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9:40" ht="12.75"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9:40" ht="12.75"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9:40" ht="12.75"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9:40" ht="12.75"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9:40" ht="12.75"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9:40" ht="12.75"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9:40" ht="12.75"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9:40" ht="12.75"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9:40" ht="12.75"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9:40" ht="12.75"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9:40" ht="12.75"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9:40" ht="12.75"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9:40" ht="12.75"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9:40" ht="12.75"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9:40" ht="12.75"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9:40" ht="12.75"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9:40" ht="12.75"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9:40" ht="12.75"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9:40" ht="12.75"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9:40" ht="12.75"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</sheetData>
  <sheetProtection/>
  <mergeCells count="13">
    <mergeCell ref="B5:V5"/>
    <mergeCell ref="AU31:AV31"/>
    <mergeCell ref="N3:P3"/>
    <mergeCell ref="A3:A5"/>
    <mergeCell ref="B3:D3"/>
    <mergeCell ref="E3:G3"/>
    <mergeCell ref="H3:J3"/>
    <mergeCell ref="K3:M3"/>
    <mergeCell ref="AY31:AZ31"/>
    <mergeCell ref="Q3:S3"/>
    <mergeCell ref="T3:X3"/>
    <mergeCell ref="W4:W5"/>
    <mergeCell ref="X4:X5"/>
  </mergeCells>
  <printOptions/>
  <pageMargins left="0.511811023622047" right="0" top="0.7" bottom="0.35" header="0.511811023622047" footer="0.23622047244094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72"/>
  <sheetViews>
    <sheetView tabSelected="1" zoomScale="110" zoomScaleNormal="110" zoomScalePageLayoutView="0" workbookViewId="0" topLeftCell="A1">
      <selection activeCell="L19" sqref="L19"/>
    </sheetView>
  </sheetViews>
  <sheetFormatPr defaultColWidth="9.00390625" defaultRowHeight="15.75"/>
  <cols>
    <col min="1" max="1" width="2.375" style="483" customWidth="1"/>
    <col min="2" max="2" width="25.75390625" style="483" customWidth="1"/>
    <col min="3" max="3" width="10.625" style="483" customWidth="1"/>
    <col min="4" max="4" width="6.625" style="483" customWidth="1"/>
    <col min="5" max="5" width="10.625" style="483" customWidth="1"/>
    <col min="6" max="6" width="6.625" style="483" customWidth="1"/>
    <col min="7" max="7" width="10.00390625" style="483" customWidth="1"/>
    <col min="8" max="8" width="6.25390625" style="483" customWidth="1"/>
    <col min="9" max="9" width="12.25390625" style="483" customWidth="1"/>
    <col min="10" max="10" width="3.375" style="483" customWidth="1"/>
    <col min="11" max="11" width="21.00390625" style="483" customWidth="1"/>
    <col min="12" max="12" width="6.875" style="483" customWidth="1"/>
    <col min="13" max="13" width="5.25390625" style="483" customWidth="1"/>
    <col min="14" max="14" width="5.75390625" style="483" customWidth="1"/>
    <col min="15" max="15" width="5.375" style="483" customWidth="1"/>
    <col min="16" max="16" width="7.50390625" style="483" customWidth="1"/>
    <col min="17" max="17" width="5.00390625" style="483" customWidth="1"/>
    <col min="18" max="18" width="7.00390625" style="483" customWidth="1"/>
    <col min="19" max="19" width="5.50390625" style="483" customWidth="1"/>
    <col min="20" max="16384" width="9.00390625" style="483" customWidth="1"/>
  </cols>
  <sheetData>
    <row r="1" spans="1:34" ht="16.5" customHeight="1">
      <c r="A1" s="480" t="s">
        <v>318</v>
      </c>
      <c r="B1" s="481"/>
      <c r="C1" s="482"/>
      <c r="D1" s="482"/>
      <c r="G1" s="484"/>
      <c r="H1" s="48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>
      <c r="A2" s="1292" t="s">
        <v>228</v>
      </c>
      <c r="B2" s="1293"/>
      <c r="C2" s="1296">
        <v>2011</v>
      </c>
      <c r="D2" s="1297"/>
      <c r="E2" s="1297"/>
      <c r="F2" s="1297"/>
      <c r="G2" s="1297"/>
      <c r="H2" s="1297"/>
      <c r="I2" s="129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.75" customHeight="1">
      <c r="A3" s="1294"/>
      <c r="B3" s="1295"/>
      <c r="C3" s="1308" t="s">
        <v>128</v>
      </c>
      <c r="D3" s="1309"/>
      <c r="E3" s="1310" t="s">
        <v>220</v>
      </c>
      <c r="F3" s="1309"/>
      <c r="G3" s="1311" t="s">
        <v>129</v>
      </c>
      <c r="H3" s="1312"/>
      <c r="I3" s="1304" t="s">
        <v>130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" customHeight="1">
      <c r="A4" s="485"/>
      <c r="B4" s="486"/>
      <c r="C4" s="878" t="s">
        <v>131</v>
      </c>
      <c r="D4" s="852" t="s">
        <v>50</v>
      </c>
      <c r="E4" s="880" t="s">
        <v>159</v>
      </c>
      <c r="F4" s="879" t="s">
        <v>50</v>
      </c>
      <c r="G4" s="853" t="s">
        <v>160</v>
      </c>
      <c r="H4" s="854" t="s">
        <v>50</v>
      </c>
      <c r="I4" s="130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9.5" customHeight="1">
      <c r="A5" s="487"/>
      <c r="B5" s="488" t="s">
        <v>88</v>
      </c>
      <c r="C5" s="855">
        <v>305121</v>
      </c>
      <c r="D5" s="856">
        <v>92.93232945304362</v>
      </c>
      <c r="E5" s="857">
        <v>73.657361</v>
      </c>
      <c r="F5" s="856">
        <v>64.97946736703597</v>
      </c>
      <c r="G5" s="858">
        <v>516.8</v>
      </c>
      <c r="H5" s="856">
        <v>52.408477842003855</v>
      </c>
      <c r="I5" s="859">
        <v>241.4037742403833</v>
      </c>
      <c r="S5" s="244"/>
      <c r="T5" s="256"/>
      <c r="U5" s="256"/>
      <c r="V5" s="288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9.5" customHeight="1">
      <c r="A6" s="487"/>
      <c r="B6" s="488" t="s">
        <v>132</v>
      </c>
      <c r="C6" s="860">
        <v>4288</v>
      </c>
      <c r="D6" s="861">
        <v>1.3060190176836437</v>
      </c>
      <c r="E6" s="862">
        <v>4.443689</v>
      </c>
      <c r="F6" s="861">
        <v>3.9201586975775125</v>
      </c>
      <c r="G6" s="863">
        <v>78</v>
      </c>
      <c r="H6" s="861">
        <v>7.909948281107393</v>
      </c>
      <c r="I6" s="859">
        <v>1036.3080690298507</v>
      </c>
      <c r="S6" s="244"/>
      <c r="T6" s="256"/>
      <c r="U6" s="489">
        <v>549907</v>
      </c>
      <c r="V6" s="288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9.5" customHeight="1">
      <c r="A7" s="487"/>
      <c r="B7" s="488" t="s">
        <v>133</v>
      </c>
      <c r="C7" s="860">
        <v>39</v>
      </c>
      <c r="D7" s="861">
        <v>0.011878437894044334</v>
      </c>
      <c r="E7" s="862">
        <v>0.0015352</v>
      </c>
      <c r="F7" s="861">
        <v>0.001354331419800305</v>
      </c>
      <c r="G7" s="863">
        <v>0</v>
      </c>
      <c r="H7" s="861">
        <v>0</v>
      </c>
      <c r="I7" s="859">
        <v>39.364102564102566</v>
      </c>
      <c r="S7" s="244"/>
      <c r="T7" s="256"/>
      <c r="U7" s="489">
        <v>84235</v>
      </c>
      <c r="V7" s="288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9.5" customHeight="1">
      <c r="A8" s="487"/>
      <c r="B8" s="488" t="s">
        <v>89</v>
      </c>
      <c r="C8" s="860">
        <v>13696</v>
      </c>
      <c r="D8" s="861">
        <v>4.171463728123877</v>
      </c>
      <c r="E8" s="862">
        <v>7.422754</v>
      </c>
      <c r="F8" s="861">
        <v>6.548247110245176</v>
      </c>
      <c r="G8" s="863">
        <v>124.2</v>
      </c>
      <c r="H8" s="861">
        <v>12.59507149376331</v>
      </c>
      <c r="I8" s="859">
        <v>541.9650992990654</v>
      </c>
      <c r="S8" s="244"/>
      <c r="T8" s="256"/>
      <c r="U8" s="489">
        <v>117</v>
      </c>
      <c r="V8" s="288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9.5" customHeight="1">
      <c r="A9" s="487"/>
      <c r="B9" s="488" t="s">
        <v>134</v>
      </c>
      <c r="C9" s="860">
        <v>307</v>
      </c>
      <c r="D9" s="861">
        <v>0.09350462649927206</v>
      </c>
      <c r="E9" s="862">
        <v>5.153726</v>
      </c>
      <c r="F9" s="861">
        <v>4.546543154534749</v>
      </c>
      <c r="G9" s="863">
        <v>148.4</v>
      </c>
      <c r="H9" s="861">
        <v>15.049183652773554</v>
      </c>
      <c r="I9" s="859">
        <v>16787.381107491856</v>
      </c>
      <c r="S9" s="244"/>
      <c r="T9" s="256"/>
      <c r="U9" s="490">
        <v>17027</v>
      </c>
      <c r="V9" s="288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9.5" customHeight="1">
      <c r="A10" s="487"/>
      <c r="B10" s="488" t="s">
        <v>90</v>
      </c>
      <c r="C10" s="860">
        <v>648</v>
      </c>
      <c r="D10" s="861">
        <v>0.19736481423950586</v>
      </c>
      <c r="E10" s="862">
        <v>4.258114</v>
      </c>
      <c r="F10" s="861">
        <v>3.7564470943795962</v>
      </c>
      <c r="G10" s="863">
        <v>63.9</v>
      </c>
      <c r="H10" s="861">
        <v>6.4800730149072105</v>
      </c>
      <c r="I10" s="859">
        <v>6571.163580246914</v>
      </c>
      <c r="S10" s="244"/>
      <c r="T10" s="256"/>
      <c r="U10" s="489">
        <v>129650</v>
      </c>
      <c r="V10" s="288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9.5" customHeight="1">
      <c r="A11" s="487"/>
      <c r="B11" s="488" t="s">
        <v>193</v>
      </c>
      <c r="C11" s="864">
        <v>1</v>
      </c>
      <c r="D11" s="861">
        <v>0.0003045753306165214</v>
      </c>
      <c r="E11" s="862">
        <v>0.048962</v>
      </c>
      <c r="F11" s="876">
        <v>0.04319357411168742</v>
      </c>
      <c r="G11" s="862">
        <v>1.4</v>
      </c>
      <c r="H11" s="861">
        <v>0.14197343068654292</v>
      </c>
      <c r="I11" s="859">
        <v>48962</v>
      </c>
      <c r="S11" s="244"/>
      <c r="T11" s="416"/>
      <c r="U11"/>
      <c r="V11" s="416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"/>
    </row>
    <row r="12" spans="1:33" ht="19.5" customHeight="1">
      <c r="A12" s="487"/>
      <c r="B12" s="488" t="s">
        <v>135</v>
      </c>
      <c r="C12" s="868">
        <v>3915</v>
      </c>
      <c r="D12" s="861">
        <v>1.1924124193636814</v>
      </c>
      <c r="E12" s="862">
        <v>1.456477</v>
      </c>
      <c r="F12" s="861">
        <v>1.2848831183666551</v>
      </c>
      <c r="G12" s="863">
        <v>11.1</v>
      </c>
      <c r="H12" s="861">
        <v>1.1256464861575906</v>
      </c>
      <c r="I12" s="859">
        <v>372.02477650063855</v>
      </c>
      <c r="S12" s="244"/>
      <c r="T12" s="416"/>
      <c r="U12"/>
      <c r="V12" s="416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</row>
    <row r="13" spans="1:33" ht="18" customHeight="1">
      <c r="A13" s="491" t="s">
        <v>136</v>
      </c>
      <c r="B13" s="488"/>
      <c r="C13" s="869">
        <v>328015</v>
      </c>
      <c r="D13" s="865">
        <v>99.90527707217825</v>
      </c>
      <c r="E13" s="866">
        <v>96.44261820000003</v>
      </c>
      <c r="F13" s="865">
        <v>85.08029444767112</v>
      </c>
      <c r="G13" s="866">
        <v>943.8</v>
      </c>
      <c r="H13" s="865">
        <v>95.71037420139946</v>
      </c>
      <c r="I13" s="867">
        <v>294.01892657348</v>
      </c>
      <c r="S13" s="244"/>
      <c r="T13" s="416"/>
      <c r="U13"/>
      <c r="V13" s="416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</row>
    <row r="14" spans="1:33" ht="26.25" customHeight="1">
      <c r="A14" s="1289" t="s">
        <v>185</v>
      </c>
      <c r="B14" s="1291"/>
      <c r="C14" s="869">
        <v>311</v>
      </c>
      <c r="D14" s="865">
        <v>0.1</v>
      </c>
      <c r="E14" s="866">
        <v>16.912206</v>
      </c>
      <c r="F14" s="865">
        <v>14.91970555232884</v>
      </c>
      <c r="G14" s="870">
        <v>42.3</v>
      </c>
      <c r="H14" s="865">
        <v>4.2896257986005475</v>
      </c>
      <c r="I14" s="867">
        <v>54380.08360128618</v>
      </c>
      <c r="S14" s="244" t="s">
        <v>210</v>
      </c>
      <c r="T14" s="416"/>
      <c r="U14"/>
      <c r="V14" s="416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</row>
    <row r="15" spans="1:33" ht="20.25" customHeight="1">
      <c r="A15" s="541" t="s">
        <v>137</v>
      </c>
      <c r="B15" s="542"/>
      <c r="C15" s="871">
        <v>328326</v>
      </c>
      <c r="D15" s="872">
        <v>99.99999999999999</v>
      </c>
      <c r="E15" s="873">
        <v>113.35482420000002</v>
      </c>
      <c r="F15" s="872">
        <v>99.99999999999996</v>
      </c>
      <c r="G15" s="874">
        <v>986.1</v>
      </c>
      <c r="H15" s="872">
        <v>100.00000000000001</v>
      </c>
      <c r="I15" s="875">
        <v>345.25083057692666</v>
      </c>
      <c r="S15" s="256">
        <f>(998.8/961.9-1)*100</f>
        <v>3.8361576047406087</v>
      </c>
      <c r="T15" s="416"/>
      <c r="U15"/>
      <c r="V15" s="416"/>
      <c r="W15" s="484"/>
      <c r="X15" s="484"/>
      <c r="Y15" s="484"/>
      <c r="Z15" s="484"/>
      <c r="AA15" s="484"/>
      <c r="AB15" s="484"/>
      <c r="AC15" s="484"/>
      <c r="AD15" s="484"/>
      <c r="AE15" s="484"/>
      <c r="AF15" s="484"/>
      <c r="AG15" s="484"/>
    </row>
    <row r="16" spans="1:33" ht="13.5" customHeight="1">
      <c r="A16" s="95" t="s">
        <v>23</v>
      </c>
      <c r="B16" s="536"/>
      <c r="C16" s="537"/>
      <c r="D16" s="538"/>
      <c r="E16" s="539"/>
      <c r="F16" s="538"/>
      <c r="G16" s="539"/>
      <c r="H16" s="538"/>
      <c r="I16" s="535"/>
      <c r="J16" s="536"/>
      <c r="K16" s="536"/>
      <c r="L16" s="537"/>
      <c r="M16" s="538"/>
      <c r="N16" s="539"/>
      <c r="O16" s="538"/>
      <c r="P16" s="539"/>
      <c r="Q16" s="538"/>
      <c r="R16" s="535"/>
      <c r="S16" s="256"/>
      <c r="T16" s="416"/>
      <c r="U16"/>
      <c r="V16" s="416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</row>
    <row r="17" spans="1:33" ht="12" customHeight="1">
      <c r="A17" s="95"/>
      <c r="B17" s="492"/>
      <c r="C17" s="493"/>
      <c r="D17" s="494"/>
      <c r="E17" s="493"/>
      <c r="F17" s="494"/>
      <c r="G17" s="493"/>
      <c r="H17" s="494"/>
      <c r="I17" s="495"/>
      <c r="J17" s="495"/>
      <c r="K17" s="496"/>
      <c r="L17" s="494"/>
      <c r="M17" s="496"/>
      <c r="N17" s="494"/>
      <c r="O17" s="496"/>
      <c r="P17" s="494"/>
      <c r="Q17" s="495"/>
      <c r="R17" s="4"/>
      <c r="S17" s="244"/>
      <c r="T17" s="416"/>
      <c r="U17"/>
      <c r="V17" s="416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</row>
    <row r="18" spans="1:33" ht="16.5" customHeight="1">
      <c r="A18" s="480" t="s">
        <v>319</v>
      </c>
      <c r="B18" s="492"/>
      <c r="C18" s="493"/>
      <c r="D18" s="494"/>
      <c r="E18" s="493"/>
      <c r="F18" s="494"/>
      <c r="G18" s="493"/>
      <c r="H18" s="494"/>
      <c r="I18" s="495"/>
      <c r="J18" s="495"/>
      <c r="K18" s="496"/>
      <c r="L18" s="494"/>
      <c r="M18" s="496"/>
      <c r="N18" s="494"/>
      <c r="O18" s="496"/>
      <c r="P18" s="494"/>
      <c r="Q18" s="495"/>
      <c r="R18" s="4"/>
      <c r="S18" s="244"/>
      <c r="T18" s="416"/>
      <c r="U18" s="354"/>
      <c r="V18" s="416"/>
      <c r="W18" s="548"/>
      <c r="X18" s="548"/>
      <c r="Y18" s="548"/>
      <c r="Z18" s="548"/>
      <c r="AA18" s="548"/>
      <c r="AB18" s="484"/>
      <c r="AC18" s="484"/>
      <c r="AD18" s="484"/>
      <c r="AE18" s="484"/>
      <c r="AF18" s="484"/>
      <c r="AG18" s="484"/>
    </row>
    <row r="19" spans="1:33" ht="15" customHeight="1">
      <c r="A19" s="1292" t="s">
        <v>228</v>
      </c>
      <c r="B19" s="1293"/>
      <c r="C19" s="1296">
        <v>2012</v>
      </c>
      <c r="D19" s="1297"/>
      <c r="E19" s="1297"/>
      <c r="F19" s="1297"/>
      <c r="G19" s="1297"/>
      <c r="H19" s="1297"/>
      <c r="I19" s="1298"/>
      <c r="J19" s="495"/>
      <c r="K19" s="496"/>
      <c r="L19" s="494"/>
      <c r="M19" s="496"/>
      <c r="N19" s="494"/>
      <c r="O19" s="496"/>
      <c r="P19" s="494"/>
      <c r="Q19" s="495"/>
      <c r="R19" s="4"/>
      <c r="S19" s="244"/>
      <c r="T19" s="416"/>
      <c r="U19" s="354"/>
      <c r="V19" s="549"/>
      <c r="W19" s="550"/>
      <c r="X19" s="549"/>
      <c r="Y19" s="550"/>
      <c r="Z19" s="548"/>
      <c r="AA19" s="548"/>
      <c r="AB19" s="484"/>
      <c r="AC19" s="484"/>
      <c r="AD19" s="484"/>
      <c r="AE19" s="484"/>
      <c r="AF19" s="484"/>
      <c r="AG19" s="484"/>
    </row>
    <row r="20" spans="1:33" ht="13.5" customHeight="1">
      <c r="A20" s="1294"/>
      <c r="B20" s="1295"/>
      <c r="C20" s="1299" t="s">
        <v>128</v>
      </c>
      <c r="D20" s="1300"/>
      <c r="E20" s="1301" t="s">
        <v>220</v>
      </c>
      <c r="F20" s="1302"/>
      <c r="G20" s="1303" t="s">
        <v>129</v>
      </c>
      <c r="H20" s="1300"/>
      <c r="I20" s="1304" t="s">
        <v>130</v>
      </c>
      <c r="J20" s="495"/>
      <c r="K20" s="496"/>
      <c r="L20" s="494"/>
      <c r="M20" s="496"/>
      <c r="N20" s="494"/>
      <c r="O20" s="496"/>
      <c r="P20" s="494"/>
      <c r="Q20" s="495"/>
      <c r="R20" s="4"/>
      <c r="S20" s="18"/>
      <c r="T20" s="416"/>
      <c r="U20" s="354"/>
      <c r="V20" s="549"/>
      <c r="W20" s="550"/>
      <c r="X20" s="549"/>
      <c r="Y20" s="550"/>
      <c r="Z20" s="548"/>
      <c r="AA20" s="548"/>
      <c r="AB20" s="484"/>
      <c r="AC20" s="484"/>
      <c r="AD20" s="484"/>
      <c r="AE20" s="484"/>
      <c r="AF20" s="484"/>
      <c r="AG20" s="484"/>
    </row>
    <row r="21" spans="1:33" ht="14.25" customHeight="1">
      <c r="A21" s="1306"/>
      <c r="B21" s="1307"/>
      <c r="C21" s="878" t="s">
        <v>131</v>
      </c>
      <c r="D21" s="852" t="s">
        <v>50</v>
      </c>
      <c r="E21" s="880" t="s">
        <v>159</v>
      </c>
      <c r="F21" s="879" t="s">
        <v>50</v>
      </c>
      <c r="G21" s="853" t="s">
        <v>160</v>
      </c>
      <c r="H21" s="854" t="s">
        <v>50</v>
      </c>
      <c r="I21" s="1305"/>
      <c r="R21" s="4"/>
      <c r="S21" s="18"/>
      <c r="T21" s="416"/>
      <c r="U21" s="354"/>
      <c r="V21" s="549"/>
      <c r="W21" s="550"/>
      <c r="X21" s="549"/>
      <c r="Y21" s="550"/>
      <c r="Z21" s="548"/>
      <c r="AA21" s="548"/>
      <c r="AB21" s="484"/>
      <c r="AC21" s="484"/>
      <c r="AD21" s="484"/>
      <c r="AE21" s="484"/>
      <c r="AF21" s="484"/>
      <c r="AG21" s="484"/>
    </row>
    <row r="22" spans="1:33" ht="19.5" customHeight="1">
      <c r="A22" s="487"/>
      <c r="B22" s="488" t="s">
        <v>88</v>
      </c>
      <c r="C22" s="855">
        <v>310992</v>
      </c>
      <c r="D22" s="856">
        <v>92.89971053975822</v>
      </c>
      <c r="E22" s="857">
        <v>72.920086</v>
      </c>
      <c r="F22" s="856">
        <v>65.59626203218167</v>
      </c>
      <c r="G22" s="858">
        <v>689.711226</v>
      </c>
      <c r="H22" s="856">
        <v>52.1484117737248</v>
      </c>
      <c r="I22" s="859">
        <v>234.47576143437772</v>
      </c>
      <c r="R22" s="4"/>
      <c r="S22" s="18"/>
      <c r="T22" s="416"/>
      <c r="U22" s="354"/>
      <c r="V22" s="549"/>
      <c r="W22" s="550"/>
      <c r="X22" s="549"/>
      <c r="Y22" s="550"/>
      <c r="Z22" s="548"/>
      <c r="AA22" s="548"/>
      <c r="AB22" s="484"/>
      <c r="AC22" s="484"/>
      <c r="AD22" s="484"/>
      <c r="AE22" s="484"/>
      <c r="AF22" s="484"/>
      <c r="AG22" s="484"/>
    </row>
    <row r="23" spans="1:33" ht="19.5" customHeight="1">
      <c r="A23" s="487"/>
      <c r="B23" s="488" t="s">
        <v>225</v>
      </c>
      <c r="C23" s="860">
        <v>2497</v>
      </c>
      <c r="D23" s="861">
        <v>0.7459052876529823</v>
      </c>
      <c r="E23" s="862">
        <v>3.77608</v>
      </c>
      <c r="F23" s="861">
        <v>3.3968244789848514</v>
      </c>
      <c r="G23" s="863">
        <v>89.744166</v>
      </c>
      <c r="H23" s="861">
        <v>6.785471290643475</v>
      </c>
      <c r="I23" s="859">
        <v>1512.2466960352424</v>
      </c>
      <c r="R23" s="4"/>
      <c r="S23" s="18"/>
      <c r="T23" s="416"/>
      <c r="U23" s="354"/>
      <c r="V23" s="549"/>
      <c r="W23" s="550"/>
      <c r="X23" s="549"/>
      <c r="Y23" s="550"/>
      <c r="Z23" s="548"/>
      <c r="AA23" s="548"/>
      <c r="AB23" s="484"/>
      <c r="AC23" s="484"/>
      <c r="AD23" s="484"/>
      <c r="AE23" s="484"/>
      <c r="AF23" s="484"/>
      <c r="AG23" s="484"/>
    </row>
    <row r="24" spans="1:33" ht="19.5" customHeight="1">
      <c r="A24" s="487"/>
      <c r="B24" s="488" t="s">
        <v>133</v>
      </c>
      <c r="C24" s="860">
        <v>38</v>
      </c>
      <c r="D24" s="861">
        <v>0.011351382030762245</v>
      </c>
      <c r="E24" s="862">
        <v>0.1735</v>
      </c>
      <c r="F24" s="861">
        <v>0.15607430115460258</v>
      </c>
      <c r="G24" s="863">
        <v>0.227682</v>
      </c>
      <c r="H24" s="861">
        <v>0.01721482011873939</v>
      </c>
      <c r="I24" s="859">
        <v>4565.789473684211</v>
      </c>
      <c r="R24" s="4"/>
      <c r="S24" s="18"/>
      <c r="T24" s="416"/>
      <c r="U24" s="354"/>
      <c r="V24" s="549"/>
      <c r="W24" s="550"/>
      <c r="X24" s="549"/>
      <c r="Y24" s="539"/>
      <c r="Z24" s="548"/>
      <c r="AA24" s="548"/>
      <c r="AB24" s="484"/>
      <c r="AC24" s="484"/>
      <c r="AD24" s="484"/>
      <c r="AE24" s="484"/>
      <c r="AF24" s="484"/>
      <c r="AG24" s="484"/>
    </row>
    <row r="25" spans="1:33" ht="19.5" customHeight="1">
      <c r="A25" s="487"/>
      <c r="B25" s="488" t="s">
        <v>226</v>
      </c>
      <c r="C25" s="860">
        <v>1109</v>
      </c>
      <c r="D25" s="861">
        <v>0.33128112295040346</v>
      </c>
      <c r="E25" s="862">
        <v>6.516463</v>
      </c>
      <c r="F25" s="861">
        <v>5.861973537318876</v>
      </c>
      <c r="G25" s="863">
        <v>223.271162</v>
      </c>
      <c r="H25" s="861">
        <v>16.881320840171472</v>
      </c>
      <c r="I25" s="859">
        <v>5875.981064021641</v>
      </c>
      <c r="R25" s="4"/>
      <c r="S25" s="18"/>
      <c r="T25" s="416"/>
      <c r="U25" s="354"/>
      <c r="V25" s="549"/>
      <c r="W25" s="539"/>
      <c r="X25" s="549"/>
      <c r="Y25" s="550"/>
      <c r="Z25" s="548"/>
      <c r="AA25" s="548"/>
      <c r="AB25" s="484"/>
      <c r="AC25" s="484"/>
      <c r="AD25" s="484"/>
      <c r="AE25" s="484"/>
      <c r="AF25" s="484"/>
      <c r="AG25" s="484"/>
    </row>
    <row r="26" spans="1:33" ht="19.5" customHeight="1">
      <c r="A26" s="487"/>
      <c r="B26" s="488" t="s">
        <v>89</v>
      </c>
      <c r="C26" s="860">
        <v>13434</v>
      </c>
      <c r="D26" s="861">
        <v>4.013012268454211</v>
      </c>
      <c r="E26" s="862">
        <v>5.99751</v>
      </c>
      <c r="F26" s="861">
        <v>5.395142258891877</v>
      </c>
      <c r="G26" s="863">
        <v>156.871238</v>
      </c>
      <c r="H26" s="861">
        <v>11.860885550785548</v>
      </c>
      <c r="I26" s="859">
        <v>446.44260830728007</v>
      </c>
      <c r="R26" s="4"/>
      <c r="S26" s="18"/>
      <c r="T26" s="416"/>
      <c r="U26" s="354"/>
      <c r="V26" s="549"/>
      <c r="W26" s="539"/>
      <c r="X26" s="549"/>
      <c r="Y26" s="539"/>
      <c r="Z26" s="548"/>
      <c r="AA26" s="548"/>
      <c r="AB26" s="484"/>
      <c r="AC26" s="484"/>
      <c r="AD26" s="484"/>
      <c r="AE26" s="484"/>
      <c r="AF26" s="484"/>
      <c r="AG26" s="484"/>
    </row>
    <row r="27" spans="1:33" ht="19.5" customHeight="1">
      <c r="A27" s="487"/>
      <c r="B27" s="488" t="s">
        <v>227</v>
      </c>
      <c r="C27" s="860">
        <v>1910</v>
      </c>
      <c r="D27" s="861">
        <v>0.5705563073356813</v>
      </c>
      <c r="E27" s="862">
        <v>0.581824</v>
      </c>
      <c r="F27" s="861">
        <v>0.5233877475214727</v>
      </c>
      <c r="G27" s="863">
        <v>11.292283</v>
      </c>
      <c r="H27" s="861">
        <v>0.8537988096331671</v>
      </c>
      <c r="I27" s="859">
        <v>304.6198952879581</v>
      </c>
      <c r="J27" s="4"/>
      <c r="K27" s="4"/>
      <c r="L27" s="4"/>
      <c r="M27" s="4"/>
      <c r="N27" s="4"/>
      <c r="O27" s="4"/>
      <c r="P27" s="4"/>
      <c r="Q27" s="4"/>
      <c r="R27" s="4"/>
      <c r="S27" s="18"/>
      <c r="T27" s="416"/>
      <c r="U27" s="354"/>
      <c r="V27" s="416"/>
      <c r="W27" s="551"/>
      <c r="X27" s="548"/>
      <c r="Y27" s="551"/>
      <c r="Z27" s="548"/>
      <c r="AA27" s="548"/>
      <c r="AB27" s="484"/>
      <c r="AC27" s="484"/>
      <c r="AD27" s="484"/>
      <c r="AE27" s="484"/>
      <c r="AF27" s="484"/>
      <c r="AG27" s="484"/>
    </row>
    <row r="28" spans="1:33" ht="19.5" customHeight="1">
      <c r="A28" s="487"/>
      <c r="B28" s="488" t="s">
        <v>90</v>
      </c>
      <c r="C28" s="864">
        <v>625</v>
      </c>
      <c r="D28" s="861">
        <v>0.18670036234806325</v>
      </c>
      <c r="E28" s="862">
        <v>3.866312</v>
      </c>
      <c r="F28" s="861">
        <v>3.47799391034959</v>
      </c>
      <c r="G28" s="862">
        <v>69.758827</v>
      </c>
      <c r="H28" s="861">
        <v>5.274398760109541</v>
      </c>
      <c r="I28" s="859">
        <v>6186.099200000001</v>
      </c>
      <c r="J28" s="4"/>
      <c r="K28" s="4"/>
      <c r="L28" s="4"/>
      <c r="M28" s="4"/>
      <c r="N28" s="4"/>
      <c r="O28" s="4"/>
      <c r="P28" s="4"/>
      <c r="Q28" s="4"/>
      <c r="R28" s="4"/>
      <c r="S28" s="18"/>
      <c r="T28" s="416"/>
      <c r="U28" s="354"/>
      <c r="V28" s="416"/>
      <c r="W28" s="548"/>
      <c r="X28" s="549"/>
      <c r="Y28" s="539"/>
      <c r="Z28" s="548"/>
      <c r="AA28" s="548"/>
      <c r="AB28" s="484"/>
      <c r="AC28" s="484"/>
      <c r="AD28" s="484"/>
      <c r="AE28" s="484"/>
      <c r="AF28" s="484"/>
      <c r="AG28" s="484"/>
    </row>
    <row r="29" spans="1:33" ht="19.5" customHeight="1">
      <c r="A29" s="487"/>
      <c r="B29" s="488" t="s">
        <v>46</v>
      </c>
      <c r="C29" s="868">
        <v>3833</v>
      </c>
      <c r="D29" s="861">
        <v>1.1449959822082023</v>
      </c>
      <c r="E29" s="862">
        <v>1.367252</v>
      </c>
      <c r="F29" s="861">
        <v>1.2299302616843384</v>
      </c>
      <c r="G29" s="863">
        <v>19.655872</v>
      </c>
      <c r="H29" s="861">
        <v>1.4861618430836265</v>
      </c>
      <c r="I29" s="859">
        <v>356.70545264805634</v>
      </c>
      <c r="J29" s="4"/>
      <c r="K29" s="4"/>
      <c r="L29" s="4"/>
      <c r="M29" s="4"/>
      <c r="N29" s="4"/>
      <c r="O29" s="4"/>
      <c r="P29" s="4"/>
      <c r="Q29" s="4"/>
      <c r="R29" s="4"/>
      <c r="S29" s="18"/>
      <c r="T29" s="416"/>
      <c r="U29" s="354"/>
      <c r="V29" s="416"/>
      <c r="W29" s="548"/>
      <c r="X29" s="549"/>
      <c r="Y29" s="550"/>
      <c r="Z29" s="548"/>
      <c r="AA29" s="548"/>
      <c r="AB29" s="484"/>
      <c r="AC29" s="484"/>
      <c r="AD29" s="484"/>
      <c r="AE29" s="484"/>
      <c r="AF29" s="484"/>
      <c r="AG29" s="484"/>
    </row>
    <row r="30" spans="1:33" ht="18" customHeight="1">
      <c r="A30" s="491" t="s">
        <v>136</v>
      </c>
      <c r="B30" s="488"/>
      <c r="C30" s="869">
        <v>334438</v>
      </c>
      <c r="D30" s="865">
        <v>99.90351325273852</v>
      </c>
      <c r="E30" s="866">
        <v>95.042877</v>
      </c>
      <c r="F30" s="865">
        <v>85.49712165704815</v>
      </c>
      <c r="G30" s="866">
        <v>1260.532456</v>
      </c>
      <c r="H30" s="865">
        <v>95.30766368827037</v>
      </c>
      <c r="I30" s="867">
        <v>284.18683582607235</v>
      </c>
      <c r="J30" s="4"/>
      <c r="K30" s="4"/>
      <c r="L30" s="4"/>
      <c r="M30" s="4"/>
      <c r="N30" s="4"/>
      <c r="O30" s="4"/>
      <c r="P30" s="4"/>
      <c r="Q30" s="4"/>
      <c r="R30" s="4"/>
      <c r="S30" s="18"/>
      <c r="T30" s="416"/>
      <c r="U30" s="354"/>
      <c r="V30" s="416"/>
      <c r="W30" s="548"/>
      <c r="X30" s="548"/>
      <c r="Y30" s="548"/>
      <c r="Z30" s="548"/>
      <c r="AA30" s="548"/>
      <c r="AB30" s="484"/>
      <c r="AC30" s="484"/>
      <c r="AD30" s="484"/>
      <c r="AE30" s="484"/>
      <c r="AF30" s="484"/>
      <c r="AG30" s="484"/>
    </row>
    <row r="31" spans="1:33" ht="26.25" customHeight="1">
      <c r="A31" s="1289" t="s">
        <v>325</v>
      </c>
      <c r="B31" s="1290"/>
      <c r="C31" s="869">
        <v>323</v>
      </c>
      <c r="D31" s="865">
        <v>0.09648674726147909</v>
      </c>
      <c r="E31" s="866">
        <v>16.122125</v>
      </c>
      <c r="F31" s="865">
        <v>14.502878342951858</v>
      </c>
      <c r="G31" s="870">
        <v>62.06051</v>
      </c>
      <c r="H31" s="865">
        <v>4.692336311729636</v>
      </c>
      <c r="I31" s="867">
        <v>49913.69969040248</v>
      </c>
      <c r="J31" s="4"/>
      <c r="K31" s="4"/>
      <c r="L31" s="4"/>
      <c r="M31" s="4"/>
      <c r="N31" s="4"/>
      <c r="O31" s="4"/>
      <c r="P31" s="4"/>
      <c r="Q31" s="4"/>
      <c r="R31" s="4"/>
      <c r="S31" s="18"/>
      <c r="T31" s="416"/>
      <c r="U31" s="416"/>
      <c r="V31" s="416"/>
      <c r="W31" s="548"/>
      <c r="X31" s="548"/>
      <c r="Y31" s="548"/>
      <c r="Z31" s="548"/>
      <c r="AA31" s="548"/>
      <c r="AB31" s="484"/>
      <c r="AC31" s="484"/>
      <c r="AD31" s="484"/>
      <c r="AE31" s="484"/>
      <c r="AF31" s="484"/>
      <c r="AG31" s="484"/>
    </row>
    <row r="32" spans="1:33" ht="20.25" customHeight="1">
      <c r="A32" s="541" t="s">
        <v>137</v>
      </c>
      <c r="B32" s="542"/>
      <c r="C32" s="871">
        <v>334761</v>
      </c>
      <c r="D32" s="872">
        <v>100</v>
      </c>
      <c r="E32" s="873">
        <v>111.165002</v>
      </c>
      <c r="F32" s="872">
        <v>100.00000000000001</v>
      </c>
      <c r="G32" s="874">
        <v>1322.592966</v>
      </c>
      <c r="H32" s="872">
        <v>100</v>
      </c>
      <c r="I32" s="875">
        <v>332.07273846117084</v>
      </c>
      <c r="J32" s="4"/>
      <c r="K32" s="4"/>
      <c r="L32" s="4"/>
      <c r="M32" s="4"/>
      <c r="N32" s="4"/>
      <c r="O32" s="4"/>
      <c r="P32" s="4"/>
      <c r="Q32" s="4"/>
      <c r="R32" s="4"/>
      <c r="S32" s="416"/>
      <c r="T32" s="416"/>
      <c r="U32" s="416"/>
      <c r="V32" s="416"/>
      <c r="W32" s="548"/>
      <c r="X32" s="548"/>
      <c r="Y32" s="548"/>
      <c r="Z32" s="548"/>
      <c r="AA32" s="548"/>
      <c r="AB32" s="484"/>
      <c r="AC32" s="484"/>
      <c r="AD32" s="484"/>
      <c r="AE32" s="484"/>
      <c r="AF32" s="484"/>
      <c r="AG32" s="484"/>
    </row>
    <row r="33" spans="1:33" ht="13.5" customHeight="1">
      <c r="A33" s="540" t="s">
        <v>229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16"/>
      <c r="T33" s="416"/>
      <c r="U33" s="416"/>
      <c r="V33" s="416"/>
      <c r="W33" s="548"/>
      <c r="X33" s="548"/>
      <c r="Y33" s="548"/>
      <c r="Z33" s="548"/>
      <c r="AA33" s="548"/>
      <c r="AB33" s="484"/>
      <c r="AC33" s="484"/>
      <c r="AD33" s="484"/>
      <c r="AE33" s="484"/>
      <c r="AF33" s="484"/>
      <c r="AG33" s="484"/>
    </row>
    <row r="34" spans="1:33" ht="15.75">
      <c r="A34" s="850" t="s">
        <v>23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18"/>
      <c r="U34" s="416"/>
      <c r="V34" s="416"/>
      <c r="W34" s="548"/>
      <c r="X34" s="548"/>
      <c r="Y34" s="548"/>
      <c r="Z34" s="548"/>
      <c r="AA34" s="548"/>
      <c r="AB34" s="484"/>
      <c r="AC34" s="484"/>
      <c r="AD34" s="484"/>
      <c r="AE34" s="484"/>
      <c r="AF34" s="484"/>
      <c r="AG34" s="484"/>
    </row>
    <row r="35" spans="2:33" ht="15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18"/>
      <c r="U35" s="418"/>
      <c r="V35" s="418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</row>
    <row r="36" spans="2:33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18"/>
      <c r="U36" s="418"/>
      <c r="V36" s="418"/>
      <c r="W36" s="484"/>
      <c r="X36" s="484"/>
      <c r="Y36" s="484"/>
      <c r="Z36" s="484"/>
      <c r="AA36" s="484"/>
      <c r="AB36" s="484"/>
      <c r="AC36" s="484"/>
      <c r="AD36" s="484"/>
      <c r="AE36" s="484"/>
      <c r="AF36" s="484"/>
      <c r="AG36" s="484"/>
    </row>
    <row r="37" spans="2:33" ht="15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18"/>
      <c r="U37" s="418"/>
      <c r="V37" s="418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</row>
    <row r="38" spans="2:33" ht="15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18"/>
      <c r="U38" s="418"/>
      <c r="V38" s="418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</row>
    <row r="39" spans="2:33" ht="15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18"/>
      <c r="U39" s="418"/>
      <c r="V39" s="418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</row>
    <row r="40" spans="2:33" ht="15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18"/>
      <c r="U40" s="418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4"/>
      <c r="AG40" s="484"/>
    </row>
    <row r="41" spans="2:33" ht="15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T41" s="484"/>
      <c r="U41" s="484"/>
      <c r="V41" s="484"/>
      <c r="W41" s="484"/>
      <c r="X41" s="484"/>
      <c r="Y41" s="484"/>
      <c r="Z41" s="484"/>
      <c r="AA41" s="484"/>
      <c r="AB41" s="484"/>
      <c r="AC41" s="484"/>
      <c r="AD41" s="484"/>
      <c r="AE41" s="484"/>
      <c r="AF41" s="484"/>
      <c r="AG41" s="484"/>
    </row>
    <row r="42" spans="2:33" ht="15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T42" s="484"/>
      <c r="U42" s="484"/>
      <c r="V42" s="484"/>
      <c r="W42" s="484"/>
      <c r="X42" s="484"/>
      <c r="Y42" s="484"/>
      <c r="Z42" s="484"/>
      <c r="AA42" s="484"/>
      <c r="AB42" s="484"/>
      <c r="AC42" s="484"/>
      <c r="AD42" s="484"/>
      <c r="AE42" s="484"/>
      <c r="AF42" s="484"/>
      <c r="AG42" s="484"/>
    </row>
    <row r="43" spans="2:33" ht="15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</row>
    <row r="44" spans="2:33" ht="15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T44" s="484"/>
      <c r="U44" s="484"/>
      <c r="V44" s="484"/>
      <c r="W44" s="484"/>
      <c r="X44" s="484"/>
      <c r="Y44" s="484"/>
      <c r="Z44" s="484"/>
      <c r="AA44" s="484"/>
      <c r="AB44" s="484"/>
      <c r="AC44" s="484"/>
      <c r="AD44" s="484"/>
      <c r="AE44" s="484"/>
      <c r="AF44" s="484"/>
      <c r="AG44" s="484"/>
    </row>
    <row r="45" spans="2:33" ht="20.2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T45" s="484"/>
      <c r="U45" s="484"/>
      <c r="V45" s="484"/>
      <c r="W45" s="484"/>
      <c r="X45" s="484"/>
      <c r="Y45" s="484"/>
      <c r="Z45" s="484"/>
      <c r="AA45" s="484"/>
      <c r="AB45" s="484"/>
      <c r="AC45" s="484"/>
      <c r="AD45" s="484"/>
      <c r="AE45" s="484"/>
      <c r="AF45" s="484"/>
      <c r="AG45" s="484"/>
    </row>
    <row r="46" spans="2:33" ht="15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T46" s="484"/>
      <c r="U46" s="484"/>
      <c r="V46" s="484"/>
      <c r="W46" s="484"/>
      <c r="X46" s="484"/>
      <c r="Y46" s="484"/>
      <c r="Z46" s="484"/>
      <c r="AA46" s="484"/>
      <c r="AB46" s="484"/>
      <c r="AC46" s="484"/>
      <c r="AD46" s="484"/>
      <c r="AE46" s="484"/>
      <c r="AF46" s="484"/>
      <c r="AG46" s="484"/>
    </row>
    <row r="47" spans="2:33" ht="15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</row>
    <row r="48" spans="2:33" ht="15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T48" s="484"/>
      <c r="U48" s="484"/>
      <c r="V48" s="484"/>
      <c r="W48" s="484"/>
      <c r="X48" s="484"/>
      <c r="Y48" s="484"/>
      <c r="Z48" s="484"/>
      <c r="AA48" s="484"/>
      <c r="AB48" s="484"/>
      <c r="AC48" s="484"/>
      <c r="AD48" s="484"/>
      <c r="AE48" s="484"/>
      <c r="AF48" s="484"/>
      <c r="AG48" s="484"/>
    </row>
    <row r="49" spans="2:33" ht="15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</row>
    <row r="50" spans="2:33" ht="15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T50" s="484"/>
      <c r="U50" s="484"/>
      <c r="V50" s="484"/>
      <c r="W50" s="484"/>
      <c r="X50" s="484"/>
      <c r="Y50" s="484"/>
      <c r="Z50" s="484"/>
      <c r="AA50" s="484"/>
      <c r="AB50" s="484"/>
      <c r="AC50" s="484"/>
      <c r="AD50" s="484"/>
      <c r="AE50" s="484"/>
      <c r="AF50" s="484"/>
      <c r="AG50" s="484"/>
    </row>
    <row r="51" spans="2:33" ht="15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</row>
    <row r="52" spans="2:33" ht="15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T52" s="484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84"/>
    </row>
    <row r="53" spans="2:33" ht="15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</row>
    <row r="54" spans="2:33" ht="15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T54" s="484"/>
      <c r="U54" s="484"/>
      <c r="V54" s="484"/>
      <c r="W54" s="484"/>
      <c r="X54" s="484"/>
      <c r="Y54" s="484"/>
      <c r="Z54" s="484"/>
      <c r="AA54" s="484"/>
      <c r="AB54" s="484"/>
      <c r="AC54" s="484"/>
      <c r="AD54" s="484"/>
      <c r="AE54" s="484"/>
      <c r="AF54" s="484"/>
      <c r="AG54" s="484"/>
    </row>
    <row r="55" spans="2:33" ht="15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T55" s="484"/>
      <c r="U55" s="484"/>
      <c r="V55" s="484"/>
      <c r="W55" s="484"/>
      <c r="X55" s="484"/>
      <c r="Y55" s="484"/>
      <c r="Z55" s="484"/>
      <c r="AA55" s="484"/>
      <c r="AB55" s="484"/>
      <c r="AC55" s="484"/>
      <c r="AD55" s="484"/>
      <c r="AE55" s="484"/>
      <c r="AF55" s="484"/>
      <c r="AG55" s="484"/>
    </row>
    <row r="56" spans="2:33" ht="15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T56" s="484"/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</row>
    <row r="57" spans="2:33" ht="15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4"/>
    </row>
    <row r="58" spans="2:33" ht="15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T58" s="484"/>
      <c r="U58" s="484"/>
      <c r="V58" s="484"/>
      <c r="W58" s="484"/>
      <c r="X58" s="484"/>
      <c r="Y58" s="484"/>
      <c r="Z58" s="484"/>
      <c r="AA58" s="484"/>
      <c r="AB58" s="484"/>
      <c r="AC58" s="484"/>
      <c r="AD58" s="484"/>
      <c r="AE58" s="484"/>
      <c r="AF58" s="484"/>
      <c r="AG58" s="484"/>
    </row>
    <row r="59" spans="2:33" ht="15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T59" s="484"/>
      <c r="U59" s="484"/>
      <c r="V59" s="484"/>
      <c r="W59" s="484"/>
      <c r="X59" s="484"/>
      <c r="Y59" s="484"/>
      <c r="Z59" s="484"/>
      <c r="AA59" s="484"/>
      <c r="AB59" s="484"/>
      <c r="AC59" s="484"/>
      <c r="AD59" s="484"/>
      <c r="AE59" s="484"/>
      <c r="AF59" s="484"/>
      <c r="AG59" s="484"/>
    </row>
    <row r="60" spans="2:33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</row>
    <row r="61" spans="2:33" ht="15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T61" s="484"/>
      <c r="U61" s="484"/>
      <c r="V61" s="484"/>
      <c r="W61" s="484"/>
      <c r="X61" s="484"/>
      <c r="Y61" s="484"/>
      <c r="Z61" s="484"/>
      <c r="AA61" s="484"/>
      <c r="AB61" s="484"/>
      <c r="AC61" s="484"/>
      <c r="AD61" s="484"/>
      <c r="AE61" s="484"/>
      <c r="AF61" s="484"/>
      <c r="AG61" s="484"/>
    </row>
    <row r="62" spans="2:33" ht="15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T62" s="484"/>
      <c r="U62" s="484"/>
      <c r="V62" s="484"/>
      <c r="W62" s="484"/>
      <c r="X62" s="484"/>
      <c r="Y62" s="484"/>
      <c r="Z62" s="484"/>
      <c r="AA62" s="484"/>
      <c r="AB62" s="484"/>
      <c r="AC62" s="484"/>
      <c r="AD62" s="484"/>
      <c r="AE62" s="484"/>
      <c r="AF62" s="484"/>
      <c r="AG62" s="484"/>
    </row>
    <row r="63" spans="2:33" ht="15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T63" s="484"/>
      <c r="U63" s="484"/>
      <c r="V63" s="484"/>
      <c r="W63" s="484"/>
      <c r="X63" s="484"/>
      <c r="Y63" s="484"/>
      <c r="Z63" s="484"/>
      <c r="AA63" s="484"/>
      <c r="AB63" s="484"/>
      <c r="AC63" s="484"/>
      <c r="AD63" s="484"/>
      <c r="AE63" s="484"/>
      <c r="AF63" s="484"/>
      <c r="AG63" s="484"/>
    </row>
    <row r="64" spans="2:33" ht="15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T64" s="484"/>
      <c r="U64" s="484"/>
      <c r="V64" s="484"/>
      <c r="W64" s="484"/>
      <c r="X64" s="484"/>
      <c r="Y64" s="484"/>
      <c r="Z64" s="484"/>
      <c r="AA64" s="484"/>
      <c r="AB64" s="484"/>
      <c r="AC64" s="484"/>
      <c r="AD64" s="484"/>
      <c r="AE64" s="484"/>
      <c r="AF64" s="484"/>
      <c r="AG64" s="484"/>
    </row>
    <row r="65" spans="2:33" ht="15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T65" s="484"/>
      <c r="U65" s="484"/>
      <c r="V65" s="484"/>
      <c r="W65" s="484"/>
      <c r="X65" s="484"/>
      <c r="Y65" s="484"/>
      <c r="Z65" s="484"/>
      <c r="AA65" s="484"/>
      <c r="AB65" s="484"/>
      <c r="AC65" s="484"/>
      <c r="AD65" s="484"/>
      <c r="AE65" s="484"/>
      <c r="AF65" s="484"/>
      <c r="AG65" s="484"/>
    </row>
    <row r="66" spans="2:33" ht="15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T66" s="484"/>
      <c r="U66" s="484"/>
      <c r="Z66" s="484"/>
      <c r="AA66" s="484"/>
      <c r="AB66" s="484"/>
      <c r="AC66" s="484"/>
      <c r="AD66" s="484"/>
      <c r="AE66" s="484"/>
      <c r="AF66" s="484"/>
      <c r="AG66" s="484"/>
    </row>
    <row r="67" spans="2:18" ht="15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ht="15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ht="15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ht="15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ht="15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ht="15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</sheetData>
  <sheetProtection/>
  <mergeCells count="15">
    <mergeCell ref="A2:B3"/>
    <mergeCell ref="C2:I2"/>
    <mergeCell ref="C3:D3"/>
    <mergeCell ref="E3:F3"/>
    <mergeCell ref="G3:H3"/>
    <mergeCell ref="I3:I4"/>
    <mergeCell ref="A31:B31"/>
    <mergeCell ref="A14:B14"/>
    <mergeCell ref="A19:B20"/>
    <mergeCell ref="C19:I19"/>
    <mergeCell ref="C20:D20"/>
    <mergeCell ref="E20:F20"/>
    <mergeCell ref="G20:H20"/>
    <mergeCell ref="I20:I21"/>
    <mergeCell ref="A21:B21"/>
  </mergeCells>
  <printOptions/>
  <pageMargins left="0.35433070866141736" right="0.2755905511811024" top="0.5511811023622047" bottom="0.1968503937007874" header="0.2755905511811024" footer="0.11811023622047245"/>
  <pageSetup horizontalDpi="300" verticalDpi="300" orientation="portrait" paperSize="9" r:id="rId2"/>
  <headerFooter alignWithMargins="0">
    <oddHeader>&amp;C21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5" zoomScaleNormal="75" zoomScalePageLayoutView="0" workbookViewId="0" topLeftCell="A1">
      <selection activeCell="A12" sqref="A12"/>
    </sheetView>
  </sheetViews>
  <sheetFormatPr defaultColWidth="8.00390625" defaultRowHeight="15.75"/>
  <cols>
    <col min="1" max="1" width="31.625" style="559" customWidth="1"/>
    <col min="2" max="2" width="9.50390625" style="559" customWidth="1"/>
    <col min="3" max="3" width="9.125" style="559" customWidth="1"/>
    <col min="4" max="5" width="9.75390625" style="559" customWidth="1"/>
    <col min="6" max="6" width="8.625" style="559" customWidth="1"/>
    <col min="7" max="7" width="9.75390625" style="559" customWidth="1"/>
    <col min="8" max="8" width="8.00390625" style="559" customWidth="1"/>
    <col min="9" max="9" width="10.125" style="559" customWidth="1"/>
    <col min="10" max="10" width="9.125" style="559" customWidth="1"/>
    <col min="11" max="11" width="8.50390625" style="559" customWidth="1"/>
    <col min="12" max="12" width="7.625" style="559" customWidth="1"/>
    <col min="13" max="13" width="6.125" style="559" customWidth="1"/>
    <col min="14" max="14" width="7.75390625" style="559" customWidth="1"/>
    <col min="15" max="15" width="7.50390625" style="559" customWidth="1"/>
    <col min="16" max="16" width="10.00390625" style="559" customWidth="1"/>
    <col min="17" max="17" width="11.25390625" style="559" customWidth="1"/>
    <col min="18" max="18" width="9.00390625" style="559" customWidth="1"/>
    <col min="19" max="19" width="10.375" style="559" customWidth="1"/>
    <col min="20" max="20" width="1.12109375" style="559" customWidth="1"/>
    <col min="21" max="21" width="6.375" style="559" customWidth="1"/>
    <col min="22" max="16384" width="8.00390625" style="559" customWidth="1"/>
  </cols>
  <sheetData>
    <row r="1" ht="18.75">
      <c r="A1" s="178" t="s">
        <v>298</v>
      </c>
    </row>
    <row r="2" spans="19:20" ht="16.5" thickBot="1">
      <c r="S2" s="11" t="s">
        <v>24</v>
      </c>
      <c r="T2" s="11"/>
    </row>
    <row r="3" spans="1:20" s="12" customFormat="1" ht="24.75" customHeight="1">
      <c r="A3" s="706" t="s">
        <v>262</v>
      </c>
      <c r="B3" s="943" t="s">
        <v>211</v>
      </c>
      <c r="C3" s="944"/>
      <c r="D3" s="944"/>
      <c r="E3" s="944"/>
      <c r="F3" s="944"/>
      <c r="G3" s="944"/>
      <c r="H3" s="944"/>
      <c r="I3" s="945"/>
      <c r="J3" s="946" t="s">
        <v>187</v>
      </c>
      <c r="K3" s="947"/>
      <c r="L3" s="947"/>
      <c r="M3" s="947"/>
      <c r="N3" s="947"/>
      <c r="O3" s="947"/>
      <c r="P3" s="947"/>
      <c r="Q3" s="948"/>
      <c r="R3" s="937" t="s">
        <v>35</v>
      </c>
      <c r="S3" s="940" t="s">
        <v>9</v>
      </c>
      <c r="T3" s="15"/>
    </row>
    <row r="4" spans="1:20" s="12" customFormat="1" ht="24.75" customHeight="1">
      <c r="A4" s="199"/>
      <c r="B4" s="952" t="s">
        <v>25</v>
      </c>
      <c r="C4" s="954" t="s">
        <v>186</v>
      </c>
      <c r="D4" s="955"/>
      <c r="E4" s="955"/>
      <c r="F4" s="955"/>
      <c r="G4" s="955"/>
      <c r="H4" s="955"/>
      <c r="I4" s="956"/>
      <c r="J4" s="949"/>
      <c r="K4" s="950"/>
      <c r="L4" s="950"/>
      <c r="M4" s="950"/>
      <c r="N4" s="950"/>
      <c r="O4" s="950"/>
      <c r="P4" s="950"/>
      <c r="Q4" s="951"/>
      <c r="R4" s="938"/>
      <c r="S4" s="941"/>
      <c r="T4" s="15"/>
    </row>
    <row r="5" spans="1:20" s="12" customFormat="1" ht="24.75" customHeight="1">
      <c r="A5" s="199"/>
      <c r="B5" s="952"/>
      <c r="C5" s="200" t="s">
        <v>26</v>
      </c>
      <c r="D5" s="201" t="s">
        <v>27</v>
      </c>
      <c r="E5" s="957" t="s">
        <v>180</v>
      </c>
      <c r="F5" s="201" t="s">
        <v>29</v>
      </c>
      <c r="G5" s="957" t="s">
        <v>181</v>
      </c>
      <c r="H5" s="201" t="s">
        <v>31</v>
      </c>
      <c r="I5" s="935" t="s">
        <v>188</v>
      </c>
      <c r="J5" s="201" t="s">
        <v>184</v>
      </c>
      <c r="K5" s="201" t="s">
        <v>32</v>
      </c>
      <c r="L5" s="201" t="s">
        <v>33</v>
      </c>
      <c r="M5" s="201" t="s">
        <v>253</v>
      </c>
      <c r="N5" s="933" t="s">
        <v>252</v>
      </c>
      <c r="O5" s="933" t="s">
        <v>251</v>
      </c>
      <c r="P5" s="201" t="s">
        <v>34</v>
      </c>
      <c r="Q5" s="935" t="s">
        <v>189</v>
      </c>
      <c r="R5" s="938"/>
      <c r="S5" s="941"/>
      <c r="T5" s="15"/>
    </row>
    <row r="6" spans="1:20" s="12" customFormat="1" ht="24.75" customHeight="1">
      <c r="A6" s="13" t="s">
        <v>232</v>
      </c>
      <c r="B6" s="953"/>
      <c r="C6" s="671"/>
      <c r="D6" s="672"/>
      <c r="E6" s="934"/>
      <c r="F6" s="672"/>
      <c r="G6" s="934"/>
      <c r="H6" s="672"/>
      <c r="I6" s="936"/>
      <c r="J6" s="580"/>
      <c r="K6" s="672"/>
      <c r="L6" s="672"/>
      <c r="M6" s="672"/>
      <c r="N6" s="934"/>
      <c r="O6" s="934"/>
      <c r="P6" s="672"/>
      <c r="Q6" s="936"/>
      <c r="R6" s="939"/>
      <c r="S6" s="942"/>
      <c r="T6" s="15"/>
    </row>
    <row r="7" spans="1:20" s="12" customFormat="1" ht="6" customHeight="1">
      <c r="A7" s="14"/>
      <c r="B7" s="560"/>
      <c r="C7" s="202"/>
      <c r="D7" s="203"/>
      <c r="E7" s="203"/>
      <c r="F7" s="203"/>
      <c r="G7" s="203"/>
      <c r="H7" s="203"/>
      <c r="I7" s="204"/>
      <c r="J7" s="15"/>
      <c r="K7" s="15"/>
      <c r="L7" s="15"/>
      <c r="M7" s="15"/>
      <c r="N7" s="15"/>
      <c r="O7" s="15"/>
      <c r="P7" s="15"/>
      <c r="Q7" s="15"/>
      <c r="R7" s="205"/>
      <c r="S7" s="206"/>
      <c r="T7" s="15"/>
    </row>
    <row r="8" spans="1:20" ht="31.5" customHeight="1">
      <c r="A8" s="561" t="s">
        <v>36</v>
      </c>
      <c r="B8" s="562">
        <v>0</v>
      </c>
      <c r="C8" s="563">
        <v>0</v>
      </c>
      <c r="D8" s="564">
        <v>0</v>
      </c>
      <c r="E8" s="564">
        <v>0</v>
      </c>
      <c r="F8" s="564">
        <v>0</v>
      </c>
      <c r="G8" s="564">
        <v>0</v>
      </c>
      <c r="H8" s="564">
        <v>0</v>
      </c>
      <c r="I8" s="565">
        <v>0</v>
      </c>
      <c r="J8" s="319">
        <v>7510.7</v>
      </c>
      <c r="K8" s="319">
        <v>0</v>
      </c>
      <c r="L8" s="319">
        <v>6370.275248</v>
      </c>
      <c r="M8" s="319">
        <v>306.753056</v>
      </c>
      <c r="N8" s="319">
        <v>1530.439746</v>
      </c>
      <c r="O8" s="319">
        <v>77.525044</v>
      </c>
      <c r="P8" s="319">
        <v>206545.44</v>
      </c>
      <c r="Q8" s="564">
        <v>222341.133094</v>
      </c>
      <c r="R8" s="566">
        <v>0</v>
      </c>
      <c r="S8" s="320">
        <v>222341.133094</v>
      </c>
      <c r="T8" s="567"/>
    </row>
    <row r="9" spans="1:20" ht="31.5" customHeight="1">
      <c r="A9" s="561" t="s">
        <v>37</v>
      </c>
      <c r="B9" s="562">
        <v>452182.74000000005</v>
      </c>
      <c r="C9" s="321">
        <v>138423.6</v>
      </c>
      <c r="D9" s="319">
        <v>316906.69</v>
      </c>
      <c r="E9" s="319">
        <v>221523</v>
      </c>
      <c r="F9" s="319">
        <v>7325</v>
      </c>
      <c r="G9" s="319">
        <v>385156.8</v>
      </c>
      <c r="H9" s="319">
        <v>73334.16000000002</v>
      </c>
      <c r="I9" s="568">
        <v>1142669.0899999999</v>
      </c>
      <c r="J9" s="319">
        <v>0</v>
      </c>
      <c r="K9" s="319">
        <v>0</v>
      </c>
      <c r="L9" s="319">
        <v>0</v>
      </c>
      <c r="M9" s="319">
        <v>0</v>
      </c>
      <c r="N9" s="319">
        <v>0</v>
      </c>
      <c r="O9" s="319">
        <v>0</v>
      </c>
      <c r="P9" s="319">
        <v>0</v>
      </c>
      <c r="Q9" s="564">
        <v>0</v>
      </c>
      <c r="R9" s="566">
        <v>0</v>
      </c>
      <c r="S9" s="320">
        <v>1594851.8299999998</v>
      </c>
      <c r="T9" s="567"/>
    </row>
    <row r="10" spans="1:20" ht="31.5" customHeight="1">
      <c r="A10" s="561" t="s">
        <v>38</v>
      </c>
      <c r="B10" s="562">
        <v>0</v>
      </c>
      <c r="C10" s="321">
        <v>0</v>
      </c>
      <c r="D10" s="319">
        <v>-103696.70000000001</v>
      </c>
      <c r="E10" s="319">
        <v>-114706.8</v>
      </c>
      <c r="F10" s="319">
        <v>0</v>
      </c>
      <c r="G10" s="319">
        <v>-156791.99999999997</v>
      </c>
      <c r="H10" s="319">
        <v>0</v>
      </c>
      <c r="I10" s="565">
        <v>-375195.5</v>
      </c>
      <c r="J10" s="319">
        <v>0</v>
      </c>
      <c r="K10" s="319">
        <v>0</v>
      </c>
      <c r="L10" s="319">
        <v>0</v>
      </c>
      <c r="M10" s="319">
        <v>0</v>
      </c>
      <c r="N10" s="319">
        <v>0</v>
      </c>
      <c r="O10" s="319">
        <v>0</v>
      </c>
      <c r="P10" s="319">
        <v>0</v>
      </c>
      <c r="Q10" s="564">
        <v>0</v>
      </c>
      <c r="R10" s="566">
        <v>0</v>
      </c>
      <c r="S10" s="320">
        <v>-375195.5</v>
      </c>
      <c r="T10" s="567"/>
    </row>
    <row r="11" spans="1:20" ht="31.5" customHeight="1">
      <c r="A11" s="561" t="s">
        <v>39</v>
      </c>
      <c r="B11" s="562">
        <v>-33821.62000000005</v>
      </c>
      <c r="C11" s="321">
        <v>-1850.039999999979</v>
      </c>
      <c r="D11" s="319">
        <v>187.86000000001513</v>
      </c>
      <c r="E11" s="319">
        <v>39389</v>
      </c>
      <c r="F11" s="319">
        <v>-3498</v>
      </c>
      <c r="G11" s="319">
        <v>17067.839999999967</v>
      </c>
      <c r="H11" s="319">
        <v>-628.5600000000122</v>
      </c>
      <c r="I11" s="565">
        <v>50668.54000000001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319">
        <v>0</v>
      </c>
      <c r="Q11" s="564">
        <v>0</v>
      </c>
      <c r="R11" s="566">
        <v>0</v>
      </c>
      <c r="S11" s="320">
        <v>16846.919999999955</v>
      </c>
      <c r="T11" s="567"/>
    </row>
    <row r="12" spans="1:20" s="10" customFormat="1" ht="34.5" customHeight="1">
      <c r="A12" s="569" t="s">
        <v>233</v>
      </c>
      <c r="B12" s="570">
        <v>418361.12</v>
      </c>
      <c r="C12" s="323">
        <v>136573.56000000003</v>
      </c>
      <c r="D12" s="322">
        <v>213397.85</v>
      </c>
      <c r="E12" s="322">
        <v>146205.28</v>
      </c>
      <c r="F12" s="322">
        <v>3827.2000000000003</v>
      </c>
      <c r="G12" s="322">
        <v>245432.63999999998</v>
      </c>
      <c r="H12" s="322">
        <v>72705.6</v>
      </c>
      <c r="I12" s="324">
        <v>818142.13</v>
      </c>
      <c r="J12" s="322">
        <v>7510.7</v>
      </c>
      <c r="K12" s="322">
        <v>0</v>
      </c>
      <c r="L12" s="322">
        <v>6370.275248</v>
      </c>
      <c r="M12" s="322">
        <v>306.83793799999995</v>
      </c>
      <c r="N12" s="322">
        <v>1530.439746</v>
      </c>
      <c r="O12" s="322">
        <v>77.525044</v>
      </c>
      <c r="P12" s="322">
        <v>206545.44</v>
      </c>
      <c r="Q12" s="322">
        <v>222341.217976</v>
      </c>
      <c r="R12" s="325">
        <v>0</v>
      </c>
      <c r="S12" s="326">
        <v>1458844.3830939997</v>
      </c>
      <c r="T12" s="567"/>
    </row>
    <row r="13" spans="1:20" ht="31.5" customHeight="1">
      <c r="A13" s="561" t="s">
        <v>40</v>
      </c>
      <c r="B13" s="562">
        <v>0</v>
      </c>
      <c r="C13" s="563">
        <v>0</v>
      </c>
      <c r="D13" s="319">
        <v>-1875.57</v>
      </c>
      <c r="E13" s="319">
        <v>0</v>
      </c>
      <c r="F13" s="319">
        <v>-3574.48</v>
      </c>
      <c r="G13" s="319">
        <v>-204510.72</v>
      </c>
      <c r="H13" s="564">
        <v>0</v>
      </c>
      <c r="I13" s="565">
        <v>-209960.77</v>
      </c>
      <c r="J13" s="319">
        <v>0</v>
      </c>
      <c r="K13" s="319">
        <v>0</v>
      </c>
      <c r="L13" s="319">
        <v>-6370.275248</v>
      </c>
      <c r="M13" s="319">
        <v>-306.753056</v>
      </c>
      <c r="N13" s="319">
        <v>0</v>
      </c>
      <c r="O13" s="319">
        <v>0</v>
      </c>
      <c r="P13" s="319">
        <v>0</v>
      </c>
      <c r="Q13" s="564">
        <v>-6677.0283039999995</v>
      </c>
      <c r="R13" s="566">
        <v>98527.82898</v>
      </c>
      <c r="S13" s="320">
        <v>-118109.96932399999</v>
      </c>
      <c r="T13" s="567"/>
    </row>
    <row r="14" spans="1:20" ht="31.5" customHeight="1">
      <c r="A14" s="561" t="s">
        <v>41</v>
      </c>
      <c r="B14" s="562">
        <v>-402477.34</v>
      </c>
      <c r="C14" s="563">
        <v>0</v>
      </c>
      <c r="D14" s="564">
        <v>0</v>
      </c>
      <c r="E14" s="564">
        <v>0</v>
      </c>
      <c r="F14" s="564">
        <v>0</v>
      </c>
      <c r="G14" s="564">
        <v>0</v>
      </c>
      <c r="H14" s="564">
        <v>0</v>
      </c>
      <c r="I14" s="565">
        <v>0</v>
      </c>
      <c r="J14" s="319">
        <v>0</v>
      </c>
      <c r="K14" s="319">
        <v>0</v>
      </c>
      <c r="L14" s="319">
        <v>0</v>
      </c>
      <c r="M14" s="319">
        <v>0</v>
      </c>
      <c r="N14" s="319">
        <v>-1530.439746</v>
      </c>
      <c r="O14" s="319">
        <v>-77.525044</v>
      </c>
      <c r="P14" s="319">
        <v>-172445.76</v>
      </c>
      <c r="Q14" s="564">
        <v>-174053.72479</v>
      </c>
      <c r="R14" s="566">
        <v>141965.920634</v>
      </c>
      <c r="S14" s="320">
        <v>-434565.144156</v>
      </c>
      <c r="T14" s="567"/>
    </row>
    <row r="15" spans="1:20" ht="31.5" customHeight="1">
      <c r="A15" s="561" t="s">
        <v>42</v>
      </c>
      <c r="B15" s="562">
        <v>0</v>
      </c>
      <c r="C15" s="563">
        <v>0</v>
      </c>
      <c r="D15" s="564">
        <v>0</v>
      </c>
      <c r="E15" s="564">
        <v>0</v>
      </c>
      <c r="F15" s="564">
        <v>0</v>
      </c>
      <c r="G15" s="564">
        <v>0</v>
      </c>
      <c r="H15" s="564">
        <v>0</v>
      </c>
      <c r="I15" s="565">
        <v>0</v>
      </c>
      <c r="J15" s="319">
        <v>-893.76</v>
      </c>
      <c r="K15" s="319">
        <v>435.11999999999995</v>
      </c>
      <c r="L15" s="319">
        <v>0</v>
      </c>
      <c r="M15" s="319">
        <v>0</v>
      </c>
      <c r="N15" s="319">
        <v>0</v>
      </c>
      <c r="O15" s="319">
        <v>0</v>
      </c>
      <c r="P15" s="319">
        <v>0</v>
      </c>
      <c r="Q15" s="564">
        <v>-458.64000000000004</v>
      </c>
      <c r="R15" s="566">
        <v>0</v>
      </c>
      <c r="S15" s="320">
        <v>-458.64000000000004</v>
      </c>
      <c r="T15" s="567"/>
    </row>
    <row r="16" spans="1:21" ht="31.5" customHeight="1">
      <c r="A16" s="561" t="s">
        <v>43</v>
      </c>
      <c r="B16" s="562">
        <v>0</v>
      </c>
      <c r="C16" s="563">
        <v>0</v>
      </c>
      <c r="D16" s="564">
        <v>0</v>
      </c>
      <c r="E16" s="564">
        <v>0</v>
      </c>
      <c r="F16" s="564">
        <v>0</v>
      </c>
      <c r="G16" s="564">
        <v>0</v>
      </c>
      <c r="H16" s="564">
        <v>0</v>
      </c>
      <c r="I16" s="565">
        <v>0</v>
      </c>
      <c r="J16" s="564">
        <v>0</v>
      </c>
      <c r="K16" s="564">
        <v>0</v>
      </c>
      <c r="L16" s="564">
        <v>0</v>
      </c>
      <c r="M16" s="564">
        <v>0</v>
      </c>
      <c r="N16" s="564">
        <v>0</v>
      </c>
      <c r="O16" s="564">
        <v>0</v>
      </c>
      <c r="P16" s="564">
        <v>0</v>
      </c>
      <c r="Q16" s="564">
        <v>0</v>
      </c>
      <c r="R16" s="566">
        <v>-3714.7583040000004</v>
      </c>
      <c r="S16" s="320">
        <v>-3714.7583040000004</v>
      </c>
      <c r="T16" s="567"/>
      <c r="U16"/>
    </row>
    <row r="17" spans="1:21" ht="31.5" customHeight="1">
      <c r="A17" s="561" t="s">
        <v>182</v>
      </c>
      <c r="B17" s="562">
        <v>0</v>
      </c>
      <c r="C17" s="563">
        <v>0</v>
      </c>
      <c r="D17" s="564">
        <v>0</v>
      </c>
      <c r="E17" s="564">
        <v>0</v>
      </c>
      <c r="F17" s="564">
        <v>0</v>
      </c>
      <c r="G17" s="564">
        <v>0</v>
      </c>
      <c r="H17" s="564">
        <v>0</v>
      </c>
      <c r="I17" s="565">
        <v>0</v>
      </c>
      <c r="J17" s="564">
        <v>0</v>
      </c>
      <c r="K17" s="564">
        <v>0</v>
      </c>
      <c r="L17" s="564">
        <v>0</v>
      </c>
      <c r="M17" s="564">
        <v>0</v>
      </c>
      <c r="N17" s="564">
        <v>0</v>
      </c>
      <c r="O17" s="564">
        <v>0</v>
      </c>
      <c r="P17" s="564">
        <v>0</v>
      </c>
      <c r="Q17" s="564">
        <v>0</v>
      </c>
      <c r="R17" s="566">
        <v>-16449.417370000003</v>
      </c>
      <c r="S17" s="320">
        <v>-16449.417370000003</v>
      </c>
      <c r="T17" s="567"/>
      <c r="U17"/>
    </row>
    <row r="18" spans="1:21" s="10" customFormat="1" ht="31.5" customHeight="1">
      <c r="A18" s="16" t="s">
        <v>44</v>
      </c>
      <c r="B18" s="570">
        <v>15883.77999999997</v>
      </c>
      <c r="C18" s="323">
        <v>136573.56000000003</v>
      </c>
      <c r="D18" s="322">
        <v>211522.28</v>
      </c>
      <c r="E18" s="322">
        <v>146205.28</v>
      </c>
      <c r="F18" s="322">
        <v>252.72000000000025</v>
      </c>
      <c r="G18" s="322">
        <v>40921.919999999984</v>
      </c>
      <c r="H18" s="322">
        <v>72705.6</v>
      </c>
      <c r="I18" s="324">
        <v>608181.36</v>
      </c>
      <c r="J18" s="322">
        <v>6616.94</v>
      </c>
      <c r="K18" s="322">
        <v>435.11999999999995</v>
      </c>
      <c r="L18" s="322">
        <v>0</v>
      </c>
      <c r="M18" s="322">
        <v>0</v>
      </c>
      <c r="N18" s="322">
        <v>0</v>
      </c>
      <c r="O18" s="322">
        <v>0</v>
      </c>
      <c r="P18" s="322">
        <v>34099.67999999999</v>
      </c>
      <c r="Q18" s="322">
        <v>41151.73999999999</v>
      </c>
      <c r="R18" s="325">
        <v>220329.57394000003</v>
      </c>
      <c r="S18" s="326">
        <v>885546.4539399997</v>
      </c>
      <c r="T18" s="567"/>
      <c r="U18" s="581">
        <f>SUM(Q18,R18,I18,B18)</f>
        <v>885546.4539399999</v>
      </c>
    </row>
    <row r="19" spans="1:21" ht="31.5" customHeight="1">
      <c r="A19" s="561" t="s">
        <v>94</v>
      </c>
      <c r="B19" s="562">
        <v>15883.78</v>
      </c>
      <c r="C19" s="563">
        <v>0</v>
      </c>
      <c r="D19" s="319">
        <v>41723.1</v>
      </c>
      <c r="E19" s="319">
        <v>0</v>
      </c>
      <c r="F19" s="319">
        <v>0</v>
      </c>
      <c r="G19" s="319">
        <v>37394.88</v>
      </c>
      <c r="H19" s="319">
        <v>5900.04</v>
      </c>
      <c r="I19" s="565">
        <v>85018.01999999999</v>
      </c>
      <c r="J19" s="319">
        <v>535.8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319">
        <v>34099.68</v>
      </c>
      <c r="Q19" s="564">
        <v>34635.48</v>
      </c>
      <c r="R19" s="566">
        <v>79887</v>
      </c>
      <c r="S19" s="320">
        <v>215424</v>
      </c>
      <c r="T19" s="567"/>
      <c r="U19" s="571"/>
    </row>
    <row r="20" spans="1:20" ht="31.5" customHeight="1">
      <c r="A20" s="561" t="s">
        <v>289</v>
      </c>
      <c r="B20" s="562">
        <v>0</v>
      </c>
      <c r="C20" s="321">
        <v>136573.56</v>
      </c>
      <c r="D20" s="319">
        <v>167444.87</v>
      </c>
      <c r="E20" s="319">
        <v>146205.28</v>
      </c>
      <c r="F20" s="319">
        <v>0</v>
      </c>
      <c r="G20" s="319">
        <v>3527.04</v>
      </c>
      <c r="H20" s="319">
        <v>4712.04</v>
      </c>
      <c r="I20" s="565">
        <v>458462.7899999999</v>
      </c>
      <c r="J20" s="319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319">
        <v>0</v>
      </c>
      <c r="Q20" s="564">
        <v>0</v>
      </c>
      <c r="R20" s="566">
        <v>0</v>
      </c>
      <c r="S20" s="320">
        <v>458462.7899999999</v>
      </c>
      <c r="T20" s="567"/>
    </row>
    <row r="21" spans="1:21" ht="31.5" customHeight="1">
      <c r="A21" s="572" t="s">
        <v>287</v>
      </c>
      <c r="B21" s="562">
        <v>0</v>
      </c>
      <c r="C21" s="563">
        <v>0</v>
      </c>
      <c r="D21" s="319">
        <v>0</v>
      </c>
      <c r="E21" s="319">
        <v>0</v>
      </c>
      <c r="F21" s="319">
        <v>0</v>
      </c>
      <c r="G21" s="319">
        <v>0</v>
      </c>
      <c r="H21" s="319">
        <v>12871.44</v>
      </c>
      <c r="I21" s="565">
        <v>12871.44</v>
      </c>
      <c r="J21" s="319">
        <v>0</v>
      </c>
      <c r="K21" s="319">
        <v>350.76</v>
      </c>
      <c r="L21" s="319">
        <v>0</v>
      </c>
      <c r="M21" s="319">
        <v>0</v>
      </c>
      <c r="N21" s="319">
        <v>0</v>
      </c>
      <c r="O21" s="319">
        <v>0</v>
      </c>
      <c r="P21" s="319">
        <v>0</v>
      </c>
      <c r="Q21" s="564">
        <v>350.76</v>
      </c>
      <c r="R21" s="566">
        <v>70445</v>
      </c>
      <c r="S21" s="320">
        <v>83667</v>
      </c>
      <c r="T21" s="567"/>
      <c r="U21" s="573"/>
    </row>
    <row r="22" spans="1:20" ht="31.5" customHeight="1">
      <c r="A22" s="561" t="s">
        <v>45</v>
      </c>
      <c r="B22" s="562">
        <v>0</v>
      </c>
      <c r="C22" s="563">
        <v>0</v>
      </c>
      <c r="D22" s="319">
        <v>0</v>
      </c>
      <c r="E22" s="319">
        <v>0</v>
      </c>
      <c r="F22" s="319">
        <v>252.72</v>
      </c>
      <c r="G22" s="319">
        <v>0</v>
      </c>
      <c r="H22" s="319">
        <v>48955.32</v>
      </c>
      <c r="I22" s="565">
        <v>49208.04</v>
      </c>
      <c r="J22" s="319">
        <v>6081.14</v>
      </c>
      <c r="K22" s="319">
        <v>84.36</v>
      </c>
      <c r="L22" s="319">
        <v>0</v>
      </c>
      <c r="M22" s="319">
        <v>0</v>
      </c>
      <c r="N22" s="319">
        <v>0</v>
      </c>
      <c r="O22" s="319">
        <v>0</v>
      </c>
      <c r="P22" s="319">
        <v>0</v>
      </c>
      <c r="Q22" s="564">
        <v>6165.5</v>
      </c>
      <c r="R22" s="566">
        <v>64745</v>
      </c>
      <c r="S22" s="320">
        <v>120118</v>
      </c>
      <c r="T22" s="567"/>
    </row>
    <row r="23" spans="1:20" ht="31.5" customHeight="1">
      <c r="A23" s="561" t="s">
        <v>46</v>
      </c>
      <c r="B23" s="562">
        <v>0</v>
      </c>
      <c r="C23" s="563">
        <v>0</v>
      </c>
      <c r="D23" s="319">
        <v>2354.31</v>
      </c>
      <c r="E23" s="319">
        <v>0</v>
      </c>
      <c r="F23" s="319">
        <v>0</v>
      </c>
      <c r="G23" s="319">
        <v>0</v>
      </c>
      <c r="H23" s="319">
        <v>0</v>
      </c>
      <c r="I23" s="565">
        <v>2354.31</v>
      </c>
      <c r="J23" s="564">
        <v>0</v>
      </c>
      <c r="K23" s="564">
        <v>0</v>
      </c>
      <c r="L23" s="564">
        <v>0</v>
      </c>
      <c r="M23" s="564">
        <v>0</v>
      </c>
      <c r="N23" s="564">
        <v>0</v>
      </c>
      <c r="O23" s="564">
        <v>0</v>
      </c>
      <c r="P23" s="564">
        <v>0</v>
      </c>
      <c r="Q23" s="564">
        <v>0</v>
      </c>
      <c r="R23" s="566">
        <v>2146.46929098</v>
      </c>
      <c r="S23" s="320">
        <v>4500.77929098</v>
      </c>
      <c r="T23" s="567"/>
    </row>
    <row r="24" spans="1:20" ht="31.5" customHeight="1">
      <c r="A24" s="561" t="s">
        <v>47</v>
      </c>
      <c r="B24" s="562">
        <v>0</v>
      </c>
      <c r="C24" s="563">
        <v>0</v>
      </c>
      <c r="D24" s="327">
        <v>0</v>
      </c>
      <c r="E24" s="319">
        <v>0</v>
      </c>
      <c r="F24" s="319">
        <v>0</v>
      </c>
      <c r="G24" s="319">
        <v>0</v>
      </c>
      <c r="H24" s="319">
        <v>266.7600000000093</v>
      </c>
      <c r="I24" s="565">
        <v>266.7600000000093</v>
      </c>
      <c r="J24" s="564">
        <v>0</v>
      </c>
      <c r="K24" s="564">
        <v>0</v>
      </c>
      <c r="L24" s="564">
        <v>0</v>
      </c>
      <c r="M24" s="564">
        <v>0</v>
      </c>
      <c r="N24" s="564">
        <v>0</v>
      </c>
      <c r="O24" s="564">
        <v>0</v>
      </c>
      <c r="P24" s="564">
        <v>0</v>
      </c>
      <c r="Q24" s="564">
        <v>0</v>
      </c>
      <c r="R24" s="566">
        <v>3106.6858957288205</v>
      </c>
      <c r="S24" s="320">
        <v>3373.44589572883</v>
      </c>
      <c r="T24" s="567"/>
    </row>
    <row r="25" spans="1:20" ht="1.5" customHeight="1" thickBot="1">
      <c r="A25" s="574"/>
      <c r="B25" s="575"/>
      <c r="C25" s="576"/>
      <c r="D25" s="575"/>
      <c r="E25" s="575"/>
      <c r="F25" s="575"/>
      <c r="G25" s="575"/>
      <c r="H25" s="575"/>
      <c r="I25" s="577"/>
      <c r="J25" s="575"/>
      <c r="K25" s="575"/>
      <c r="L25" s="575"/>
      <c r="M25" s="575"/>
      <c r="N25" s="575"/>
      <c r="O25" s="575"/>
      <c r="P25" s="575"/>
      <c r="Q25" s="575"/>
      <c r="R25" s="578"/>
      <c r="S25" s="207"/>
      <c r="T25" s="579"/>
    </row>
    <row r="26" spans="1:5" ht="18">
      <c r="A26" s="683" t="s">
        <v>250</v>
      </c>
      <c r="E26" s="683" t="s">
        <v>264</v>
      </c>
    </row>
    <row r="27" spans="1:5" ht="18">
      <c r="A27" s="683" t="s">
        <v>311</v>
      </c>
      <c r="E27" s="683" t="s">
        <v>249</v>
      </c>
    </row>
    <row r="28" ht="15.75">
      <c r="A28" s="682" t="s">
        <v>48</v>
      </c>
    </row>
  </sheetData>
  <sheetProtection/>
  <mergeCells count="12">
    <mergeCell ref="I5:I6"/>
    <mergeCell ref="N5:N6"/>
    <mergeCell ref="O5:O6"/>
    <mergeCell ref="Q5:Q6"/>
    <mergeCell ref="R3:R6"/>
    <mergeCell ref="S3:S6"/>
    <mergeCell ref="B3:I3"/>
    <mergeCell ref="J3:Q4"/>
    <mergeCell ref="B4:B6"/>
    <mergeCell ref="C4:I4"/>
    <mergeCell ref="E5:E6"/>
    <mergeCell ref="G5:G6"/>
  </mergeCells>
  <printOptions verticalCentered="1"/>
  <pageMargins left="0.35433070866141736" right="0" top="0.3937007874015748" bottom="0.2362204724409449" header="0.31496062992125984" footer="0.11811023622047245"/>
  <pageSetup fitToHeight="1" fitToWidth="1" horizontalDpi="180" verticalDpi="18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="75" zoomScaleNormal="75" zoomScalePageLayoutView="0" workbookViewId="0" topLeftCell="A1">
      <selection activeCell="V8" sqref="V8"/>
    </sheetView>
  </sheetViews>
  <sheetFormatPr defaultColWidth="8.00390625" defaultRowHeight="15.75"/>
  <cols>
    <col min="1" max="1" width="29.375" style="559" customWidth="1"/>
    <col min="2" max="2" width="9.50390625" style="559" customWidth="1"/>
    <col min="3" max="3" width="9.625" style="559" customWidth="1"/>
    <col min="4" max="4" width="9.875" style="559" customWidth="1"/>
    <col min="5" max="5" width="9.75390625" style="559" customWidth="1"/>
    <col min="6" max="6" width="8.625" style="559" customWidth="1"/>
    <col min="7" max="7" width="9.75390625" style="559" customWidth="1"/>
    <col min="8" max="8" width="8.625" style="559" customWidth="1"/>
    <col min="9" max="9" width="10.125" style="559" customWidth="1"/>
    <col min="10" max="10" width="9.125" style="559" customWidth="1"/>
    <col min="11" max="11" width="8.50390625" style="559" customWidth="1"/>
    <col min="12" max="12" width="8.125" style="559" customWidth="1"/>
    <col min="13" max="13" width="6.25390625" style="559" customWidth="1"/>
    <col min="14" max="14" width="7.75390625" style="559" customWidth="1"/>
    <col min="15" max="15" width="9.875" style="559" customWidth="1"/>
    <col min="16" max="16" width="11.00390625" style="559" customWidth="1"/>
    <col min="17" max="17" width="9.625" style="559" customWidth="1"/>
    <col min="18" max="18" width="10.25390625" style="559" customWidth="1"/>
    <col min="19" max="19" width="1.25" style="10" customWidth="1"/>
    <col min="20" max="20" width="5.25390625" style="559" customWidth="1"/>
    <col min="21" max="16384" width="8.00390625" style="559" customWidth="1"/>
  </cols>
  <sheetData>
    <row r="1" ht="21.75">
      <c r="A1" s="178" t="s">
        <v>299</v>
      </c>
    </row>
    <row r="2" ht="16.5" thickBot="1">
      <c r="S2" s="11" t="s">
        <v>24</v>
      </c>
    </row>
    <row r="3" spans="1:18" s="12" customFormat="1" ht="24.75" customHeight="1">
      <c r="A3" s="706" t="s">
        <v>254</v>
      </c>
      <c r="B3" s="943" t="s">
        <v>211</v>
      </c>
      <c r="C3" s="944"/>
      <c r="D3" s="944"/>
      <c r="E3" s="944"/>
      <c r="F3" s="944"/>
      <c r="G3" s="944"/>
      <c r="H3" s="944"/>
      <c r="I3" s="945"/>
      <c r="J3" s="946" t="s">
        <v>187</v>
      </c>
      <c r="K3" s="947"/>
      <c r="L3" s="947"/>
      <c r="M3" s="947"/>
      <c r="N3" s="947"/>
      <c r="O3" s="947"/>
      <c r="P3" s="948"/>
      <c r="Q3" s="937" t="s">
        <v>35</v>
      </c>
      <c r="R3" s="940" t="s">
        <v>9</v>
      </c>
    </row>
    <row r="4" spans="1:18" s="12" customFormat="1" ht="24.75" customHeight="1">
      <c r="A4" s="199"/>
      <c r="B4" s="952" t="s">
        <v>25</v>
      </c>
      <c r="C4" s="954" t="s">
        <v>186</v>
      </c>
      <c r="D4" s="955"/>
      <c r="E4" s="955"/>
      <c r="F4" s="955"/>
      <c r="G4" s="955"/>
      <c r="H4" s="955"/>
      <c r="I4" s="956"/>
      <c r="J4" s="949"/>
      <c r="K4" s="950"/>
      <c r="L4" s="950"/>
      <c r="M4" s="950"/>
      <c r="N4" s="950"/>
      <c r="O4" s="950"/>
      <c r="P4" s="951"/>
      <c r="Q4" s="938"/>
      <c r="R4" s="941"/>
    </row>
    <row r="5" spans="1:18" s="12" customFormat="1" ht="24.75" customHeight="1">
      <c r="A5" s="199"/>
      <c r="B5" s="952"/>
      <c r="C5" s="200" t="s">
        <v>26</v>
      </c>
      <c r="D5" s="201" t="s">
        <v>27</v>
      </c>
      <c r="E5" s="957" t="s">
        <v>180</v>
      </c>
      <c r="F5" s="201" t="s">
        <v>29</v>
      </c>
      <c r="G5" s="957" t="s">
        <v>181</v>
      </c>
      <c r="H5" s="201" t="s">
        <v>31</v>
      </c>
      <c r="I5" s="935" t="s">
        <v>188</v>
      </c>
      <c r="J5" s="201" t="s">
        <v>184</v>
      </c>
      <c r="K5" s="201" t="s">
        <v>32</v>
      </c>
      <c r="L5" s="201" t="s">
        <v>33</v>
      </c>
      <c r="M5" s="201" t="s">
        <v>178</v>
      </c>
      <c r="N5" s="957" t="s">
        <v>285</v>
      </c>
      <c r="O5" s="201" t="s">
        <v>34</v>
      </c>
      <c r="P5" s="935" t="s">
        <v>189</v>
      </c>
      <c r="Q5" s="938"/>
      <c r="R5" s="941"/>
    </row>
    <row r="6" spans="1:18" s="12" customFormat="1" ht="24.75" customHeight="1">
      <c r="A6" s="13" t="s">
        <v>232</v>
      </c>
      <c r="B6" s="953"/>
      <c r="C6" s="671"/>
      <c r="D6" s="672"/>
      <c r="E6" s="934"/>
      <c r="F6" s="672"/>
      <c r="G6" s="934"/>
      <c r="H6" s="672"/>
      <c r="I6" s="936"/>
      <c r="J6" s="580"/>
      <c r="K6" s="672"/>
      <c r="L6" s="672"/>
      <c r="M6" s="672"/>
      <c r="N6" s="934"/>
      <c r="O6" s="672"/>
      <c r="P6" s="936"/>
      <c r="Q6" s="939"/>
      <c r="R6" s="942"/>
    </row>
    <row r="7" spans="1:18" s="12" customFormat="1" ht="6" customHeight="1">
      <c r="A7" s="14"/>
      <c r="B7" s="15"/>
      <c r="C7" s="202"/>
      <c r="D7" s="203"/>
      <c r="E7" s="203"/>
      <c r="F7" s="203"/>
      <c r="G7" s="203"/>
      <c r="H7" s="203"/>
      <c r="I7" s="204"/>
      <c r="J7" s="15"/>
      <c r="K7" s="15"/>
      <c r="L7" s="15"/>
      <c r="M7" s="15"/>
      <c r="N7" s="15"/>
      <c r="O7" s="15"/>
      <c r="P7" s="15"/>
      <c r="Q7" s="205"/>
      <c r="R7" s="206"/>
    </row>
    <row r="8" spans="1:19" ht="31.5" customHeight="1">
      <c r="A8" s="561" t="s">
        <v>36</v>
      </c>
      <c r="B8" s="564">
        <v>0</v>
      </c>
      <c r="C8" s="563">
        <v>0</v>
      </c>
      <c r="D8" s="564">
        <v>0</v>
      </c>
      <c r="E8" s="564">
        <v>0</v>
      </c>
      <c r="F8" s="564">
        <v>0</v>
      </c>
      <c r="G8" s="564">
        <v>0</v>
      </c>
      <c r="H8" s="564">
        <v>0</v>
      </c>
      <c r="I8" s="565">
        <v>0</v>
      </c>
      <c r="J8" s="319">
        <v>7638.38</v>
      </c>
      <c r="K8" s="319">
        <v>0</v>
      </c>
      <c r="L8" s="319">
        <v>4857.62787</v>
      </c>
      <c r="M8" s="319">
        <v>242.96634</v>
      </c>
      <c r="N8" s="319">
        <v>270.133396</v>
      </c>
      <c r="O8" s="319">
        <v>218132.48</v>
      </c>
      <c r="P8" s="564">
        <v>231141.58760600002</v>
      </c>
      <c r="Q8" s="566">
        <v>0</v>
      </c>
      <c r="R8" s="320">
        <v>231141.58760600002</v>
      </c>
      <c r="S8" s="559"/>
    </row>
    <row r="9" spans="1:19" ht="31.5" customHeight="1">
      <c r="A9" s="561" t="s">
        <v>37</v>
      </c>
      <c r="B9" s="564">
        <v>409297.34</v>
      </c>
      <c r="C9" s="321">
        <v>126014.40000000001</v>
      </c>
      <c r="D9" s="319">
        <v>312990.92000000004</v>
      </c>
      <c r="E9" s="319">
        <v>235447.68</v>
      </c>
      <c r="F9" s="319">
        <v>4463.68</v>
      </c>
      <c r="G9" s="319">
        <v>417401.27999999997</v>
      </c>
      <c r="H9" s="319">
        <v>71636.076</v>
      </c>
      <c r="I9" s="568">
        <v>1167954.0359999998</v>
      </c>
      <c r="J9" s="319">
        <v>0</v>
      </c>
      <c r="K9" s="319">
        <v>0</v>
      </c>
      <c r="L9" s="319">
        <v>0</v>
      </c>
      <c r="M9" s="319">
        <v>0</v>
      </c>
      <c r="N9" s="319">
        <v>0</v>
      </c>
      <c r="O9" s="319">
        <v>0</v>
      </c>
      <c r="P9" s="564">
        <v>0</v>
      </c>
      <c r="Q9" s="566">
        <v>0</v>
      </c>
      <c r="R9" s="320">
        <v>1577251.376</v>
      </c>
      <c r="S9" s="559"/>
    </row>
    <row r="10" spans="1:19" ht="31.5" customHeight="1">
      <c r="A10" s="561" t="s">
        <v>38</v>
      </c>
      <c r="B10" s="564">
        <v>0</v>
      </c>
      <c r="C10" s="321">
        <v>0</v>
      </c>
      <c r="D10" s="319">
        <v>-101228.26000000001</v>
      </c>
      <c r="E10" s="319">
        <v>-123458.4</v>
      </c>
      <c r="F10" s="319">
        <v>0</v>
      </c>
      <c r="G10" s="319">
        <v>-177645.12</v>
      </c>
      <c r="H10" s="319">
        <v>0</v>
      </c>
      <c r="I10" s="565">
        <v>-402331.78</v>
      </c>
      <c r="J10" s="319">
        <v>0</v>
      </c>
      <c r="K10" s="319">
        <v>0</v>
      </c>
      <c r="L10" s="319">
        <v>0</v>
      </c>
      <c r="M10" s="319">
        <v>0</v>
      </c>
      <c r="N10" s="319">
        <v>0</v>
      </c>
      <c r="O10" s="319">
        <v>0</v>
      </c>
      <c r="P10" s="564">
        <v>0</v>
      </c>
      <c r="Q10" s="566">
        <v>0</v>
      </c>
      <c r="R10" s="320">
        <v>-402331.78</v>
      </c>
      <c r="S10" s="559"/>
    </row>
    <row r="11" spans="1:19" ht="31.5" customHeight="1">
      <c r="A11" s="561" t="s">
        <v>39</v>
      </c>
      <c r="B11" s="564">
        <v>-11569</v>
      </c>
      <c r="C11" s="321">
        <v>4000.320000000007</v>
      </c>
      <c r="D11" s="319">
        <v>-1691.1945000000414</v>
      </c>
      <c r="E11" s="319">
        <v>22347.51999999999</v>
      </c>
      <c r="F11" s="319">
        <v>-122.71999999999935</v>
      </c>
      <c r="G11" s="319">
        <v>8315.232000000047</v>
      </c>
      <c r="H11" s="319">
        <v>-487.8359999999957</v>
      </c>
      <c r="I11" s="565">
        <v>32361.321500000005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0</v>
      </c>
      <c r="P11" s="564">
        <v>0</v>
      </c>
      <c r="Q11" s="566">
        <v>0</v>
      </c>
      <c r="R11" s="320">
        <v>20792</v>
      </c>
      <c r="S11" s="559"/>
    </row>
    <row r="12" spans="1:18" s="10" customFormat="1" ht="31.5" customHeight="1">
      <c r="A12" s="569" t="s">
        <v>233</v>
      </c>
      <c r="B12" s="322">
        <v>397728</v>
      </c>
      <c r="C12" s="323">
        <v>130014.72000000002</v>
      </c>
      <c r="D12" s="322">
        <v>210071.4655</v>
      </c>
      <c r="E12" s="322">
        <v>134336.8</v>
      </c>
      <c r="F12" s="322">
        <v>4340.960000000001</v>
      </c>
      <c r="G12" s="322">
        <v>248071.39200000002</v>
      </c>
      <c r="H12" s="322">
        <v>71148.24</v>
      </c>
      <c r="I12" s="324">
        <v>797983.5775</v>
      </c>
      <c r="J12" s="322">
        <v>7638.38</v>
      </c>
      <c r="K12" s="322">
        <v>0</v>
      </c>
      <c r="L12" s="322">
        <v>4857.62787</v>
      </c>
      <c r="M12" s="322">
        <v>242.96634</v>
      </c>
      <c r="N12" s="322">
        <v>270.133396</v>
      </c>
      <c r="O12" s="322">
        <v>218132.47999999998</v>
      </c>
      <c r="P12" s="322">
        <v>231141.587606</v>
      </c>
      <c r="Q12" s="325">
        <v>0</v>
      </c>
      <c r="R12" s="326">
        <v>1426853.183606</v>
      </c>
    </row>
    <row r="13" spans="1:19" ht="31.5" customHeight="1">
      <c r="A13" s="561" t="s">
        <v>40</v>
      </c>
      <c r="B13" s="564">
        <v>0</v>
      </c>
      <c r="C13" s="563">
        <v>0</v>
      </c>
      <c r="D13" s="319">
        <v>-1537.7755</v>
      </c>
      <c r="E13" s="319">
        <v>0</v>
      </c>
      <c r="F13" s="319">
        <v>-3805.36</v>
      </c>
      <c r="G13" s="319">
        <v>-205936.032</v>
      </c>
      <c r="H13" s="564">
        <v>0</v>
      </c>
      <c r="I13" s="565">
        <v>-211279.1675</v>
      </c>
      <c r="J13" s="319">
        <v>0</v>
      </c>
      <c r="K13" s="319">
        <v>0</v>
      </c>
      <c r="L13" s="319">
        <v>-4857.62787</v>
      </c>
      <c r="M13" s="319">
        <v>-242.96634</v>
      </c>
      <c r="N13" s="319">
        <v>0</v>
      </c>
      <c r="O13" s="319">
        <v>0</v>
      </c>
      <c r="P13" s="564">
        <v>-5100.59421</v>
      </c>
      <c r="Q13" s="566">
        <v>97143.49446199997</v>
      </c>
      <c r="R13" s="320">
        <v>-119236.26724800005</v>
      </c>
      <c r="S13" s="559"/>
    </row>
    <row r="14" spans="1:19" ht="31.5" customHeight="1">
      <c r="A14" s="561" t="s">
        <v>41</v>
      </c>
      <c r="B14" s="564">
        <v>-382724.14</v>
      </c>
      <c r="C14" s="563">
        <v>0</v>
      </c>
      <c r="D14" s="564">
        <v>0</v>
      </c>
      <c r="E14" s="564">
        <v>0</v>
      </c>
      <c r="F14" s="564">
        <v>0</v>
      </c>
      <c r="G14" s="564">
        <v>0</v>
      </c>
      <c r="H14" s="564">
        <v>0</v>
      </c>
      <c r="I14" s="565">
        <v>0</v>
      </c>
      <c r="J14" s="319">
        <v>0</v>
      </c>
      <c r="K14" s="319">
        <v>0</v>
      </c>
      <c r="L14" s="319">
        <v>0</v>
      </c>
      <c r="M14" s="319">
        <v>0</v>
      </c>
      <c r="N14" s="319">
        <v>-270.133396</v>
      </c>
      <c r="O14" s="319">
        <v>-179046.4</v>
      </c>
      <c r="P14" s="564">
        <v>-179316.53339599998</v>
      </c>
      <c r="Q14" s="566">
        <v>137675.19298200004</v>
      </c>
      <c r="R14" s="320">
        <v>-424365.4804139999</v>
      </c>
      <c r="S14" s="559"/>
    </row>
    <row r="15" spans="1:19" ht="31.5" customHeight="1">
      <c r="A15" s="561" t="s">
        <v>42</v>
      </c>
      <c r="B15" s="564">
        <v>0</v>
      </c>
      <c r="C15" s="563">
        <v>0</v>
      </c>
      <c r="D15" s="564">
        <v>0</v>
      </c>
      <c r="E15" s="564">
        <v>0</v>
      </c>
      <c r="F15" s="564">
        <v>0</v>
      </c>
      <c r="G15" s="564">
        <v>0</v>
      </c>
      <c r="H15" s="564">
        <v>0</v>
      </c>
      <c r="I15" s="565">
        <v>0</v>
      </c>
      <c r="J15" s="319">
        <v>-889.2</v>
      </c>
      <c r="K15" s="319">
        <v>432.90000000000003</v>
      </c>
      <c r="L15" s="319">
        <v>0</v>
      </c>
      <c r="M15" s="319">
        <v>0</v>
      </c>
      <c r="N15" s="319">
        <v>0</v>
      </c>
      <c r="O15" s="319">
        <v>0</v>
      </c>
      <c r="P15" s="564">
        <v>-456.3</v>
      </c>
      <c r="Q15" s="566">
        <v>0</v>
      </c>
      <c r="R15" s="320">
        <v>-456.3</v>
      </c>
      <c r="S15" s="559"/>
    </row>
    <row r="16" spans="1:20" ht="31.5" customHeight="1">
      <c r="A16" s="561" t="s">
        <v>43</v>
      </c>
      <c r="B16" s="564">
        <v>0</v>
      </c>
      <c r="C16" s="563">
        <v>0</v>
      </c>
      <c r="D16" s="564">
        <v>0</v>
      </c>
      <c r="E16" s="564">
        <v>0</v>
      </c>
      <c r="F16" s="564">
        <v>0</v>
      </c>
      <c r="G16" s="564">
        <v>0</v>
      </c>
      <c r="H16" s="564">
        <v>0</v>
      </c>
      <c r="I16" s="565">
        <v>0</v>
      </c>
      <c r="J16" s="564">
        <v>0</v>
      </c>
      <c r="K16" s="564">
        <v>0</v>
      </c>
      <c r="L16" s="564">
        <v>0</v>
      </c>
      <c r="M16" s="564">
        <v>0</v>
      </c>
      <c r="N16" s="564">
        <v>0</v>
      </c>
      <c r="O16" s="564">
        <v>0</v>
      </c>
      <c r="P16" s="564">
        <v>0</v>
      </c>
      <c r="Q16" s="566">
        <v>-3785.329904</v>
      </c>
      <c r="R16" s="320">
        <v>-3785.329904</v>
      </c>
      <c r="S16" s="559"/>
      <c r="T16"/>
    </row>
    <row r="17" spans="1:20" ht="31.5" customHeight="1">
      <c r="A17" s="561" t="s">
        <v>182</v>
      </c>
      <c r="B17" s="564">
        <v>0</v>
      </c>
      <c r="C17" s="563">
        <v>0</v>
      </c>
      <c r="D17" s="564">
        <v>0</v>
      </c>
      <c r="E17" s="564">
        <v>0</v>
      </c>
      <c r="F17" s="564">
        <v>0</v>
      </c>
      <c r="G17" s="564">
        <v>0</v>
      </c>
      <c r="H17" s="564">
        <v>0</v>
      </c>
      <c r="I17" s="565">
        <v>0</v>
      </c>
      <c r="J17" s="564">
        <v>0</v>
      </c>
      <c r="K17" s="564">
        <v>0</v>
      </c>
      <c r="L17" s="564">
        <v>0</v>
      </c>
      <c r="M17" s="564">
        <v>0</v>
      </c>
      <c r="N17" s="564">
        <v>0</v>
      </c>
      <c r="O17" s="564">
        <v>0</v>
      </c>
      <c r="P17" s="564">
        <v>0</v>
      </c>
      <c r="Q17" s="566">
        <v>-16687.101418000002</v>
      </c>
      <c r="R17" s="320">
        <v>-16687.101418000002</v>
      </c>
      <c r="S17" s="559"/>
      <c r="T17"/>
    </row>
    <row r="18" spans="1:20" s="10" customFormat="1" ht="31.5" customHeight="1">
      <c r="A18" s="16" t="s">
        <v>44</v>
      </c>
      <c r="B18" s="322">
        <v>15003.859999999986</v>
      </c>
      <c r="C18" s="323">
        <v>130014.72000000002</v>
      </c>
      <c r="D18" s="322">
        <v>208533.69</v>
      </c>
      <c r="E18" s="322">
        <v>134336.8</v>
      </c>
      <c r="F18" s="322">
        <v>535.6000000000008</v>
      </c>
      <c r="G18" s="322">
        <v>42135.360000000015</v>
      </c>
      <c r="H18" s="322">
        <v>71148.24</v>
      </c>
      <c r="I18" s="324">
        <v>586704.41</v>
      </c>
      <c r="J18" s="322">
        <v>6749.18</v>
      </c>
      <c r="K18" s="322">
        <v>432.90000000000003</v>
      </c>
      <c r="L18" s="322">
        <v>0</v>
      </c>
      <c r="M18" s="322">
        <v>0</v>
      </c>
      <c r="N18" s="322">
        <v>0</v>
      </c>
      <c r="O18" s="322">
        <v>39086.07999999999</v>
      </c>
      <c r="P18" s="322">
        <v>46268.15999999999</v>
      </c>
      <c r="Q18" s="325">
        <v>214346.256122</v>
      </c>
      <c r="R18" s="326">
        <v>862322.704622</v>
      </c>
      <c r="S18" s="582"/>
      <c r="T18" s="581">
        <f>SUM(P18,Q18,I18,B18)</f>
        <v>862322.686122</v>
      </c>
    </row>
    <row r="19" spans="1:20" ht="31.5" customHeight="1">
      <c r="A19" s="561" t="s">
        <v>94</v>
      </c>
      <c r="B19" s="564">
        <v>15004</v>
      </c>
      <c r="C19" s="563">
        <v>0</v>
      </c>
      <c r="D19" s="319">
        <v>43524.94</v>
      </c>
      <c r="E19" s="319">
        <v>0</v>
      </c>
      <c r="F19" s="319">
        <v>0</v>
      </c>
      <c r="G19" s="319">
        <v>38703</v>
      </c>
      <c r="H19" s="319">
        <v>5657.04</v>
      </c>
      <c r="I19" s="565">
        <v>87884.98</v>
      </c>
      <c r="J19" s="319">
        <v>541.5</v>
      </c>
      <c r="K19" s="319">
        <v>0</v>
      </c>
      <c r="L19" s="319">
        <v>0</v>
      </c>
      <c r="M19" s="319">
        <v>0</v>
      </c>
      <c r="N19" s="319">
        <v>0</v>
      </c>
      <c r="O19" s="319">
        <v>39086.08</v>
      </c>
      <c r="P19" s="564">
        <v>39627.58</v>
      </c>
      <c r="Q19" s="566">
        <v>79193.11822974001</v>
      </c>
      <c r="R19" s="320">
        <v>221709.67822974</v>
      </c>
      <c r="S19" s="559"/>
      <c r="T19" s="571"/>
    </row>
    <row r="20" spans="1:19" ht="31.5" customHeight="1">
      <c r="A20" s="561" t="s">
        <v>286</v>
      </c>
      <c r="B20" s="564">
        <v>0</v>
      </c>
      <c r="C20" s="321">
        <v>130014.72000000002</v>
      </c>
      <c r="D20" s="319">
        <v>162641.31000000003</v>
      </c>
      <c r="E20" s="319">
        <v>134336.80000000002</v>
      </c>
      <c r="F20" s="319">
        <v>0</v>
      </c>
      <c r="G20" s="319">
        <v>3432</v>
      </c>
      <c r="H20" s="319">
        <v>4862.160000000002</v>
      </c>
      <c r="I20" s="565">
        <v>435286.99000000005</v>
      </c>
      <c r="J20" s="319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564">
        <v>0</v>
      </c>
      <c r="Q20" s="566">
        <v>0</v>
      </c>
      <c r="R20" s="320">
        <v>435286.99000000005</v>
      </c>
      <c r="S20" s="559"/>
    </row>
    <row r="21" spans="1:20" ht="31.5" customHeight="1">
      <c r="A21" s="561" t="s">
        <v>287</v>
      </c>
      <c r="B21" s="564">
        <v>0</v>
      </c>
      <c r="C21" s="563">
        <v>0</v>
      </c>
      <c r="D21" s="319">
        <v>0</v>
      </c>
      <c r="E21" s="319">
        <v>0</v>
      </c>
      <c r="F21" s="319">
        <v>0</v>
      </c>
      <c r="G21" s="319">
        <v>0</v>
      </c>
      <c r="H21" s="319">
        <v>12160.800000000001</v>
      </c>
      <c r="I21" s="565">
        <v>12160.800000000001</v>
      </c>
      <c r="J21" s="319">
        <v>0</v>
      </c>
      <c r="K21" s="319">
        <v>347.06</v>
      </c>
      <c r="L21" s="319">
        <v>0</v>
      </c>
      <c r="M21" s="319">
        <v>0</v>
      </c>
      <c r="N21" s="319">
        <v>0</v>
      </c>
      <c r="O21" s="319">
        <v>0</v>
      </c>
      <c r="P21" s="564">
        <v>347.06</v>
      </c>
      <c r="Q21" s="566">
        <v>68147.748</v>
      </c>
      <c r="R21" s="320">
        <v>80655.60800000001</v>
      </c>
      <c r="S21" s="559"/>
      <c r="T21" s="573"/>
    </row>
    <row r="22" spans="1:19" ht="31.5" customHeight="1">
      <c r="A22" s="561" t="s">
        <v>45</v>
      </c>
      <c r="B22" s="564">
        <v>0</v>
      </c>
      <c r="C22" s="563">
        <v>0</v>
      </c>
      <c r="D22" s="319">
        <v>0</v>
      </c>
      <c r="E22" s="319">
        <v>0</v>
      </c>
      <c r="F22" s="319">
        <v>535.6</v>
      </c>
      <c r="G22" s="319">
        <v>0</v>
      </c>
      <c r="H22" s="319">
        <v>48211.200000000004</v>
      </c>
      <c r="I22" s="565">
        <v>48746.8</v>
      </c>
      <c r="J22" s="319">
        <v>6207.68</v>
      </c>
      <c r="K22" s="319">
        <v>85.84</v>
      </c>
      <c r="L22" s="319">
        <v>0</v>
      </c>
      <c r="M22" s="319">
        <v>0</v>
      </c>
      <c r="N22" s="319">
        <v>0</v>
      </c>
      <c r="O22" s="319">
        <v>0</v>
      </c>
      <c r="P22" s="564">
        <v>6293.52</v>
      </c>
      <c r="Q22" s="566">
        <v>62361.294</v>
      </c>
      <c r="R22" s="320">
        <v>117401.614</v>
      </c>
      <c r="S22" s="559"/>
    </row>
    <row r="23" spans="1:19" ht="31.5" customHeight="1">
      <c r="A23" s="561" t="s">
        <v>46</v>
      </c>
      <c r="B23" s="564">
        <v>0</v>
      </c>
      <c r="C23" s="563">
        <v>0</v>
      </c>
      <c r="D23" s="319">
        <v>2367.44</v>
      </c>
      <c r="E23" s="319">
        <v>0</v>
      </c>
      <c r="F23" s="319">
        <v>0</v>
      </c>
      <c r="G23" s="319">
        <v>0</v>
      </c>
      <c r="H23" s="319">
        <v>0</v>
      </c>
      <c r="I23" s="565">
        <v>2367.44</v>
      </c>
      <c r="J23" s="564">
        <v>0</v>
      </c>
      <c r="K23" s="564">
        <v>0</v>
      </c>
      <c r="L23" s="564">
        <v>0</v>
      </c>
      <c r="M23" s="564">
        <v>0</v>
      </c>
      <c r="N23" s="564">
        <v>0</v>
      </c>
      <c r="O23" s="564">
        <v>0</v>
      </c>
      <c r="P23" s="564">
        <v>0</v>
      </c>
      <c r="Q23" s="566">
        <v>1934.5500000000002</v>
      </c>
      <c r="R23" s="320">
        <v>4301.99</v>
      </c>
      <c r="S23" s="559"/>
    </row>
    <row r="24" spans="1:19" ht="31.5" customHeight="1">
      <c r="A24" s="561" t="s">
        <v>47</v>
      </c>
      <c r="B24" s="564">
        <v>0</v>
      </c>
      <c r="C24" s="563">
        <v>0</v>
      </c>
      <c r="D24" s="327">
        <v>0</v>
      </c>
      <c r="E24" s="319">
        <v>0</v>
      </c>
      <c r="F24" s="319">
        <v>0</v>
      </c>
      <c r="G24" s="327">
        <v>0.360000000015134</v>
      </c>
      <c r="H24" s="319">
        <v>257</v>
      </c>
      <c r="I24" s="565">
        <v>257.36000000001513</v>
      </c>
      <c r="J24" s="564">
        <v>0</v>
      </c>
      <c r="K24" s="564">
        <v>0</v>
      </c>
      <c r="L24" s="564">
        <v>0</v>
      </c>
      <c r="M24" s="564">
        <v>0</v>
      </c>
      <c r="N24" s="564">
        <v>0</v>
      </c>
      <c r="O24" s="564">
        <v>0</v>
      </c>
      <c r="P24" s="564">
        <v>0</v>
      </c>
      <c r="Q24" s="566">
        <v>2709.545892259979</v>
      </c>
      <c r="R24" s="320">
        <v>2966.9058922599943</v>
      </c>
      <c r="S24" s="559"/>
    </row>
    <row r="25" spans="1:19" ht="1.5" customHeight="1" thickBot="1">
      <c r="A25" s="574"/>
      <c r="B25" s="575"/>
      <c r="C25" s="576"/>
      <c r="D25" s="575"/>
      <c r="E25" s="575"/>
      <c r="F25" s="575"/>
      <c r="G25" s="575"/>
      <c r="H25" s="575"/>
      <c r="I25" s="577"/>
      <c r="J25" s="575"/>
      <c r="K25" s="575"/>
      <c r="L25" s="575"/>
      <c r="M25" s="575"/>
      <c r="N25" s="575"/>
      <c r="O25" s="575"/>
      <c r="P25" s="575"/>
      <c r="Q25" s="578"/>
      <c r="R25" s="207"/>
      <c r="S25" s="559"/>
    </row>
    <row r="26" ht="4.5" customHeight="1"/>
    <row r="27" spans="1:3" ht="15.75" customHeight="1">
      <c r="A27" s="683" t="s">
        <v>288</v>
      </c>
      <c r="B27" s="683"/>
      <c r="C27" s="683"/>
    </row>
    <row r="28" spans="1:3" ht="18">
      <c r="A28" s="683" t="s">
        <v>264</v>
      </c>
      <c r="B28" s="683"/>
      <c r="C28" s="683"/>
    </row>
    <row r="29" spans="1:19" ht="18">
      <c r="A29" s="683" t="s">
        <v>317</v>
      </c>
      <c r="B29" s="849"/>
      <c r="C29" s="849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</row>
    <row r="30" spans="1:3" ht="15.75">
      <c r="A30" s="921" t="s">
        <v>48</v>
      </c>
      <c r="B30" s="683"/>
      <c r="C30" s="683"/>
    </row>
    <row r="31" spans="4:19" ht="15.75">
      <c r="D31" s="583"/>
      <c r="S31" s="582"/>
    </row>
    <row r="56" spans="17:19" ht="15.75">
      <c r="Q56" s="931">
        <v>1650.8</v>
      </c>
      <c r="R56" s="931"/>
      <c r="S56" s="932"/>
    </row>
  </sheetData>
  <sheetProtection/>
  <mergeCells count="11">
    <mergeCell ref="P5:P6"/>
    <mergeCell ref="Q3:Q6"/>
    <mergeCell ref="R3:R6"/>
    <mergeCell ref="B3:I3"/>
    <mergeCell ref="J3:P4"/>
    <mergeCell ref="B4:B6"/>
    <mergeCell ref="C4:I4"/>
    <mergeCell ref="E5:E6"/>
    <mergeCell ref="G5:G6"/>
    <mergeCell ref="I5:I6"/>
    <mergeCell ref="N5:N6"/>
  </mergeCells>
  <printOptions verticalCentered="1"/>
  <pageMargins left="0.35433070866141736" right="0" top="0.7874015748031497" bottom="0.8267716535433072" header="0.5118110236220472" footer="0.5118110236220472"/>
  <pageSetup fitToHeight="1" fitToWidth="1" horizontalDpi="180" verticalDpi="18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9"/>
  <sheetViews>
    <sheetView zoomScale="75" zoomScaleNormal="75" zoomScalePageLayoutView="0" workbookViewId="0" topLeftCell="A22">
      <selection activeCell="X46" sqref="X46"/>
    </sheetView>
  </sheetViews>
  <sheetFormatPr defaultColWidth="9.00390625" defaultRowHeight="15.75"/>
  <cols>
    <col min="1" max="1" width="1.25" style="584" customWidth="1"/>
    <col min="2" max="2" width="2.25390625" style="584" customWidth="1"/>
    <col min="3" max="3" width="1.75390625" style="584" customWidth="1"/>
    <col min="4" max="4" width="5.50390625" style="584" customWidth="1"/>
    <col min="5" max="5" width="15.625" style="584" customWidth="1"/>
    <col min="6" max="6" width="4.75390625" style="584" customWidth="1"/>
    <col min="7" max="7" width="11.875" style="584" customWidth="1"/>
    <col min="8" max="8" width="8.375" style="584" customWidth="1"/>
    <col min="9" max="9" width="7.375" style="584" customWidth="1"/>
    <col min="10" max="10" width="10.75390625" style="584" customWidth="1"/>
    <col min="11" max="11" width="10.625" style="584" customWidth="1"/>
    <col min="12" max="12" width="7.375" style="584" customWidth="1"/>
    <col min="13" max="13" width="9.75390625" style="584" hidden="1" customWidth="1"/>
    <col min="14" max="14" width="14.50390625" style="584" hidden="1" customWidth="1"/>
    <col min="15" max="15" width="9.00390625" style="584" hidden="1" customWidth="1"/>
    <col min="16" max="16" width="10.00390625" style="584" hidden="1" customWidth="1"/>
    <col min="17" max="17" width="6.375" style="584" hidden="1" customWidth="1"/>
    <col min="18" max="18" width="9.375" style="584" hidden="1" customWidth="1"/>
    <col min="19" max="19" width="6.375" style="584" hidden="1" customWidth="1"/>
    <col min="20" max="20" width="9.75390625" style="584" customWidth="1"/>
    <col min="21" max="21" width="12.50390625" style="584" customWidth="1"/>
    <col min="22" max="22" width="6.625" style="584" customWidth="1"/>
    <col min="23" max="25" width="7.125" style="584" customWidth="1"/>
    <col min="26" max="28" width="10.25390625" style="584" customWidth="1"/>
    <col min="29" max="31" width="8.50390625" style="584" customWidth="1"/>
    <col min="32" max="16384" width="9.00390625" style="584" customWidth="1"/>
  </cols>
  <sheetData>
    <row r="1" spans="1:33" ht="18.75" customHeight="1">
      <c r="A1" s="519" t="s">
        <v>300</v>
      </c>
      <c r="B1" s="96"/>
      <c r="C1" s="96"/>
      <c r="H1" s="97"/>
      <c r="I1" s="97"/>
      <c r="J1" s="97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</row>
    <row r="2" spans="1:33" ht="9.75" customHeight="1">
      <c r="A2" s="96"/>
      <c r="B2" s="96"/>
      <c r="C2" s="96"/>
      <c r="H2" s="97"/>
      <c r="I2" s="97"/>
      <c r="J2" s="97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585"/>
      <c r="AA2" s="585"/>
      <c r="AB2" s="585"/>
      <c r="AC2" s="585"/>
      <c r="AD2" s="585"/>
      <c r="AE2" s="585"/>
      <c r="AF2" s="585"/>
      <c r="AG2" s="585"/>
    </row>
    <row r="3" spans="1:33" ht="15" customHeight="1">
      <c r="A3" s="960" t="s">
        <v>49</v>
      </c>
      <c r="B3" s="961"/>
      <c r="C3" s="961"/>
      <c r="D3" s="961"/>
      <c r="E3" s="961"/>
      <c r="F3" s="962"/>
      <c r="G3" s="966">
        <v>2011</v>
      </c>
      <c r="H3" s="966"/>
      <c r="I3" s="967"/>
      <c r="J3" s="968">
        <v>2012</v>
      </c>
      <c r="K3" s="966"/>
      <c r="L3" s="967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585"/>
      <c r="AA3" s="585"/>
      <c r="AB3" s="585"/>
      <c r="AC3" s="585"/>
      <c r="AD3" s="585"/>
      <c r="AE3" s="585"/>
      <c r="AF3" s="585"/>
      <c r="AG3" s="585"/>
    </row>
    <row r="4" spans="1:33" ht="74.25" customHeight="1">
      <c r="A4" s="963"/>
      <c r="B4" s="964"/>
      <c r="C4" s="964"/>
      <c r="D4" s="964"/>
      <c r="E4" s="964"/>
      <c r="F4" s="965"/>
      <c r="G4" s="239" t="s">
        <v>215</v>
      </c>
      <c r="H4" s="98" t="s">
        <v>111</v>
      </c>
      <c r="I4" s="684" t="s">
        <v>50</v>
      </c>
      <c r="J4" s="239" t="s">
        <v>255</v>
      </c>
      <c r="K4" s="98" t="s">
        <v>111</v>
      </c>
      <c r="L4" s="684" t="s">
        <v>50</v>
      </c>
      <c r="M4" s="262"/>
      <c r="N4" s="262"/>
      <c r="O4" s="262"/>
      <c r="P4" s="352"/>
      <c r="Q4" s="352"/>
      <c r="R4" s="352"/>
      <c r="S4" s="262"/>
      <c r="T4" s="262"/>
      <c r="U4" s="262"/>
      <c r="V4" s="585"/>
      <c r="W4" s="585"/>
      <c r="X4" s="585"/>
      <c r="Y4" s="262"/>
      <c r="Z4" s="585"/>
      <c r="AA4" s="585"/>
      <c r="AB4" s="585"/>
      <c r="AC4" s="585"/>
      <c r="AD4" s="585"/>
      <c r="AE4" s="585"/>
      <c r="AF4" s="585"/>
      <c r="AG4" s="585"/>
    </row>
    <row r="5" spans="1:33" ht="3" customHeight="1">
      <c r="A5" s="99"/>
      <c r="B5" s="100"/>
      <c r="C5" s="100"/>
      <c r="D5" s="100"/>
      <c r="E5" s="100"/>
      <c r="F5" s="101"/>
      <c r="G5" s="102"/>
      <c r="H5" s="101"/>
      <c r="I5" s="102"/>
      <c r="J5" s="102"/>
      <c r="K5" s="101"/>
      <c r="L5" s="10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585"/>
      <c r="AA5" s="585"/>
      <c r="AB5" s="585"/>
      <c r="AC5" s="585"/>
      <c r="AD5" s="585"/>
      <c r="AE5" s="585"/>
      <c r="AF5" s="585"/>
      <c r="AG5" s="585"/>
    </row>
    <row r="6" spans="1:33" ht="3.75" customHeight="1">
      <c r="A6" s="586"/>
      <c r="B6" s="585"/>
      <c r="C6" s="585"/>
      <c r="D6" s="585"/>
      <c r="E6" s="585"/>
      <c r="F6" s="587"/>
      <c r="G6" s="588"/>
      <c r="H6" s="588"/>
      <c r="I6" s="588"/>
      <c r="J6" s="588"/>
      <c r="K6" s="588"/>
      <c r="L6" s="588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585"/>
      <c r="AA6" s="585"/>
      <c r="AB6" s="585"/>
      <c r="AC6" s="585"/>
      <c r="AD6" s="585"/>
      <c r="AE6" s="585"/>
      <c r="AF6" s="585"/>
      <c r="AG6" s="585"/>
    </row>
    <row r="7" spans="1:33" ht="17.25" customHeight="1">
      <c r="A7" s="589"/>
      <c r="B7" s="497" t="s">
        <v>327</v>
      </c>
      <c r="C7" s="497"/>
      <c r="D7" s="498"/>
      <c r="E7" s="499"/>
      <c r="F7" s="590"/>
      <c r="G7" s="591"/>
      <c r="H7" s="591"/>
      <c r="I7" s="591"/>
      <c r="J7" s="591"/>
      <c r="K7" s="591"/>
      <c r="L7" s="591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585"/>
      <c r="AA7" s="585"/>
      <c r="AB7" s="585"/>
      <c r="AC7" s="585"/>
      <c r="AD7" s="585"/>
      <c r="AE7" s="585"/>
      <c r="AF7" s="585"/>
      <c r="AG7" s="585"/>
    </row>
    <row r="8" spans="1:33" ht="16.5" customHeight="1">
      <c r="A8" s="589"/>
      <c r="B8" s="497"/>
      <c r="C8" s="498" t="s">
        <v>186</v>
      </c>
      <c r="D8" s="498"/>
      <c r="E8" s="499"/>
      <c r="F8" s="590"/>
      <c r="G8" s="591"/>
      <c r="H8" s="590"/>
      <c r="I8" s="590"/>
      <c r="J8" s="591"/>
      <c r="K8" s="590"/>
      <c r="L8" s="590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585"/>
      <c r="AA8" s="585"/>
      <c r="AB8" s="585"/>
      <c r="AC8" s="585"/>
      <c r="AD8" s="585"/>
      <c r="AE8" s="585"/>
      <c r="AF8" s="585"/>
      <c r="AG8" s="585"/>
    </row>
    <row r="9" spans="1:33" ht="19.5" customHeight="1">
      <c r="A9" s="589"/>
      <c r="B9" s="498"/>
      <c r="C9" s="498"/>
      <c r="D9" s="498" t="s">
        <v>26</v>
      </c>
      <c r="E9" s="499"/>
      <c r="F9" s="590"/>
      <c r="G9" s="19">
        <v>120384</v>
      </c>
      <c r="H9" s="20">
        <v>130.01</v>
      </c>
      <c r="I9" s="20">
        <v>9.11</v>
      </c>
      <c r="J9" s="19">
        <v>126457</v>
      </c>
      <c r="K9" s="20">
        <v>136.574</v>
      </c>
      <c r="L9" s="20">
        <v>9.36</v>
      </c>
      <c r="M9" s="262"/>
      <c r="N9" s="262">
        <f aca="true" t="shared" si="0" ref="N9:N14">K9/K$17*100</f>
        <v>16.693173856691036</v>
      </c>
      <c r="O9" s="291"/>
      <c r="P9" s="262"/>
      <c r="Q9" s="262"/>
      <c r="R9" s="353">
        <v>8.9</v>
      </c>
      <c r="S9" s="244"/>
      <c r="T9" s="244"/>
      <c r="U9" s="244"/>
      <c r="V9" s="317"/>
      <c r="W9" s="244"/>
      <c r="X9" s="394"/>
      <c r="Y9" s="262"/>
      <c r="Z9" s="585"/>
      <c r="AA9" s="585"/>
      <c r="AB9" s="585"/>
      <c r="AC9" s="585"/>
      <c r="AD9" s="585"/>
      <c r="AE9" s="585"/>
      <c r="AF9" s="585"/>
      <c r="AG9" s="585"/>
    </row>
    <row r="10" spans="1:33" ht="19.5" customHeight="1">
      <c r="A10" s="589"/>
      <c r="B10" s="498"/>
      <c r="C10" s="498"/>
      <c r="D10" s="498" t="s">
        <v>51</v>
      </c>
      <c r="E10" s="499"/>
      <c r="F10" s="590"/>
      <c r="G10" s="19">
        <v>207991.55</v>
      </c>
      <c r="H10" s="20">
        <v>210.07</v>
      </c>
      <c r="I10" s="20">
        <v>14.72</v>
      </c>
      <c r="J10" s="19">
        <v>211285</v>
      </c>
      <c r="K10" s="20">
        <v>213.398</v>
      </c>
      <c r="L10" s="20">
        <v>14.63</v>
      </c>
      <c r="M10" s="262"/>
      <c r="N10" s="262">
        <f t="shared" si="0"/>
        <v>26.083221657637274</v>
      </c>
      <c r="O10" s="291"/>
      <c r="P10" s="262"/>
      <c r="Q10" s="262"/>
      <c r="R10" s="244"/>
      <c r="S10" s="244"/>
      <c r="T10" s="244"/>
      <c r="U10" s="244"/>
      <c r="V10" s="244"/>
      <c r="W10" s="244"/>
      <c r="X10" s="394"/>
      <c r="Y10" s="262"/>
      <c r="Z10" s="585"/>
      <c r="AA10" s="585"/>
      <c r="AB10" s="585"/>
      <c r="AC10" s="585"/>
      <c r="AD10" s="585"/>
      <c r="AE10" s="585"/>
      <c r="AF10" s="585"/>
      <c r="AG10" s="585"/>
    </row>
    <row r="11" spans="1:33" ht="17.25" customHeight="1">
      <c r="A11" s="592"/>
      <c r="B11" s="500"/>
      <c r="C11" s="500"/>
      <c r="D11" s="498" t="s">
        <v>52</v>
      </c>
      <c r="E11" s="499"/>
      <c r="F11" s="590"/>
      <c r="G11" s="391">
        <v>133344</v>
      </c>
      <c r="H11" s="20">
        <v>138.68</v>
      </c>
      <c r="I11" s="20">
        <f>I12+I13</f>
        <v>9.71</v>
      </c>
      <c r="J11" s="391">
        <f>J12+J13</f>
        <v>144262</v>
      </c>
      <c r="K11" s="20">
        <f>K12+K13</f>
        <v>150.03220000000002</v>
      </c>
      <c r="L11" s="20">
        <f>L12+L13</f>
        <v>10.28</v>
      </c>
      <c r="M11" s="262"/>
      <c r="N11" s="262">
        <f t="shared" si="0"/>
        <v>18.33814341457262</v>
      </c>
      <c r="O11" s="291"/>
      <c r="P11" s="262"/>
      <c r="Q11" s="262"/>
      <c r="R11" s="244"/>
      <c r="S11" s="244"/>
      <c r="T11" s="244"/>
      <c r="U11" s="244"/>
      <c r="V11" s="244"/>
      <c r="W11" s="244"/>
      <c r="X11" s="394"/>
      <c r="Y11" s="262"/>
      <c r="Z11" s="585"/>
      <c r="AA11" s="585"/>
      <c r="AB11" s="585"/>
      <c r="AC11" s="585"/>
      <c r="AD11" s="585"/>
      <c r="AE11" s="585"/>
      <c r="AF11" s="585"/>
      <c r="AG11" s="585"/>
    </row>
    <row r="12" spans="1:33" ht="16.5" customHeight="1">
      <c r="A12" s="589"/>
      <c r="B12" s="498"/>
      <c r="C12" s="498"/>
      <c r="D12" s="498"/>
      <c r="E12" s="103" t="s">
        <v>29</v>
      </c>
      <c r="F12" s="104"/>
      <c r="G12" s="396">
        <v>4174</v>
      </c>
      <c r="H12" s="194">
        <v>4.34</v>
      </c>
      <c r="I12" s="845">
        <v>0.3</v>
      </c>
      <c r="J12" s="396">
        <v>3680</v>
      </c>
      <c r="K12" s="194">
        <v>3.8272</v>
      </c>
      <c r="L12" s="845">
        <v>0.26</v>
      </c>
      <c r="M12" s="262"/>
      <c r="N12" s="262">
        <f t="shared" si="0"/>
        <v>0.46779119733132163</v>
      </c>
      <c r="O12" s="291"/>
      <c r="P12" s="262">
        <f>100-(369/404*100)</f>
        <v>8.663366336633658</v>
      </c>
      <c r="Q12" s="262"/>
      <c r="R12" s="244"/>
      <c r="S12" s="244"/>
      <c r="T12" s="244"/>
      <c r="U12" s="244"/>
      <c r="V12" s="244"/>
      <c r="W12" s="244"/>
      <c r="X12" s="394"/>
      <c r="Y12" s="262"/>
      <c r="Z12" s="585"/>
      <c r="AA12" s="585"/>
      <c r="AB12" s="585"/>
      <c r="AC12" s="585"/>
      <c r="AD12" s="585"/>
      <c r="AE12" s="585"/>
      <c r="AF12" s="585"/>
      <c r="AG12" s="585"/>
    </row>
    <row r="13" spans="1:33" ht="15.75" customHeight="1">
      <c r="A13" s="589"/>
      <c r="B13" s="498"/>
      <c r="C13" s="498"/>
      <c r="D13" s="498"/>
      <c r="E13" s="103" t="s">
        <v>219</v>
      </c>
      <c r="F13" s="104"/>
      <c r="G13" s="396">
        <v>129170</v>
      </c>
      <c r="H13" s="194">
        <v>134.34</v>
      </c>
      <c r="I13" s="845">
        <v>9.41</v>
      </c>
      <c r="J13" s="396">
        <v>140582</v>
      </c>
      <c r="K13" s="194">
        <v>146.205</v>
      </c>
      <c r="L13" s="845">
        <v>10.02</v>
      </c>
      <c r="M13" s="262"/>
      <c r="N13" s="262">
        <f t="shared" si="0"/>
        <v>17.870352217241294</v>
      </c>
      <c r="O13" s="291"/>
      <c r="P13" s="262"/>
      <c r="Q13" s="262"/>
      <c r="R13" s="244"/>
      <c r="S13" s="244"/>
      <c r="T13" s="244"/>
      <c r="U13" s="244"/>
      <c r="V13" s="244"/>
      <c r="W13" s="244"/>
      <c r="X13" s="394"/>
      <c r="Y13" s="262"/>
      <c r="Z13" s="585"/>
      <c r="AA13" s="585"/>
      <c r="AB13" s="585"/>
      <c r="AC13" s="585"/>
      <c r="AD13" s="585"/>
      <c r="AE13" s="585"/>
      <c r="AF13" s="585"/>
      <c r="AG13" s="585"/>
    </row>
    <row r="14" spans="1:33" ht="17.25" customHeight="1">
      <c r="A14" s="589"/>
      <c r="B14" s="498"/>
      <c r="C14" s="498"/>
      <c r="D14" s="498" t="s">
        <v>30</v>
      </c>
      <c r="E14" s="499"/>
      <c r="F14" s="590"/>
      <c r="G14" s="19">
        <v>258407.7</v>
      </c>
      <c r="H14" s="20">
        <v>248.07</v>
      </c>
      <c r="I14" s="20">
        <v>17.39</v>
      </c>
      <c r="J14" s="19">
        <v>255659</v>
      </c>
      <c r="K14" s="20">
        <v>245.433</v>
      </c>
      <c r="L14" s="20">
        <v>16.82</v>
      </c>
      <c r="M14" s="262"/>
      <c r="N14" s="262">
        <f t="shared" si="0"/>
        <v>29.998797275976763</v>
      </c>
      <c r="O14" s="291"/>
      <c r="P14" s="262"/>
      <c r="Q14" s="262"/>
      <c r="R14" s="244"/>
      <c r="S14" s="244"/>
      <c r="T14" s="244"/>
      <c r="U14" s="244"/>
      <c r="V14" s="244"/>
      <c r="W14" s="593"/>
      <c r="X14" s="594"/>
      <c r="Y14" s="262"/>
      <c r="Z14" s="585"/>
      <c r="AA14" s="585"/>
      <c r="AB14" s="585"/>
      <c r="AC14" s="585"/>
      <c r="AD14" s="585"/>
      <c r="AE14" s="585"/>
      <c r="AF14" s="585"/>
      <c r="AG14" s="585"/>
    </row>
    <row r="15" spans="1:33" ht="16.5" customHeight="1">
      <c r="A15" s="589"/>
      <c r="B15" s="498"/>
      <c r="C15" s="498"/>
      <c r="D15" s="498" t="s">
        <v>31</v>
      </c>
      <c r="E15" s="499"/>
      <c r="F15" s="590"/>
      <c r="G15" s="19">
        <v>65878</v>
      </c>
      <c r="H15" s="20">
        <v>71.148</v>
      </c>
      <c r="I15" s="20">
        <v>4.99</v>
      </c>
      <c r="J15" s="19">
        <v>67320</v>
      </c>
      <c r="K15" s="20">
        <v>72.7056</v>
      </c>
      <c r="L15" s="20">
        <v>4.98</v>
      </c>
      <c r="M15" s="262"/>
      <c r="N15" s="351">
        <v>0.02</v>
      </c>
      <c r="O15" s="291"/>
      <c r="P15" s="262"/>
      <c r="Q15" s="585">
        <v>70.02</v>
      </c>
      <c r="R15" s="244"/>
      <c r="S15" s="244"/>
      <c r="T15" s="244"/>
      <c r="U15" s="244"/>
      <c r="V15" s="244"/>
      <c r="W15" s="595">
        <v>70.2</v>
      </c>
      <c r="X15" s="262"/>
      <c r="Y15" s="262"/>
      <c r="Z15" s="585"/>
      <c r="AA15" s="585"/>
      <c r="AB15" s="585"/>
      <c r="AC15" s="585"/>
      <c r="AD15" s="585"/>
      <c r="AE15" s="585"/>
      <c r="AF15" s="585"/>
      <c r="AG15" s="585"/>
    </row>
    <row r="16" spans="1:33" ht="8.25" customHeight="1">
      <c r="A16" s="589"/>
      <c r="B16" s="498"/>
      <c r="C16" s="498"/>
      <c r="D16" s="498"/>
      <c r="E16" s="499"/>
      <c r="F16" s="590"/>
      <c r="G16" s="19"/>
      <c r="H16" s="20"/>
      <c r="I16" s="20"/>
      <c r="J16" s="19"/>
      <c r="K16" s="20"/>
      <c r="L16" s="20"/>
      <c r="M16" s="262"/>
      <c r="N16" s="262"/>
      <c r="O16" s="262"/>
      <c r="P16" s="262"/>
      <c r="Q16" s="262"/>
      <c r="R16" s="244"/>
      <c r="S16" s="244"/>
      <c r="T16" s="244"/>
      <c r="U16" s="244"/>
      <c r="V16" s="244"/>
      <c r="W16" s="244"/>
      <c r="X16" s="262"/>
      <c r="Y16" s="262"/>
      <c r="Z16" s="585"/>
      <c r="AA16" s="585"/>
      <c r="AB16" s="585"/>
      <c r="AC16" s="585"/>
      <c r="AD16" s="585"/>
      <c r="AE16" s="585"/>
      <c r="AF16" s="585"/>
      <c r="AG16" s="585"/>
    </row>
    <row r="17" spans="1:33" ht="17.25" customHeight="1">
      <c r="A17" s="589"/>
      <c r="B17" s="498"/>
      <c r="C17" s="397" t="s">
        <v>53</v>
      </c>
      <c r="D17" s="501"/>
      <c r="E17" s="499"/>
      <c r="F17" s="590"/>
      <c r="G17" s="242"/>
      <c r="H17" s="21">
        <v>798</v>
      </c>
      <c r="I17" s="21">
        <v>55.92</v>
      </c>
      <c r="J17" s="242"/>
      <c r="K17" s="21">
        <v>818.1428</v>
      </c>
      <c r="L17" s="21">
        <v>56.07000000000001</v>
      </c>
      <c r="M17" s="262"/>
      <c r="N17" s="262">
        <f>(K17/H17-1)*100</f>
        <v>2.5241604010024954</v>
      </c>
      <c r="O17" s="262"/>
      <c r="P17" s="262"/>
      <c r="Q17" s="262"/>
      <c r="R17" s="244"/>
      <c r="S17" s="244"/>
      <c r="T17" s="329">
        <f>H9+H10+H11+H14+H15</f>
        <v>797.978</v>
      </c>
      <c r="U17" s="612"/>
      <c r="V17" s="244"/>
      <c r="W17" s="244"/>
      <c r="X17" s="262"/>
      <c r="Y17" s="262"/>
      <c r="Z17" s="585"/>
      <c r="AA17" s="585"/>
      <c r="AB17" s="585"/>
      <c r="AC17" s="585"/>
      <c r="AD17" s="585"/>
      <c r="AE17" s="585"/>
      <c r="AF17" s="585"/>
      <c r="AG17" s="585"/>
    </row>
    <row r="18" spans="1:33" ht="5.25" customHeight="1">
      <c r="A18" s="589"/>
      <c r="B18" s="498"/>
      <c r="C18" s="498"/>
      <c r="D18" s="397"/>
      <c r="E18" s="499"/>
      <c r="F18" s="590"/>
      <c r="G18" s="105"/>
      <c r="H18" s="21"/>
      <c r="I18" s="20"/>
      <c r="J18" s="105"/>
      <c r="K18" s="21"/>
      <c r="L18" s="20"/>
      <c r="M18" s="262"/>
      <c r="N18" s="262"/>
      <c r="O18" s="262"/>
      <c r="P18" s="262"/>
      <c r="Q18" s="262"/>
      <c r="R18" s="244"/>
      <c r="S18" s="244"/>
      <c r="T18" s="244"/>
      <c r="U18" s="612"/>
      <c r="V18" s="244"/>
      <c r="W18" s="244"/>
      <c r="X18" s="262"/>
      <c r="Y18" s="262"/>
      <c r="Z18" s="585"/>
      <c r="AA18" s="585"/>
      <c r="AB18" s="585"/>
      <c r="AC18" s="585"/>
      <c r="AD18" s="585"/>
      <c r="AE18" s="585"/>
      <c r="AF18" s="585"/>
      <c r="AG18" s="585"/>
    </row>
    <row r="19" spans="1:33" ht="19.5" customHeight="1">
      <c r="A19" s="589"/>
      <c r="B19" s="498"/>
      <c r="C19" s="498" t="s">
        <v>25</v>
      </c>
      <c r="D19" s="501"/>
      <c r="E19" s="499"/>
      <c r="F19" s="590"/>
      <c r="G19" s="19">
        <v>641497</v>
      </c>
      <c r="H19" s="20">
        <v>397.728</v>
      </c>
      <c r="I19" s="20">
        <v>27.87</v>
      </c>
      <c r="J19" s="19">
        <v>674776</v>
      </c>
      <c r="K19" s="20">
        <v>418.3611</v>
      </c>
      <c r="L19" s="20">
        <v>28.68</v>
      </c>
      <c r="M19" s="262"/>
      <c r="N19" s="262">
        <f>(K19/H19-1)*100</f>
        <v>5.187741370987209</v>
      </c>
      <c r="O19" s="262"/>
      <c r="P19" s="262"/>
      <c r="Q19" s="262"/>
      <c r="R19" s="262"/>
      <c r="S19" s="262"/>
      <c r="T19" s="262"/>
      <c r="U19" s="585"/>
      <c r="V19" s="262"/>
      <c r="W19" s="262"/>
      <c r="X19" s="262"/>
      <c r="Y19" s="262"/>
      <c r="Z19" s="585"/>
      <c r="AA19" s="585"/>
      <c r="AB19" s="585"/>
      <c r="AC19" s="585"/>
      <c r="AD19" s="585"/>
      <c r="AE19" s="585"/>
      <c r="AF19" s="585"/>
      <c r="AG19" s="585"/>
    </row>
    <row r="20" spans="1:33" ht="12" customHeight="1">
      <c r="A20" s="589"/>
      <c r="B20" s="498"/>
      <c r="C20" s="498"/>
      <c r="D20" s="498"/>
      <c r="E20" s="499"/>
      <c r="F20" s="590"/>
      <c r="G20" s="19"/>
      <c r="H20" s="20"/>
      <c r="I20" s="20"/>
      <c r="J20" s="19"/>
      <c r="K20" s="20"/>
      <c r="L20" s="20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585"/>
      <c r="AA20" s="585"/>
      <c r="AB20" s="585"/>
      <c r="AC20" s="585"/>
      <c r="AD20" s="585"/>
      <c r="AE20" s="585"/>
      <c r="AF20" s="585"/>
      <c r="AG20" s="585"/>
    </row>
    <row r="21" spans="1:33" ht="15.75" customHeight="1">
      <c r="A21" s="589"/>
      <c r="B21" s="498"/>
      <c r="C21" s="502" t="s">
        <v>328</v>
      </c>
      <c r="D21" s="685"/>
      <c r="E21" s="502"/>
      <c r="F21" s="590"/>
      <c r="G21" s="242"/>
      <c r="H21" s="22">
        <v>1195.728</v>
      </c>
      <c r="I21" s="22">
        <v>83.79</v>
      </c>
      <c r="J21" s="242"/>
      <c r="K21" s="22">
        <v>1236.5039</v>
      </c>
      <c r="L21" s="22">
        <v>84.75</v>
      </c>
      <c r="M21" s="262"/>
      <c r="N21" s="260">
        <v>999.47799436</v>
      </c>
      <c r="O21" s="260">
        <v>1113.1117974600002</v>
      </c>
      <c r="P21" s="260">
        <v>1182.041698638</v>
      </c>
      <c r="Q21" s="260">
        <v>1157.332890272</v>
      </c>
      <c r="R21" s="260"/>
      <c r="S21" s="260">
        <v>1255.756943356</v>
      </c>
      <c r="T21" s="260">
        <v>1293.160477036</v>
      </c>
      <c r="U21" s="260">
        <v>1376.7626644</v>
      </c>
      <c r="V21" s="260">
        <v>1381.7988579720002</v>
      </c>
      <c r="W21" s="260">
        <v>1403.68229981</v>
      </c>
      <c r="X21" s="262"/>
      <c r="Y21" s="262"/>
      <c r="Z21" s="585"/>
      <c r="AA21" s="585"/>
      <c r="AB21" s="585"/>
      <c r="AC21" s="585"/>
      <c r="AD21" s="585"/>
      <c r="AE21" s="585"/>
      <c r="AF21" s="585"/>
      <c r="AG21" s="585"/>
    </row>
    <row r="22" spans="1:33" ht="15.75" customHeight="1">
      <c r="A22" s="589"/>
      <c r="B22" s="497" t="s">
        <v>296</v>
      </c>
      <c r="C22" s="497"/>
      <c r="D22" s="498"/>
      <c r="E22" s="499"/>
      <c r="F22" s="590"/>
      <c r="G22" s="105"/>
      <c r="H22" s="106"/>
      <c r="I22" s="20"/>
      <c r="J22" s="105"/>
      <c r="K22" s="106"/>
      <c r="L22" s="20"/>
      <c r="M22" s="262"/>
      <c r="N22" s="261">
        <v>778.9174474</v>
      </c>
      <c r="O22" s="261">
        <v>849.0236515000001</v>
      </c>
      <c r="P22" s="261">
        <v>901.1695801</v>
      </c>
      <c r="Q22" s="261">
        <v>898.7590652</v>
      </c>
      <c r="R22" s="261">
        <v>956.2751033999998</v>
      </c>
      <c r="S22" s="261">
        <v>980.0873217</v>
      </c>
      <c r="T22" s="261">
        <v>1030.5398968</v>
      </c>
      <c r="U22" s="261">
        <v>1122.1450444</v>
      </c>
      <c r="V22" s="596">
        <v>1136.0031115000002</v>
      </c>
      <c r="W22" s="596">
        <v>1140.2055775</v>
      </c>
      <c r="X22" s="262"/>
      <c r="Y22" s="262"/>
      <c r="Z22" s="585"/>
      <c r="AA22" s="585"/>
      <c r="AB22" s="585"/>
      <c r="AC22" s="585"/>
      <c r="AD22" s="585"/>
      <c r="AE22" s="585"/>
      <c r="AF22" s="585"/>
      <c r="AG22" s="585"/>
    </row>
    <row r="23" spans="1:33" ht="19.5" customHeight="1">
      <c r="A23" s="589"/>
      <c r="B23" s="498"/>
      <c r="C23" s="498"/>
      <c r="D23" s="38" t="s">
        <v>234</v>
      </c>
      <c r="E23" s="499"/>
      <c r="F23" s="107" t="s">
        <v>54</v>
      </c>
      <c r="G23" s="19">
        <v>56.48</v>
      </c>
      <c r="H23" s="20">
        <v>4.86</v>
      </c>
      <c r="I23" s="20">
        <v>0.34</v>
      </c>
      <c r="J23" s="19">
        <v>74.07</v>
      </c>
      <c r="K23" s="20">
        <v>6.37</v>
      </c>
      <c r="L23" s="20">
        <v>0.44</v>
      </c>
      <c r="M23" s="262">
        <f>K23/K$30*100</f>
        <v>2.8649382004270736</v>
      </c>
      <c r="N23" s="262"/>
      <c r="O23" s="262"/>
      <c r="P23" s="262"/>
      <c r="Q23" s="262"/>
      <c r="R23" s="244"/>
      <c r="S23" s="244"/>
      <c r="T23" s="244"/>
      <c r="U23" s="317"/>
      <c r="V23" s="317"/>
      <c r="W23" s="317"/>
      <c r="X23" s="262"/>
      <c r="Y23" s="262"/>
      <c r="Z23" s="585"/>
      <c r="AA23" s="585"/>
      <c r="AB23" s="585"/>
      <c r="AC23" s="585"/>
      <c r="AD23" s="585"/>
      <c r="AE23" s="585"/>
      <c r="AF23" s="585"/>
      <c r="AG23" s="585"/>
    </row>
    <row r="24" spans="1:33" ht="19.5" customHeight="1">
      <c r="A24" s="589"/>
      <c r="B24" s="498"/>
      <c r="C24" s="498"/>
      <c r="D24" s="38" t="s">
        <v>265</v>
      </c>
      <c r="E24" s="499"/>
      <c r="F24" s="107" t="s">
        <v>54</v>
      </c>
      <c r="G24" s="19">
        <v>2.83</v>
      </c>
      <c r="H24" s="392">
        <v>0.24</v>
      </c>
      <c r="I24" s="392">
        <v>0.02</v>
      </c>
      <c r="J24" s="19">
        <v>3.57</v>
      </c>
      <c r="K24" s="392">
        <v>0.31</v>
      </c>
      <c r="L24" s="392">
        <v>0.02</v>
      </c>
      <c r="M24" s="262"/>
      <c r="N24" s="262"/>
      <c r="O24" s="262"/>
      <c r="P24" s="262"/>
      <c r="Q24" s="262"/>
      <c r="R24" s="244"/>
      <c r="S24" s="244"/>
      <c r="T24" s="244"/>
      <c r="U24" s="317"/>
      <c r="V24" s="317"/>
      <c r="W24" s="317"/>
      <c r="X24" s="262"/>
      <c r="Y24" s="262"/>
      <c r="Z24" s="585"/>
      <c r="AA24" s="585"/>
      <c r="AB24" s="585"/>
      <c r="AC24" s="585"/>
      <c r="AD24" s="585"/>
      <c r="AE24" s="585"/>
      <c r="AF24" s="585"/>
      <c r="AG24" s="585"/>
    </row>
    <row r="25" spans="1:33" ht="18.75" customHeight="1">
      <c r="A25" s="589"/>
      <c r="B25" s="498"/>
      <c r="C25" s="498"/>
      <c r="D25" s="498" t="s">
        <v>266</v>
      </c>
      <c r="E25" s="498"/>
      <c r="F25" s="107" t="s">
        <v>54</v>
      </c>
      <c r="G25" s="19">
        <v>3.141086</v>
      </c>
      <c r="H25" s="392">
        <v>0.27</v>
      </c>
      <c r="I25" s="392">
        <v>0.02</v>
      </c>
      <c r="J25" s="19">
        <v>17.795811</v>
      </c>
      <c r="K25" s="392">
        <v>1.53044</v>
      </c>
      <c r="L25" s="392">
        <v>0.1</v>
      </c>
      <c r="M25" s="262"/>
      <c r="N25" s="262"/>
      <c r="O25" s="262"/>
      <c r="P25" s="262"/>
      <c r="Q25" s="262"/>
      <c r="R25" s="244"/>
      <c r="S25" s="244"/>
      <c r="T25" s="244"/>
      <c r="U25" s="697"/>
      <c r="V25" s="317"/>
      <c r="W25" s="317"/>
      <c r="X25" s="262"/>
      <c r="Y25" s="262"/>
      <c r="Z25" s="585"/>
      <c r="AA25" s="585"/>
      <c r="AB25" s="585"/>
      <c r="AC25" s="585"/>
      <c r="AD25" s="585"/>
      <c r="AE25" s="585"/>
      <c r="AF25" s="585"/>
      <c r="AG25" s="585"/>
    </row>
    <row r="26" spans="1:33" ht="18.75" customHeight="1">
      <c r="A26" s="589"/>
      <c r="B26" s="498"/>
      <c r="C26" s="498"/>
      <c r="D26" s="498" t="s">
        <v>267</v>
      </c>
      <c r="E26" s="498"/>
      <c r="F26" s="107" t="s">
        <v>54</v>
      </c>
      <c r="G26" s="698">
        <v>0</v>
      </c>
      <c r="H26" s="392">
        <v>0</v>
      </c>
      <c r="I26" s="392">
        <v>0</v>
      </c>
      <c r="J26" s="19">
        <v>0.901454</v>
      </c>
      <c r="K26" s="392">
        <v>0.077525</v>
      </c>
      <c r="L26" s="392">
        <v>0.01</v>
      </c>
      <c r="M26" s="262"/>
      <c r="N26" s="262"/>
      <c r="O26" s="262"/>
      <c r="P26" s="262"/>
      <c r="Q26" s="262"/>
      <c r="R26" s="244"/>
      <c r="S26" s="244"/>
      <c r="T26" s="244"/>
      <c r="U26" s="317"/>
      <c r="V26" s="317"/>
      <c r="W26" s="317"/>
      <c r="X26" s="262"/>
      <c r="Y26" s="262"/>
      <c r="Z26" s="585"/>
      <c r="AA26" s="585"/>
      <c r="AB26" s="585"/>
      <c r="AC26" s="585"/>
      <c r="AD26" s="585"/>
      <c r="AE26" s="585"/>
      <c r="AF26" s="585"/>
      <c r="AG26" s="585"/>
    </row>
    <row r="27" spans="1:33" ht="16.5" customHeight="1">
      <c r="A27" s="589"/>
      <c r="B27" s="498"/>
      <c r="C27" s="498"/>
      <c r="D27" s="498" t="s">
        <v>291</v>
      </c>
      <c r="E27" s="499"/>
      <c r="F27" s="590"/>
      <c r="G27" s="19">
        <v>1363328</v>
      </c>
      <c r="H27" s="20">
        <v>218.1324</v>
      </c>
      <c r="I27" s="20">
        <v>15.29</v>
      </c>
      <c r="J27" s="19">
        <v>1290909</v>
      </c>
      <c r="K27" s="20">
        <v>206.5454</v>
      </c>
      <c r="L27" s="20">
        <v>14.16</v>
      </c>
      <c r="M27" s="262">
        <f>K27/K$30*100</f>
        <v>92.89478910243173</v>
      </c>
      <c r="N27" s="262"/>
      <c r="O27" s="262"/>
      <c r="P27" s="262"/>
      <c r="Q27" s="262"/>
      <c r="R27" s="958">
        <v>108.034885</v>
      </c>
      <c r="S27" s="959"/>
      <c r="T27" s="959"/>
      <c r="U27" s="317"/>
      <c r="V27" s="317"/>
      <c r="W27" s="317"/>
      <c r="X27" s="262"/>
      <c r="Y27" s="262"/>
      <c r="Z27" s="585"/>
      <c r="AA27" s="585"/>
      <c r="AB27" s="585"/>
      <c r="AC27" s="585"/>
      <c r="AD27" s="585"/>
      <c r="AE27" s="585"/>
      <c r="AF27" s="585"/>
      <c r="AG27" s="585"/>
    </row>
    <row r="28" spans="1:33" ht="19.5" customHeight="1">
      <c r="A28" s="589"/>
      <c r="B28" s="498"/>
      <c r="C28" s="498"/>
      <c r="D28" s="498" t="s">
        <v>290</v>
      </c>
      <c r="E28" s="499"/>
      <c r="F28" s="590"/>
      <c r="G28" s="19">
        <v>20101</v>
      </c>
      <c r="H28" s="20">
        <v>7.6383</v>
      </c>
      <c r="I28" s="20">
        <v>0.54</v>
      </c>
      <c r="J28" s="19">
        <v>19765</v>
      </c>
      <c r="K28" s="20">
        <v>7.51</v>
      </c>
      <c r="L28" s="20">
        <v>0.51</v>
      </c>
      <c r="M28" s="262">
        <f>K28/K$30*100</f>
        <v>3.377658694695027</v>
      </c>
      <c r="N28" s="292"/>
      <c r="O28" s="262"/>
      <c r="P28" s="262"/>
      <c r="Q28" s="262">
        <v>0.3677</v>
      </c>
      <c r="R28" s="958">
        <v>0.3677</v>
      </c>
      <c r="S28" s="959"/>
      <c r="T28" s="959"/>
      <c r="U28" s="317"/>
      <c r="V28" s="317"/>
      <c r="W28" s="317"/>
      <c r="X28" s="262"/>
      <c r="Y28" s="262"/>
      <c r="Z28" s="585"/>
      <c r="AA28" s="585"/>
      <c r="AB28" s="585"/>
      <c r="AC28" s="585"/>
      <c r="AD28" s="585"/>
      <c r="AE28" s="585"/>
      <c r="AF28" s="585"/>
      <c r="AG28" s="585"/>
    </row>
    <row r="29" spans="1:33" ht="4.5" customHeight="1">
      <c r="A29" s="589"/>
      <c r="B29" s="498"/>
      <c r="C29" s="498"/>
      <c r="D29" s="498"/>
      <c r="E29" s="499"/>
      <c r="F29" s="590"/>
      <c r="G29" s="19"/>
      <c r="H29" s="20"/>
      <c r="I29" s="20"/>
      <c r="J29" s="19"/>
      <c r="K29" s="20"/>
      <c r="L29" s="20"/>
      <c r="M29" s="262"/>
      <c r="N29" s="262"/>
      <c r="O29" s="262"/>
      <c r="P29" s="262"/>
      <c r="Q29" s="262"/>
      <c r="R29" s="244"/>
      <c r="S29" s="244"/>
      <c r="T29" s="244"/>
      <c r="U29" s="317"/>
      <c r="V29" s="317"/>
      <c r="W29" s="317"/>
      <c r="X29" s="262"/>
      <c r="Y29" s="262"/>
      <c r="Z29" s="585"/>
      <c r="AA29" s="585"/>
      <c r="AB29" s="585"/>
      <c r="AC29" s="585"/>
      <c r="AD29" s="585"/>
      <c r="AE29" s="585"/>
      <c r="AF29" s="585"/>
      <c r="AG29" s="585"/>
    </row>
    <row r="30" spans="1:33" ht="18.75" customHeight="1">
      <c r="A30" s="589"/>
      <c r="B30" s="498"/>
      <c r="C30" s="497" t="s">
        <v>190</v>
      </c>
      <c r="D30" s="501"/>
      <c r="E30" s="499"/>
      <c r="F30" s="590"/>
      <c r="G30" s="242"/>
      <c r="H30" s="22">
        <v>231.14069999999998</v>
      </c>
      <c r="I30" s="22">
        <v>16.2</v>
      </c>
      <c r="J30" s="242"/>
      <c r="K30" s="22">
        <v>222.343365</v>
      </c>
      <c r="L30" s="22">
        <v>15.209999999999999</v>
      </c>
      <c r="M30" s="262"/>
      <c r="N30" s="262">
        <f>(K30/H30-1)*100</f>
        <v>-3.806051898259366</v>
      </c>
      <c r="O30" s="262"/>
      <c r="P30" s="262"/>
      <c r="Q30" s="262">
        <f>Q28*86/1000</f>
        <v>0.0316222</v>
      </c>
      <c r="R30" s="244">
        <f>Q30/K30*100</f>
        <v>0.014222236854245684</v>
      </c>
      <c r="S30" s="244"/>
      <c r="T30" s="244"/>
      <c r="U30" s="317"/>
      <c r="V30" s="699"/>
      <c r="W30" s="317"/>
      <c r="X30" s="262"/>
      <c r="Y30" s="262"/>
      <c r="Z30" s="585"/>
      <c r="AA30" s="585"/>
      <c r="AB30" s="585"/>
      <c r="AC30" s="585"/>
      <c r="AD30" s="585"/>
      <c r="AE30" s="585"/>
      <c r="AF30" s="585"/>
      <c r="AG30" s="585"/>
    </row>
    <row r="31" spans="1:33" ht="4.5" customHeight="1">
      <c r="A31" s="597"/>
      <c r="B31" s="503"/>
      <c r="C31" s="503"/>
      <c r="D31" s="504"/>
      <c r="E31" s="503"/>
      <c r="F31" s="598"/>
      <c r="G31" s="157"/>
      <c r="H31" s="158"/>
      <c r="I31" s="191"/>
      <c r="J31" s="157"/>
      <c r="K31" s="158"/>
      <c r="L31" s="191"/>
      <c r="M31" s="262"/>
      <c r="N31" s="262"/>
      <c r="O31" s="262"/>
      <c r="P31" s="262"/>
      <c r="Q31" s="262"/>
      <c r="R31" s="244"/>
      <c r="S31" s="244"/>
      <c r="T31" s="244"/>
      <c r="U31" s="244"/>
      <c r="V31" s="244"/>
      <c r="W31" s="244"/>
      <c r="X31" s="262"/>
      <c r="Y31" s="262"/>
      <c r="Z31" s="585"/>
      <c r="AA31" s="585"/>
      <c r="AB31" s="585"/>
      <c r="AC31" s="585"/>
      <c r="AD31" s="585"/>
      <c r="AE31" s="585"/>
      <c r="AF31" s="585"/>
      <c r="AG31" s="585"/>
    </row>
    <row r="32" spans="1:33" ht="15.75" customHeight="1">
      <c r="A32" s="589"/>
      <c r="B32" s="497" t="s">
        <v>9</v>
      </c>
      <c r="C32" s="497"/>
      <c r="D32" s="498"/>
      <c r="E32" s="499"/>
      <c r="F32" s="590"/>
      <c r="G32" s="242"/>
      <c r="H32" s="22">
        <v>1426.8</v>
      </c>
      <c r="I32" s="22">
        <v>100</v>
      </c>
      <c r="J32" s="242"/>
      <c r="K32" s="22">
        <v>1458.8472649999999</v>
      </c>
      <c r="L32" s="22">
        <v>99.96</v>
      </c>
      <c r="M32" s="262"/>
      <c r="N32" s="262">
        <f>(K32/H32-P251)*100</f>
        <v>102.24609370619568</v>
      </c>
      <c r="O32" s="262"/>
      <c r="P32" s="262"/>
      <c r="Q32" s="262"/>
      <c r="R32" s="244"/>
      <c r="S32" s="244"/>
      <c r="T32" s="244"/>
      <c r="U32" s="244"/>
      <c r="V32" s="599"/>
      <c r="W32" s="244"/>
      <c r="X32" s="262"/>
      <c r="Y32" s="262"/>
      <c r="Z32" s="585"/>
      <c r="AA32" s="585"/>
      <c r="AB32" s="585"/>
      <c r="AC32" s="585"/>
      <c r="AD32" s="585"/>
      <c r="AE32" s="585"/>
      <c r="AF32" s="585"/>
      <c r="AG32" s="585"/>
    </row>
    <row r="33" spans="1:33" ht="4.5" customHeight="1">
      <c r="A33" s="600"/>
      <c r="B33" s="601"/>
      <c r="C33" s="601"/>
      <c r="D33" s="601"/>
      <c r="E33" s="601"/>
      <c r="F33" s="602"/>
      <c r="G33" s="603"/>
      <c r="H33" s="604"/>
      <c r="I33" s="602"/>
      <c r="J33" s="603"/>
      <c r="K33" s="604"/>
      <c r="L33" s="60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585"/>
      <c r="AA33" s="585"/>
      <c r="AB33" s="585"/>
      <c r="AC33" s="585"/>
      <c r="AD33" s="585"/>
      <c r="AE33" s="585"/>
      <c r="AF33" s="585"/>
      <c r="AG33" s="585"/>
    </row>
    <row r="34" spans="1:33" ht="3" customHeight="1">
      <c r="A34" s="585"/>
      <c r="B34" s="585"/>
      <c r="C34" s="585"/>
      <c r="E34" s="585"/>
      <c r="F34" s="585"/>
      <c r="G34" s="585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585"/>
      <c r="AA34" s="585"/>
      <c r="AB34" s="585"/>
      <c r="AC34" s="585"/>
      <c r="AD34" s="585"/>
      <c r="AE34" s="585"/>
      <c r="AF34" s="585"/>
      <c r="AG34" s="585"/>
    </row>
    <row r="35" spans="1:33" s="755" customFormat="1" ht="17.25" customHeight="1">
      <c r="A35" s="754"/>
      <c r="B35" s="851" t="s">
        <v>320</v>
      </c>
      <c r="C35" s="851"/>
      <c r="D35" s="851"/>
      <c r="E35" s="851"/>
      <c r="F35" s="851"/>
      <c r="G35" s="851"/>
      <c r="H35" s="851" t="s">
        <v>321</v>
      </c>
      <c r="I35" s="851"/>
      <c r="J35" s="851"/>
      <c r="K35" s="683"/>
      <c r="M35" s="756"/>
      <c r="N35" s="756"/>
      <c r="O35" s="756"/>
      <c r="P35" s="756"/>
      <c r="Q35" s="756"/>
      <c r="R35" s="756"/>
      <c r="S35" s="756"/>
      <c r="T35" s="756"/>
      <c r="U35" s="756"/>
      <c r="V35" s="756"/>
      <c r="W35" s="756"/>
      <c r="X35" s="756"/>
      <c r="Y35" s="756"/>
      <c r="Z35" s="754"/>
      <c r="AA35" s="754"/>
      <c r="AB35" s="754"/>
      <c r="AC35" s="754"/>
      <c r="AD35" s="754"/>
      <c r="AE35" s="754"/>
      <c r="AF35" s="754"/>
      <c r="AG35" s="754"/>
    </row>
    <row r="36" spans="1:33" s="755" customFormat="1" ht="14.25" customHeight="1">
      <c r="A36" s="754"/>
      <c r="B36" s="851" t="s">
        <v>322</v>
      </c>
      <c r="C36" s="851"/>
      <c r="D36" s="851"/>
      <c r="E36" s="851"/>
      <c r="F36" s="851"/>
      <c r="G36" s="851"/>
      <c r="H36" s="851" t="s">
        <v>323</v>
      </c>
      <c r="I36" s="851"/>
      <c r="J36" s="851"/>
      <c r="K36" s="683"/>
      <c r="M36" s="756"/>
      <c r="N36" s="756"/>
      <c r="O36" s="756"/>
      <c r="P36" s="756"/>
      <c r="Q36" s="756"/>
      <c r="R36" s="756"/>
      <c r="S36" s="756"/>
      <c r="T36" s="756"/>
      <c r="U36" s="756"/>
      <c r="V36" s="756"/>
      <c r="W36" s="756"/>
      <c r="X36" s="756"/>
      <c r="Y36" s="756"/>
      <c r="Z36" s="754"/>
      <c r="AA36" s="754"/>
      <c r="AB36" s="754"/>
      <c r="AC36" s="754"/>
      <c r="AD36" s="754"/>
      <c r="AE36" s="754"/>
      <c r="AF36" s="754"/>
      <c r="AG36" s="754"/>
    </row>
    <row r="37" spans="1:33" s="755" customFormat="1" ht="20.25" customHeight="1">
      <c r="A37" s="754"/>
      <c r="B37" s="759"/>
      <c r="C37" s="760"/>
      <c r="D37" s="759"/>
      <c r="E37" s="760"/>
      <c r="F37" s="760"/>
      <c r="G37" s="760"/>
      <c r="H37" s="501"/>
      <c r="I37" s="501"/>
      <c r="J37" s="501"/>
      <c r="K37" s="501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6"/>
      <c r="Z37" s="754"/>
      <c r="AA37" s="754"/>
      <c r="AB37" s="754"/>
      <c r="AC37" s="754"/>
      <c r="AD37" s="754"/>
      <c r="AE37" s="754"/>
      <c r="AF37" s="754"/>
      <c r="AG37" s="754"/>
    </row>
    <row r="38" spans="12:33" ht="15.75">
      <c r="L38" s="97"/>
      <c r="M38" s="262"/>
      <c r="N38" s="262"/>
      <c r="O38" s="262"/>
      <c r="P38" s="291">
        <f>K23/K$30*100</f>
        <v>2.8649382004270736</v>
      </c>
      <c r="Q38" s="262"/>
      <c r="R38" s="262"/>
      <c r="S38" s="262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5"/>
    </row>
    <row r="39" spans="5:33" ht="16.5">
      <c r="E39" s="605"/>
      <c r="J39" s="605"/>
      <c r="N39" s="262"/>
      <c r="O39" s="262"/>
      <c r="P39" s="291">
        <f>K27/K$30*100</f>
        <v>92.89478910243173</v>
      </c>
      <c r="Q39" s="262"/>
      <c r="R39" s="262"/>
      <c r="S39" s="262"/>
      <c r="T39" s="585"/>
      <c r="U39" s="585"/>
      <c r="V39" s="310"/>
      <c r="W39" s="606"/>
      <c r="X39" s="310"/>
      <c r="Y39" s="606"/>
      <c r="Z39" s="310"/>
      <c r="AA39" s="310"/>
      <c r="AB39" s="310"/>
      <c r="AC39" s="310"/>
      <c r="AD39" s="585"/>
      <c r="AE39" s="310"/>
      <c r="AF39" s="585"/>
      <c r="AG39" s="585"/>
    </row>
    <row r="40" spans="5:33" ht="15.75">
      <c r="E40" s="605"/>
      <c r="J40" s="605"/>
      <c r="L40" s="97"/>
      <c r="M40" s="262"/>
      <c r="N40" s="262"/>
      <c r="O40" s="262"/>
      <c r="P40" s="291">
        <f>K28/K$30*100</f>
        <v>3.377658694695027</v>
      </c>
      <c r="Q40" s="262"/>
      <c r="R40" s="262"/>
      <c r="S40" s="262"/>
      <c r="T40" s="585"/>
      <c r="U40" s="585"/>
      <c r="V40" s="393"/>
      <c r="W40" s="393"/>
      <c r="X40" s="393"/>
      <c r="Y40" s="393"/>
      <c r="Z40" s="394"/>
      <c r="AA40" s="394"/>
      <c r="AB40" s="394"/>
      <c r="AC40" s="394"/>
      <c r="AD40" s="394"/>
      <c r="AE40" s="394"/>
      <c r="AF40" s="394"/>
      <c r="AG40" s="585"/>
    </row>
    <row r="41" spans="10:33" ht="15.75">
      <c r="J41" s="605"/>
      <c r="L41" s="97"/>
      <c r="M41" s="262"/>
      <c r="N41" s="262"/>
      <c r="O41" s="262"/>
      <c r="P41" s="262"/>
      <c r="Q41" s="262"/>
      <c r="R41" s="262"/>
      <c r="S41" s="262"/>
      <c r="T41" s="585"/>
      <c r="U41" s="585"/>
      <c r="V41" s="395"/>
      <c r="W41" s="393"/>
      <c r="X41" s="393"/>
      <c r="Y41" s="393"/>
      <c r="Z41" s="394"/>
      <c r="AA41" s="394"/>
      <c r="AB41" s="394"/>
      <c r="AC41" s="394"/>
      <c r="AD41" s="394"/>
      <c r="AE41" s="394"/>
      <c r="AF41" s="394"/>
      <c r="AG41" s="585"/>
    </row>
    <row r="42" spans="10:33" ht="15.75">
      <c r="J42" s="605"/>
      <c r="M42" s="262"/>
      <c r="N42" s="262"/>
      <c r="O42" s="262"/>
      <c r="P42" s="262"/>
      <c r="Q42" s="262"/>
      <c r="R42" s="262"/>
      <c r="S42" s="262"/>
      <c r="T42" s="585"/>
      <c r="U42" s="585"/>
      <c r="V42" s="395"/>
      <c r="W42" s="393"/>
      <c r="X42" s="393"/>
      <c r="Y42" s="393"/>
      <c r="Z42" s="394"/>
      <c r="AA42" s="394"/>
      <c r="AB42" s="394"/>
      <c r="AC42" s="394"/>
      <c r="AD42" s="394"/>
      <c r="AE42" s="394"/>
      <c r="AF42" s="394"/>
      <c r="AG42" s="585"/>
    </row>
    <row r="43" spans="10:33" ht="15.75">
      <c r="J43" s="605"/>
      <c r="M43" s="262"/>
      <c r="N43" s="262"/>
      <c r="O43" s="262"/>
      <c r="P43" s="262"/>
      <c r="Q43" s="262"/>
      <c r="R43" s="262"/>
      <c r="S43" s="262"/>
      <c r="T43" s="585"/>
      <c r="U43" s="585"/>
      <c r="V43" s="395"/>
      <c r="W43" s="393"/>
      <c r="X43" s="393"/>
      <c r="Y43" s="393"/>
      <c r="Z43" s="394"/>
      <c r="AA43" s="394"/>
      <c r="AB43" s="394"/>
      <c r="AC43" s="394"/>
      <c r="AD43" s="394"/>
      <c r="AE43" s="394"/>
      <c r="AF43" s="394"/>
      <c r="AG43" s="585"/>
    </row>
    <row r="44" spans="13:33" ht="15.75">
      <c r="M44" s="262"/>
      <c r="N44" s="262"/>
      <c r="O44" s="262"/>
      <c r="P44" s="262"/>
      <c r="Q44" s="262"/>
      <c r="R44" s="262"/>
      <c r="S44" s="262"/>
      <c r="T44" s="585"/>
      <c r="U44" s="585"/>
      <c r="V44" s="311"/>
      <c r="W44" s="585"/>
      <c r="X44" s="585"/>
      <c r="Y44" s="585"/>
      <c r="Z44" s="585"/>
      <c r="AA44" s="585"/>
      <c r="AB44" s="585"/>
      <c r="AC44" s="585"/>
      <c r="AD44" s="585"/>
      <c r="AE44" s="585"/>
      <c r="AF44" s="585"/>
      <c r="AG44" s="585"/>
    </row>
    <row r="45" spans="13:33" ht="15.75">
      <c r="M45" s="262"/>
      <c r="N45" s="262"/>
      <c r="O45" s="262"/>
      <c r="P45" s="262"/>
      <c r="Q45" s="262"/>
      <c r="R45" s="262"/>
      <c r="S45" s="262"/>
      <c r="T45" s="262"/>
      <c r="U45" s="262"/>
      <c r="V45" s="264"/>
      <c r="W45" s="262"/>
      <c r="X45" s="262"/>
      <c r="Y45" s="262"/>
      <c r="Z45" s="585"/>
      <c r="AA45" s="585"/>
      <c r="AB45" s="585"/>
      <c r="AC45" s="585"/>
      <c r="AD45" s="585"/>
      <c r="AE45" s="585"/>
      <c r="AF45" s="585"/>
      <c r="AG45" s="585"/>
    </row>
    <row r="46" spans="11:35" ht="15.75">
      <c r="K46"/>
      <c r="L46"/>
      <c r="M46" s="244"/>
      <c r="N46" s="262"/>
      <c r="O46" s="262"/>
      <c r="P46" s="262"/>
      <c r="Q46" s="262"/>
      <c r="R46" s="262"/>
      <c r="S46" s="262"/>
      <c r="T46" s="262"/>
      <c r="U46" s="585"/>
      <c r="V46" s="262"/>
      <c r="W46" s="262"/>
      <c r="X46" s="262"/>
      <c r="Y46" s="262"/>
      <c r="Z46" s="585"/>
      <c r="AA46" s="585"/>
      <c r="AB46" s="585"/>
      <c r="AC46" s="585"/>
      <c r="AD46" s="585"/>
      <c r="AE46" s="585"/>
      <c r="AF46" s="585"/>
      <c r="AG46" s="585"/>
      <c r="AI46" s="255"/>
    </row>
    <row r="47" spans="11:35" ht="18.75">
      <c r="K47"/>
      <c r="L47"/>
      <c r="M47" s="244"/>
      <c r="N47" s="263"/>
      <c r="O47" s="263"/>
      <c r="P47" s="263"/>
      <c r="Q47" s="263"/>
      <c r="R47" s="263"/>
      <c r="S47" s="263"/>
      <c r="T47" s="263"/>
      <c r="U47" s="262"/>
      <c r="V47" s="262"/>
      <c r="W47" s="262"/>
      <c r="X47" s="262"/>
      <c r="Y47" s="262"/>
      <c r="Z47" s="585"/>
      <c r="AA47" s="585"/>
      <c r="AB47" s="585"/>
      <c r="AC47" s="585"/>
      <c r="AD47" s="585"/>
      <c r="AE47" s="585"/>
      <c r="AF47" s="585"/>
      <c r="AG47" s="585"/>
      <c r="AI47" s="255"/>
    </row>
    <row r="48" spans="11:35" ht="18.75">
      <c r="K48"/>
      <c r="L48"/>
      <c r="M48" s="244"/>
      <c r="N48" s="263"/>
      <c r="O48" s="263"/>
      <c r="P48" s="263"/>
      <c r="Q48" s="263"/>
      <c r="R48" s="263"/>
      <c r="S48" s="263"/>
      <c r="T48" s="263"/>
      <c r="U48" s="585"/>
      <c r="V48" s="262"/>
      <c r="W48" s="262"/>
      <c r="X48" s="262"/>
      <c r="Y48" s="262"/>
      <c r="Z48" s="585"/>
      <c r="AA48" s="585"/>
      <c r="AB48" s="585"/>
      <c r="AC48" s="585"/>
      <c r="AD48" s="585"/>
      <c r="AE48" s="585"/>
      <c r="AF48" s="585"/>
      <c r="AG48" s="585"/>
      <c r="AI48" s="255"/>
    </row>
    <row r="49" spans="11:33" ht="18.75">
      <c r="K49"/>
      <c r="L49"/>
      <c r="M49" s="244"/>
      <c r="N49" s="263"/>
      <c r="O49" s="263"/>
      <c r="P49" s="263"/>
      <c r="Q49" s="263"/>
      <c r="R49" s="263"/>
      <c r="S49" s="263"/>
      <c r="T49" s="263"/>
      <c r="U49" s="262"/>
      <c r="V49" s="262"/>
      <c r="W49" s="262"/>
      <c r="X49" s="262"/>
      <c r="Y49" s="262"/>
      <c r="Z49" s="585"/>
      <c r="AA49" s="585"/>
      <c r="AB49" s="585"/>
      <c r="AC49" s="585"/>
      <c r="AD49" s="585"/>
      <c r="AE49" s="585"/>
      <c r="AF49" s="585"/>
      <c r="AG49" s="585"/>
    </row>
    <row r="50" spans="12:33" ht="16.5">
      <c r="L50" s="585"/>
      <c r="M50" s="262"/>
      <c r="N50" s="262"/>
      <c r="O50" s="262"/>
      <c r="P50" s="262"/>
      <c r="Q50" s="262"/>
      <c r="R50" s="262"/>
      <c r="S50" s="262"/>
      <c r="T50" s="262"/>
      <c r="U50" s="262"/>
      <c r="V50" s="265"/>
      <c r="W50" s="265"/>
      <c r="X50" s="265"/>
      <c r="Y50" s="265"/>
      <c r="Z50" s="265"/>
      <c r="AA50" s="265"/>
      <c r="AB50" s="265"/>
      <c r="AC50" s="244"/>
      <c r="AD50" s="244"/>
      <c r="AE50" s="262"/>
      <c r="AF50" s="262"/>
      <c r="AG50" s="262"/>
    </row>
    <row r="51" spans="5:33" ht="15.75">
      <c r="E51" s="585"/>
      <c r="F51" s="585"/>
      <c r="G51" s="585"/>
      <c r="H51" s="585"/>
      <c r="I51" s="585"/>
      <c r="J51" s="585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</row>
    <row r="52" spans="5:10" ht="15.75">
      <c r="E52" s="585"/>
      <c r="F52" s="585"/>
      <c r="G52" s="585"/>
      <c r="H52" s="585"/>
      <c r="I52" s="585"/>
      <c r="J52" s="585"/>
    </row>
    <row r="53" spans="5:10" ht="15.75">
      <c r="E53" s="585"/>
      <c r="F53" s="585"/>
      <c r="G53" s="585"/>
      <c r="H53" s="585"/>
      <c r="I53" s="585"/>
      <c r="J53" s="585"/>
    </row>
    <row r="54" spans="5:10" ht="15.75">
      <c r="E54" s="585"/>
      <c r="F54" s="585"/>
      <c r="G54" s="585"/>
      <c r="H54" s="585"/>
      <c r="I54" s="585"/>
      <c r="J54" s="585"/>
    </row>
    <row r="55" spans="5:10" ht="15.75">
      <c r="E55" s="585"/>
      <c r="F55" s="585"/>
      <c r="G55" s="585"/>
      <c r="H55" s="585"/>
      <c r="I55" s="585"/>
      <c r="J55" s="585"/>
    </row>
    <row r="56" spans="5:10" ht="15.75">
      <c r="E56" s="585"/>
      <c r="F56" s="585"/>
      <c r="G56" s="585"/>
      <c r="H56" s="585"/>
      <c r="I56" s="585"/>
      <c r="J56" s="585"/>
    </row>
    <row r="57" spans="5:10" ht="15.75">
      <c r="E57" s="585"/>
      <c r="F57" s="585"/>
      <c r="G57" s="585"/>
      <c r="H57" s="585"/>
      <c r="I57" s="585"/>
      <c r="J57" s="585"/>
    </row>
    <row r="58" spans="5:10" ht="15.75">
      <c r="E58" s="585"/>
      <c r="F58" s="585"/>
      <c r="G58" s="585"/>
      <c r="H58" s="585"/>
      <c r="I58" s="585"/>
      <c r="J58" s="585"/>
    </row>
    <row r="59" spans="5:10" ht="15.75">
      <c r="E59" s="585"/>
      <c r="F59" s="585"/>
      <c r="G59" s="585"/>
      <c r="H59" s="585"/>
      <c r="I59" s="585"/>
      <c r="J59" s="585"/>
    </row>
    <row r="60" spans="5:10" ht="15.75">
      <c r="E60" s="585"/>
      <c r="F60" s="585"/>
      <c r="G60" s="585"/>
      <c r="H60" s="585"/>
      <c r="I60" s="585"/>
      <c r="J60" s="585"/>
    </row>
    <row r="61" spans="5:10" ht="15.75">
      <c r="E61" s="585"/>
      <c r="F61" s="585"/>
      <c r="G61" s="585"/>
      <c r="H61" s="585"/>
      <c r="I61" s="585"/>
      <c r="J61" s="585"/>
    </row>
    <row r="62" spans="5:10" ht="15.75">
      <c r="E62" s="585"/>
      <c r="F62" s="585"/>
      <c r="G62" s="585"/>
      <c r="H62" s="585"/>
      <c r="I62" s="585"/>
      <c r="J62" s="585"/>
    </row>
    <row r="63" spans="5:10" ht="15.75">
      <c r="E63" s="585"/>
      <c r="F63" s="585"/>
      <c r="G63" s="585"/>
      <c r="H63" s="585"/>
      <c r="I63" s="585"/>
      <c r="J63" s="585"/>
    </row>
    <row r="64" spans="5:10" ht="15.75">
      <c r="E64" s="585"/>
      <c r="F64" s="585"/>
      <c r="G64" s="585"/>
      <c r="H64" s="585"/>
      <c r="I64" s="585"/>
      <c r="J64" s="585"/>
    </row>
    <row r="65" spans="5:10" ht="15.75">
      <c r="E65" s="585"/>
      <c r="F65" s="585"/>
      <c r="G65" s="585"/>
      <c r="H65" s="585"/>
      <c r="I65" s="585"/>
      <c r="J65" s="585"/>
    </row>
    <row r="66" spans="5:10" ht="15.75">
      <c r="E66" s="585"/>
      <c r="F66" s="585"/>
      <c r="G66" s="585"/>
      <c r="H66" s="585"/>
      <c r="I66" s="585"/>
      <c r="J66" s="585"/>
    </row>
    <row r="67" spans="5:10" ht="15.75">
      <c r="E67" s="585"/>
      <c r="F67" s="585"/>
      <c r="G67" s="585"/>
      <c r="H67" s="585"/>
      <c r="I67" s="585"/>
      <c r="J67" s="585"/>
    </row>
    <row r="68" spans="5:10" ht="15.75">
      <c r="E68" s="585"/>
      <c r="F68" s="585"/>
      <c r="G68" s="585"/>
      <c r="H68" s="585"/>
      <c r="I68" s="585"/>
      <c r="J68" s="585"/>
    </row>
    <row r="69" spans="5:10" ht="15.75">
      <c r="E69" s="585"/>
      <c r="F69" s="585"/>
      <c r="G69" s="585"/>
      <c r="H69" s="585"/>
      <c r="I69" s="585"/>
      <c r="J69" s="585"/>
    </row>
    <row r="70" spans="5:10" ht="15.75">
      <c r="E70" s="585"/>
      <c r="F70" s="585"/>
      <c r="G70" s="585"/>
      <c r="H70" s="585"/>
      <c r="I70" s="585"/>
      <c r="J70" s="585"/>
    </row>
    <row r="71" spans="5:10" ht="15.75">
      <c r="E71" s="585"/>
      <c r="F71" s="585"/>
      <c r="G71" s="585"/>
      <c r="H71" s="585"/>
      <c r="I71" s="585"/>
      <c r="J71" s="585"/>
    </row>
    <row r="72" spans="5:10" ht="15.75">
      <c r="E72" s="585"/>
      <c r="F72" s="585"/>
      <c r="G72" s="585"/>
      <c r="H72" s="585"/>
      <c r="I72" s="585"/>
      <c r="J72" s="585"/>
    </row>
    <row r="73" spans="5:10" ht="15.75">
      <c r="E73" s="585"/>
      <c r="F73" s="585"/>
      <c r="G73" s="585"/>
      <c r="H73" s="585"/>
      <c r="I73" s="585"/>
      <c r="J73" s="585"/>
    </row>
    <row r="74" spans="5:10" ht="15.75">
      <c r="E74" s="585"/>
      <c r="F74" s="585"/>
      <c r="G74" s="585"/>
      <c r="H74" s="585"/>
      <c r="I74" s="585"/>
      <c r="J74" s="585"/>
    </row>
    <row r="75" spans="5:10" ht="15.75">
      <c r="E75" s="585"/>
      <c r="F75" s="585"/>
      <c r="G75" s="585"/>
      <c r="H75" s="585"/>
      <c r="I75" s="585"/>
      <c r="J75" s="585"/>
    </row>
    <row r="76" spans="5:10" ht="15.75">
      <c r="E76" s="585"/>
      <c r="F76" s="585"/>
      <c r="G76" s="585"/>
      <c r="H76" s="585"/>
      <c r="I76" s="585"/>
      <c r="J76" s="585"/>
    </row>
    <row r="77" spans="5:10" ht="15.75">
      <c r="E77" s="585"/>
      <c r="F77" s="585"/>
      <c r="G77" s="585"/>
      <c r="H77" s="585"/>
      <c r="I77" s="585"/>
      <c r="J77" s="585"/>
    </row>
    <row r="78" spans="5:10" ht="15.75">
      <c r="E78" s="585"/>
      <c r="F78" s="585"/>
      <c r="G78" s="585"/>
      <c r="H78" s="585"/>
      <c r="I78" s="585"/>
      <c r="J78" s="585"/>
    </row>
    <row r="79" spans="5:10" ht="15.75">
      <c r="E79" s="585"/>
      <c r="F79" s="585"/>
      <c r="G79" s="585"/>
      <c r="H79" s="585"/>
      <c r="I79" s="585"/>
      <c r="J79" s="585"/>
    </row>
  </sheetData>
  <sheetProtection/>
  <mergeCells count="5">
    <mergeCell ref="R27:T27"/>
    <mergeCell ref="R28:T28"/>
    <mergeCell ref="A3:F4"/>
    <mergeCell ref="G3:I3"/>
    <mergeCell ref="J3:L3"/>
  </mergeCells>
  <printOptions horizontalCentered="1"/>
  <pageMargins left="0.4330708661417323" right="0.31496062992125984" top="0.7480314960629921" bottom="0.2755905511811024" header="0.5118110236220472" footer="0.11811023622047245"/>
  <pageSetup horizontalDpi="300" verticalDpi="300" orientation="portrait" paperSize="9" r:id="rId2"/>
  <headerFooter alignWithMargins="0">
    <oddHeader>&amp;C12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zoomScalePageLayoutView="0" workbookViewId="0" topLeftCell="A34">
      <selection activeCell="T60" sqref="T60"/>
    </sheetView>
  </sheetViews>
  <sheetFormatPr defaultColWidth="9.00390625" defaultRowHeight="15.75"/>
  <cols>
    <col min="1" max="1" width="0.6171875" style="608" customWidth="1"/>
    <col min="2" max="2" width="2.375" style="608" customWidth="1"/>
    <col min="3" max="3" width="9.125" style="608" hidden="1" customWidth="1"/>
    <col min="4" max="4" width="7.00390625" style="608" customWidth="1"/>
    <col min="5" max="5" width="17.25390625" style="608" customWidth="1"/>
    <col min="6" max="7" width="3.625" style="608" customWidth="1"/>
    <col min="8" max="8" width="4.625" style="608" customWidth="1"/>
    <col min="9" max="9" width="5.00390625" style="608" customWidth="1"/>
    <col min="10" max="10" width="5.875" style="608" customWidth="1"/>
    <col min="11" max="11" width="10.125" style="608" customWidth="1"/>
    <col min="12" max="12" width="4.875" style="608" customWidth="1"/>
    <col min="13" max="13" width="5.125" style="608" customWidth="1"/>
    <col min="14" max="14" width="4.625" style="608" customWidth="1"/>
    <col min="15" max="15" width="4.00390625" style="608" customWidth="1"/>
    <col min="16" max="16" width="7.25390625" style="608" customWidth="1"/>
    <col min="17" max="17" width="10.625" style="608" customWidth="1"/>
    <col min="18" max="18" width="4.25390625" style="608" customWidth="1"/>
    <col min="19" max="19" width="3.125" style="608" customWidth="1"/>
    <col min="20" max="20" width="24.00390625" style="608" customWidth="1"/>
    <col min="21" max="21" width="8.25390625" style="608" customWidth="1"/>
    <col min="22" max="22" width="7.375" style="608" customWidth="1"/>
    <col min="23" max="23" width="5.375" style="608" customWidth="1"/>
    <col min="24" max="24" width="7.875" style="608" customWidth="1"/>
    <col min="25" max="25" width="8.875" style="608" customWidth="1"/>
    <col min="26" max="28" width="6.375" style="608" customWidth="1"/>
    <col min="29" max="16384" width="9.00390625" style="608" customWidth="1"/>
  </cols>
  <sheetData>
    <row r="1" spans="1:20" ht="18.75" customHeight="1">
      <c r="A1" s="17" t="s">
        <v>301</v>
      </c>
      <c r="B1" s="607"/>
      <c r="D1" s="609"/>
      <c r="O1" s="140"/>
      <c r="P1" s="247"/>
      <c r="Q1"/>
      <c r="R1" s="248"/>
      <c r="S1" s="248"/>
      <c r="T1" s="248"/>
    </row>
    <row r="2" spans="1:20" ht="6.75" customHeight="1">
      <c r="A2" s="17"/>
      <c r="R2" s="248"/>
      <c r="S2" s="248"/>
      <c r="T2" s="248"/>
    </row>
    <row r="3" spans="1:20" ht="17.25" customHeight="1">
      <c r="A3" s="1023" t="s">
        <v>49</v>
      </c>
      <c r="B3" s="1024"/>
      <c r="C3" s="1024"/>
      <c r="D3" s="1024"/>
      <c r="E3" s="1025"/>
      <c r="F3" s="1029">
        <v>2011</v>
      </c>
      <c r="G3" s="1030"/>
      <c r="H3" s="1030"/>
      <c r="I3" s="1030"/>
      <c r="J3" s="1030"/>
      <c r="K3" s="1031"/>
      <c r="L3" s="1029">
        <v>2012</v>
      </c>
      <c r="M3" s="1030"/>
      <c r="N3" s="1030"/>
      <c r="O3" s="1030"/>
      <c r="P3" s="1030"/>
      <c r="Q3" s="1031"/>
      <c r="R3" s="259"/>
      <c r="S3" s="245"/>
      <c r="T3" s="248"/>
    </row>
    <row r="4" spans="1:20" ht="27" customHeight="1">
      <c r="A4" s="1026"/>
      <c r="B4" s="1027"/>
      <c r="C4" s="1027"/>
      <c r="D4" s="1027"/>
      <c r="E4" s="1028"/>
      <c r="F4" s="1032" t="s">
        <v>55</v>
      </c>
      <c r="G4" s="1033"/>
      <c r="H4" s="1032" t="s">
        <v>111</v>
      </c>
      <c r="I4" s="1033"/>
      <c r="J4" s="25" t="s">
        <v>50</v>
      </c>
      <c r="K4" s="26" t="s">
        <v>56</v>
      </c>
      <c r="L4" s="1032" t="s">
        <v>55</v>
      </c>
      <c r="M4" s="1033"/>
      <c r="N4" s="1032" t="s">
        <v>111</v>
      </c>
      <c r="O4" s="1033"/>
      <c r="P4" s="25" t="s">
        <v>50</v>
      </c>
      <c r="Q4" s="26" t="s">
        <v>56</v>
      </c>
      <c r="R4" s="259"/>
      <c r="S4" s="266"/>
      <c r="T4" s="248"/>
    </row>
    <row r="5" spans="1:22" ht="19.5" customHeight="1">
      <c r="A5" s="27"/>
      <c r="B5" s="28" t="s">
        <v>26</v>
      </c>
      <c r="C5" s="28"/>
      <c r="D5" s="28"/>
      <c r="E5" s="23"/>
      <c r="F5" s="1011">
        <v>116.68</v>
      </c>
      <c r="G5" s="1013"/>
      <c r="H5" s="1011">
        <v>126.01</v>
      </c>
      <c r="I5" s="1013"/>
      <c r="J5" s="114">
        <v>7.989236942596816</v>
      </c>
      <c r="K5" s="110">
        <v>3431.1</v>
      </c>
      <c r="L5" s="1011">
        <v>128.17</v>
      </c>
      <c r="M5" s="1013"/>
      <c r="N5" s="1011">
        <v>138.42</v>
      </c>
      <c r="O5" s="1013"/>
      <c r="P5" s="114">
        <v>8.679240550776251</v>
      </c>
      <c r="Q5" s="110">
        <v>4113.372</v>
      </c>
      <c r="R5" s="267"/>
      <c r="S5" s="268"/>
      <c r="T5" s="556"/>
      <c r="V5" s="610"/>
    </row>
    <row r="6" spans="1:20" ht="19.5" customHeight="1">
      <c r="A6" s="27"/>
      <c r="B6" s="28" t="s">
        <v>51</v>
      </c>
      <c r="C6" s="28"/>
      <c r="D6" s="28"/>
      <c r="E6" s="23"/>
      <c r="F6" s="1008">
        <v>309.89</v>
      </c>
      <c r="G6" s="1009"/>
      <c r="H6" s="1008">
        <v>312.99</v>
      </c>
      <c r="I6" s="1010"/>
      <c r="J6" s="114">
        <v>19.84407007906815</v>
      </c>
      <c r="K6" s="110">
        <v>8685.719</v>
      </c>
      <c r="L6" s="1008">
        <v>313.77</v>
      </c>
      <c r="M6" s="1009"/>
      <c r="N6" s="1008">
        <v>316.91</v>
      </c>
      <c r="O6" s="1010"/>
      <c r="P6" s="114">
        <v>19.870958842266308</v>
      </c>
      <c r="Q6" s="110">
        <v>9545.424</v>
      </c>
      <c r="R6" s="267"/>
      <c r="S6" s="268"/>
      <c r="T6" s="556"/>
    </row>
    <row r="7" spans="1:20" ht="19.5" customHeight="1">
      <c r="A7" s="27"/>
      <c r="B7" s="28" t="s">
        <v>52</v>
      </c>
      <c r="C7" s="28"/>
      <c r="D7" s="28"/>
      <c r="E7" s="23"/>
      <c r="F7" s="1021">
        <v>230.67999999999998</v>
      </c>
      <c r="G7" s="1022"/>
      <c r="H7" s="1008">
        <v>239.91</v>
      </c>
      <c r="I7" s="1010"/>
      <c r="J7" s="114">
        <v>15.210680381703053</v>
      </c>
      <c r="K7" s="110">
        <v>6299.303</v>
      </c>
      <c r="L7" s="1008">
        <v>220.04</v>
      </c>
      <c r="M7" s="1009"/>
      <c r="N7" s="1008">
        <v>228.84</v>
      </c>
      <c r="O7" s="1010"/>
      <c r="P7" s="114">
        <v>14.348774798725891</v>
      </c>
      <c r="Q7" s="110">
        <v>6816.4929999999995</v>
      </c>
      <c r="R7" s="267"/>
      <c r="S7" s="268"/>
      <c r="T7" s="556"/>
    </row>
    <row r="8" spans="1:21" ht="19.5" customHeight="1">
      <c r="A8" s="27"/>
      <c r="B8" s="28"/>
      <c r="C8" s="29" t="s">
        <v>29</v>
      </c>
      <c r="D8" s="29" t="s">
        <v>29</v>
      </c>
      <c r="E8" s="30"/>
      <c r="F8" s="1018">
        <v>4.29</v>
      </c>
      <c r="G8" s="1019"/>
      <c r="H8" s="1018">
        <v>4.46</v>
      </c>
      <c r="I8" s="1020"/>
      <c r="J8" s="762">
        <v>0.2827711829535894</v>
      </c>
      <c r="K8" s="111">
        <v>108.353</v>
      </c>
      <c r="L8" s="1018">
        <v>7.04</v>
      </c>
      <c r="M8" s="1019"/>
      <c r="N8" s="1018">
        <v>7.32</v>
      </c>
      <c r="O8" s="1020"/>
      <c r="P8" s="762">
        <v>0.4589802111810589</v>
      </c>
      <c r="Q8" s="111">
        <v>215.561</v>
      </c>
      <c r="R8" s="267"/>
      <c r="S8" s="268"/>
      <c r="T8" s="556"/>
      <c r="U8" s="700"/>
    </row>
    <row r="9" spans="1:21" ht="19.5" customHeight="1">
      <c r="A9" s="27"/>
      <c r="B9" s="28"/>
      <c r="C9" s="29" t="s">
        <v>28</v>
      </c>
      <c r="D9" s="29" t="s">
        <v>28</v>
      </c>
      <c r="E9" s="30"/>
      <c r="F9" s="1018">
        <v>226.39</v>
      </c>
      <c r="G9" s="1019"/>
      <c r="H9" s="1018">
        <v>235.45</v>
      </c>
      <c r="I9" s="1020"/>
      <c r="J9" s="762">
        <v>14.927909198749465</v>
      </c>
      <c r="K9" s="111">
        <v>6190.95</v>
      </c>
      <c r="L9" s="1018">
        <v>213</v>
      </c>
      <c r="M9" s="1019"/>
      <c r="N9" s="1018">
        <v>221.52</v>
      </c>
      <c r="O9" s="1020"/>
      <c r="P9" s="762">
        <v>13.889794587544833</v>
      </c>
      <c r="Q9" s="111">
        <v>6600.932</v>
      </c>
      <c r="R9" s="267"/>
      <c r="S9" s="268"/>
      <c r="T9" s="556"/>
      <c r="U9" s="700"/>
    </row>
    <row r="10" spans="1:20" ht="19.5" customHeight="1">
      <c r="A10" s="27"/>
      <c r="B10" s="28" t="s">
        <v>30</v>
      </c>
      <c r="C10" s="28"/>
      <c r="D10" s="28"/>
      <c r="E10" s="23"/>
      <c r="F10" s="1008">
        <v>434.79</v>
      </c>
      <c r="G10" s="1009"/>
      <c r="H10" s="1008">
        <v>417.4</v>
      </c>
      <c r="I10" s="1010"/>
      <c r="J10" s="114">
        <v>26.46383223426641</v>
      </c>
      <c r="K10" s="110">
        <v>8022.088</v>
      </c>
      <c r="L10" s="1008">
        <v>401.21</v>
      </c>
      <c r="M10" s="1009"/>
      <c r="N10" s="1008">
        <v>385.16</v>
      </c>
      <c r="O10" s="1010"/>
      <c r="P10" s="114">
        <v>24.150384991597903</v>
      </c>
      <c r="Q10" s="110">
        <v>8233.892</v>
      </c>
      <c r="R10" s="267"/>
      <c r="S10" s="268"/>
      <c r="T10" s="556"/>
    </row>
    <row r="11" spans="1:20" ht="19.5" customHeight="1">
      <c r="A11" s="27"/>
      <c r="B11" s="28" t="s">
        <v>31</v>
      </c>
      <c r="C11" s="28"/>
      <c r="D11" s="28"/>
      <c r="E11" s="23"/>
      <c r="F11" s="1008">
        <v>66.33</v>
      </c>
      <c r="G11" s="1014"/>
      <c r="H11" s="1008">
        <v>71.64</v>
      </c>
      <c r="I11" s="1010"/>
      <c r="J11" s="114">
        <v>4.542091378205189</v>
      </c>
      <c r="K11" s="110">
        <v>1894.466</v>
      </c>
      <c r="L11" s="1008">
        <v>67.9</v>
      </c>
      <c r="M11" s="1014"/>
      <c r="N11" s="1008">
        <v>73.33</v>
      </c>
      <c r="O11" s="1010"/>
      <c r="P11" s="114">
        <v>4.597953399714077</v>
      </c>
      <c r="Q11" s="110">
        <v>2152.059</v>
      </c>
      <c r="R11" s="254">
        <f>(P15/J15-1)*100</f>
        <v>0</v>
      </c>
      <c r="S11" s="248"/>
      <c r="T11" s="556"/>
    </row>
    <row r="12" spans="1:19" ht="19.5" customHeight="1">
      <c r="A12" s="27"/>
      <c r="B12" s="31" t="s">
        <v>53</v>
      </c>
      <c r="C12" s="28"/>
      <c r="D12" s="28"/>
      <c r="E12" s="23"/>
      <c r="F12" s="1001"/>
      <c r="G12" s="1015"/>
      <c r="H12" s="1016">
        <v>1167.95</v>
      </c>
      <c r="I12" s="1017"/>
      <c r="J12" s="114">
        <v>74.04991101583963</v>
      </c>
      <c r="K12" s="176">
        <v>28332.676</v>
      </c>
      <c r="L12" s="1001"/>
      <c r="M12" s="1015"/>
      <c r="N12" s="1016">
        <v>1142.66</v>
      </c>
      <c r="O12" s="1017"/>
      <c r="P12" s="114">
        <v>71.64731258308043</v>
      </c>
      <c r="Q12" s="176">
        <v>30861.24</v>
      </c>
      <c r="R12" s="267"/>
      <c r="S12" s="268"/>
    </row>
    <row r="13" spans="1:20" ht="19.5" customHeight="1">
      <c r="A13" s="27"/>
      <c r="B13" s="28" t="s">
        <v>25</v>
      </c>
      <c r="C13" s="28"/>
      <c r="D13" s="28"/>
      <c r="E13" s="23"/>
      <c r="F13" s="1008">
        <v>660.16</v>
      </c>
      <c r="G13" s="1009"/>
      <c r="H13" s="1008">
        <v>409.297</v>
      </c>
      <c r="I13" s="1010"/>
      <c r="J13" s="114">
        <v>25.950088984160374</v>
      </c>
      <c r="K13" s="171">
        <v>2641.252</v>
      </c>
      <c r="L13" s="1008">
        <v>729.33</v>
      </c>
      <c r="M13" s="1009"/>
      <c r="N13" s="1008">
        <v>452.18</v>
      </c>
      <c r="O13" s="1010"/>
      <c r="P13" s="114">
        <v>28.352687416919565</v>
      </c>
      <c r="Q13" s="171">
        <v>2559.336</v>
      </c>
      <c r="R13" s="267"/>
      <c r="S13" s="268"/>
      <c r="T13" s="846"/>
    </row>
    <row r="14" spans="1:20" ht="3.75" customHeight="1">
      <c r="A14" s="159"/>
      <c r="B14" s="160"/>
      <c r="C14" s="160"/>
      <c r="D14" s="160"/>
      <c r="E14" s="161"/>
      <c r="F14" s="1011"/>
      <c r="G14" s="1012"/>
      <c r="H14" s="1011"/>
      <c r="I14" s="1013"/>
      <c r="J14" s="162"/>
      <c r="K14" s="163"/>
      <c r="L14" s="1011"/>
      <c r="M14" s="1012"/>
      <c r="N14" s="1011"/>
      <c r="O14" s="1013"/>
      <c r="P14" s="162"/>
      <c r="Q14" s="163"/>
      <c r="R14" s="244"/>
      <c r="S14" s="269"/>
      <c r="T14" s="248"/>
    </row>
    <row r="15" spans="1:20" ht="15.75" customHeight="1">
      <c r="A15" s="27"/>
      <c r="B15" s="32" t="s">
        <v>214</v>
      </c>
      <c r="C15" s="28"/>
      <c r="D15" s="28"/>
      <c r="E15" s="23"/>
      <c r="F15" s="1001"/>
      <c r="G15" s="1002"/>
      <c r="H15" s="1003">
        <v>1577.247</v>
      </c>
      <c r="I15" s="1004"/>
      <c r="J15" s="112">
        <v>100</v>
      </c>
      <c r="K15" s="175">
        <v>30973.928</v>
      </c>
      <c r="L15" s="1001"/>
      <c r="M15" s="1002"/>
      <c r="N15" s="1003">
        <v>1594.8400000000001</v>
      </c>
      <c r="O15" s="1004"/>
      <c r="P15" s="112">
        <v>100</v>
      </c>
      <c r="Q15" s="175">
        <v>33420.576</v>
      </c>
      <c r="R15" s="267"/>
      <c r="S15" s="268"/>
      <c r="T15" s="248"/>
    </row>
    <row r="16" spans="1:21" ht="4.5" customHeight="1">
      <c r="A16" s="33"/>
      <c r="B16" s="34"/>
      <c r="C16" s="34"/>
      <c r="D16" s="34"/>
      <c r="E16" s="34"/>
      <c r="F16" s="1005"/>
      <c r="G16" s="1006"/>
      <c r="H16" s="1005"/>
      <c r="I16" s="1006"/>
      <c r="J16" s="35"/>
      <c r="K16" s="108"/>
      <c r="L16" s="1005"/>
      <c r="M16" s="1006"/>
      <c r="N16" s="1005"/>
      <c r="O16" s="1006"/>
      <c r="P16" s="35"/>
      <c r="Q16" s="108"/>
      <c r="R16" s="267"/>
      <c r="S16" s="268"/>
      <c r="T16" s="248"/>
      <c r="U16" s="701"/>
    </row>
    <row r="17" spans="11:20" ht="21.75" customHeight="1">
      <c r="K17" s="378"/>
      <c r="R17" s="248"/>
      <c r="S17" s="248"/>
      <c r="T17" s="248"/>
    </row>
    <row r="18" spans="18:25" ht="15.75">
      <c r="R18" s="248"/>
      <c r="S18" s="248"/>
      <c r="T18" s="244"/>
      <c r="U18" s="611"/>
      <c r="V18" s="611"/>
      <c r="W18" s="611"/>
      <c r="X18" s="611"/>
      <c r="Y18" s="611"/>
    </row>
    <row r="19" spans="18:30" ht="15.75">
      <c r="R19" s="248"/>
      <c r="S19" s="244"/>
      <c r="T19" s="244"/>
      <c r="U19" s="398"/>
      <c r="V19" s="398"/>
      <c r="W19" s="398"/>
      <c r="X19" s="399"/>
      <c r="Y19" s="399"/>
      <c r="Z19" s="399"/>
      <c r="AA19" s="399"/>
      <c r="AB19" s="612"/>
      <c r="AC19" s="612"/>
      <c r="AD19" s="612"/>
    </row>
    <row r="20" spans="1:30" ht="9.75" customHeight="1">
      <c r="A20" s="36"/>
      <c r="R20" s="248"/>
      <c r="S20" s="270"/>
      <c r="T20" s="271"/>
      <c r="U20" s="400"/>
      <c r="V20" s="400"/>
      <c r="W20" s="400"/>
      <c r="X20" s="400"/>
      <c r="Y20" s="400"/>
      <c r="Z20" s="400"/>
      <c r="AA20" s="400"/>
      <c r="AB20" s="612"/>
      <c r="AC20" s="612"/>
      <c r="AD20" s="612"/>
    </row>
    <row r="21" spans="18:33" ht="16.5" customHeight="1">
      <c r="R21" s="248"/>
      <c r="S21" s="244"/>
      <c r="T21" s="612"/>
      <c r="U21" s="613"/>
      <c r="V21" s="613"/>
      <c r="W21" s="613"/>
      <c r="X21" s="613"/>
      <c r="Y21" s="613"/>
      <c r="Z21" s="613"/>
      <c r="AA21" s="613"/>
      <c r="AB21" s="613"/>
      <c r="AC21" s="614"/>
      <c r="AD21" s="612"/>
      <c r="AF21" s="991"/>
      <c r="AG21" s="991"/>
    </row>
    <row r="22" spans="18:33" ht="15" customHeight="1">
      <c r="R22" s="248"/>
      <c r="S22" s="244"/>
      <c r="T22" s="612"/>
      <c r="U22" s="847"/>
      <c r="V22" s="615"/>
      <c r="W22" s="612"/>
      <c r="X22" s="612"/>
      <c r="Y22" s="616"/>
      <c r="Z22" s="616"/>
      <c r="AA22" s="616"/>
      <c r="AB22" s="612"/>
      <c r="AC22" s="617"/>
      <c r="AD22" s="612"/>
      <c r="AF22" s="991"/>
      <c r="AG22" s="991"/>
    </row>
    <row r="23" spans="18:33" ht="15" customHeight="1">
      <c r="R23" s="248"/>
      <c r="S23" s="244"/>
      <c r="T23" s="612"/>
      <c r="U23" s="615"/>
      <c r="V23" s="615"/>
      <c r="W23" s="612"/>
      <c r="X23" s="612"/>
      <c r="Y23" s="617"/>
      <c r="Z23" s="617"/>
      <c r="AA23" s="617"/>
      <c r="AB23" s="612"/>
      <c r="AC23" s="617"/>
      <c r="AD23" s="612"/>
      <c r="AF23" s="991"/>
      <c r="AG23" s="991"/>
    </row>
    <row r="24" spans="18:33" ht="15" customHeight="1">
      <c r="R24" s="248"/>
      <c r="S24" s="244"/>
      <c r="T24" s="612"/>
      <c r="U24" s="615"/>
      <c r="V24" s="615"/>
      <c r="W24" s="612"/>
      <c r="X24" s="612"/>
      <c r="Y24" s="617"/>
      <c r="Z24" s="617"/>
      <c r="AA24" s="617"/>
      <c r="AB24" s="612"/>
      <c r="AC24" s="617"/>
      <c r="AD24" s="612"/>
      <c r="AF24" s="1007"/>
      <c r="AG24" s="1007"/>
    </row>
    <row r="25" spans="18:33" ht="15" customHeight="1">
      <c r="R25" s="248"/>
      <c r="S25" s="244"/>
      <c r="T25" s="612"/>
      <c r="U25" s="615"/>
      <c r="V25" s="615"/>
      <c r="W25" s="612"/>
      <c r="X25" s="612"/>
      <c r="Y25" s="617"/>
      <c r="Z25" s="617"/>
      <c r="AA25" s="617"/>
      <c r="AB25" s="612"/>
      <c r="AC25" s="617"/>
      <c r="AD25" s="612"/>
      <c r="AF25" s="1007"/>
      <c r="AG25" s="1007"/>
    </row>
    <row r="26" spans="18:33" ht="15" customHeight="1">
      <c r="R26" s="248"/>
      <c r="S26" s="244"/>
      <c r="T26" s="612"/>
      <c r="U26" s="615"/>
      <c r="V26" s="615"/>
      <c r="W26" s="612"/>
      <c r="X26" s="612"/>
      <c r="Y26" s="617"/>
      <c r="Z26" s="617"/>
      <c r="AA26" s="617"/>
      <c r="AB26" s="612"/>
      <c r="AC26" s="617"/>
      <c r="AD26" s="612"/>
      <c r="AF26" s="991"/>
      <c r="AG26" s="991"/>
    </row>
    <row r="27" spans="18:33" ht="15" customHeight="1">
      <c r="R27" s="248"/>
      <c r="S27" s="244"/>
      <c r="T27" s="612"/>
      <c r="U27" s="615"/>
      <c r="V27" s="615"/>
      <c r="W27" s="612"/>
      <c r="X27" s="612"/>
      <c r="Y27" s="617"/>
      <c r="Z27" s="617"/>
      <c r="AA27" s="617"/>
      <c r="AB27" s="618"/>
      <c r="AC27" s="617"/>
      <c r="AD27" s="612"/>
      <c r="AF27" s="991"/>
      <c r="AG27" s="991"/>
    </row>
    <row r="28" spans="18:33" ht="15" customHeight="1">
      <c r="R28" s="248"/>
      <c r="S28" s="244"/>
      <c r="T28" s="612"/>
      <c r="U28" s="619"/>
      <c r="V28" s="619"/>
      <c r="W28" s="612"/>
      <c r="X28" s="612"/>
      <c r="Y28" s="617"/>
      <c r="Z28" s="617"/>
      <c r="AA28" s="617"/>
      <c r="AB28" s="618"/>
      <c r="AC28" s="617"/>
      <c r="AD28" s="612"/>
      <c r="AF28" s="992"/>
      <c r="AG28" s="992"/>
    </row>
    <row r="29" spans="18:33" ht="12" customHeight="1">
      <c r="R29" s="248"/>
      <c r="S29" s="244"/>
      <c r="T29" s="612"/>
      <c r="U29" s="619"/>
      <c r="V29" s="619"/>
      <c r="W29" s="612"/>
      <c r="X29" s="612"/>
      <c r="Y29" s="616"/>
      <c r="Z29" s="616"/>
      <c r="AA29" s="616"/>
      <c r="AB29" s="612"/>
      <c r="AC29" s="617"/>
      <c r="AD29" s="612"/>
      <c r="AE29" s="248"/>
      <c r="AF29" s="991"/>
      <c r="AG29" s="991"/>
    </row>
    <row r="30" spans="18:33" ht="12" customHeight="1">
      <c r="R30" s="248"/>
      <c r="S30" s="244"/>
      <c r="AE30" s="248"/>
      <c r="AF30" s="991"/>
      <c r="AG30" s="991"/>
    </row>
    <row r="31" spans="18:33" ht="17.25" customHeight="1">
      <c r="R31" s="248"/>
      <c r="S31" s="244"/>
      <c r="T31"/>
      <c r="U31"/>
      <c r="AE31" s="248"/>
      <c r="AF31" s="993"/>
      <c r="AG31" s="993"/>
    </row>
    <row r="32" spans="18:33" ht="19.5" customHeight="1">
      <c r="R32" s="248"/>
      <c r="S32" s="244"/>
      <c r="T32"/>
      <c r="U32"/>
      <c r="AE32" s="248"/>
      <c r="AF32" s="244"/>
      <c r="AG32" s="702"/>
    </row>
    <row r="33" spans="18:33" ht="19.5" customHeight="1">
      <c r="R33" s="248"/>
      <c r="S33" s="244"/>
      <c r="T33"/>
      <c r="U33"/>
      <c r="AE33" s="248"/>
      <c r="AF33" s="244"/>
      <c r="AG33" s="702"/>
    </row>
    <row r="34" spans="18:33" ht="15" customHeight="1">
      <c r="R34" s="248"/>
      <c r="S34" s="244"/>
      <c r="T34"/>
      <c r="U34"/>
      <c r="AE34" s="248"/>
      <c r="AF34" s="244"/>
      <c r="AG34" s="702"/>
    </row>
    <row r="35" spans="18:33" ht="19.5" customHeight="1">
      <c r="R35" s="248"/>
      <c r="S35" s="244"/>
      <c r="T35"/>
      <c r="U35"/>
      <c r="AE35" s="248"/>
      <c r="AF35" s="248"/>
      <c r="AG35" s="258"/>
    </row>
    <row r="36" spans="18:33" ht="17.25" customHeight="1">
      <c r="R36" s="248"/>
      <c r="S36" s="244"/>
      <c r="T36"/>
      <c r="U36"/>
      <c r="AE36" s="248"/>
      <c r="AF36" s="248"/>
      <c r="AG36" s="258"/>
    </row>
    <row r="37" spans="18:33" ht="15.75">
      <c r="R37" s="248"/>
      <c r="S37" s="244"/>
      <c r="T37"/>
      <c r="U37"/>
      <c r="AE37" s="248"/>
      <c r="AF37" s="248"/>
      <c r="AG37" s="258"/>
    </row>
    <row r="38" spans="18:33" ht="15.75">
      <c r="R38" s="248"/>
      <c r="S38" s="244"/>
      <c r="T38"/>
      <c r="U38"/>
      <c r="V38" s="612"/>
      <c r="W38" s="612"/>
      <c r="X38" s="612"/>
      <c r="Y38" s="612"/>
      <c r="Z38" s="612"/>
      <c r="AA38" s="612"/>
      <c r="AB38" s="612"/>
      <c r="AC38" s="612"/>
      <c r="AD38" s="244"/>
      <c r="AE38" s="248"/>
      <c r="AF38" s="248"/>
      <c r="AG38" s="258"/>
    </row>
    <row r="39" spans="3:33" ht="15.75">
      <c r="C39" s="83">
        <v>2001</v>
      </c>
      <c r="D39" s="83">
        <v>2002</v>
      </c>
      <c r="E39" s="83">
        <v>2003</v>
      </c>
      <c r="F39" s="83">
        <v>2004</v>
      </c>
      <c r="G39" s="83">
        <v>2005</v>
      </c>
      <c r="H39" s="83">
        <v>2006</v>
      </c>
      <c r="I39" s="83">
        <v>2007</v>
      </c>
      <c r="J39" s="83">
        <v>2008</v>
      </c>
      <c r="K39" s="83">
        <v>2009</v>
      </c>
      <c r="L39" s="83">
        <v>2010</v>
      </c>
      <c r="M39" s="83">
        <v>2011</v>
      </c>
      <c r="N39" s="83">
        <v>2012</v>
      </c>
      <c r="R39" s="248"/>
      <c r="S39" s="244"/>
      <c r="T39"/>
      <c r="U39"/>
      <c r="V39" s="612"/>
      <c r="W39" s="612"/>
      <c r="X39" s="612"/>
      <c r="Y39" s="612"/>
      <c r="Z39" s="612"/>
      <c r="AA39" s="612"/>
      <c r="AB39" s="612"/>
      <c r="AC39" s="612"/>
      <c r="AD39" s="244"/>
      <c r="AE39" s="248"/>
      <c r="AF39" s="248"/>
      <c r="AG39" s="258"/>
    </row>
    <row r="40" spans="2:33" ht="15.75">
      <c r="B40" s="608" t="s">
        <v>256</v>
      </c>
      <c r="C40" s="312">
        <v>10.761037044822839</v>
      </c>
      <c r="D40" s="312">
        <v>9.778360111418495</v>
      </c>
      <c r="E40" s="312">
        <v>10.562866668882755</v>
      </c>
      <c r="F40" s="312">
        <v>12.679376866169639</v>
      </c>
      <c r="G40" s="312">
        <v>16.068588042087896</v>
      </c>
      <c r="H40" s="312">
        <v>16.29540572452868</v>
      </c>
      <c r="I40" s="312">
        <v>17.87880347191416</v>
      </c>
      <c r="J40" s="312">
        <v>20.909555525830083</v>
      </c>
      <c r="K40" s="312">
        <v>15.19629394879744</v>
      </c>
      <c r="L40" s="312">
        <v>18.32761609100547</v>
      </c>
      <c r="M40" s="312">
        <v>20.95450106397069</v>
      </c>
      <c r="N40" s="312">
        <v>20.76040451329875</v>
      </c>
      <c r="R40" s="248"/>
      <c r="S40" s="244"/>
      <c r="T40"/>
      <c r="U40"/>
      <c r="V40" s="244"/>
      <c r="W40" s="244"/>
      <c r="X40" s="244"/>
      <c r="Y40" s="244"/>
      <c r="Z40" s="244"/>
      <c r="AA40" s="244"/>
      <c r="AB40" s="244"/>
      <c r="AC40" s="244"/>
      <c r="AD40" s="244"/>
      <c r="AE40" s="248"/>
      <c r="AF40" s="248"/>
      <c r="AG40" s="258"/>
    </row>
    <row r="41" spans="19:33" ht="15.75">
      <c r="S41" s="246"/>
      <c r="T41"/>
      <c r="U41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58"/>
    </row>
    <row r="42" spans="19:33" ht="23.25" customHeight="1">
      <c r="S42" s="246"/>
      <c r="T42"/>
      <c r="U42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58"/>
    </row>
    <row r="43" spans="19:33" ht="7.5" customHeight="1">
      <c r="S43" s="247"/>
      <c r="T43"/>
      <c r="U43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58"/>
    </row>
    <row r="44" spans="19:33" ht="15.75">
      <c r="S44" s="247"/>
      <c r="T44"/>
      <c r="U44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58"/>
    </row>
    <row r="45" spans="18:33" ht="4.5" customHeight="1">
      <c r="R45" s="620"/>
      <c r="S45" s="247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48"/>
      <c r="AF45" s="248"/>
      <c r="AG45" s="258"/>
    </row>
    <row r="46" spans="19:33" ht="11.25" customHeight="1">
      <c r="S46" s="247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48"/>
      <c r="AF46" s="248"/>
      <c r="AG46" s="258"/>
    </row>
    <row r="47" spans="19:33" ht="16.5" customHeight="1">
      <c r="S47" s="247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</row>
    <row r="48" spans="19:33" ht="15.75" customHeight="1">
      <c r="S48" s="247"/>
      <c r="T48" s="258"/>
      <c r="U48" s="258"/>
      <c r="V48" s="258"/>
      <c r="W48" s="258"/>
      <c r="X48" s="258"/>
      <c r="Y48" s="247"/>
      <c r="Z48" s="247"/>
      <c r="AA48" s="247"/>
      <c r="AB48" s="247"/>
      <c r="AC48" s="247"/>
      <c r="AD48" s="247"/>
      <c r="AE48" s="258"/>
      <c r="AF48" s="258"/>
      <c r="AG48" s="258"/>
    </row>
    <row r="49" spans="1:33" ht="18.75" customHeight="1">
      <c r="A49" s="37" t="s">
        <v>302</v>
      </c>
      <c r="S49" s="247"/>
      <c r="T49" s="258"/>
      <c r="U49" s="258"/>
      <c r="V49" s="258"/>
      <c r="W49" s="258"/>
      <c r="X49" s="258"/>
      <c r="Y49" s="247"/>
      <c r="Z49" s="247"/>
      <c r="AA49" s="247"/>
      <c r="AB49" s="247"/>
      <c r="AC49" s="247"/>
      <c r="AD49" s="247"/>
      <c r="AE49" s="258"/>
      <c r="AF49" s="258"/>
      <c r="AG49" s="258"/>
    </row>
    <row r="50" spans="1:33" ht="16.5" customHeight="1">
      <c r="A50" s="994" t="s">
        <v>57</v>
      </c>
      <c r="B50" s="995"/>
      <c r="C50" s="995"/>
      <c r="D50" s="995"/>
      <c r="E50" s="995"/>
      <c r="F50" s="998">
        <v>2011</v>
      </c>
      <c r="G50" s="999"/>
      <c r="H50" s="999"/>
      <c r="I50" s="999"/>
      <c r="J50" s="999"/>
      <c r="K50" s="1000"/>
      <c r="L50" s="998">
        <v>2012</v>
      </c>
      <c r="M50" s="999"/>
      <c r="N50" s="999"/>
      <c r="O50" s="999"/>
      <c r="P50" s="999"/>
      <c r="Q50" s="1000"/>
      <c r="S50" s="247"/>
      <c r="T50" s="258"/>
      <c r="U50" s="258"/>
      <c r="V50" s="258"/>
      <c r="W50" s="258"/>
      <c r="X50" s="258"/>
      <c r="Y50" s="247"/>
      <c r="Z50" s="247"/>
      <c r="AA50" s="247"/>
      <c r="AB50" s="247"/>
      <c r="AC50" s="247"/>
      <c r="AD50" s="247"/>
      <c r="AE50" s="247"/>
      <c r="AF50" s="247"/>
      <c r="AG50" s="247"/>
    </row>
    <row r="51" spans="1:33" ht="20.25" customHeight="1">
      <c r="A51" s="996"/>
      <c r="B51" s="997"/>
      <c r="C51" s="997"/>
      <c r="D51" s="997"/>
      <c r="E51" s="997"/>
      <c r="F51" s="982" t="s">
        <v>235</v>
      </c>
      <c r="G51" s="983"/>
      <c r="H51" s="984"/>
      <c r="I51" s="985" t="s">
        <v>111</v>
      </c>
      <c r="J51" s="984"/>
      <c r="K51" s="693" t="s">
        <v>50</v>
      </c>
      <c r="L51" s="982" t="s">
        <v>235</v>
      </c>
      <c r="M51" s="983"/>
      <c r="N51" s="984"/>
      <c r="O51" s="985" t="s">
        <v>111</v>
      </c>
      <c r="P51" s="984"/>
      <c r="Q51" s="693" t="s">
        <v>50</v>
      </c>
      <c r="S51" s="247"/>
      <c r="T51" s="258"/>
      <c r="U51" s="258"/>
      <c r="V51" s="258"/>
      <c r="W51" s="258"/>
      <c r="X51" s="258"/>
      <c r="Y51" s="247"/>
      <c r="Z51" s="247"/>
      <c r="AA51" s="247"/>
      <c r="AB51" s="247"/>
      <c r="AC51" s="247"/>
      <c r="AD51" s="247"/>
      <c r="AE51" s="247"/>
      <c r="AF51" s="247"/>
      <c r="AG51" s="247"/>
    </row>
    <row r="52" spans="1:33" ht="15.75">
      <c r="A52" s="621"/>
      <c r="B52" s="38" t="s">
        <v>59</v>
      </c>
      <c r="C52" s="38"/>
      <c r="D52" s="38"/>
      <c r="E52" s="38"/>
      <c r="F52" s="978">
        <v>118.71</v>
      </c>
      <c r="G52" s="986"/>
      <c r="H52" s="987"/>
      <c r="I52" s="981">
        <v>123.46</v>
      </c>
      <c r="J52" s="989"/>
      <c r="K52" s="976">
        <v>30.685489884177557</v>
      </c>
      <c r="L52" s="978">
        <v>110.3</v>
      </c>
      <c r="M52" s="986"/>
      <c r="N52" s="987"/>
      <c r="O52" s="981">
        <v>114.71</v>
      </c>
      <c r="P52" s="989"/>
      <c r="Q52" s="976">
        <v>30.573027718550104</v>
      </c>
      <c r="S52" s="247"/>
      <c r="T52" s="258"/>
      <c r="U52" s="258"/>
      <c r="V52" s="258"/>
      <c r="W52" s="258"/>
      <c r="X52" s="258"/>
      <c r="Y52" s="247"/>
      <c r="Z52" s="247"/>
      <c r="AA52" s="247"/>
      <c r="AB52" s="247"/>
      <c r="AC52" s="247"/>
      <c r="AD52" s="247"/>
      <c r="AE52" s="247"/>
      <c r="AF52" s="247"/>
      <c r="AG52" s="247"/>
    </row>
    <row r="53" spans="1:33" ht="15.75">
      <c r="A53" s="621"/>
      <c r="B53" s="38"/>
      <c r="C53" s="39" t="s">
        <v>60</v>
      </c>
      <c r="D53" s="39" t="s">
        <v>60</v>
      </c>
      <c r="E53" s="38"/>
      <c r="F53" s="988"/>
      <c r="G53" s="986"/>
      <c r="H53" s="987"/>
      <c r="I53" s="990"/>
      <c r="J53" s="989"/>
      <c r="K53" s="977"/>
      <c r="L53" s="988"/>
      <c r="M53" s="986"/>
      <c r="N53" s="987"/>
      <c r="O53" s="990"/>
      <c r="P53" s="989"/>
      <c r="Q53" s="97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</row>
    <row r="54" spans="1:33" ht="15.75">
      <c r="A54" s="621"/>
      <c r="B54" s="40" t="s">
        <v>61</v>
      </c>
      <c r="C54" s="40"/>
      <c r="D54" s="40"/>
      <c r="E54" s="40"/>
      <c r="F54" s="978">
        <v>100.23</v>
      </c>
      <c r="G54" s="979"/>
      <c r="H54" s="980"/>
      <c r="I54" s="981">
        <v>101.23</v>
      </c>
      <c r="J54" s="973"/>
      <c r="K54" s="686">
        <v>25.160312173783367</v>
      </c>
      <c r="L54" s="978">
        <v>102.67</v>
      </c>
      <c r="M54" s="979"/>
      <c r="N54" s="980"/>
      <c r="O54" s="981">
        <v>103.7</v>
      </c>
      <c r="P54" s="973"/>
      <c r="Q54" s="686">
        <v>27.638592750533054</v>
      </c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</row>
    <row r="55" spans="1:33" ht="15.75">
      <c r="A55" s="621"/>
      <c r="B55" s="40" t="s">
        <v>62</v>
      </c>
      <c r="C55" s="40"/>
      <c r="D55" s="40"/>
      <c r="E55" s="40"/>
      <c r="F55" s="978">
        <v>185.05</v>
      </c>
      <c r="G55" s="979"/>
      <c r="H55" s="980"/>
      <c r="I55" s="981">
        <v>177.65</v>
      </c>
      <c r="J55" s="973"/>
      <c r="K55" s="686">
        <v>44.15419794203907</v>
      </c>
      <c r="L55" s="978">
        <v>163.33</v>
      </c>
      <c r="M55" s="979"/>
      <c r="N55" s="980"/>
      <c r="O55" s="981">
        <v>156.79</v>
      </c>
      <c r="P55" s="973"/>
      <c r="Q55" s="686">
        <v>41.78837953091684</v>
      </c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</row>
    <row r="56" spans="1:33" ht="5.25" customHeight="1">
      <c r="A56" s="622"/>
      <c r="B56" s="164"/>
      <c r="C56" s="164"/>
      <c r="D56" s="164"/>
      <c r="E56" s="168"/>
      <c r="F56" s="166"/>
      <c r="G56" s="623"/>
      <c r="H56" s="623"/>
      <c r="I56" s="165"/>
      <c r="J56" s="624"/>
      <c r="K56" s="167"/>
      <c r="L56" s="166"/>
      <c r="M56" s="623"/>
      <c r="N56" s="623"/>
      <c r="O56" s="165"/>
      <c r="P56" s="624"/>
      <c r="Q56" s="929"/>
      <c r="R56" s="928"/>
      <c r="S56" s="930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33" ht="15.75">
      <c r="A57" s="621"/>
      <c r="B57" s="42" t="s">
        <v>9</v>
      </c>
      <c r="C57" s="40"/>
      <c r="D57" s="40"/>
      <c r="E57" s="40"/>
      <c r="F57" s="969"/>
      <c r="G57" s="970"/>
      <c r="H57" s="971"/>
      <c r="I57" s="972">
        <v>402.34000000000003</v>
      </c>
      <c r="J57" s="973"/>
      <c r="K57" s="113">
        <v>100</v>
      </c>
      <c r="L57" s="969"/>
      <c r="M57" s="970"/>
      <c r="N57" s="971"/>
      <c r="O57" s="972">
        <v>375.2</v>
      </c>
      <c r="P57" s="973"/>
      <c r="Q57" s="113">
        <v>100</v>
      </c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</row>
    <row r="58" spans="1:33" ht="5.25" customHeight="1">
      <c r="A58" s="625"/>
      <c r="B58" s="43"/>
      <c r="C58" s="43"/>
      <c r="D58" s="43"/>
      <c r="E58" s="43"/>
      <c r="F58" s="44"/>
      <c r="G58" s="626"/>
      <c r="H58" s="626"/>
      <c r="I58" s="974"/>
      <c r="J58" s="975"/>
      <c r="K58" s="197"/>
      <c r="L58" s="44"/>
      <c r="M58" s="626"/>
      <c r="N58" s="626"/>
      <c r="O58" s="974"/>
      <c r="P58" s="975"/>
      <c r="Q58" s="19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</row>
    <row r="59" spans="1:33" ht="15.75">
      <c r="A59"/>
      <c r="P59" s="584"/>
      <c r="S59" s="247"/>
      <c r="AE59" s="247"/>
      <c r="AF59" s="247"/>
      <c r="AG59" s="247"/>
    </row>
    <row r="60" spans="19:33" ht="15.75">
      <c r="S60" s="247"/>
      <c r="AE60" s="247"/>
      <c r="AF60" s="247"/>
      <c r="AG60" s="247"/>
    </row>
    <row r="61" spans="16:33" ht="15.75">
      <c r="P61" s="584"/>
      <c r="AE61" s="247"/>
      <c r="AF61" s="247"/>
      <c r="AG61" s="247"/>
    </row>
    <row r="62" spans="16:33" ht="15.75">
      <c r="P62" s="584"/>
      <c r="AE62" s="247"/>
      <c r="AF62" s="247"/>
      <c r="AG62" s="247"/>
    </row>
    <row r="63" spans="31:33" ht="15.75">
      <c r="AE63" s="247"/>
      <c r="AF63" s="247"/>
      <c r="AG63" s="247"/>
    </row>
    <row r="64" spans="16:33" ht="15.75">
      <c r="P64" s="584"/>
      <c r="AE64" s="247"/>
      <c r="AF64" s="247"/>
      <c r="AG64" s="247"/>
    </row>
    <row r="65" spans="31:33" ht="15.75">
      <c r="AE65" s="247"/>
      <c r="AF65" s="247"/>
      <c r="AG65" s="247"/>
    </row>
  </sheetData>
  <sheetProtection/>
  <mergeCells count="93">
    <mergeCell ref="A3:E4"/>
    <mergeCell ref="F3:K3"/>
    <mergeCell ref="L3:Q3"/>
    <mergeCell ref="F4:G4"/>
    <mergeCell ref="H4:I4"/>
    <mergeCell ref="L4:M4"/>
    <mergeCell ref="N4:O4"/>
    <mergeCell ref="F5:G5"/>
    <mergeCell ref="H5:I5"/>
    <mergeCell ref="L5:M5"/>
    <mergeCell ref="N5:O5"/>
    <mergeCell ref="F6:G6"/>
    <mergeCell ref="H6:I6"/>
    <mergeCell ref="L6:M6"/>
    <mergeCell ref="N6:O6"/>
    <mergeCell ref="F7:G7"/>
    <mergeCell ref="H7:I7"/>
    <mergeCell ref="L7:M7"/>
    <mergeCell ref="N7:O7"/>
    <mergeCell ref="F8:G8"/>
    <mergeCell ref="H8:I8"/>
    <mergeCell ref="L8:M8"/>
    <mergeCell ref="N8:O8"/>
    <mergeCell ref="F9:G9"/>
    <mergeCell ref="H9:I9"/>
    <mergeCell ref="L9:M9"/>
    <mergeCell ref="N9:O9"/>
    <mergeCell ref="F10:G10"/>
    <mergeCell ref="H10:I10"/>
    <mergeCell ref="L10:M10"/>
    <mergeCell ref="N10:O10"/>
    <mergeCell ref="L14:M14"/>
    <mergeCell ref="N14:O14"/>
    <mergeCell ref="F11:G11"/>
    <mergeCell ref="H11:I11"/>
    <mergeCell ref="L11:M11"/>
    <mergeCell ref="N11:O11"/>
    <mergeCell ref="F12:G12"/>
    <mergeCell ref="H12:I12"/>
    <mergeCell ref="L12:M12"/>
    <mergeCell ref="N12:O12"/>
    <mergeCell ref="AF22:AG22"/>
    <mergeCell ref="AF23:AG23"/>
    <mergeCell ref="AF24:AG24"/>
    <mergeCell ref="AF25:AG25"/>
    <mergeCell ref="F13:G13"/>
    <mergeCell ref="H13:I13"/>
    <mergeCell ref="L13:M13"/>
    <mergeCell ref="N13:O13"/>
    <mergeCell ref="F14:G14"/>
    <mergeCell ref="H14:I14"/>
    <mergeCell ref="AF26:AG26"/>
    <mergeCell ref="F15:G15"/>
    <mergeCell ref="H15:I15"/>
    <mergeCell ref="L15:M15"/>
    <mergeCell ref="N15:O15"/>
    <mergeCell ref="F16:G16"/>
    <mergeCell ref="H16:I16"/>
    <mergeCell ref="L16:M16"/>
    <mergeCell ref="N16:O16"/>
    <mergeCell ref="AF21:AG21"/>
    <mergeCell ref="AF27:AG27"/>
    <mergeCell ref="AF28:AG28"/>
    <mergeCell ref="AF29:AG29"/>
    <mergeCell ref="AF30:AG30"/>
    <mergeCell ref="AF31:AG31"/>
    <mergeCell ref="A50:E51"/>
    <mergeCell ref="F50:K50"/>
    <mergeCell ref="L50:Q50"/>
    <mergeCell ref="F51:H51"/>
    <mergeCell ref="I51:J51"/>
    <mergeCell ref="L51:N51"/>
    <mergeCell ref="O51:P51"/>
    <mergeCell ref="F52:H53"/>
    <mergeCell ref="I52:J53"/>
    <mergeCell ref="K52:K53"/>
    <mergeCell ref="L52:N53"/>
    <mergeCell ref="O52:P53"/>
    <mergeCell ref="Q52:Q53"/>
    <mergeCell ref="F54:H54"/>
    <mergeCell ref="I54:J54"/>
    <mergeCell ref="L54:N54"/>
    <mergeCell ref="O54:P54"/>
    <mergeCell ref="F55:H55"/>
    <mergeCell ref="I55:J55"/>
    <mergeCell ref="L55:N55"/>
    <mergeCell ref="O55:P55"/>
    <mergeCell ref="F57:H57"/>
    <mergeCell ref="I57:J57"/>
    <mergeCell ref="L57:N57"/>
    <mergeCell ref="O57:P57"/>
    <mergeCell ref="I58:J58"/>
    <mergeCell ref="O58:P58"/>
  </mergeCells>
  <printOptions horizontalCentered="1"/>
  <pageMargins left="0.5118110236220472" right="0.5118110236220472" top="0.7480314960629921" bottom="0.3937007874015748" header="0.5118110236220472" footer="0.35433070866141736"/>
  <pageSetup fitToHeight="1" fitToWidth="1" horizontalDpi="600" verticalDpi="600" orientation="portrait" paperSize="9" scale="86" r:id="rId2"/>
  <headerFooter alignWithMargins="0">
    <oddHeader>&amp;C13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82"/>
  <sheetViews>
    <sheetView zoomScaleSheetLayoutView="100" zoomScalePageLayoutView="0" workbookViewId="0" topLeftCell="A1">
      <selection activeCell="A28" sqref="A28"/>
    </sheetView>
  </sheetViews>
  <sheetFormatPr defaultColWidth="7.00390625" defaultRowHeight="15.75"/>
  <cols>
    <col min="1" max="1" width="16.125" style="213" customWidth="1"/>
    <col min="2" max="2" width="6.875" style="213" customWidth="1"/>
    <col min="3" max="3" width="6.75390625" style="213" customWidth="1"/>
    <col min="4" max="4" width="6.625" style="213" customWidth="1"/>
    <col min="5" max="5" width="5.25390625" style="213" customWidth="1"/>
    <col min="6" max="6" width="5.875" style="213" customWidth="1"/>
    <col min="7" max="7" width="6.00390625" style="213" customWidth="1"/>
    <col min="8" max="9" width="6.625" style="213" customWidth="1"/>
    <col min="10" max="10" width="6.25390625" style="213" customWidth="1"/>
    <col min="11" max="11" width="6.375" style="213" customWidth="1"/>
    <col min="12" max="12" width="12.125" style="213" customWidth="1"/>
    <col min="13" max="13" width="7.00390625" style="213" customWidth="1"/>
    <col min="14" max="21" width="7.00390625" style="388" customWidth="1"/>
    <col min="22" max="22" width="7.75390625" style="388" customWidth="1"/>
    <col min="23" max="23" width="8.00390625" style="388" customWidth="1"/>
    <col min="24" max="24" width="8.25390625" style="388" customWidth="1"/>
    <col min="25" max="16384" width="7.00390625" style="213" customWidth="1"/>
  </cols>
  <sheetData>
    <row r="1" spans="13:24" ht="18" customHeight="1">
      <c r="M1" s="272"/>
      <c r="N1" s="290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3:25" ht="18" customHeight="1">
      <c r="M2" s="210"/>
      <c r="N2" s="210"/>
      <c r="O2" s="335"/>
      <c r="P2" s="335"/>
      <c r="Q2" s="335"/>
      <c r="R2" s="612"/>
      <c r="S2" s="612"/>
      <c r="T2" s="612"/>
      <c r="U2" s="612"/>
      <c r="V2" s="612"/>
      <c r="W2" s="627"/>
      <c r="X2" s="210"/>
      <c r="Y2" s="212"/>
    </row>
    <row r="3" spans="13:24" ht="18" customHeight="1">
      <c r="M3" s="210"/>
      <c r="N3" s="379"/>
      <c r="O3" s="380"/>
      <c r="P3" s="380"/>
      <c r="Q3" s="380"/>
      <c r="R3" s="380"/>
      <c r="S3" s="380"/>
      <c r="T3" s="380"/>
      <c r="U3" s="380"/>
      <c r="V3" s="380"/>
      <c r="W3" s="380"/>
      <c r="X3" s="380"/>
    </row>
    <row r="4" spans="13:24" ht="18" customHeight="1">
      <c r="M4" s="210"/>
      <c r="N4" s="38"/>
      <c r="O4" s="628"/>
      <c r="P4" s="628"/>
      <c r="Q4" s="628"/>
      <c r="R4" s="628"/>
      <c r="S4" s="628"/>
      <c r="T4" s="628"/>
      <c r="U4" s="628"/>
      <c r="V4" s="628"/>
      <c r="W4" s="628"/>
      <c r="X4" s="628"/>
    </row>
    <row r="5" spans="13:24" ht="18" customHeight="1">
      <c r="M5" s="210"/>
      <c r="N5" s="38"/>
      <c r="O5" s="628"/>
      <c r="P5" s="628"/>
      <c r="Q5" s="628"/>
      <c r="R5" s="628"/>
      <c r="S5" s="628"/>
      <c r="T5" s="628"/>
      <c r="U5" s="628"/>
      <c r="V5" s="628"/>
      <c r="W5" s="628"/>
      <c r="X5" s="628"/>
    </row>
    <row r="6" spans="13:24" ht="18" customHeight="1">
      <c r="M6" s="210"/>
      <c r="N6" s="38"/>
      <c r="O6" s="628"/>
      <c r="P6" s="628"/>
      <c r="Q6" s="628"/>
      <c r="R6" s="628"/>
      <c r="S6" s="628"/>
      <c r="T6" s="628"/>
      <c r="U6" s="628"/>
      <c r="V6" s="628"/>
      <c r="W6" s="628"/>
      <c r="X6" s="628"/>
    </row>
    <row r="7" spans="13:24" ht="18" customHeight="1">
      <c r="M7" s="210"/>
      <c r="N7" s="38"/>
      <c r="O7" s="629"/>
      <c r="P7" s="629"/>
      <c r="Q7" s="629"/>
      <c r="R7" s="629"/>
      <c r="S7" s="629"/>
      <c r="T7" s="629"/>
      <c r="U7" s="629"/>
      <c r="V7" s="629"/>
      <c r="W7" s="628"/>
      <c r="X7" s="628"/>
    </row>
    <row r="8" spans="13:24" ht="18" customHeight="1">
      <c r="M8" s="210"/>
      <c r="N8" s="38"/>
      <c r="O8" s="628"/>
      <c r="P8" s="628"/>
      <c r="Q8" s="628"/>
      <c r="R8" s="628"/>
      <c r="S8" s="628"/>
      <c r="T8" s="628"/>
      <c r="U8" s="628"/>
      <c r="V8" s="628"/>
      <c r="W8" s="628"/>
      <c r="X8" s="628"/>
    </row>
    <row r="9" spans="13:24" ht="18" customHeight="1">
      <c r="M9" s="210"/>
      <c r="N9" s="38"/>
      <c r="O9" s="628"/>
      <c r="P9" s="628"/>
      <c r="Q9" s="628"/>
      <c r="R9" s="628"/>
      <c r="S9" s="628"/>
      <c r="T9" s="628"/>
      <c r="U9" s="628"/>
      <c r="V9" s="628"/>
      <c r="W9" s="628"/>
      <c r="X9" s="628"/>
    </row>
    <row r="10" spans="13:24" ht="18" customHeight="1">
      <c r="M10" s="210"/>
      <c r="N10" s="381"/>
      <c r="O10" s="382"/>
      <c r="P10" s="382"/>
      <c r="Q10" s="382"/>
      <c r="R10" s="382"/>
      <c r="S10" s="382"/>
      <c r="T10" s="382"/>
      <c r="U10" s="382"/>
      <c r="V10" s="382"/>
      <c r="W10" s="628"/>
      <c r="X10" s="212"/>
    </row>
    <row r="11" spans="13:26" ht="18" customHeight="1"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2"/>
      <c r="Z11" s="212"/>
    </row>
    <row r="12" spans="13:26" ht="18" customHeight="1">
      <c r="M12" s="210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0"/>
      <c r="Y12" s="212"/>
      <c r="Z12" s="212"/>
    </row>
    <row r="13" spans="13:26" ht="18" customHeight="1">
      <c r="M13" s="210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0"/>
      <c r="Y13" s="212"/>
      <c r="Z13" s="212"/>
    </row>
    <row r="14" spans="13:26" ht="18" customHeight="1">
      <c r="M14" s="210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0"/>
      <c r="Y14" s="212"/>
      <c r="Z14" s="212"/>
    </row>
    <row r="15" spans="13:26" ht="18" customHeight="1">
      <c r="M15" s="210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0"/>
      <c r="Y15" s="212"/>
      <c r="Z15" s="212"/>
    </row>
    <row r="16" spans="13:26" ht="18" customHeight="1">
      <c r="M16" s="210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0"/>
      <c r="Y16" s="212"/>
      <c r="Z16" s="212"/>
    </row>
    <row r="17" spans="13:26" ht="18" customHeight="1">
      <c r="M17" s="210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0"/>
      <c r="Y17" s="212"/>
      <c r="Z17" s="212"/>
    </row>
    <row r="18" spans="13:26" ht="18" customHeight="1">
      <c r="M18" s="210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0"/>
      <c r="Y18" s="212"/>
      <c r="Z18" s="212"/>
    </row>
    <row r="19" spans="13:49" ht="18" customHeight="1">
      <c r="M19" s="210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612"/>
      <c r="Y19" s="608"/>
      <c r="Z19" s="238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3:49" ht="18" customHeight="1">
      <c r="M20" s="210"/>
      <c r="N20" s="381"/>
      <c r="O20" s="382"/>
      <c r="P20" s="382"/>
      <c r="Q20" s="382"/>
      <c r="R20" s="382"/>
      <c r="S20" s="382"/>
      <c r="T20" s="382"/>
      <c r="U20" s="382"/>
      <c r="V20" s="382"/>
      <c r="W20" s="382"/>
      <c r="X20" s="612"/>
      <c r="Y20" s="608"/>
      <c r="Z20" s="627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3:49" ht="18" customHeight="1">
      <c r="M21" s="210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08"/>
      <c r="Z21" s="627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3:49" ht="18" customHeight="1">
      <c r="M22" s="210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08"/>
      <c r="Z22" s="627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3:49" ht="15.75">
      <c r="M23" s="210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08"/>
      <c r="Z23" s="212"/>
      <c r="AA23" s="608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3:49" ht="15.75">
      <c r="M24" s="210"/>
      <c r="N24" s="612"/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08"/>
      <c r="Z24" s="212"/>
      <c r="AA24" s="608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3:49" ht="15.75">
      <c r="M25" s="210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08"/>
      <c r="Z25" s="212"/>
      <c r="AA25" s="608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3:49" ht="15.75">
      <c r="M26" s="210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08"/>
      <c r="Z26" s="212"/>
      <c r="AA26" s="608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3:49" ht="15.75">
      <c r="M27" s="210"/>
      <c r="N27" s="612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08"/>
      <c r="Z27" s="212"/>
      <c r="AA27" s="608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3:49" ht="15.75">
      <c r="M28" s="210"/>
      <c r="N28" s="612"/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08"/>
      <c r="Z28" s="212"/>
      <c r="AA28" s="60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3:49" ht="15.75">
      <c r="M29" s="210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08"/>
      <c r="Z29" s="212"/>
      <c r="AA29" s="608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3:49" ht="15.75">
      <c r="M30" s="210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08"/>
      <c r="Z30" s="212"/>
      <c r="AA30" s="608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3:49" ht="15.75"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2"/>
      <c r="Z31" s="212"/>
      <c r="AA31" s="608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3:49" ht="15" customHeight="1">
      <c r="M32" s="210"/>
      <c r="N32" s="383"/>
      <c r="O32" s="211"/>
      <c r="P32" s="210"/>
      <c r="Q32" s="210"/>
      <c r="R32" s="210"/>
      <c r="S32" s="210"/>
      <c r="T32" s="210"/>
      <c r="U32" s="210"/>
      <c r="V32" s="210"/>
      <c r="W32" s="210"/>
      <c r="X32" s="210"/>
      <c r="Y32" s="212"/>
      <c r="Z32" s="212"/>
      <c r="AA32" s="608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3:49" ht="12.75" customHeight="1">
      <c r="M33" s="210"/>
      <c r="N33" s="210"/>
      <c r="O33" s="210"/>
      <c r="P33" s="214"/>
      <c r="Q33" s="214"/>
      <c r="R33" s="214"/>
      <c r="S33" s="210"/>
      <c r="T33" s="210"/>
      <c r="U33" s="214"/>
      <c r="V33" s="210"/>
      <c r="W33" s="210"/>
      <c r="X33" s="210"/>
      <c r="Y33" s="212"/>
      <c r="Z33" s="212"/>
      <c r="AA33" s="608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3:49" ht="13.5" customHeight="1">
      <c r="M34" s="210"/>
      <c r="N34" s="384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Z34" s="212"/>
      <c r="AA34" s="608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3:49" ht="15" customHeight="1">
      <c r="M35" s="210"/>
      <c r="N35" s="233"/>
      <c r="O35" s="385"/>
      <c r="P35" s="385"/>
      <c r="Q35" s="385"/>
      <c r="R35" s="385"/>
      <c r="S35" s="385"/>
      <c r="T35" s="385"/>
      <c r="U35" s="385"/>
      <c r="V35" s="385"/>
      <c r="W35" s="210"/>
      <c r="X35" s="543"/>
      <c r="Z35" s="212"/>
      <c r="AA35" s="608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3:49" ht="15" customHeight="1">
      <c r="M36" s="210"/>
      <c r="N36" s="231"/>
      <c r="O36" s="385"/>
      <c r="P36" s="385"/>
      <c r="Q36" s="385"/>
      <c r="R36" s="385"/>
      <c r="S36" s="385"/>
      <c r="T36" s="385"/>
      <c r="U36" s="385"/>
      <c r="V36" s="385"/>
      <c r="W36" s="210"/>
      <c r="X36" s="543"/>
      <c r="Z36" s="212"/>
      <c r="AA36" s="608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3:27" ht="15" customHeight="1">
      <c r="M37" s="210"/>
      <c r="N37" s="233"/>
      <c r="O37" s="385"/>
      <c r="P37" s="385"/>
      <c r="Q37" s="385"/>
      <c r="R37" s="385"/>
      <c r="S37" s="385"/>
      <c r="T37" s="385"/>
      <c r="U37" s="385"/>
      <c r="V37" s="385"/>
      <c r="W37" s="210"/>
      <c r="X37" s="543"/>
      <c r="Z37" s="212"/>
      <c r="AA37" s="212"/>
    </row>
    <row r="38" spans="13:27" ht="15" customHeight="1" hidden="1">
      <c r="M38" s="210"/>
      <c r="N38" s="233"/>
      <c r="O38" s="385"/>
      <c r="P38" s="385"/>
      <c r="Q38" s="385"/>
      <c r="R38" s="385"/>
      <c r="S38" s="385"/>
      <c r="T38" s="385"/>
      <c r="U38" s="385"/>
      <c r="V38" s="385"/>
      <c r="W38" s="210"/>
      <c r="X38" s="543"/>
      <c r="Z38" s="212"/>
      <c r="AA38" s="212"/>
    </row>
    <row r="39" spans="13:27" ht="15" customHeight="1">
      <c r="M39" s="210"/>
      <c r="N39" s="233"/>
      <c r="O39" s="385"/>
      <c r="P39" s="385"/>
      <c r="Q39" s="385"/>
      <c r="R39" s="385"/>
      <c r="S39" s="385"/>
      <c r="T39" s="385"/>
      <c r="U39" s="385"/>
      <c r="V39" s="385"/>
      <c r="W39" s="543"/>
      <c r="X39" s="543"/>
      <c r="Z39" s="212"/>
      <c r="AA39" s="212"/>
    </row>
    <row r="40" spans="13:27" ht="15" customHeight="1">
      <c r="M40" s="210"/>
      <c r="N40" s="233"/>
      <c r="O40" s="608"/>
      <c r="P40" s="608"/>
      <c r="Q40" s="385"/>
      <c r="R40" s="385"/>
      <c r="S40" s="385"/>
      <c r="T40" s="385"/>
      <c r="U40" s="385"/>
      <c r="V40" s="385"/>
      <c r="W40" s="210"/>
      <c r="X40" s="543"/>
      <c r="Z40" s="212"/>
      <c r="AA40" s="212"/>
    </row>
    <row r="41" spans="13:27" ht="15" customHeight="1">
      <c r="M41" s="210"/>
      <c r="N41" s="233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Z41" s="212"/>
      <c r="AA41" s="212"/>
    </row>
    <row r="42" spans="13:27" ht="15" customHeight="1"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2"/>
      <c r="Z42" s="212"/>
      <c r="AA42" s="212"/>
    </row>
    <row r="43" spans="13:27" ht="12" customHeight="1"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2"/>
      <c r="Z43" s="212"/>
      <c r="AA43" s="212"/>
    </row>
    <row r="44" spans="13:27" ht="10.5" customHeight="1"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2"/>
      <c r="Z44" s="212"/>
      <c r="AA44" s="212"/>
    </row>
    <row r="45" spans="13:27" ht="12.75"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2"/>
      <c r="Z45" s="212"/>
      <c r="AA45" s="212"/>
    </row>
    <row r="46" spans="13:27" ht="12.75"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2"/>
      <c r="Z46" s="212"/>
      <c r="AA46" s="212"/>
    </row>
    <row r="47" spans="13:27" ht="12.75"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2"/>
      <c r="Z47" s="212"/>
      <c r="AA47" s="212"/>
    </row>
    <row r="48" spans="13:27" ht="12.75"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2"/>
      <c r="Z48" s="212"/>
      <c r="AA48" s="212"/>
    </row>
    <row r="49" spans="13:26" ht="27" customHeight="1">
      <c r="M49" s="210"/>
      <c r="N49" s="608"/>
      <c r="O49" s="608"/>
      <c r="P49" s="608"/>
      <c r="Q49" s="608"/>
      <c r="R49" s="608"/>
      <c r="S49" s="608"/>
      <c r="T49" s="210"/>
      <c r="U49" s="210"/>
      <c r="V49" s="210"/>
      <c r="W49" s="210"/>
      <c r="X49" s="210"/>
      <c r="Y49" s="212"/>
      <c r="Z49" s="212"/>
    </row>
    <row r="50" spans="13:26" ht="30" customHeight="1">
      <c r="M50" s="210"/>
      <c r="N50" s="210"/>
      <c r="O50" s="380"/>
      <c r="P50" s="380"/>
      <c r="Q50" s="380"/>
      <c r="R50" s="380"/>
      <c r="S50" s="380"/>
      <c r="T50" s="380"/>
      <c r="U50" s="380"/>
      <c r="V50" s="380"/>
      <c r="W50" s="380"/>
      <c r="X50" s="380"/>
      <c r="Y50" s="212"/>
      <c r="Z50" s="212"/>
    </row>
    <row r="51" spans="13:26" ht="21.75" customHeight="1">
      <c r="M51" s="210"/>
      <c r="N51" s="383"/>
      <c r="O51" s="386"/>
      <c r="P51" s="386"/>
      <c r="Q51" s="386"/>
      <c r="R51" s="386"/>
      <c r="S51" s="386"/>
      <c r="T51" s="386"/>
      <c r="U51" s="387"/>
      <c r="V51" s="387"/>
      <c r="W51" s="387"/>
      <c r="X51" s="387"/>
      <c r="Y51" s="212"/>
      <c r="Z51" s="212"/>
    </row>
    <row r="52" spans="13:26" ht="25.5" customHeight="1"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2"/>
      <c r="Z52" s="212"/>
    </row>
    <row r="53" spans="13:26" ht="30" customHeight="1"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2"/>
      <c r="Z53" s="212"/>
    </row>
    <row r="54" spans="13:26" ht="30" customHeight="1"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2"/>
      <c r="Z54" s="212"/>
    </row>
    <row r="55" spans="13:26" ht="30" customHeight="1"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2"/>
      <c r="Z55" s="212"/>
    </row>
    <row r="56" spans="13:26" ht="30" customHeight="1"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2"/>
      <c r="Z56" s="212"/>
    </row>
    <row r="57" spans="13:26" ht="16.5" customHeight="1"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2"/>
      <c r="Z57" s="212"/>
    </row>
    <row r="58" spans="13:26" ht="30" customHeight="1"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2"/>
      <c r="Z58" s="212"/>
    </row>
    <row r="59" spans="13:26" ht="30" customHeight="1"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2"/>
      <c r="Z59" s="212"/>
    </row>
    <row r="60" spans="13:26" ht="30" customHeight="1"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</row>
    <row r="61" ht="30" customHeight="1"/>
    <row r="62" ht="30" customHeight="1"/>
    <row r="63" ht="30" customHeight="1"/>
    <row r="64" ht="30" customHeight="1"/>
    <row r="65" ht="30" customHeight="1"/>
    <row r="69" ht="13.5" thickBot="1"/>
    <row r="70" spans="1:11" ht="13.5" thickBot="1">
      <c r="A70" s="217" t="s">
        <v>197</v>
      </c>
      <c r="B70" s="218"/>
      <c r="C70" s="219">
        <v>25.15</v>
      </c>
      <c r="D70" s="219">
        <v>26.26</v>
      </c>
      <c r="E70" s="219">
        <v>29.07</v>
      </c>
      <c r="F70" s="219">
        <v>29.96</v>
      </c>
      <c r="G70" s="219">
        <v>28.38</v>
      </c>
      <c r="H70" s="219">
        <v>27.75</v>
      </c>
      <c r="I70" s="219">
        <v>29.23</v>
      </c>
      <c r="J70" s="219">
        <v>31.15</v>
      </c>
      <c r="K70" s="220">
        <v>31.37</v>
      </c>
    </row>
    <row r="72" spans="1:12" ht="15.75">
      <c r="A72" s="209" t="s">
        <v>213</v>
      </c>
      <c r="B72" s="209"/>
      <c r="C72" s="211"/>
      <c r="D72" s="212"/>
      <c r="E72" s="212"/>
      <c r="F72" s="212"/>
      <c r="G72" s="212"/>
      <c r="H72" s="212"/>
      <c r="L72" s="212"/>
    </row>
    <row r="73" spans="1:13" ht="16.5" thickBot="1">
      <c r="A73" s="210"/>
      <c r="B73" s="210"/>
      <c r="C73" s="212"/>
      <c r="D73" s="214"/>
      <c r="E73" s="214"/>
      <c r="F73" s="214"/>
      <c r="G73" s="212"/>
      <c r="H73" s="212"/>
      <c r="M73" s="214" t="s">
        <v>198</v>
      </c>
    </row>
    <row r="74" spans="1:13" ht="12.75">
      <c r="A74" s="221" t="s">
        <v>194</v>
      </c>
      <c r="B74" s="222"/>
      <c r="C74" s="223" t="s">
        <v>199</v>
      </c>
      <c r="D74" s="223" t="s">
        <v>200</v>
      </c>
      <c r="E74" s="223" t="s">
        <v>201</v>
      </c>
      <c r="F74" s="223" t="s">
        <v>202</v>
      </c>
      <c r="G74" s="223" t="s">
        <v>203</v>
      </c>
      <c r="H74" s="224" t="s">
        <v>204</v>
      </c>
      <c r="I74" s="224" t="s">
        <v>205</v>
      </c>
      <c r="J74" s="224" t="s">
        <v>206</v>
      </c>
      <c r="K74" s="225">
        <v>2007</v>
      </c>
      <c r="L74" s="225">
        <v>2008</v>
      </c>
      <c r="M74" s="225">
        <v>2010</v>
      </c>
    </row>
    <row r="75" spans="1:13" ht="12.75">
      <c r="A75" s="226" t="s">
        <v>26</v>
      </c>
      <c r="B75" s="227"/>
      <c r="C75" s="228">
        <v>12.8</v>
      </c>
      <c r="D75" s="228">
        <v>19.5</v>
      </c>
      <c r="E75" s="228">
        <v>19.85</v>
      </c>
      <c r="F75" s="228">
        <v>20.4</v>
      </c>
      <c r="G75" s="228">
        <v>20.4</v>
      </c>
      <c r="H75" s="228">
        <v>24.55</v>
      </c>
      <c r="I75" s="228">
        <v>29</v>
      </c>
      <c r="J75" s="228">
        <v>40.6</v>
      </c>
      <c r="K75" s="229">
        <v>41.5</v>
      </c>
      <c r="L75" s="229"/>
      <c r="M75" s="229"/>
    </row>
    <row r="76" spans="1:13" ht="12.75">
      <c r="A76" s="230" t="s">
        <v>27</v>
      </c>
      <c r="B76" s="231"/>
      <c r="C76" s="228">
        <v>6.65</v>
      </c>
      <c r="D76" s="228">
        <v>11.4</v>
      </c>
      <c r="E76" s="228">
        <v>11.6</v>
      </c>
      <c r="F76" s="228">
        <v>11.9</v>
      </c>
      <c r="G76" s="228">
        <v>11.9</v>
      </c>
      <c r="H76" s="228">
        <v>17.25</v>
      </c>
      <c r="I76" s="228">
        <v>19.8</v>
      </c>
      <c r="J76" s="228">
        <v>30.2</v>
      </c>
      <c r="K76" s="229">
        <v>31.55</v>
      </c>
      <c r="L76" s="229"/>
      <c r="M76" s="229"/>
    </row>
    <row r="77" spans="1:13" ht="12.75">
      <c r="A77" s="232" t="s">
        <v>195</v>
      </c>
      <c r="B77" s="233"/>
      <c r="C77" s="228"/>
      <c r="D77" s="228"/>
      <c r="E77" s="228"/>
      <c r="F77" s="228"/>
      <c r="G77" s="228"/>
      <c r="H77" s="228"/>
      <c r="I77" s="228"/>
      <c r="J77" s="228"/>
      <c r="K77" s="229"/>
      <c r="L77" s="229"/>
      <c r="M77" s="229"/>
    </row>
    <row r="78" spans="1:13" ht="12.75">
      <c r="A78" s="232" t="s">
        <v>196</v>
      </c>
      <c r="B78" s="233"/>
      <c r="C78" s="228"/>
      <c r="D78" s="228"/>
      <c r="E78" s="228"/>
      <c r="F78" s="228"/>
      <c r="G78" s="228"/>
      <c r="H78" s="228"/>
      <c r="I78" s="228"/>
      <c r="J78" s="228"/>
      <c r="K78" s="229"/>
      <c r="L78" s="229"/>
      <c r="M78" s="229"/>
    </row>
    <row r="79" spans="1:13" ht="12.75">
      <c r="A79" s="232" t="s">
        <v>30</v>
      </c>
      <c r="B79" s="233"/>
      <c r="C79" s="228"/>
      <c r="D79" s="228"/>
      <c r="E79" s="228"/>
      <c r="F79" s="228"/>
      <c r="G79" s="228"/>
      <c r="H79" s="228"/>
      <c r="I79" s="228"/>
      <c r="J79" s="228">
        <v>12.31</v>
      </c>
      <c r="K79" s="229">
        <v>13.72</v>
      </c>
      <c r="L79" s="229"/>
      <c r="M79" s="229"/>
    </row>
    <row r="80" spans="1:13" ht="12.75">
      <c r="A80" s="232" t="s">
        <v>207</v>
      </c>
      <c r="B80" s="233"/>
      <c r="C80" s="228">
        <v>155</v>
      </c>
      <c r="D80" s="228">
        <v>198</v>
      </c>
      <c r="E80" s="228">
        <v>218</v>
      </c>
      <c r="F80" s="228">
        <v>224</v>
      </c>
      <c r="G80" s="228">
        <v>224</v>
      </c>
      <c r="H80" s="228">
        <v>214</v>
      </c>
      <c r="I80" s="228">
        <v>250</v>
      </c>
      <c r="J80" s="228">
        <v>315</v>
      </c>
      <c r="K80" s="229">
        <v>315</v>
      </c>
      <c r="L80" s="229"/>
      <c r="M80" s="229"/>
    </row>
    <row r="81" spans="1:13" ht="12.75">
      <c r="A81" s="232" t="s">
        <v>208</v>
      </c>
      <c r="B81" s="233"/>
      <c r="C81" s="234"/>
      <c r="D81" s="234"/>
      <c r="E81" s="234"/>
      <c r="F81" s="234"/>
      <c r="G81" s="234"/>
      <c r="H81" s="234"/>
      <c r="I81" s="234">
        <v>14.45</v>
      </c>
      <c r="J81" s="234">
        <v>22.85</v>
      </c>
      <c r="K81" s="235">
        <v>24.25</v>
      </c>
      <c r="L81" s="235"/>
      <c r="M81" s="235"/>
    </row>
    <row r="82" spans="1:13" ht="13.5" thickBot="1">
      <c r="A82" s="215" t="s">
        <v>25</v>
      </c>
      <c r="B82" s="216"/>
      <c r="C82" s="236"/>
      <c r="D82" s="236"/>
      <c r="E82" s="236"/>
      <c r="F82" s="236"/>
      <c r="G82" s="236"/>
      <c r="H82" s="236"/>
      <c r="I82" s="236"/>
      <c r="J82" s="236"/>
      <c r="K82" s="237"/>
      <c r="L82" s="237"/>
      <c r="M82" s="237"/>
    </row>
  </sheetData>
  <sheetProtection/>
  <printOptions/>
  <pageMargins left="0.2755905511811024" right="0.2755905511811024" top="0.5118110236220472" bottom="0.2755905511811024" header="0.2755905511811024" footer="0.11811023622047245"/>
  <pageSetup horizontalDpi="1200" verticalDpi="1200" orientation="portrait" paperSize="9" scale="95" r:id="rId2"/>
  <headerFooter alignWithMargins="0">
    <oddHeader>&amp;C14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74"/>
  <sheetViews>
    <sheetView zoomScale="148" zoomScaleNormal="148" zoomScalePageLayoutView="0" workbookViewId="0" topLeftCell="A44">
      <selection activeCell="X52" sqref="X52"/>
    </sheetView>
  </sheetViews>
  <sheetFormatPr defaultColWidth="9.00390625" defaultRowHeight="15.75"/>
  <cols>
    <col min="1" max="1" width="0.74609375" style="46" customWidth="1"/>
    <col min="2" max="2" width="3.125" style="46" customWidth="1"/>
    <col min="3" max="3" width="2.25390625" style="46" customWidth="1"/>
    <col min="4" max="4" width="3.125" style="46" customWidth="1"/>
    <col min="5" max="5" width="4.25390625" style="46" customWidth="1"/>
    <col min="6" max="7" width="3.125" style="46" customWidth="1"/>
    <col min="8" max="8" width="2.50390625" style="46" customWidth="1"/>
    <col min="9" max="9" width="0.12890625" style="46" hidden="1" customWidth="1"/>
    <col min="10" max="10" width="13.875" style="46" customWidth="1"/>
    <col min="11" max="11" width="11.875" style="46" customWidth="1"/>
    <col min="12" max="12" width="6.00390625" style="46" customWidth="1"/>
    <col min="13" max="13" width="4.125" style="46" customWidth="1"/>
    <col min="14" max="14" width="2.625" style="46" customWidth="1"/>
    <col min="15" max="15" width="8.00390625" style="46" customWidth="1"/>
    <col min="16" max="16" width="3.625" style="46" hidden="1" customWidth="1"/>
    <col min="17" max="17" width="9.00390625" style="46" customWidth="1"/>
    <col min="18" max="18" width="1.75390625" style="46" customWidth="1"/>
    <col min="19" max="19" width="6.00390625" style="46" customWidth="1"/>
    <col min="20" max="20" width="3.50390625" style="46" customWidth="1"/>
    <col min="21" max="21" width="3.375" style="46" customWidth="1"/>
    <col min="22" max="22" width="2.25390625" style="46" customWidth="1"/>
    <col min="23" max="23" width="3.625" style="46" customWidth="1"/>
    <col min="24" max="24" width="8.875" style="46" customWidth="1"/>
    <col min="25" max="25" width="11.00390625" style="46" customWidth="1"/>
    <col min="26" max="26" width="8.75390625" style="46" customWidth="1"/>
    <col min="27" max="27" width="13.125" style="46" customWidth="1"/>
    <col min="28" max="30" width="3.625" style="46" customWidth="1"/>
    <col min="31" max="31" width="6.50390625" style="46" customWidth="1"/>
    <col min="32" max="32" width="15.125" style="46" customWidth="1"/>
    <col min="33" max="35" width="3.625" style="46" customWidth="1"/>
    <col min="36" max="36" width="10.75390625" style="46" customWidth="1"/>
    <col min="37" max="37" width="5.125" style="46" customWidth="1"/>
    <col min="38" max="38" width="7.375" style="46" customWidth="1"/>
    <col min="39" max="39" width="9.125" style="46" customWidth="1"/>
    <col min="40" max="40" width="8.375" style="46" customWidth="1"/>
    <col min="41" max="42" width="9.125" style="46" customWidth="1"/>
    <col min="43" max="52" width="7.125" style="46" customWidth="1"/>
    <col min="53" max="16384" width="9.00390625" style="46" customWidth="1"/>
  </cols>
  <sheetData>
    <row r="1" spans="1:53" ht="15" customHeight="1">
      <c r="A1" s="47" t="s">
        <v>312</v>
      </c>
      <c r="C1" s="47"/>
      <c r="D1" s="47"/>
      <c r="E1" s="47"/>
      <c r="F1" s="47"/>
      <c r="G1" s="47"/>
      <c r="H1" s="47"/>
      <c r="I1" s="47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4:53" ht="5.25" customHeight="1"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</row>
    <row r="3" spans="1:53" ht="11.25" customHeight="1">
      <c r="A3" s="48"/>
      <c r="B3" s="999" t="s">
        <v>63</v>
      </c>
      <c r="C3" s="1000"/>
      <c r="D3" s="999" t="s">
        <v>64</v>
      </c>
      <c r="E3" s="1000"/>
      <c r="F3" s="436" t="s">
        <v>65</v>
      </c>
      <c r="G3" s="437"/>
      <c r="H3" s="436"/>
      <c r="I3" s="437"/>
      <c r="J3" s="1202" t="s">
        <v>221</v>
      </c>
      <c r="K3" s="1203"/>
      <c r="L3" s="985" t="s">
        <v>66</v>
      </c>
      <c r="M3" s="1120"/>
      <c r="N3" s="1120"/>
      <c r="O3" s="1120"/>
      <c r="P3" s="1120"/>
      <c r="Q3" s="1120"/>
      <c r="R3" s="1120"/>
      <c r="S3" s="1120"/>
      <c r="T3" s="1120"/>
      <c r="U3" s="1120"/>
      <c r="V3" s="1119"/>
      <c r="W3" s="692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6"/>
      <c r="AK3" s="276"/>
      <c r="AL3" s="276"/>
      <c r="AM3" s="276"/>
      <c r="AN3" s="276"/>
      <c r="AO3" s="276"/>
      <c r="AP3" s="276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76"/>
    </row>
    <row r="4" spans="1:53" ht="12.75" customHeight="1">
      <c r="A4" s="49"/>
      <c r="B4" s="1178"/>
      <c r="C4" s="1179"/>
      <c r="D4" s="1178" t="s">
        <v>67</v>
      </c>
      <c r="E4" s="1179"/>
      <c r="F4" s="434" t="s">
        <v>67</v>
      </c>
      <c r="G4" s="435"/>
      <c r="H4" s="434"/>
      <c r="I4" s="435"/>
      <c r="J4" s="1204" t="s">
        <v>69</v>
      </c>
      <c r="K4" s="1205"/>
      <c r="L4" s="998" t="s">
        <v>33</v>
      </c>
      <c r="M4" s="998" t="s">
        <v>178</v>
      </c>
      <c r="N4" s="1000"/>
      <c r="O4" s="1198" t="s">
        <v>275</v>
      </c>
      <c r="P4" s="436" t="s">
        <v>276</v>
      </c>
      <c r="Q4" s="999" t="s">
        <v>68</v>
      </c>
      <c r="R4" s="999"/>
      <c r="S4" s="1000"/>
      <c r="T4" s="998" t="s">
        <v>9</v>
      </c>
      <c r="U4" s="999"/>
      <c r="V4" s="1000"/>
      <c r="W4" s="692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6"/>
      <c r="AK4" s="276"/>
      <c r="AL4" s="276"/>
      <c r="AM4" s="276"/>
      <c r="AN4" s="276"/>
      <c r="AO4" s="276"/>
      <c r="AP4" s="276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76"/>
    </row>
    <row r="5" spans="1:53" ht="11.25" customHeight="1">
      <c r="A5" s="49"/>
      <c r="B5" s="1178"/>
      <c r="C5" s="1179"/>
      <c r="D5" s="1178" t="s">
        <v>69</v>
      </c>
      <c r="E5" s="1179"/>
      <c r="F5" s="1197" t="s">
        <v>69</v>
      </c>
      <c r="G5" s="1178"/>
      <c r="H5" s="1178"/>
      <c r="I5" s="435"/>
      <c r="J5" s="1198" t="s">
        <v>292</v>
      </c>
      <c r="K5" s="1200" t="s">
        <v>293</v>
      </c>
      <c r="L5" s="1197"/>
      <c r="M5" s="1197"/>
      <c r="N5" s="1179"/>
      <c r="O5" s="1206"/>
      <c r="P5" s="434"/>
      <c r="Q5" s="1193" t="s">
        <v>283</v>
      </c>
      <c r="R5" s="1195" t="s">
        <v>284</v>
      </c>
      <c r="S5" s="1193"/>
      <c r="T5" s="1197"/>
      <c r="U5" s="1178"/>
      <c r="V5" s="1179"/>
      <c r="W5" s="692"/>
      <c r="X5" s="273"/>
      <c r="Y5" s="273"/>
      <c r="Z5" s="273"/>
      <c r="AA5" s="273"/>
      <c r="AB5" s="273"/>
      <c r="AC5" s="273"/>
      <c r="AD5" s="273"/>
      <c r="AE5" s="273"/>
      <c r="AF5" s="356"/>
      <c r="AG5" s="273"/>
      <c r="AH5" s="273"/>
      <c r="AI5" s="273"/>
      <c r="AJ5" s="273"/>
      <c r="AK5" s="273"/>
      <c r="AL5" s="276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76"/>
    </row>
    <row r="6" spans="1:53" ht="9.75" customHeight="1">
      <c r="A6" s="50"/>
      <c r="B6" s="1114"/>
      <c r="C6" s="1115"/>
      <c r="D6" s="1114"/>
      <c r="E6" s="1115"/>
      <c r="F6" s="1113"/>
      <c r="G6" s="1114"/>
      <c r="H6" s="1114"/>
      <c r="I6" s="438"/>
      <c r="J6" s="1199"/>
      <c r="K6" s="1201"/>
      <c r="L6" s="1113"/>
      <c r="M6" s="1113"/>
      <c r="N6" s="1115"/>
      <c r="O6" s="1199"/>
      <c r="P6" s="761"/>
      <c r="Q6" s="1194"/>
      <c r="R6" s="1196"/>
      <c r="S6" s="1194"/>
      <c r="T6" s="1113"/>
      <c r="U6" s="1114"/>
      <c r="V6" s="1115"/>
      <c r="W6" s="692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692"/>
      <c r="AJ6" s="692"/>
      <c r="AK6" s="692"/>
      <c r="AL6" s="38"/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2"/>
      <c r="AY6" s="612"/>
      <c r="AZ6" s="612"/>
      <c r="BA6" s="276"/>
    </row>
    <row r="7" spans="1:53" ht="14.25" customHeight="1">
      <c r="A7" s="51"/>
      <c r="B7" s="1120">
        <v>2011</v>
      </c>
      <c r="C7" s="1120"/>
      <c r="D7" s="1186">
        <v>737.5</v>
      </c>
      <c r="E7" s="1187"/>
      <c r="F7" s="1188">
        <v>669.3</v>
      </c>
      <c r="G7" s="1189"/>
      <c r="H7" s="1189"/>
      <c r="I7" s="1190"/>
      <c r="J7" s="511">
        <v>412.5</v>
      </c>
      <c r="K7" s="512">
        <v>6.4</v>
      </c>
      <c r="L7" s="198">
        <v>56.5</v>
      </c>
      <c r="M7" s="1191">
        <v>2.8</v>
      </c>
      <c r="N7" s="1192"/>
      <c r="O7" s="749" t="s">
        <v>230</v>
      </c>
      <c r="P7" s="1191">
        <v>3.1</v>
      </c>
      <c r="Q7" s="1192"/>
      <c r="R7" s="1183">
        <v>2668</v>
      </c>
      <c r="S7" s="1185"/>
      <c r="T7" s="1183">
        <v>2730.4</v>
      </c>
      <c r="U7" s="1184"/>
      <c r="V7" s="1185"/>
      <c r="W7" s="182"/>
      <c r="X7" s="274"/>
      <c r="Y7" s="262"/>
      <c r="Z7" s="262"/>
      <c r="AA7" s="262"/>
      <c r="AB7" s="262"/>
      <c r="AC7" s="262"/>
      <c r="AD7" s="262"/>
      <c r="AE7" s="585"/>
      <c r="AF7" s="273"/>
      <c r="AG7" s="244"/>
      <c r="AH7" s="244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276"/>
    </row>
    <row r="8" spans="1:53" ht="14.25" customHeight="1">
      <c r="A8" s="51"/>
      <c r="B8" s="1120">
        <v>2012</v>
      </c>
      <c r="C8" s="1120"/>
      <c r="D8" s="1186">
        <v>781.3</v>
      </c>
      <c r="E8" s="1187"/>
      <c r="F8" s="1188">
        <v>695.6</v>
      </c>
      <c r="G8" s="1189"/>
      <c r="H8" s="1189"/>
      <c r="I8" s="1190"/>
      <c r="J8" s="511">
        <v>430.1</v>
      </c>
      <c r="K8" s="512">
        <v>6.6</v>
      </c>
      <c r="L8" s="198">
        <v>74.07</v>
      </c>
      <c r="M8" s="1191">
        <f>3.566896+0.000987</f>
        <v>3.5678829999999997</v>
      </c>
      <c r="N8" s="1192"/>
      <c r="O8" s="750">
        <v>0.901454</v>
      </c>
      <c r="P8" s="1191">
        <v>17.795811</v>
      </c>
      <c r="Q8" s="1192"/>
      <c r="R8" s="1183">
        <v>2700.1</v>
      </c>
      <c r="S8" s="1185"/>
      <c r="T8" s="1183">
        <v>2796.435148</v>
      </c>
      <c r="U8" s="1184"/>
      <c r="V8" s="1185"/>
      <c r="W8" s="182"/>
      <c r="X8" s="274"/>
      <c r="Y8" s="585"/>
      <c r="Z8" s="262"/>
      <c r="AA8" s="262"/>
      <c r="AB8" s="262"/>
      <c r="AC8" s="262"/>
      <c r="AD8" s="262"/>
      <c r="AE8" s="262"/>
      <c r="AF8" s="630"/>
      <c r="AG8" s="244"/>
      <c r="AH8" s="244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  <c r="AZ8" s="612"/>
      <c r="BA8" s="276"/>
    </row>
    <row r="9" spans="1:53" ht="14.25" customHeight="1">
      <c r="A9" s="38"/>
      <c r="B9" s="249"/>
      <c r="C9" s="249"/>
      <c r="D9" s="557"/>
      <c r="E9" s="557"/>
      <c r="F9" s="250"/>
      <c r="G9" s="250"/>
      <c r="H9" s="250"/>
      <c r="I9" s="250"/>
      <c r="J9" s="631"/>
      <c r="K9" s="632"/>
      <c r="L9" s="252"/>
      <c r="M9" s="253"/>
      <c r="N9" s="253"/>
      <c r="O9" s="253"/>
      <c r="P9" s="253"/>
      <c r="Q9" s="253"/>
      <c r="R9" s="182"/>
      <c r="S9" s="182"/>
      <c r="T9" s="182"/>
      <c r="U9" s="182"/>
      <c r="V9" s="182"/>
      <c r="W9" s="182"/>
      <c r="X9" s="274"/>
      <c r="Y9" s="585"/>
      <c r="Z9" s="262"/>
      <c r="AA9" s="262"/>
      <c r="AB9" s="262"/>
      <c r="AC9" s="262"/>
      <c r="AD9" s="262"/>
      <c r="AE9" s="262"/>
      <c r="AF9" s="630"/>
      <c r="AG9" s="244"/>
      <c r="AH9" s="244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276"/>
    </row>
    <row r="10" spans="1:53" ht="14.25" customHeight="1">
      <c r="A10" s="38"/>
      <c r="B10" s="249"/>
      <c r="C10" s="249"/>
      <c r="D10" s="692"/>
      <c r="E10" s="692"/>
      <c r="F10" s="250"/>
      <c r="G10" s="250"/>
      <c r="H10" s="250"/>
      <c r="I10" s="250"/>
      <c r="J10" s="251"/>
      <c r="K10" s="252"/>
      <c r="L10" s="252"/>
      <c r="M10" s="253"/>
      <c r="N10" s="253"/>
      <c r="O10" s="253"/>
      <c r="P10" s="253"/>
      <c r="Q10" s="253"/>
      <c r="R10" s="182"/>
      <c r="S10" s="182"/>
      <c r="T10" s="182"/>
      <c r="U10" s="182"/>
      <c r="V10" s="182"/>
      <c r="W10" s="182"/>
      <c r="X10" s="274"/>
      <c r="Y10" s="585"/>
      <c r="Z10" s="262"/>
      <c r="AA10" s="352"/>
      <c r="AB10" s="262"/>
      <c r="AC10" s="262"/>
      <c r="AD10" s="262"/>
      <c r="AE10" s="262"/>
      <c r="AF10" s="244"/>
      <c r="AG10" s="244"/>
      <c r="AH10" s="244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276"/>
    </row>
    <row r="11" spans="1:53" ht="15.75" customHeight="1">
      <c r="A11" s="38"/>
      <c r="B11" s="692"/>
      <c r="C11" s="692"/>
      <c r="D11" s="692"/>
      <c r="E11" s="692"/>
      <c r="F11" s="52"/>
      <c r="G11" s="52"/>
      <c r="H11" s="52"/>
      <c r="I11" s="52"/>
      <c r="J11" s="53"/>
      <c r="K11" s="53"/>
      <c r="L11" s="53"/>
      <c r="W11" s="182"/>
      <c r="X11" s="274"/>
      <c r="Y11" s="276"/>
      <c r="Z11" s="276"/>
      <c r="AA11" s="276"/>
      <c r="AB11" s="276"/>
      <c r="AC11" s="276"/>
      <c r="AD11" s="276"/>
      <c r="AE11" s="276"/>
      <c r="AF11" s="38"/>
      <c r="AG11" s="276"/>
      <c r="AH11" s="276"/>
      <c r="AI11" s="38"/>
      <c r="AJ11" s="38"/>
      <c r="AK11" s="38"/>
      <c r="AL11" s="38"/>
      <c r="AM11" s="54"/>
      <c r="AN11" s="54"/>
      <c r="AO11" s="54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276"/>
    </row>
    <row r="12" spans="1:53" ht="15.75" customHeight="1">
      <c r="A12" s="38"/>
      <c r="B12" s="692"/>
      <c r="C12" s="692"/>
      <c r="D12" s="692"/>
      <c r="E12" s="692"/>
      <c r="F12" s="52"/>
      <c r="G12" s="52"/>
      <c r="H12" s="52"/>
      <c r="I12" s="52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182"/>
      <c r="X12" s="274"/>
      <c r="Y12" s="54"/>
      <c r="Z12" s="275"/>
      <c r="AA12" s="275"/>
      <c r="AB12" s="275"/>
      <c r="AC12" s="275"/>
      <c r="AD12" s="275"/>
      <c r="AE12" s="275"/>
      <c r="AF12" s="275"/>
      <c r="AG12" s="275"/>
      <c r="AH12" s="275"/>
      <c r="AI12" s="54"/>
      <c r="AJ12" s="54"/>
      <c r="AK12" s="54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276"/>
    </row>
    <row r="13" spans="1:53" ht="15.75" customHeight="1">
      <c r="A13" s="38"/>
      <c r="B13" s="692"/>
      <c r="C13" s="692"/>
      <c r="D13" s="692"/>
      <c r="E13" s="692"/>
      <c r="F13" s="52"/>
      <c r="G13" s="52"/>
      <c r="H13" s="52"/>
      <c r="I13" s="52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182"/>
      <c r="X13" s="274"/>
      <c r="Y13" s="349"/>
      <c r="Z13" s="349"/>
      <c r="AA13" s="349"/>
      <c r="AB13" s="349"/>
      <c r="AC13" s="349"/>
      <c r="AD13" s="349"/>
      <c r="AE13" s="275"/>
      <c r="AF13" s="275"/>
      <c r="AG13" s="275"/>
      <c r="AH13" s="275"/>
      <c r="AI13" s="54"/>
      <c r="AJ13" s="54"/>
      <c r="AK13" s="54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</row>
    <row r="14" spans="1:53" ht="15.75" customHeight="1">
      <c r="A14" s="38"/>
      <c r="B14" s="692"/>
      <c r="C14" s="692"/>
      <c r="D14" s="692"/>
      <c r="E14" s="692"/>
      <c r="F14" s="52"/>
      <c r="G14" s="52"/>
      <c r="H14" s="52"/>
      <c r="I14" s="52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182"/>
      <c r="X14" s="274"/>
      <c r="Y14" s="349"/>
      <c r="Z14" s="349"/>
      <c r="AA14" s="349"/>
      <c r="AB14" s="349"/>
      <c r="AC14" s="349"/>
      <c r="AD14" s="349"/>
      <c r="AE14" s="275"/>
      <c r="AF14" s="275"/>
      <c r="AG14" s="275"/>
      <c r="AH14" s="275"/>
      <c r="AI14" s="54"/>
      <c r="AJ14" s="54"/>
      <c r="AK14" s="54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</row>
    <row r="15" spans="1:53" ht="15.75" customHeight="1">
      <c r="A15" s="38"/>
      <c r="B15" s="692"/>
      <c r="C15" s="692"/>
      <c r="D15" s="692"/>
      <c r="E15" s="692"/>
      <c r="F15" s="52"/>
      <c r="G15" s="52"/>
      <c r="H15" s="52"/>
      <c r="I15" s="52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182"/>
      <c r="X15" s="274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54"/>
      <c r="AJ15" s="54"/>
      <c r="AK15" s="54"/>
      <c r="AL15" s="276"/>
      <c r="AM15" s="244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</row>
    <row r="16" spans="1:53" ht="15.75" customHeight="1">
      <c r="A16" s="38"/>
      <c r="B16" s="692"/>
      <c r="C16" s="692"/>
      <c r="D16" s="692"/>
      <c r="E16" s="692"/>
      <c r="F16" s="52"/>
      <c r="G16" s="52"/>
      <c r="H16" s="52"/>
      <c r="I16" s="52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54"/>
      <c r="AJ16" s="54"/>
      <c r="AK16" s="54"/>
      <c r="AL16" s="276"/>
      <c r="AM16" s="764"/>
      <c r="AN16" s="245" t="s">
        <v>11</v>
      </c>
      <c r="AO16" s="245" t="s">
        <v>12</v>
      </c>
      <c r="AP16" s="245" t="s">
        <v>13</v>
      </c>
      <c r="AQ16" s="245" t="s">
        <v>14</v>
      </c>
      <c r="AR16" s="245" t="s">
        <v>15</v>
      </c>
      <c r="AS16" s="245" t="s">
        <v>16</v>
      </c>
      <c r="AT16" s="245" t="s">
        <v>17</v>
      </c>
      <c r="AU16" s="245" t="s">
        <v>18</v>
      </c>
      <c r="AV16" s="245" t="s">
        <v>19</v>
      </c>
      <c r="AW16" s="245" t="s">
        <v>20</v>
      </c>
      <c r="AX16" s="245" t="s">
        <v>21</v>
      </c>
      <c r="AY16" s="245" t="s">
        <v>22</v>
      </c>
      <c r="AZ16" s="276"/>
      <c r="BA16" s="276"/>
    </row>
    <row r="17" spans="1:53" ht="15.75" customHeight="1">
      <c r="A17" s="38"/>
      <c r="B17" s="692"/>
      <c r="C17" s="692"/>
      <c r="D17" s="692"/>
      <c r="E17" s="692"/>
      <c r="F17" s="52"/>
      <c r="G17" s="52"/>
      <c r="H17" s="52"/>
      <c r="I17" s="52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54"/>
      <c r="AJ17" s="54"/>
      <c r="AK17" s="54"/>
      <c r="AL17" s="276"/>
      <c r="AM17" s="765">
        <v>2008</v>
      </c>
      <c r="AN17" s="766">
        <v>377.9</v>
      </c>
      <c r="AO17" s="766">
        <v>373.5</v>
      </c>
      <c r="AP17" s="767">
        <v>378.1</v>
      </c>
      <c r="AQ17" s="766">
        <v>369.2</v>
      </c>
      <c r="AR17" s="766">
        <v>365.9</v>
      </c>
      <c r="AS17" s="766">
        <v>347.3</v>
      </c>
      <c r="AT17" s="766">
        <v>342.3</v>
      </c>
      <c r="AU17" s="766">
        <v>347.7</v>
      </c>
      <c r="AV17" s="766">
        <v>340.1</v>
      </c>
      <c r="AW17" s="766">
        <v>352.9</v>
      </c>
      <c r="AX17" s="766">
        <v>363.9</v>
      </c>
      <c r="AY17" s="766">
        <v>377.3</v>
      </c>
      <c r="AZ17" s="276"/>
      <c r="BA17" s="276"/>
    </row>
    <row r="18" spans="1:53" ht="13.5" customHeight="1">
      <c r="A18" s="38"/>
      <c r="B18" s="692"/>
      <c r="C18" s="692"/>
      <c r="D18" s="692"/>
      <c r="E18" s="692"/>
      <c r="F18" s="52"/>
      <c r="G18" s="52"/>
      <c r="H18" s="52"/>
      <c r="I18" s="52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54"/>
      <c r="AJ18" s="54"/>
      <c r="AK18" s="54"/>
      <c r="AL18" s="276"/>
      <c r="AM18" s="765">
        <v>2011</v>
      </c>
      <c r="AN18" s="768">
        <v>394.6</v>
      </c>
      <c r="AO18" s="769">
        <v>404</v>
      </c>
      <c r="AP18" s="768">
        <v>402.3</v>
      </c>
      <c r="AQ18" s="768">
        <v>395.2</v>
      </c>
      <c r="AR18" s="768">
        <v>384.7</v>
      </c>
      <c r="AS18" s="768">
        <v>369.9</v>
      </c>
      <c r="AT18" s="768">
        <v>364.3</v>
      </c>
      <c r="AU18" s="768">
        <v>349.8</v>
      </c>
      <c r="AV18" s="768">
        <v>365.4</v>
      </c>
      <c r="AW18" s="768">
        <v>385.4</v>
      </c>
      <c r="AX18" s="768">
        <v>394.1</v>
      </c>
      <c r="AY18" s="769">
        <v>412.5</v>
      </c>
      <c r="AZ18" s="276"/>
      <c r="BA18" s="276"/>
    </row>
    <row r="19" spans="1:53" ht="13.5" customHeight="1">
      <c r="A19" s="38"/>
      <c r="B19" s="692"/>
      <c r="C19" s="692"/>
      <c r="D19" s="692"/>
      <c r="E19" s="692"/>
      <c r="F19" s="52"/>
      <c r="G19" s="52"/>
      <c r="H19" s="52"/>
      <c r="I19" s="52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275"/>
      <c r="Y19" s="275"/>
      <c r="Z19" s="275"/>
      <c r="AA19" s="275"/>
      <c r="AB19" s="275"/>
      <c r="AC19" s="275"/>
      <c r="AD19" s="275"/>
      <c r="AE19" s="275"/>
      <c r="AF19" s="389"/>
      <c r="AG19" s="275"/>
      <c r="AH19" s="275"/>
      <c r="AI19" s="54"/>
      <c r="AJ19" s="54"/>
      <c r="AK19" s="54"/>
      <c r="AL19" s="276"/>
      <c r="AM19" s="770">
        <v>2012</v>
      </c>
      <c r="AN19" s="771">
        <v>410.365</v>
      </c>
      <c r="AO19" s="771">
        <v>429.11</v>
      </c>
      <c r="AP19" s="771">
        <v>412.445</v>
      </c>
      <c r="AQ19" s="771">
        <v>397.6</v>
      </c>
      <c r="AR19" s="771">
        <v>388.845</v>
      </c>
      <c r="AS19" s="771">
        <v>368.42</v>
      </c>
      <c r="AT19" s="771">
        <v>366.3</v>
      </c>
      <c r="AU19" s="771">
        <v>366.6</v>
      </c>
      <c r="AV19" s="771">
        <v>371.7</v>
      </c>
      <c r="AW19" s="771">
        <v>386.3</v>
      </c>
      <c r="AX19" s="771">
        <v>406.88</v>
      </c>
      <c r="AY19" s="772">
        <v>430.1</v>
      </c>
      <c r="AZ19" s="276"/>
      <c r="BA19" s="276"/>
    </row>
    <row r="20" spans="1:53" ht="15" customHeight="1">
      <c r="A20" s="38"/>
      <c r="B20" s="692"/>
      <c r="C20" s="692"/>
      <c r="D20" s="692"/>
      <c r="E20" s="692"/>
      <c r="F20" s="52"/>
      <c r="G20" s="52"/>
      <c r="H20" s="52"/>
      <c r="I20" s="52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54"/>
      <c r="AJ20" s="54"/>
      <c r="AK20" s="54"/>
      <c r="AL20" s="276"/>
      <c r="AM20" s="765"/>
      <c r="AN20" s="766"/>
      <c r="AO20" s="766"/>
      <c r="AP20" s="766"/>
      <c r="AQ20" s="766"/>
      <c r="AR20" s="766"/>
      <c r="AS20" s="766"/>
      <c r="AT20" s="766"/>
      <c r="AU20" s="766"/>
      <c r="AV20" s="766"/>
      <c r="AW20" s="766"/>
      <c r="AX20" s="766"/>
      <c r="AY20" s="766"/>
      <c r="AZ20" s="276"/>
      <c r="BA20" s="276"/>
    </row>
    <row r="21" spans="1:53" ht="15" customHeight="1">
      <c r="A21" s="38"/>
      <c r="B21" s="692"/>
      <c r="C21" s="692"/>
      <c r="D21" s="692"/>
      <c r="E21" s="692"/>
      <c r="F21" s="52"/>
      <c r="G21" s="52"/>
      <c r="H21" s="52"/>
      <c r="I21" s="52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275" t="s">
        <v>257</v>
      </c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54"/>
      <c r="AJ21" s="54"/>
      <c r="AK21" s="54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</row>
    <row r="22" spans="1:53" ht="15" customHeight="1">
      <c r="A22" s="38"/>
      <c r="B22" s="692"/>
      <c r="C22" s="692"/>
      <c r="D22" s="692"/>
      <c r="E22" s="692"/>
      <c r="F22" s="52"/>
      <c r="G22" s="52"/>
      <c r="H22" s="52"/>
      <c r="I22" s="52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54"/>
      <c r="AJ22" s="54"/>
      <c r="AK22" s="54"/>
      <c r="AL22" s="276"/>
      <c r="AM22" s="245"/>
      <c r="AN22" s="245" t="s">
        <v>11</v>
      </c>
      <c r="AO22" s="245" t="s">
        <v>12</v>
      </c>
      <c r="AP22" s="245" t="s">
        <v>13</v>
      </c>
      <c r="AQ22" s="245" t="s">
        <v>14</v>
      </c>
      <c r="AR22" s="245" t="s">
        <v>15</v>
      </c>
      <c r="AS22" s="245" t="s">
        <v>16</v>
      </c>
      <c r="AT22" s="245" t="s">
        <v>17</v>
      </c>
      <c r="AU22" s="245" t="s">
        <v>18</v>
      </c>
      <c r="AV22" s="245" t="s">
        <v>19</v>
      </c>
      <c r="AW22" s="245" t="s">
        <v>20</v>
      </c>
      <c r="AX22" s="245" t="s">
        <v>21</v>
      </c>
      <c r="AY22" s="245" t="s">
        <v>22</v>
      </c>
      <c r="AZ22" s="276"/>
      <c r="BA22" s="276"/>
    </row>
    <row r="23" spans="1:53" ht="15" customHeight="1">
      <c r="A23" s="38"/>
      <c r="B23" s="692"/>
      <c r="C23" s="692"/>
      <c r="D23" s="692"/>
      <c r="E23" s="692"/>
      <c r="F23" s="52"/>
      <c r="G23" s="52"/>
      <c r="H23" s="52"/>
      <c r="I23" s="52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54"/>
      <c r="AJ23" s="54"/>
      <c r="AK23" s="38"/>
      <c r="AL23" s="276"/>
      <c r="AM23" s="764">
        <v>2008</v>
      </c>
      <c r="AN23" s="766">
        <v>5.37</v>
      </c>
      <c r="AO23" s="766">
        <v>5.29</v>
      </c>
      <c r="AP23" s="766">
        <v>5.53</v>
      </c>
      <c r="AQ23" s="766">
        <v>5.49</v>
      </c>
      <c r="AR23" s="766">
        <v>5.42</v>
      </c>
      <c r="AS23" s="766">
        <v>5.28</v>
      </c>
      <c r="AT23" s="766">
        <v>5.37</v>
      </c>
      <c r="AU23" s="766">
        <v>5.29</v>
      </c>
      <c r="AV23" s="766">
        <v>5.2</v>
      </c>
      <c r="AW23" s="766">
        <v>5.29</v>
      </c>
      <c r="AX23" s="766">
        <v>4.95</v>
      </c>
      <c r="AY23" s="766">
        <v>5.97</v>
      </c>
      <c r="AZ23" s="276"/>
      <c r="BA23" s="276"/>
    </row>
    <row r="24" spans="1:53" ht="15" customHeight="1">
      <c r="A24" s="38"/>
      <c r="B24" s="692"/>
      <c r="C24" s="692"/>
      <c r="D24" s="692"/>
      <c r="E24" s="692"/>
      <c r="F24" s="52"/>
      <c r="G24" s="52"/>
      <c r="H24" s="52"/>
      <c r="I24" s="52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54"/>
      <c r="AJ24" s="54"/>
      <c r="AK24" s="38"/>
      <c r="AL24" s="276"/>
      <c r="AM24" s="764">
        <v>2009</v>
      </c>
      <c r="AN24" s="773">
        <v>5.48</v>
      </c>
      <c r="AO24" s="773">
        <v>5.22</v>
      </c>
      <c r="AP24" s="773">
        <v>5.14</v>
      </c>
      <c r="AQ24" s="773">
        <v>5.43</v>
      </c>
      <c r="AR24" s="774">
        <v>5.56</v>
      </c>
      <c r="AS24" s="773">
        <v>5.35</v>
      </c>
      <c r="AT24" s="773">
        <v>5.16</v>
      </c>
      <c r="AU24" s="773">
        <v>5.22</v>
      </c>
      <c r="AV24" s="773">
        <v>5.22</v>
      </c>
      <c r="AW24" s="773">
        <v>5.18</v>
      </c>
      <c r="AX24" s="773">
        <v>5.3</v>
      </c>
      <c r="AY24" s="773">
        <v>5.55</v>
      </c>
      <c r="AZ24" s="276"/>
      <c r="BA24" s="276"/>
    </row>
    <row r="25" spans="1:53" ht="15" customHeight="1">
      <c r="A25" s="38"/>
      <c r="B25" s="692"/>
      <c r="C25" s="692"/>
      <c r="D25" s="692"/>
      <c r="E25" s="692"/>
      <c r="F25" s="52"/>
      <c r="G25" s="52"/>
      <c r="H25" s="52"/>
      <c r="I25" s="52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54"/>
      <c r="AJ25" s="54"/>
      <c r="AK25" s="38"/>
      <c r="AL25" s="276"/>
      <c r="AM25" s="764">
        <v>2010</v>
      </c>
      <c r="AN25" s="773">
        <v>5.43</v>
      </c>
      <c r="AO25" s="773">
        <v>5.56</v>
      </c>
      <c r="AP25" s="773">
        <v>5.31</v>
      </c>
      <c r="AQ25" s="773">
        <v>5.42</v>
      </c>
      <c r="AR25" s="773">
        <v>5.74</v>
      </c>
      <c r="AS25" s="773">
        <v>5.3</v>
      </c>
      <c r="AT25" s="773">
        <v>5.34</v>
      </c>
      <c r="AU25" s="773">
        <v>5.276</v>
      </c>
      <c r="AV25" s="773">
        <v>5.548</v>
      </c>
      <c r="AW25" s="773">
        <v>5.376</v>
      </c>
      <c r="AX25" s="773">
        <v>5.292</v>
      </c>
      <c r="AY25" s="774">
        <v>6.1</v>
      </c>
      <c r="AZ25" s="276"/>
      <c r="BA25" s="276"/>
    </row>
    <row r="26" spans="2:53" ht="15" customHeight="1">
      <c r="B26" s="692"/>
      <c r="C26" s="692"/>
      <c r="D26" s="692"/>
      <c r="E26" s="692"/>
      <c r="F26" s="52"/>
      <c r="G26" s="52"/>
      <c r="H26" s="52"/>
      <c r="I26" s="52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54"/>
      <c r="AJ26" s="54"/>
      <c r="AK26" s="38"/>
      <c r="AL26" s="276"/>
      <c r="AM26" s="775">
        <v>2011</v>
      </c>
      <c r="AN26" s="276">
        <v>5.5</v>
      </c>
      <c r="AO26" s="276">
        <v>5.7</v>
      </c>
      <c r="AP26" s="276">
        <v>5.6</v>
      </c>
      <c r="AQ26" s="276">
        <v>5.6</v>
      </c>
      <c r="AR26" s="276">
        <v>5.7</v>
      </c>
      <c r="AS26" s="276">
        <v>5.7</v>
      </c>
      <c r="AT26" s="276">
        <v>5.4</v>
      </c>
      <c r="AU26" s="276">
        <v>5.5</v>
      </c>
      <c r="AV26" s="276">
        <v>5.5</v>
      </c>
      <c r="AW26" s="276">
        <v>5.7</v>
      </c>
      <c r="AX26" s="276">
        <v>5.6</v>
      </c>
      <c r="AY26" s="276">
        <v>6.4</v>
      </c>
      <c r="AZ26" s="276"/>
      <c r="BA26" s="276"/>
    </row>
    <row r="27" spans="1:53" ht="18" customHeight="1">
      <c r="A27" s="45" t="s">
        <v>303</v>
      </c>
      <c r="C27" s="55"/>
      <c r="D27" s="55"/>
      <c r="E27" s="55"/>
      <c r="F27" s="55"/>
      <c r="G27" s="55"/>
      <c r="H27" s="55"/>
      <c r="I27" s="55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38"/>
      <c r="AJ27" s="38"/>
      <c r="AK27" s="38"/>
      <c r="AL27" s="276"/>
      <c r="AM27" s="276"/>
      <c r="AN27" s="244"/>
      <c r="AO27" s="244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</row>
    <row r="28" spans="13:53" ht="4.5" customHeight="1">
      <c r="M28" s="56"/>
      <c r="N28" s="56"/>
      <c r="O28" s="56"/>
      <c r="P28" s="56"/>
      <c r="Q28" s="56"/>
      <c r="R28" s="56"/>
      <c r="S28" s="56"/>
      <c r="T28" s="56"/>
      <c r="U28" s="56"/>
      <c r="V28"/>
      <c r="W28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612"/>
      <c r="AJ28" s="612"/>
      <c r="AK28" s="612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</row>
    <row r="29" spans="1:53" ht="12" customHeight="1">
      <c r="A29" s="998" t="s">
        <v>70</v>
      </c>
      <c r="B29" s="999"/>
      <c r="C29" s="999"/>
      <c r="D29" s="999"/>
      <c r="E29" s="999"/>
      <c r="F29" s="999"/>
      <c r="G29" s="999"/>
      <c r="H29" s="999"/>
      <c r="I29" s="999"/>
      <c r="J29" s="1000"/>
      <c r="K29" s="985">
        <v>2011</v>
      </c>
      <c r="L29" s="1120"/>
      <c r="M29" s="1120"/>
      <c r="N29" s="1120"/>
      <c r="O29" s="1120"/>
      <c r="P29" s="1119"/>
      <c r="Q29" s="985">
        <v>2012</v>
      </c>
      <c r="R29" s="1176"/>
      <c r="S29" s="1176"/>
      <c r="T29" s="1176"/>
      <c r="U29" s="1176"/>
      <c r="V29" s="1177"/>
      <c r="W29" s="692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692"/>
      <c r="AJ29" s="692"/>
      <c r="AK29" s="692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</row>
    <row r="30" spans="1:53" ht="10.5" customHeight="1">
      <c r="A30" s="1173"/>
      <c r="B30" s="1174"/>
      <c r="C30" s="1174"/>
      <c r="D30" s="1174"/>
      <c r="E30" s="1174"/>
      <c r="F30" s="1174"/>
      <c r="G30" s="1174"/>
      <c r="H30" s="1174"/>
      <c r="I30" s="1174"/>
      <c r="J30" s="1175"/>
      <c r="K30" s="985" t="s">
        <v>54</v>
      </c>
      <c r="L30" s="1119"/>
      <c r="M30" s="1178" t="s">
        <v>50</v>
      </c>
      <c r="N30" s="1178"/>
      <c r="O30" s="1178"/>
      <c r="P30" s="1179"/>
      <c r="Q30" s="1180" t="s">
        <v>54</v>
      </c>
      <c r="R30" s="1181"/>
      <c r="S30" s="1182"/>
      <c r="T30" s="1180" t="s">
        <v>50</v>
      </c>
      <c r="U30" s="1181"/>
      <c r="V30" s="1182"/>
      <c r="W30" s="1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177"/>
      <c r="AJ30" s="177"/>
      <c r="AK30" s="177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</row>
    <row r="31" spans="1:53" ht="13.5" customHeight="1">
      <c r="A31" s="48"/>
      <c r="B31" s="42" t="s">
        <v>71</v>
      </c>
      <c r="C31" s="42"/>
      <c r="D31" s="42"/>
      <c r="E31" s="42"/>
      <c r="F31" s="42"/>
      <c r="G31" s="42"/>
      <c r="H31" s="42"/>
      <c r="I31" s="42"/>
      <c r="K31" s="633">
        <v>62.4</v>
      </c>
      <c r="L31" s="634"/>
      <c r="M31" s="1121">
        <v>2.4</v>
      </c>
      <c r="N31" s="1122"/>
      <c r="O31" s="1122"/>
      <c r="P31" s="1123"/>
      <c r="Q31" s="1107">
        <v>96.33514799999999</v>
      </c>
      <c r="R31" s="1108"/>
      <c r="S31" s="1109"/>
      <c r="T31" s="1126">
        <v>3.444925921942641</v>
      </c>
      <c r="U31" s="1127"/>
      <c r="V31" s="1128"/>
      <c r="W31" s="183"/>
      <c r="X31" s="791">
        <f>SUM(X32:X35)</f>
        <v>96.39999999999999</v>
      </c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1169"/>
      <c r="AJ31" s="1169"/>
      <c r="AK31" s="183"/>
      <c r="AL31" s="289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</row>
    <row r="32" spans="1:53" ht="13.5" customHeight="1">
      <c r="A32" s="49"/>
      <c r="B32" s="40"/>
      <c r="C32" s="58" t="s">
        <v>191</v>
      </c>
      <c r="D32" s="40"/>
      <c r="E32" s="40"/>
      <c r="F32" s="40"/>
      <c r="G32" s="40"/>
      <c r="H32" s="40"/>
      <c r="I32" s="40"/>
      <c r="J32" s="544"/>
      <c r="K32" s="635">
        <v>56.5</v>
      </c>
      <c r="L32" s="636"/>
      <c r="M32" s="1143">
        <v>2.2</v>
      </c>
      <c r="N32" s="1144"/>
      <c r="O32" s="1144"/>
      <c r="P32" s="1145"/>
      <c r="Q32" s="1170">
        <v>74.07</v>
      </c>
      <c r="R32" s="1171"/>
      <c r="S32" s="1172"/>
      <c r="T32" s="1148">
        <v>2.6487286139664357</v>
      </c>
      <c r="U32" s="1149"/>
      <c r="V32" s="1150"/>
      <c r="W32" s="184"/>
      <c r="X32" s="791">
        <v>74.1</v>
      </c>
      <c r="Y32" s="792"/>
      <c r="Z32" s="279"/>
      <c r="AA32" s="279"/>
      <c r="AB32" s="279"/>
      <c r="AC32" s="279"/>
      <c r="AD32" s="279"/>
      <c r="AE32" s="279"/>
      <c r="AF32" s="279"/>
      <c r="AG32" s="279"/>
      <c r="AH32" s="279"/>
      <c r="AI32" s="1059"/>
      <c r="AJ32" s="1059"/>
      <c r="AK32" s="637"/>
      <c r="AL32" s="289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</row>
    <row r="33" spans="1:53" ht="16.5" customHeight="1">
      <c r="A33" s="49"/>
      <c r="B33" s="40"/>
      <c r="C33" s="40" t="s">
        <v>273</v>
      </c>
      <c r="D33" s="40"/>
      <c r="E33" s="40"/>
      <c r="F33" s="40"/>
      <c r="G33" s="40"/>
      <c r="H33" s="40"/>
      <c r="I33" s="40"/>
      <c r="K33" s="638">
        <v>2.8</v>
      </c>
      <c r="L33" s="639"/>
      <c r="M33" s="1143">
        <v>0.1</v>
      </c>
      <c r="N33" s="1144"/>
      <c r="O33" s="1144"/>
      <c r="P33" s="1145"/>
      <c r="Q33" s="1099">
        <v>3.5678829999999997</v>
      </c>
      <c r="R33" s="1146"/>
      <c r="S33" s="1147"/>
      <c r="T33" s="1148">
        <v>0.12758679348433113</v>
      </c>
      <c r="U33" s="1149"/>
      <c r="V33" s="1150"/>
      <c r="W33" s="185"/>
      <c r="X33" s="791">
        <v>3.6</v>
      </c>
      <c r="Y33" s="792"/>
      <c r="Z33" s="279"/>
      <c r="AA33" s="279"/>
      <c r="AB33" s="279"/>
      <c r="AC33" s="279"/>
      <c r="AD33" s="279"/>
      <c r="AE33" s="279"/>
      <c r="AF33" s="279"/>
      <c r="AG33" s="279"/>
      <c r="AH33" s="280"/>
      <c r="AI33" s="1059"/>
      <c r="AJ33" s="1059"/>
      <c r="AK33" s="640"/>
      <c r="AL33" s="316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276"/>
    </row>
    <row r="34" spans="1:53" ht="16.5" customHeight="1">
      <c r="A34" s="49"/>
      <c r="B34" s="40"/>
      <c r="C34" s="1161" t="s">
        <v>268</v>
      </c>
      <c r="D34" s="1161"/>
      <c r="E34" s="1161"/>
      <c r="F34" s="1161"/>
      <c r="G34" s="1161"/>
      <c r="H34" s="1161"/>
      <c r="I34" s="1161"/>
      <c r="J34" s="1162"/>
      <c r="K34" s="638">
        <v>3.1</v>
      </c>
      <c r="L34" s="639"/>
      <c r="M34" s="1143">
        <v>0.1</v>
      </c>
      <c r="N34" s="1144"/>
      <c r="O34" s="1144"/>
      <c r="P34" s="1145"/>
      <c r="Q34" s="1099">
        <v>17.795811</v>
      </c>
      <c r="R34" s="1146"/>
      <c r="S34" s="1147"/>
      <c r="T34" s="1148">
        <v>0.636374696968255</v>
      </c>
      <c r="U34" s="1149"/>
      <c r="V34" s="1150"/>
      <c r="W34" s="185"/>
      <c r="X34" s="793">
        <v>17.8</v>
      </c>
      <c r="Y34" s="792"/>
      <c r="Z34" s="279"/>
      <c r="AA34" s="279"/>
      <c r="AB34" s="279"/>
      <c r="AC34" s="279"/>
      <c r="AD34" s="279"/>
      <c r="AE34" s="279"/>
      <c r="AF34" s="279"/>
      <c r="AG34" s="279"/>
      <c r="AH34" s="280"/>
      <c r="AI34" s="694"/>
      <c r="AJ34" s="694"/>
      <c r="AK34" s="640"/>
      <c r="AL34" s="316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276"/>
    </row>
    <row r="35" spans="1:53" ht="15" customHeight="1">
      <c r="A35" s="49"/>
      <c r="B35" s="40"/>
      <c r="C35" s="1161" t="s">
        <v>274</v>
      </c>
      <c r="D35" s="1161"/>
      <c r="E35" s="1161"/>
      <c r="F35" s="1161"/>
      <c r="G35" s="1161"/>
      <c r="H35" s="1161"/>
      <c r="I35" s="1161"/>
      <c r="J35" s="1162"/>
      <c r="K35" s="1091" t="s">
        <v>236</v>
      </c>
      <c r="L35" s="1092"/>
      <c r="M35" s="1093" t="s">
        <v>294</v>
      </c>
      <c r="N35" s="1094"/>
      <c r="O35" s="1094"/>
      <c r="P35" s="1095"/>
      <c r="Q35" s="1099">
        <v>0.901454</v>
      </c>
      <c r="R35" s="1146"/>
      <c r="S35" s="1147"/>
      <c r="T35" s="1148">
        <v>0.03223581752361954</v>
      </c>
      <c r="U35" s="1149"/>
      <c r="V35" s="1150"/>
      <c r="W35" s="185"/>
      <c r="X35" s="792">
        <v>0.9</v>
      </c>
      <c r="Y35" s="792"/>
      <c r="Z35" s="279"/>
      <c r="AA35" s="279"/>
      <c r="AB35" s="279"/>
      <c r="AC35" s="279"/>
      <c r="AD35" s="279"/>
      <c r="AE35" s="279"/>
      <c r="AF35" s="279"/>
      <c r="AG35" s="279"/>
      <c r="AH35" s="280"/>
      <c r="AI35" s="694"/>
      <c r="AJ35" s="694"/>
      <c r="AK35" s="640"/>
      <c r="AL35" s="316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276"/>
    </row>
    <row r="36" spans="1:53" ht="13.5" customHeight="1">
      <c r="A36" s="49"/>
      <c r="B36" s="42" t="s">
        <v>72</v>
      </c>
      <c r="C36" s="42"/>
      <c r="D36" s="42"/>
      <c r="E36" s="42"/>
      <c r="F36" s="42"/>
      <c r="G36" s="42"/>
      <c r="H36" s="42"/>
      <c r="I36" s="42"/>
      <c r="J36" s="546"/>
      <c r="K36" s="641">
        <v>2668</v>
      </c>
      <c r="L36" s="642"/>
      <c r="M36" s="1163">
        <v>97.6</v>
      </c>
      <c r="N36" s="1164"/>
      <c r="O36" s="1164"/>
      <c r="P36" s="1165"/>
      <c r="Q36" s="1076">
        <v>2700.100833</v>
      </c>
      <c r="R36" s="1146"/>
      <c r="S36" s="1147"/>
      <c r="T36" s="1166">
        <v>96.55507407805736</v>
      </c>
      <c r="U36" s="1167"/>
      <c r="V36" s="1168"/>
      <c r="W36" s="184"/>
      <c r="X36" s="792">
        <f>SUM(X37:X40)</f>
        <v>2700.1</v>
      </c>
      <c r="Y36" s="792"/>
      <c r="Z36" s="279"/>
      <c r="AA36" s="279"/>
      <c r="AB36" s="279"/>
      <c r="AC36" s="279"/>
      <c r="AD36" s="279"/>
      <c r="AE36" s="279"/>
      <c r="AF36" s="279"/>
      <c r="AG36" s="279"/>
      <c r="AH36" s="279"/>
      <c r="AI36" s="1160"/>
      <c r="AJ36" s="1160"/>
      <c r="AK36" s="637"/>
      <c r="AL36" s="316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276"/>
    </row>
    <row r="37" spans="1:53" ht="13.5" customHeight="1">
      <c r="A37" s="49"/>
      <c r="B37" s="40"/>
      <c r="C37" s="58" t="s">
        <v>73</v>
      </c>
      <c r="D37" s="40"/>
      <c r="E37" s="40"/>
      <c r="F37" s="40"/>
      <c r="G37" s="40"/>
      <c r="H37" s="40"/>
      <c r="I37" s="40"/>
      <c r="J37" s="192"/>
      <c r="K37" s="638">
        <v>11.6</v>
      </c>
      <c r="L37" s="643"/>
      <c r="M37" s="1143">
        <v>0.4</v>
      </c>
      <c r="N37" s="1144"/>
      <c r="O37" s="1144"/>
      <c r="P37" s="1145"/>
      <c r="Q37" s="1099">
        <v>10.9838</v>
      </c>
      <c r="R37" s="1146"/>
      <c r="S37" s="1147"/>
      <c r="T37" s="1148">
        <v>0.3927785250450187</v>
      </c>
      <c r="U37" s="1149"/>
      <c r="V37" s="1150"/>
      <c r="W37" s="184"/>
      <c r="X37" s="792">
        <v>11</v>
      </c>
      <c r="Y37" s="792"/>
      <c r="Z37" s="279"/>
      <c r="AA37" s="279"/>
      <c r="AB37" s="279"/>
      <c r="AC37" s="279"/>
      <c r="AD37" s="279"/>
      <c r="AE37" s="279"/>
      <c r="AF37" s="281"/>
      <c r="AG37" s="279"/>
      <c r="AH37" s="279"/>
      <c r="AI37" s="1059"/>
      <c r="AJ37" s="1059"/>
      <c r="AK37" s="637"/>
      <c r="AL37" s="316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276"/>
    </row>
    <row r="38" spans="1:53" ht="13.5" customHeight="1">
      <c r="A38" s="49"/>
      <c r="B38" s="40"/>
      <c r="C38" s="58" t="s">
        <v>74</v>
      </c>
      <c r="D38" s="40"/>
      <c r="E38" s="40"/>
      <c r="F38" s="40"/>
      <c r="G38" s="40"/>
      <c r="H38" s="40"/>
      <c r="I38" s="40"/>
      <c r="J38" s="546"/>
      <c r="K38" s="644">
        <v>1058.7</v>
      </c>
      <c r="L38" s="645"/>
      <c r="M38" s="1143">
        <v>38.8</v>
      </c>
      <c r="N38" s="1144"/>
      <c r="O38" s="1144"/>
      <c r="P38" s="1145"/>
      <c r="Q38" s="1099">
        <v>1057.0487660000001</v>
      </c>
      <c r="R38" s="1146"/>
      <c r="S38" s="1147"/>
      <c r="T38" s="1148">
        <v>37.79985571570287</v>
      </c>
      <c r="U38" s="1149"/>
      <c r="V38" s="1150"/>
      <c r="W38" s="184"/>
      <c r="X38" s="792">
        <v>1057</v>
      </c>
      <c r="Y38" s="792"/>
      <c r="Z38" s="279"/>
      <c r="AA38" s="279"/>
      <c r="AB38" s="279"/>
      <c r="AC38" s="279"/>
      <c r="AD38" s="279"/>
      <c r="AE38" s="279"/>
      <c r="AF38" s="279"/>
      <c r="AG38" s="279"/>
      <c r="AH38" s="279"/>
      <c r="AI38" s="1059"/>
      <c r="AJ38" s="1059"/>
      <c r="AK38" s="637"/>
      <c r="AL38" s="316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276"/>
    </row>
    <row r="39" spans="1:53" ht="13.5" customHeight="1">
      <c r="A39" s="49"/>
      <c r="B39" s="40"/>
      <c r="C39" s="58" t="s">
        <v>25</v>
      </c>
      <c r="D39" s="40"/>
      <c r="E39" s="40"/>
      <c r="F39" s="40"/>
      <c r="G39" s="40"/>
      <c r="H39" s="40"/>
      <c r="I39" s="40"/>
      <c r="J39" s="544"/>
      <c r="K39" s="646">
        <v>1108.2</v>
      </c>
      <c r="L39" s="647"/>
      <c r="M39" s="1143">
        <v>40.6</v>
      </c>
      <c r="N39" s="1144"/>
      <c r="O39" s="1144"/>
      <c r="P39" s="1145"/>
      <c r="Q39" s="1099">
        <v>1150.373108</v>
      </c>
      <c r="R39" s="1146"/>
      <c r="S39" s="1147"/>
      <c r="T39" s="1148">
        <v>41.1371158079803</v>
      </c>
      <c r="U39" s="1149"/>
      <c r="V39" s="1150"/>
      <c r="W39" s="186"/>
      <c r="X39" s="794">
        <v>1150.4</v>
      </c>
      <c r="Y39" s="794"/>
      <c r="Z39" s="282"/>
      <c r="AA39" s="282"/>
      <c r="AB39" s="282"/>
      <c r="AC39" s="282"/>
      <c r="AD39" s="282"/>
      <c r="AE39" s="282"/>
      <c r="AF39" s="282"/>
      <c r="AG39" s="282"/>
      <c r="AH39" s="282"/>
      <c r="AI39" s="1059"/>
      <c r="AJ39" s="1059"/>
      <c r="AK39" s="648"/>
      <c r="AL39" s="316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276"/>
    </row>
    <row r="40" spans="1:53" ht="13.5" customHeight="1">
      <c r="A40" s="50"/>
      <c r="B40" s="40"/>
      <c r="C40" s="58" t="s">
        <v>192</v>
      </c>
      <c r="D40" s="40"/>
      <c r="E40" s="40"/>
      <c r="F40" s="40"/>
      <c r="G40" s="40"/>
      <c r="H40" s="40"/>
      <c r="I40" s="40"/>
      <c r="K40" s="649">
        <v>489.5</v>
      </c>
      <c r="L40" s="650"/>
      <c r="M40" s="1151">
        <v>17.8</v>
      </c>
      <c r="N40" s="1152"/>
      <c r="O40" s="1152"/>
      <c r="P40" s="1153"/>
      <c r="Q40" s="1154">
        <v>481.695159</v>
      </c>
      <c r="R40" s="1155"/>
      <c r="S40" s="1156"/>
      <c r="T40" s="1157">
        <v>17.225324029329173</v>
      </c>
      <c r="U40" s="1158"/>
      <c r="V40" s="1159"/>
      <c r="W40" s="184"/>
      <c r="X40" s="792">
        <v>481.7</v>
      </c>
      <c r="Y40" s="792"/>
      <c r="Z40" s="279"/>
      <c r="AA40" s="279"/>
      <c r="AB40" s="279"/>
      <c r="AC40" s="279"/>
      <c r="AD40" s="279"/>
      <c r="AE40" s="279"/>
      <c r="AF40" s="279"/>
      <c r="AG40" s="279"/>
      <c r="AH40" s="279"/>
      <c r="AI40" s="1059"/>
      <c r="AJ40" s="1059"/>
      <c r="AK40" s="637"/>
      <c r="AL40" s="31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38"/>
      <c r="BA40" s="276"/>
    </row>
    <row r="41" spans="1:53" ht="12" customHeight="1">
      <c r="A41" s="998" t="s">
        <v>9</v>
      </c>
      <c r="B41" s="999"/>
      <c r="C41" s="999"/>
      <c r="D41" s="687"/>
      <c r="E41" s="687"/>
      <c r="F41" s="687"/>
      <c r="G41" s="687"/>
      <c r="H41" s="687"/>
      <c r="I41" s="687"/>
      <c r="J41" s="687"/>
      <c r="K41" s="651">
        <v>2730.4</v>
      </c>
      <c r="L41" s="652"/>
      <c r="M41" s="1121">
        <v>100.00000000000001</v>
      </c>
      <c r="N41" s="1122"/>
      <c r="O41" s="1122"/>
      <c r="P41" s="1123"/>
      <c r="Q41" s="1107">
        <v>2796.435981</v>
      </c>
      <c r="R41" s="1124"/>
      <c r="S41" s="1125"/>
      <c r="T41" s="1126">
        <v>100</v>
      </c>
      <c r="U41" s="1127"/>
      <c r="V41" s="1128"/>
      <c r="W41" s="688"/>
      <c r="X41" s="795">
        <f>SUM(X36,X31)</f>
        <v>2796.5</v>
      </c>
      <c r="Y41" s="848"/>
      <c r="Z41" s="283"/>
      <c r="AA41" s="283"/>
      <c r="AB41" s="283"/>
      <c r="AC41" s="283"/>
      <c r="AD41" s="283"/>
      <c r="AE41" s="283"/>
      <c r="AF41" s="283"/>
      <c r="AG41" s="283"/>
      <c r="AH41" s="283"/>
      <c r="AI41" s="1135"/>
      <c r="AJ41" s="1135"/>
      <c r="AK41" s="283"/>
      <c r="AL41" s="289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</row>
    <row r="42" spans="1:53" ht="12" customHeight="1">
      <c r="A42" s="689"/>
      <c r="B42" s="1045" t="s">
        <v>258</v>
      </c>
      <c r="C42" s="1045"/>
      <c r="D42" s="1045"/>
      <c r="E42" s="1045"/>
      <c r="F42" s="1045"/>
      <c r="G42" s="1045"/>
      <c r="H42" s="1045"/>
      <c r="I42" s="1045"/>
      <c r="J42" s="1046"/>
      <c r="K42" s="1049">
        <v>551.9</v>
      </c>
      <c r="L42" s="1050"/>
      <c r="M42" s="1049">
        <v>20.2</v>
      </c>
      <c r="N42" s="1053"/>
      <c r="O42" s="1053"/>
      <c r="P42" s="1050"/>
      <c r="Q42" s="1137">
        <v>578.030307</v>
      </c>
      <c r="R42" s="1138"/>
      <c r="S42" s="1139"/>
      <c r="T42" s="1129">
        <v>20.670249951271813</v>
      </c>
      <c r="U42" s="1130"/>
      <c r="V42" s="1131"/>
      <c r="W42" s="688"/>
      <c r="X42" s="795"/>
      <c r="Y42" s="848"/>
      <c r="Z42" s="283"/>
      <c r="AA42" s="283"/>
      <c r="AB42" s="283"/>
      <c r="AC42" s="283"/>
      <c r="AD42" s="283"/>
      <c r="AE42" s="283"/>
      <c r="AF42" s="283"/>
      <c r="AG42" s="283"/>
      <c r="AH42" s="283"/>
      <c r="AI42" s="695"/>
      <c r="AJ42" s="695"/>
      <c r="AK42" s="283"/>
      <c r="AL42" s="289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</row>
    <row r="43" spans="1:53" ht="15" customHeight="1">
      <c r="A43" s="690"/>
      <c r="B43" s="1047"/>
      <c r="C43" s="1047"/>
      <c r="D43" s="1047"/>
      <c r="E43" s="1047"/>
      <c r="F43" s="1047"/>
      <c r="G43" s="1047"/>
      <c r="H43" s="1047"/>
      <c r="I43" s="1047"/>
      <c r="J43" s="1048"/>
      <c r="K43" s="1051"/>
      <c r="L43" s="1052"/>
      <c r="M43" s="1051"/>
      <c r="N43" s="1054"/>
      <c r="O43" s="1054"/>
      <c r="P43" s="1052"/>
      <c r="Q43" s="1140"/>
      <c r="R43" s="1141"/>
      <c r="S43" s="1142"/>
      <c r="T43" s="1132"/>
      <c r="U43" s="1133"/>
      <c r="V43" s="1134"/>
      <c r="W43" s="688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1136">
        <f>SUM(AI31,AI40)</f>
        <v>0</v>
      </c>
      <c r="AJ43" s="1136"/>
      <c r="AK43" s="283"/>
      <c r="AL43" s="289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</row>
    <row r="44" spans="2:53" ht="9" customHeight="1">
      <c r="B44" s="692"/>
      <c r="C44" s="692"/>
      <c r="D44" s="692"/>
      <c r="E44" s="692"/>
      <c r="F44" s="692"/>
      <c r="G44" s="692"/>
      <c r="H44" s="692"/>
      <c r="I44" s="692"/>
      <c r="J44" s="692"/>
      <c r="K44" s="59"/>
      <c r="L44" s="59"/>
      <c r="M44" s="60"/>
      <c r="N44" s="60"/>
      <c r="O44" s="60"/>
      <c r="P44" s="60"/>
      <c r="Q44" s="60"/>
      <c r="R44" s="60"/>
      <c r="S44" s="60"/>
      <c r="T44" s="60"/>
      <c r="U44" s="59"/>
      <c r="V44" s="60"/>
      <c r="W44" s="60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</row>
    <row r="45" spans="1:53" ht="15.75" customHeight="1">
      <c r="A45" s="45" t="s">
        <v>304</v>
      </c>
      <c r="C45" s="47"/>
      <c r="D45" s="47"/>
      <c r="E45" s="47"/>
      <c r="F45" s="47"/>
      <c r="G45" s="47"/>
      <c r="H45" s="47"/>
      <c r="I45" s="47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44"/>
      <c r="AN45" s="244"/>
      <c r="AO45" s="244"/>
      <c r="AP45" s="244"/>
      <c r="AQ45" s="244"/>
      <c r="AR45" s="244"/>
      <c r="AS45" s="276"/>
      <c r="AT45" s="276"/>
      <c r="AU45" s="276"/>
      <c r="AV45" s="276"/>
      <c r="AW45" s="276"/>
      <c r="AX45" s="276"/>
      <c r="AY45" s="276"/>
      <c r="AZ45" s="276"/>
      <c r="BA45" s="276"/>
    </row>
    <row r="46" spans="24:53" ht="3" customHeight="1" hidden="1"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44"/>
      <c r="AN46" s="244"/>
      <c r="AO46" s="244"/>
      <c r="AP46" s="244"/>
      <c r="AQ46" s="244"/>
      <c r="AR46" s="244"/>
      <c r="AS46" s="276"/>
      <c r="AT46" s="276"/>
      <c r="AU46" s="276"/>
      <c r="AV46" s="276"/>
      <c r="AW46" s="276"/>
      <c r="AX46" s="276"/>
      <c r="AY46" s="276"/>
      <c r="AZ46" s="276"/>
      <c r="BA46" s="276"/>
    </row>
    <row r="47" spans="1:53" ht="12" customHeight="1">
      <c r="A47" s="998" t="s">
        <v>75</v>
      </c>
      <c r="B47" s="999"/>
      <c r="C47" s="999"/>
      <c r="D47" s="999"/>
      <c r="E47" s="999"/>
      <c r="F47" s="999"/>
      <c r="G47" s="999"/>
      <c r="H47" s="999"/>
      <c r="I47" s="999"/>
      <c r="J47" s="1000"/>
      <c r="K47" s="1116">
        <v>2011</v>
      </c>
      <c r="L47" s="1117"/>
      <c r="M47" s="1117"/>
      <c r="N47" s="1117"/>
      <c r="O47" s="1117"/>
      <c r="P47" s="1118"/>
      <c r="Q47" s="1117">
        <v>2012</v>
      </c>
      <c r="R47" s="1117"/>
      <c r="S47" s="1117"/>
      <c r="T47" s="1117"/>
      <c r="U47" s="1117"/>
      <c r="V47" s="1118"/>
      <c r="W47" s="187"/>
      <c r="X47" s="796"/>
      <c r="Y47" s="796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76"/>
      <c r="AM47" s="244"/>
      <c r="AN47" s="244"/>
      <c r="AO47" s="244"/>
      <c r="AP47" s="244"/>
      <c r="AQ47" s="244"/>
      <c r="AR47" s="244"/>
      <c r="AS47" s="276"/>
      <c r="AT47" s="276"/>
      <c r="AU47" s="276"/>
      <c r="AV47" s="276"/>
      <c r="AW47" s="276"/>
      <c r="AX47" s="276"/>
      <c r="AY47" s="276"/>
      <c r="AZ47" s="276"/>
      <c r="BA47" s="276"/>
    </row>
    <row r="48" spans="1:53" ht="12" customHeight="1">
      <c r="A48" s="1113"/>
      <c r="B48" s="1114"/>
      <c r="C48" s="1114"/>
      <c r="D48" s="1114"/>
      <c r="E48" s="1114"/>
      <c r="F48" s="1114"/>
      <c r="G48" s="1114"/>
      <c r="H48" s="1114"/>
      <c r="I48" s="1114"/>
      <c r="J48" s="1115"/>
      <c r="K48" s="985" t="s">
        <v>54</v>
      </c>
      <c r="L48" s="1119"/>
      <c r="M48" s="985" t="s">
        <v>50</v>
      </c>
      <c r="N48" s="1120"/>
      <c r="O48" s="1120"/>
      <c r="P48" s="1119"/>
      <c r="Q48" s="985" t="s">
        <v>54</v>
      </c>
      <c r="R48" s="1120"/>
      <c r="S48" s="1119"/>
      <c r="T48" s="985" t="s">
        <v>50</v>
      </c>
      <c r="U48" s="1120"/>
      <c r="V48" s="1119"/>
      <c r="W48" s="1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44"/>
      <c r="AM48" s="244"/>
      <c r="AN48" s="244"/>
      <c r="AO48" s="244"/>
      <c r="AP48" s="244"/>
      <c r="AQ48" s="244"/>
      <c r="AR48" s="244"/>
      <c r="AS48" s="276"/>
      <c r="AT48" s="276"/>
      <c r="AU48" s="276"/>
      <c r="AV48" s="276"/>
      <c r="AW48" s="276"/>
      <c r="AX48" s="276"/>
      <c r="AY48" s="276"/>
      <c r="AZ48" s="276"/>
      <c r="BA48" s="276"/>
    </row>
    <row r="49" spans="1:53" ht="13.5" customHeight="1">
      <c r="A49" s="49"/>
      <c r="B49" s="65" t="s">
        <v>76</v>
      </c>
      <c r="C49" s="65"/>
      <c r="D49" s="65"/>
      <c r="E49" s="65"/>
      <c r="F49" s="65"/>
      <c r="G49" s="65"/>
      <c r="H49" s="65"/>
      <c r="I49" s="65"/>
      <c r="J49" s="66"/>
      <c r="K49" s="807">
        <v>1129.6</v>
      </c>
      <c r="L49" s="652"/>
      <c r="M49" s="1104">
        <v>41.4</v>
      </c>
      <c r="N49" s="1105"/>
      <c r="O49" s="1105"/>
      <c r="P49" s="1106"/>
      <c r="Q49" s="1107">
        <v>1145.681924</v>
      </c>
      <c r="R49" s="1108"/>
      <c r="S49" s="1109"/>
      <c r="T49" s="1110">
        <v>40.96917741744327</v>
      </c>
      <c r="U49" s="1111"/>
      <c r="V49" s="1112"/>
      <c r="W49" s="558"/>
      <c r="X49" s="797">
        <f>SUM(X53,X50)</f>
        <v>0</v>
      </c>
      <c r="Y49" s="797">
        <f>SUM(Y53,Y50)</f>
        <v>0</v>
      </c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44"/>
      <c r="AM49" s="244"/>
      <c r="AN49" s="244"/>
      <c r="AO49" s="244"/>
      <c r="AP49" s="244"/>
      <c r="AQ49" s="244"/>
      <c r="AR49" s="244"/>
      <c r="AS49" s="276"/>
      <c r="AT49" s="276"/>
      <c r="AU49" s="276"/>
      <c r="AV49" s="276"/>
      <c r="AW49" s="276"/>
      <c r="AX49" s="276"/>
      <c r="AY49" s="276"/>
      <c r="AZ49" s="276"/>
      <c r="BA49" s="276"/>
    </row>
    <row r="50" spans="1:53" ht="13.5" customHeight="1">
      <c r="A50" s="49"/>
      <c r="B50" s="67"/>
      <c r="C50" s="58" t="s">
        <v>77</v>
      </c>
      <c r="D50" s="40"/>
      <c r="E50" s="40"/>
      <c r="F50" s="67"/>
      <c r="G50" s="67"/>
      <c r="H50" s="67"/>
      <c r="I50" s="67"/>
      <c r="J50" s="544"/>
      <c r="K50" s="808">
        <v>1096.5</v>
      </c>
      <c r="L50" s="809"/>
      <c r="M50" s="1055">
        <v>40.2</v>
      </c>
      <c r="N50" s="1056"/>
      <c r="O50" s="1056"/>
      <c r="P50" s="1057"/>
      <c r="Q50" s="1099">
        <v>1112.07</v>
      </c>
      <c r="R50" s="1100"/>
      <c r="S50" s="1101"/>
      <c r="T50" s="990">
        <v>39.76722699049595</v>
      </c>
      <c r="U50" s="1102"/>
      <c r="V50" s="1103"/>
      <c r="W50" s="696"/>
      <c r="X50" s="793"/>
      <c r="Y50" s="793"/>
      <c r="Z50" s="287"/>
      <c r="AA50" s="287"/>
      <c r="AB50" s="287"/>
      <c r="AC50" s="287"/>
      <c r="AD50" s="287"/>
      <c r="AE50" s="287"/>
      <c r="AF50" s="287"/>
      <c r="AG50" s="287"/>
      <c r="AH50" s="287"/>
      <c r="AI50" s="276"/>
      <c r="AJ50" s="287"/>
      <c r="AK50" s="287"/>
      <c r="AL50" s="244"/>
      <c r="AM50"/>
      <c r="AN50"/>
      <c r="AO50"/>
      <c r="AP50"/>
      <c r="AQ50"/>
      <c r="AR50"/>
      <c r="AZ50" s="276"/>
      <c r="BA50" s="276"/>
    </row>
    <row r="51" spans="1:44" ht="11.25" customHeight="1">
      <c r="A51" s="49"/>
      <c r="B51" s="68"/>
      <c r="C51" s="68"/>
      <c r="D51" s="68"/>
      <c r="E51" s="68"/>
      <c r="F51" s="505" t="s">
        <v>33</v>
      </c>
      <c r="G51" s="68"/>
      <c r="H51" s="68"/>
      <c r="I51" s="68"/>
      <c r="K51" s="810">
        <v>56.5</v>
      </c>
      <c r="L51" s="811"/>
      <c r="M51" s="1067">
        <v>2.1</v>
      </c>
      <c r="N51" s="1068"/>
      <c r="O51" s="1068"/>
      <c r="P51" s="1069"/>
      <c r="Q51" s="1064">
        <v>74.07</v>
      </c>
      <c r="R51" s="1065"/>
      <c r="S51" s="1066"/>
      <c r="T51" s="1070">
        <v>2.6487168102601775</v>
      </c>
      <c r="U51" s="1071"/>
      <c r="V51" s="1072"/>
      <c r="W51" s="181"/>
      <c r="X51" s="791"/>
      <c r="Y51" s="791"/>
      <c r="Z51" s="798"/>
      <c r="AA51" s="798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/>
      <c r="AM51"/>
      <c r="AN51"/>
      <c r="AO51"/>
      <c r="AP51"/>
      <c r="AQ51"/>
      <c r="AR51"/>
    </row>
    <row r="52" spans="1:44" ht="11.25" customHeight="1">
      <c r="A52" s="49"/>
      <c r="B52" s="68"/>
      <c r="C52" s="68"/>
      <c r="D52" s="68"/>
      <c r="E52" s="68"/>
      <c r="F52" s="505" t="s">
        <v>68</v>
      </c>
      <c r="G52" s="68"/>
      <c r="H52" s="68"/>
      <c r="I52" s="68"/>
      <c r="K52" s="810">
        <v>1040</v>
      </c>
      <c r="L52" s="812"/>
      <c r="M52" s="1067">
        <v>38.1</v>
      </c>
      <c r="N52" s="1068"/>
      <c r="O52" s="1068"/>
      <c r="P52" s="1069"/>
      <c r="Q52" s="1064">
        <v>1038</v>
      </c>
      <c r="R52" s="1065"/>
      <c r="S52" s="1066"/>
      <c r="T52" s="1070">
        <v>37.11851018023578</v>
      </c>
      <c r="U52" s="1071"/>
      <c r="V52" s="1072"/>
      <c r="W52" s="181"/>
      <c r="X52" s="799"/>
      <c r="Y52" s="791"/>
      <c r="Z52" s="798"/>
      <c r="AA52" s="798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/>
      <c r="AM52"/>
      <c r="AN52"/>
      <c r="AO52"/>
      <c r="AP52"/>
      <c r="AQ52"/>
      <c r="AR52"/>
    </row>
    <row r="53" spans="1:44" ht="13.5" customHeight="1">
      <c r="A53" s="49"/>
      <c r="B53" s="68"/>
      <c r="C53" s="58" t="s">
        <v>179</v>
      </c>
      <c r="D53" s="40"/>
      <c r="E53" s="40"/>
      <c r="F53" s="68"/>
      <c r="G53" s="68"/>
      <c r="H53" s="68"/>
      <c r="I53" s="68"/>
      <c r="K53" s="808">
        <v>33.1</v>
      </c>
      <c r="L53" s="813"/>
      <c r="M53" s="1055">
        <v>1.2</v>
      </c>
      <c r="N53" s="1056"/>
      <c r="O53" s="1056"/>
      <c r="P53" s="1057"/>
      <c r="Q53" s="1099">
        <v>33.611924</v>
      </c>
      <c r="R53" s="1100"/>
      <c r="S53" s="1101"/>
      <c r="T53" s="990">
        <v>1.2019504269473136</v>
      </c>
      <c r="U53" s="1102"/>
      <c r="V53" s="1103"/>
      <c r="W53" s="696"/>
      <c r="X53" s="791"/>
      <c r="Y53" s="791"/>
      <c r="Z53" s="287"/>
      <c r="AA53" s="287"/>
      <c r="AB53" s="696"/>
      <c r="AC53" s="696"/>
      <c r="AD53" s="696"/>
      <c r="AE53" s="696"/>
      <c r="AF53" s="696"/>
      <c r="AG53" s="696"/>
      <c r="AH53" s="696"/>
      <c r="AI53" s="696"/>
      <c r="AJ53" s="696"/>
      <c r="AK53" s="696"/>
      <c r="AL53"/>
      <c r="AM53"/>
      <c r="AN53"/>
      <c r="AO53"/>
      <c r="AP53"/>
      <c r="AQ53"/>
      <c r="AR53"/>
    </row>
    <row r="54" spans="1:44" ht="11.25" customHeight="1">
      <c r="A54" s="49"/>
      <c r="B54" s="68"/>
      <c r="C54" s="40"/>
      <c r="D54" s="40"/>
      <c r="E54" s="40"/>
      <c r="F54" s="505" t="s">
        <v>178</v>
      </c>
      <c r="G54" s="68"/>
      <c r="H54" s="68"/>
      <c r="I54" s="68"/>
      <c r="J54" s="544"/>
      <c r="K54" s="810">
        <v>2.8</v>
      </c>
      <c r="L54" s="814"/>
      <c r="M54" s="1067">
        <v>0.1</v>
      </c>
      <c r="N54" s="1068"/>
      <c r="O54" s="1068"/>
      <c r="P54" s="1069"/>
      <c r="Q54" s="1064">
        <v>3.566896</v>
      </c>
      <c r="R54" s="1065"/>
      <c r="S54" s="1066"/>
      <c r="T54" s="1070">
        <v>0.12755093014242994</v>
      </c>
      <c r="U54" s="1071"/>
      <c r="V54" s="1072"/>
      <c r="W54" s="181"/>
      <c r="X54" s="791">
        <v>3.57</v>
      </c>
      <c r="Y54" s="799">
        <v>3.6</v>
      </c>
      <c r="Z54" s="798"/>
      <c r="AA54" s="798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/>
      <c r="AM54"/>
      <c r="AN54"/>
      <c r="AO54"/>
      <c r="AP54"/>
      <c r="AQ54"/>
      <c r="AR54"/>
    </row>
    <row r="55" spans="1:44" ht="11.25" customHeight="1">
      <c r="A55" s="49"/>
      <c r="B55" s="68"/>
      <c r="C55" s="40"/>
      <c r="D55" s="40"/>
      <c r="E55" s="40"/>
      <c r="F55" s="505" t="s">
        <v>68</v>
      </c>
      <c r="G55" s="68"/>
      <c r="H55" s="68"/>
      <c r="I55" s="68"/>
      <c r="J55" s="544"/>
      <c r="K55" s="810">
        <v>30.3</v>
      </c>
      <c r="L55" s="811"/>
      <c r="M55" s="1067">
        <v>1.1</v>
      </c>
      <c r="N55" s="1068"/>
      <c r="O55" s="1068"/>
      <c r="P55" s="1069"/>
      <c r="Q55" s="1064">
        <v>30.045028</v>
      </c>
      <c r="R55" s="1065"/>
      <c r="S55" s="1066"/>
      <c r="T55" s="1070">
        <v>1.0743994968048833</v>
      </c>
      <c r="U55" s="1071"/>
      <c r="V55" s="1072"/>
      <c r="W55" s="181"/>
      <c r="X55" s="800">
        <v>30</v>
      </c>
      <c r="Y55" s="800">
        <v>30</v>
      </c>
      <c r="Z55" s="798"/>
      <c r="AA55" s="798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/>
      <c r="AM55"/>
      <c r="AN55"/>
      <c r="AO55"/>
      <c r="AP55"/>
      <c r="AQ55"/>
      <c r="AR55"/>
    </row>
    <row r="56" spans="1:44" ht="11.25" customHeight="1">
      <c r="A56" s="49"/>
      <c r="B56" s="67" t="s">
        <v>78</v>
      </c>
      <c r="C56" s="40"/>
      <c r="D56" s="40"/>
      <c r="E56" s="40"/>
      <c r="F56" s="390"/>
      <c r="G56" s="68"/>
      <c r="H56" s="68"/>
      <c r="I56" s="68"/>
      <c r="K56" s="815">
        <v>1600.9</v>
      </c>
      <c r="L56" s="816"/>
      <c r="M56" s="1073">
        <v>58.6</v>
      </c>
      <c r="N56" s="1074"/>
      <c r="O56" s="1074"/>
      <c r="P56" s="1075"/>
      <c r="Q56" s="1076">
        <v>1650.8</v>
      </c>
      <c r="R56" s="1077"/>
      <c r="S56" s="1078"/>
      <c r="T56" s="1079">
        <v>59.030822582556716</v>
      </c>
      <c r="U56" s="1080"/>
      <c r="V56" s="1081"/>
      <c r="W56" s="181"/>
      <c r="X56" s="791">
        <v>1650.8</v>
      </c>
      <c r="Y56" s="791">
        <v>1650.8</v>
      </c>
      <c r="Z56" s="798"/>
      <c r="AA56" s="798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/>
      <c r="AM56"/>
      <c r="AN56"/>
      <c r="AO56"/>
      <c r="AP56"/>
      <c r="AQ56"/>
      <c r="AR56"/>
    </row>
    <row r="57" spans="1:44" ht="11.25" customHeight="1">
      <c r="A57" s="49"/>
      <c r="B57" s="41"/>
      <c r="C57" s="703" t="s">
        <v>79</v>
      </c>
      <c r="E57" s="703"/>
      <c r="F57" s="703"/>
      <c r="G57" s="704"/>
      <c r="K57" s="817">
        <v>1336.7</v>
      </c>
      <c r="L57" s="818"/>
      <c r="M57" s="1085">
        <v>48.95619689422796</v>
      </c>
      <c r="N57" s="1086"/>
      <c r="O57" s="1086"/>
      <c r="P57" s="1087"/>
      <c r="Q57" s="1088">
        <v>1383.424104</v>
      </c>
      <c r="R57" s="1089"/>
      <c r="S57" s="1090"/>
      <c r="T57" s="1082">
        <v>49.470753071201884</v>
      </c>
      <c r="U57" s="1083"/>
      <c r="V57" s="1084"/>
      <c r="W57" s="181"/>
      <c r="X57" s="801">
        <f>SUM(X58:X59)</f>
        <v>1383.4199999999998</v>
      </c>
      <c r="Y57" s="801">
        <v>1383.4</v>
      </c>
      <c r="Z57" s="802"/>
      <c r="AA57" s="798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/>
      <c r="AM57"/>
      <c r="AN57"/>
      <c r="AO57"/>
      <c r="AP57"/>
      <c r="AQ57"/>
      <c r="AR57"/>
    </row>
    <row r="58" spans="1:44" ht="13.5" customHeight="1">
      <c r="A58" s="49"/>
      <c r="B58" s="67"/>
      <c r="E58" s="40"/>
      <c r="F58" s="705" t="s">
        <v>271</v>
      </c>
      <c r="G58" s="68"/>
      <c r="H58" s="68"/>
      <c r="I58" s="68"/>
      <c r="K58" s="1091" t="s">
        <v>236</v>
      </c>
      <c r="L58" s="1092"/>
      <c r="M58" s="1093" t="s">
        <v>294</v>
      </c>
      <c r="N58" s="1094"/>
      <c r="O58" s="1094"/>
      <c r="P58" s="1095"/>
      <c r="Q58" s="1096">
        <v>0.260026</v>
      </c>
      <c r="R58" s="1097"/>
      <c r="S58" s="1098"/>
      <c r="T58" s="1070">
        <v>0.009298437117655094</v>
      </c>
      <c r="U58" s="1071"/>
      <c r="V58" s="1072"/>
      <c r="W58" s="558"/>
      <c r="X58" s="801">
        <v>0.26</v>
      </c>
      <c r="Y58" s="801">
        <v>0.3</v>
      </c>
      <c r="Z58" s="802"/>
      <c r="AA58" s="286"/>
      <c r="AB58" s="558"/>
      <c r="AC58" s="558"/>
      <c r="AD58" s="558"/>
      <c r="AE58" s="558"/>
      <c r="AF58" s="558"/>
      <c r="AG58" s="558"/>
      <c r="AH58" s="558"/>
      <c r="AI58" s="558"/>
      <c r="AJ58" s="558"/>
      <c r="AK58" s="558"/>
      <c r="AL58"/>
      <c r="AM58"/>
      <c r="AN58"/>
      <c r="AO58"/>
      <c r="AP58"/>
      <c r="AQ58"/>
      <c r="AR58"/>
    </row>
    <row r="59" spans="1:44" ht="13.5" customHeight="1">
      <c r="A59" s="49"/>
      <c r="B59" s="67"/>
      <c r="E59" s="40"/>
      <c r="F59" s="705" t="s">
        <v>259</v>
      </c>
      <c r="G59" s="68"/>
      <c r="H59" s="68"/>
      <c r="I59" s="68"/>
      <c r="K59" s="815">
        <v>1336.6999999999998</v>
      </c>
      <c r="L59" s="819"/>
      <c r="M59" s="1067">
        <v>48.95619689422794</v>
      </c>
      <c r="N59" s="1068"/>
      <c r="O59" s="1068"/>
      <c r="P59" s="1069"/>
      <c r="Q59" s="1064">
        <v>1383.164078</v>
      </c>
      <c r="R59" s="1065"/>
      <c r="S59" s="1066"/>
      <c r="T59" s="1070">
        <v>49.461454634084234</v>
      </c>
      <c r="U59" s="1071"/>
      <c r="V59" s="1072"/>
      <c r="W59" s="558"/>
      <c r="X59" s="801">
        <f>SUM(X60:X61)</f>
        <v>1383.1599999999999</v>
      </c>
      <c r="Y59" s="801">
        <f>SUM(Y60:Y61)</f>
        <v>1383.2</v>
      </c>
      <c r="Z59" s="802"/>
      <c r="AA59" s="286"/>
      <c r="AB59" s="558"/>
      <c r="AC59" s="558"/>
      <c r="AD59" s="558"/>
      <c r="AE59" s="558"/>
      <c r="AF59" s="558"/>
      <c r="AG59" s="558"/>
      <c r="AH59" s="558"/>
      <c r="AI59" s="558"/>
      <c r="AJ59" s="558"/>
      <c r="AK59" s="558"/>
      <c r="AL59"/>
      <c r="AM59"/>
      <c r="AN59"/>
      <c r="AO59"/>
      <c r="AP59"/>
      <c r="AQ59"/>
      <c r="AR59"/>
    </row>
    <row r="60" spans="1:44" ht="13.5" customHeight="1">
      <c r="A60" s="49"/>
      <c r="B60" s="67"/>
      <c r="C60" s="40"/>
      <c r="D60" s="40"/>
      <c r="E60" s="40"/>
      <c r="G60" s="705" t="s">
        <v>272</v>
      </c>
      <c r="H60" s="67"/>
      <c r="I60" s="67"/>
      <c r="K60" s="810">
        <v>3.1</v>
      </c>
      <c r="L60" s="812"/>
      <c r="M60" s="1067">
        <v>0.11353647817169646</v>
      </c>
      <c r="N60" s="1068"/>
      <c r="O60" s="1068"/>
      <c r="P60" s="1069"/>
      <c r="Q60" s="1064">
        <v>17.795811</v>
      </c>
      <c r="R60" s="1065"/>
      <c r="S60" s="1066"/>
      <c r="T60" s="1082">
        <v>0.6363718610491829</v>
      </c>
      <c r="U60" s="1083"/>
      <c r="V60" s="1084"/>
      <c r="W60" s="558"/>
      <c r="X60" s="803">
        <v>17.8</v>
      </c>
      <c r="Y60" s="803">
        <v>17.8</v>
      </c>
      <c r="Z60" s="286"/>
      <c r="AA60" s="286"/>
      <c r="AB60" s="558"/>
      <c r="AC60" s="558"/>
      <c r="AD60" s="558"/>
      <c r="AE60" s="558"/>
      <c r="AF60" s="558"/>
      <c r="AG60" s="558"/>
      <c r="AH60" s="558"/>
      <c r="AI60" s="558"/>
      <c r="AJ60" s="558"/>
      <c r="AK60" s="558"/>
      <c r="AL60"/>
      <c r="AM60"/>
      <c r="AN60"/>
      <c r="AO60"/>
      <c r="AP60"/>
      <c r="AQ60"/>
      <c r="AR60"/>
    </row>
    <row r="61" spans="1:44" ht="13.5" customHeight="1">
      <c r="A61" s="49"/>
      <c r="B61" s="67"/>
      <c r="C61" s="40"/>
      <c r="D61" s="40"/>
      <c r="E61" s="40"/>
      <c r="G61" s="705" t="s">
        <v>260</v>
      </c>
      <c r="H61" s="67"/>
      <c r="I61" s="67"/>
      <c r="K61" s="810">
        <v>1333.6</v>
      </c>
      <c r="L61" s="812"/>
      <c r="M61" s="1067">
        <v>48.84266041605625</v>
      </c>
      <c r="N61" s="1068"/>
      <c r="O61" s="1068"/>
      <c r="P61" s="1069"/>
      <c r="Q61" s="1064">
        <v>1365.368267</v>
      </c>
      <c r="R61" s="1065"/>
      <c r="S61" s="1066"/>
      <c r="T61" s="1070">
        <v>48.82508277303505</v>
      </c>
      <c r="U61" s="1071"/>
      <c r="V61" s="1072"/>
      <c r="W61" s="558"/>
      <c r="X61" s="793">
        <v>1365.36</v>
      </c>
      <c r="Y61" s="803">
        <v>1365.4</v>
      </c>
      <c r="Z61" s="286"/>
      <c r="AA61" s="286"/>
      <c r="AB61" s="558"/>
      <c r="AC61" s="558"/>
      <c r="AD61" s="558"/>
      <c r="AE61" s="558"/>
      <c r="AF61" s="558"/>
      <c r="AG61" s="558"/>
      <c r="AH61" s="558"/>
      <c r="AI61" s="558"/>
      <c r="AJ61" s="558"/>
      <c r="AK61" s="558"/>
      <c r="AL61"/>
      <c r="AM61"/>
      <c r="AN61"/>
      <c r="AO61"/>
      <c r="AP61"/>
      <c r="AQ61"/>
      <c r="AR61"/>
    </row>
    <row r="62" spans="1:44" ht="15.75" customHeight="1">
      <c r="A62" s="49"/>
      <c r="B62" s="38"/>
      <c r="C62" s="506" t="s">
        <v>9</v>
      </c>
      <c r="D62" s="67"/>
      <c r="E62" s="67"/>
      <c r="F62" s="67"/>
      <c r="G62" s="67"/>
      <c r="H62" s="67"/>
      <c r="I62" s="67"/>
      <c r="J62" s="545"/>
      <c r="K62" s="820">
        <v>2730.4</v>
      </c>
      <c r="L62" s="821"/>
      <c r="M62" s="1073">
        <v>100</v>
      </c>
      <c r="N62" s="1074"/>
      <c r="O62" s="1074"/>
      <c r="P62" s="1075"/>
      <c r="Q62" s="1076">
        <v>2796.448443</v>
      </c>
      <c r="R62" s="1077"/>
      <c r="S62" s="1078"/>
      <c r="T62" s="1079">
        <v>99.99999999999999</v>
      </c>
      <c r="U62" s="1080"/>
      <c r="V62" s="1081"/>
      <c r="W62" s="181"/>
      <c r="X62" s="791">
        <f>SUM(X56,X49)</f>
        <v>1650.8</v>
      </c>
      <c r="Y62" s="791">
        <f>SUM(Y56,Y49)</f>
        <v>1650.8</v>
      </c>
      <c r="Z62" s="798"/>
      <c r="AA62" s="798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/>
      <c r="AM62"/>
      <c r="AN62"/>
      <c r="AO62"/>
      <c r="AP62"/>
      <c r="AQ62"/>
      <c r="AR62"/>
    </row>
    <row r="63" spans="1:44" ht="1.5" customHeight="1" thickBot="1">
      <c r="A63" s="69"/>
      <c r="B63" s="70"/>
      <c r="C63" s="70"/>
      <c r="D63" s="70"/>
      <c r="E63" s="70"/>
      <c r="F63" s="70"/>
      <c r="G63" s="70"/>
      <c r="H63" s="70"/>
      <c r="I63" s="70"/>
      <c r="J63" s="71"/>
      <c r="K63" s="822"/>
      <c r="L63" s="823"/>
      <c r="M63" s="824"/>
      <c r="N63" s="825"/>
      <c r="O63" s="826"/>
      <c r="P63" s="826"/>
      <c r="Q63" s="827" t="s">
        <v>231</v>
      </c>
      <c r="R63" s="827"/>
      <c r="S63" s="827"/>
      <c r="T63" s="828"/>
      <c r="U63" s="829"/>
      <c r="V63" s="830"/>
      <c r="W63" s="180"/>
      <c r="X63" s="804"/>
      <c r="Y63" s="804"/>
      <c r="Z63" s="804"/>
      <c r="AA63" s="804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/>
      <c r="AM63"/>
      <c r="AN63"/>
      <c r="AO63"/>
      <c r="AP63"/>
      <c r="AQ63"/>
      <c r="AR63"/>
    </row>
    <row r="64" spans="1:44" ht="10.5" customHeight="1" thickTop="1">
      <c r="A64" s="49"/>
      <c r="B64" s="38"/>
      <c r="C64" s="72" t="s">
        <v>77</v>
      </c>
      <c r="D64" s="72"/>
      <c r="E64" s="72"/>
      <c r="F64" s="72"/>
      <c r="G64" s="72"/>
      <c r="H64" s="72"/>
      <c r="I64" s="72"/>
      <c r="J64" s="73"/>
      <c r="K64" s="831"/>
      <c r="L64" s="832"/>
      <c r="M64" s="833"/>
      <c r="N64" s="834"/>
      <c r="O64" s="835"/>
      <c r="P64" s="836"/>
      <c r="Q64" s="837"/>
      <c r="R64" s="837"/>
      <c r="S64" s="837"/>
      <c r="T64" s="838"/>
      <c r="U64" s="839"/>
      <c r="V64" s="840"/>
      <c r="W64" s="170"/>
      <c r="X64" s="805"/>
      <c r="Y64" s="805"/>
      <c r="Z64" s="805"/>
      <c r="AA64" s="805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/>
      <c r="AM64"/>
      <c r="AN64"/>
      <c r="AO64"/>
      <c r="AP64"/>
      <c r="AQ64"/>
      <c r="AR64"/>
    </row>
    <row r="65" spans="1:38" ht="11.25" customHeight="1">
      <c r="A65" s="49"/>
      <c r="B65" s="68"/>
      <c r="C65" s="38"/>
      <c r="D65" s="38"/>
      <c r="E65" s="38"/>
      <c r="F65" s="68" t="s">
        <v>76</v>
      </c>
      <c r="G65" s="68"/>
      <c r="H65" s="68"/>
      <c r="I65" s="68"/>
      <c r="J65" s="74"/>
      <c r="K65" s="808">
        <v>1096.5</v>
      </c>
      <c r="L65" s="841"/>
      <c r="M65" s="1055">
        <v>45.1</v>
      </c>
      <c r="N65" s="1056"/>
      <c r="O65" s="1056"/>
      <c r="P65" s="1057"/>
      <c r="Q65" s="1058">
        <v>1112.060506</v>
      </c>
      <c r="R65" s="1059"/>
      <c r="S65" s="1060"/>
      <c r="T65" s="1061">
        <v>44.563338242628944</v>
      </c>
      <c r="U65" s="1062"/>
      <c r="V65" s="1063"/>
      <c r="W65" s="188"/>
      <c r="X65" s="806"/>
      <c r="Y65" s="806"/>
      <c r="Z65" s="806"/>
      <c r="AA65" s="806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/>
    </row>
    <row r="66" spans="1:31" ht="11.25" customHeight="1">
      <c r="A66" s="49"/>
      <c r="B66" s="38" t="s">
        <v>80</v>
      </c>
      <c r="C66" s="38"/>
      <c r="D66" s="38"/>
      <c r="E66" s="38"/>
      <c r="F66" s="38" t="s">
        <v>81</v>
      </c>
      <c r="G66" s="38"/>
      <c r="H66" s="38"/>
      <c r="I66" s="38"/>
      <c r="J66" s="74"/>
      <c r="K66" s="808">
        <v>1336.7</v>
      </c>
      <c r="L66" s="841"/>
      <c r="M66" s="1055">
        <v>54.9</v>
      </c>
      <c r="N66" s="1056"/>
      <c r="O66" s="1056"/>
      <c r="P66" s="1057"/>
      <c r="Q66" s="1064">
        <v>1383.4</v>
      </c>
      <c r="R66" s="1065"/>
      <c r="S66" s="1066"/>
      <c r="T66" s="1061">
        <v>55.43666175737104</v>
      </c>
      <c r="U66" s="1062"/>
      <c r="V66" s="1063"/>
      <c r="W66" s="185"/>
      <c r="X66" s="280"/>
      <c r="Y66" s="280"/>
      <c r="Z66" s="280"/>
      <c r="AA66" s="280"/>
      <c r="AB66" s="185"/>
      <c r="AC66" s="185"/>
      <c r="AD66" s="185"/>
      <c r="AE66" s="185"/>
    </row>
    <row r="67" spans="1:31" ht="11.25" customHeight="1">
      <c r="A67" s="50"/>
      <c r="B67" s="63"/>
      <c r="C67" s="63"/>
      <c r="D67" s="1034" t="s">
        <v>158</v>
      </c>
      <c r="E67" s="1034"/>
      <c r="F67" s="1034"/>
      <c r="G67" s="1034"/>
      <c r="H67" s="1034"/>
      <c r="I67" s="1034"/>
      <c r="J67" s="1035"/>
      <c r="K67" s="842">
        <v>2433.2</v>
      </c>
      <c r="L67" s="843"/>
      <c r="M67" s="1036">
        <v>100</v>
      </c>
      <c r="N67" s="1037"/>
      <c r="O67" s="1037"/>
      <c r="P67" s="1038"/>
      <c r="Q67" s="1039">
        <v>2495.4605060000004</v>
      </c>
      <c r="R67" s="1040"/>
      <c r="S67" s="1041"/>
      <c r="T67" s="1042">
        <v>99.99999999999999</v>
      </c>
      <c r="U67" s="1043"/>
      <c r="V67" s="1044"/>
      <c r="W67" s="185"/>
      <c r="X67" s="280"/>
      <c r="Y67" s="280"/>
      <c r="Z67" s="280"/>
      <c r="AA67" s="280"/>
      <c r="AB67" s="185"/>
      <c r="AC67" s="185"/>
      <c r="AD67" s="185"/>
      <c r="AE67" s="185"/>
    </row>
    <row r="68" spans="1:31" ht="3.75" customHeight="1">
      <c r="A68" s="38"/>
      <c r="B68" s="38"/>
      <c r="C68" s="38"/>
      <c r="D68" s="922"/>
      <c r="E68" s="922"/>
      <c r="F68" s="922"/>
      <c r="G68" s="922"/>
      <c r="H68" s="922"/>
      <c r="I68" s="922"/>
      <c r="J68" s="922"/>
      <c r="K68" s="923"/>
      <c r="L68" s="924"/>
      <c r="M68" s="920"/>
      <c r="N68" s="920"/>
      <c r="O68" s="920"/>
      <c r="P68" s="920"/>
      <c r="Q68" s="925"/>
      <c r="R68" s="925"/>
      <c r="S68" s="925"/>
      <c r="T68" s="926"/>
      <c r="U68" s="926"/>
      <c r="V68" s="926"/>
      <c r="W68" s="185"/>
      <c r="X68" s="280"/>
      <c r="Y68" s="280"/>
      <c r="Z68" s="280"/>
      <c r="AA68" s="280"/>
      <c r="AB68" s="185"/>
      <c r="AC68" s="185"/>
      <c r="AD68" s="185"/>
      <c r="AE68" s="185"/>
    </row>
    <row r="69" spans="2:31" ht="12.75" customHeight="1">
      <c r="B69" s="758" t="s">
        <v>269</v>
      </c>
      <c r="M69" s="758" t="s">
        <v>270</v>
      </c>
      <c r="W69" s="185"/>
      <c r="X69" s="280"/>
      <c r="Y69" s="280"/>
      <c r="Z69" s="280"/>
      <c r="AA69" s="280"/>
      <c r="AB69" s="185"/>
      <c r="AC69" s="185"/>
      <c r="AD69" s="185"/>
      <c r="AE69" s="185"/>
    </row>
    <row r="70" spans="2:27" ht="11.25" customHeight="1">
      <c r="B70" s="83" t="s">
        <v>140</v>
      </c>
      <c r="C70" s="757"/>
      <c r="D70" s="757"/>
      <c r="E70" s="757"/>
      <c r="F70" s="757"/>
      <c r="G70" s="757"/>
      <c r="H70" s="757"/>
      <c r="I70" s="83"/>
      <c r="J70" s="83"/>
      <c r="L70" s="83"/>
      <c r="M70" s="83"/>
      <c r="N70" s="83"/>
      <c r="X70" s="771"/>
      <c r="Y70" s="771"/>
      <c r="Z70" s="771"/>
      <c r="AA70" s="771"/>
    </row>
    <row r="71" spans="11:27" ht="14.25" customHeight="1">
      <c r="K71"/>
      <c r="L71"/>
      <c r="X71" s="771"/>
      <c r="Y71" s="771"/>
      <c r="Z71" s="771"/>
      <c r="AA71" s="771"/>
    </row>
    <row r="72" spans="11:17" ht="15.75">
      <c r="K72" s="559"/>
      <c r="L72" s="559"/>
      <c r="M72" s="559"/>
      <c r="N72" s="683"/>
      <c r="O72" s="559"/>
      <c r="P72" s="559"/>
      <c r="Q72" s="559"/>
    </row>
    <row r="73" spans="11:12" ht="15.75">
      <c r="K73"/>
      <c r="L73"/>
    </row>
    <row r="74" spans="11:12" ht="15.75">
      <c r="K74"/>
      <c r="L74"/>
    </row>
  </sheetData>
  <sheetProtection/>
  <mergeCells count="150">
    <mergeCell ref="O4:O6"/>
    <mergeCell ref="T4:V6"/>
    <mergeCell ref="D5:E6"/>
    <mergeCell ref="F5:H6"/>
    <mergeCell ref="J5:J6"/>
    <mergeCell ref="K5:K6"/>
    <mergeCell ref="B3:C6"/>
    <mergeCell ref="D3:E3"/>
    <mergeCell ref="J3:K3"/>
    <mergeCell ref="L3:V3"/>
    <mergeCell ref="D4:E4"/>
    <mergeCell ref="F7:I7"/>
    <mergeCell ref="M7:N7"/>
    <mergeCell ref="P7:Q7"/>
    <mergeCell ref="R7:S7"/>
    <mergeCell ref="Q4:S4"/>
    <mergeCell ref="Q5:Q6"/>
    <mergeCell ref="R5:S6"/>
    <mergeCell ref="J4:K4"/>
    <mergeCell ref="L4:L6"/>
    <mergeCell ref="M4:N6"/>
    <mergeCell ref="T7:V7"/>
    <mergeCell ref="B8:C8"/>
    <mergeCell ref="D8:E8"/>
    <mergeCell ref="F8:I8"/>
    <mergeCell ref="M8:N8"/>
    <mergeCell ref="P8:Q8"/>
    <mergeCell ref="R8:S8"/>
    <mergeCell ref="T8:V8"/>
    <mergeCell ref="B7:C7"/>
    <mergeCell ref="D7:E7"/>
    <mergeCell ref="A29:J30"/>
    <mergeCell ref="K29:P29"/>
    <mergeCell ref="Q29:V29"/>
    <mergeCell ref="K30:L30"/>
    <mergeCell ref="M30:P30"/>
    <mergeCell ref="Q30:S30"/>
    <mergeCell ref="T30:V30"/>
    <mergeCell ref="M31:P31"/>
    <mergeCell ref="Q31:S31"/>
    <mergeCell ref="T31:V31"/>
    <mergeCell ref="AI31:AJ31"/>
    <mergeCell ref="M32:P32"/>
    <mergeCell ref="Q32:S32"/>
    <mergeCell ref="T32:V32"/>
    <mergeCell ref="AI32:AJ32"/>
    <mergeCell ref="M33:P33"/>
    <mergeCell ref="Q33:S33"/>
    <mergeCell ref="T33:V33"/>
    <mergeCell ref="AI33:AJ33"/>
    <mergeCell ref="C34:J34"/>
    <mergeCell ref="M34:P34"/>
    <mergeCell ref="Q34:S34"/>
    <mergeCell ref="T34:V34"/>
    <mergeCell ref="C35:J35"/>
    <mergeCell ref="K35:L35"/>
    <mergeCell ref="M35:P35"/>
    <mergeCell ref="Q35:S35"/>
    <mergeCell ref="T35:V35"/>
    <mergeCell ref="M36:P36"/>
    <mergeCell ref="Q36:S36"/>
    <mergeCell ref="T36:V36"/>
    <mergeCell ref="AI36:AJ36"/>
    <mergeCell ref="M37:P37"/>
    <mergeCell ref="Q37:S37"/>
    <mergeCell ref="T37:V37"/>
    <mergeCell ref="AI37:AJ37"/>
    <mergeCell ref="M38:P38"/>
    <mergeCell ref="Q38:S38"/>
    <mergeCell ref="T38:V38"/>
    <mergeCell ref="AI38:AJ38"/>
    <mergeCell ref="M39:P39"/>
    <mergeCell ref="Q39:S39"/>
    <mergeCell ref="T39:V39"/>
    <mergeCell ref="AI39:AJ39"/>
    <mergeCell ref="M40:P40"/>
    <mergeCell ref="Q40:S40"/>
    <mergeCell ref="T40:V40"/>
    <mergeCell ref="AI40:AJ40"/>
    <mergeCell ref="A41:C41"/>
    <mergeCell ref="M41:P41"/>
    <mergeCell ref="Q41:S41"/>
    <mergeCell ref="T41:V41"/>
    <mergeCell ref="T42:V43"/>
    <mergeCell ref="AI41:AJ41"/>
    <mergeCell ref="AI43:AJ43"/>
    <mergeCell ref="Q42:S43"/>
    <mergeCell ref="A47:J48"/>
    <mergeCell ref="K47:P47"/>
    <mergeCell ref="Q47:V47"/>
    <mergeCell ref="K48:L48"/>
    <mergeCell ref="M48:P48"/>
    <mergeCell ref="Q48:S48"/>
    <mergeCell ref="T48:V48"/>
    <mergeCell ref="M49:P49"/>
    <mergeCell ref="Q49:S49"/>
    <mergeCell ref="T49:V49"/>
    <mergeCell ref="M50:P50"/>
    <mergeCell ref="Q50:S50"/>
    <mergeCell ref="T50:V50"/>
    <mergeCell ref="M51:P51"/>
    <mergeCell ref="Q51:S51"/>
    <mergeCell ref="T51:V51"/>
    <mergeCell ref="M52:P52"/>
    <mergeCell ref="Q52:S52"/>
    <mergeCell ref="T52:V52"/>
    <mergeCell ref="M53:P53"/>
    <mergeCell ref="Q53:S53"/>
    <mergeCell ref="T53:V53"/>
    <mergeCell ref="M54:P54"/>
    <mergeCell ref="Q54:S54"/>
    <mergeCell ref="T54:V54"/>
    <mergeCell ref="M55:P55"/>
    <mergeCell ref="Q55:S55"/>
    <mergeCell ref="T55:V55"/>
    <mergeCell ref="M56:P56"/>
    <mergeCell ref="Q56:S56"/>
    <mergeCell ref="T56:V56"/>
    <mergeCell ref="M57:P57"/>
    <mergeCell ref="Q57:S57"/>
    <mergeCell ref="T57:V57"/>
    <mergeCell ref="K58:L58"/>
    <mergeCell ref="M58:P58"/>
    <mergeCell ref="Q58:S58"/>
    <mergeCell ref="T58:V58"/>
    <mergeCell ref="M59:P59"/>
    <mergeCell ref="Q59:S59"/>
    <mergeCell ref="T59:V59"/>
    <mergeCell ref="M60:P60"/>
    <mergeCell ref="Q60:S60"/>
    <mergeCell ref="T60:V60"/>
    <mergeCell ref="M66:P66"/>
    <mergeCell ref="Q66:S66"/>
    <mergeCell ref="T66:V66"/>
    <mergeCell ref="M61:P61"/>
    <mergeCell ref="Q61:S61"/>
    <mergeCell ref="T61:V61"/>
    <mergeCell ref="M62:P62"/>
    <mergeCell ref="Q62:S62"/>
    <mergeCell ref="T62:V62"/>
    <mergeCell ref="D67:J67"/>
    <mergeCell ref="M67:P67"/>
    <mergeCell ref="Q67:S67"/>
    <mergeCell ref="T67:V67"/>
    <mergeCell ref="B42:J43"/>
    <mergeCell ref="K42:L43"/>
    <mergeCell ref="M42:P43"/>
    <mergeCell ref="M65:P65"/>
    <mergeCell ref="Q65:S65"/>
    <mergeCell ref="T65:V65"/>
  </mergeCells>
  <printOptions/>
  <pageMargins left="0.3937007874015748" right="0.1968503937007874" top="0.4724409448818898" bottom="0.11811023622047245" header="0.1968503937007874" footer="0.07874015748031496"/>
  <pageSetup horizontalDpi="600" verticalDpi="600" orientation="portrait" paperSize="9" scale="92" r:id="rId2"/>
  <headerFooter alignWithMargins="0">
    <oddHeader>&amp;C15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68"/>
  <sheetViews>
    <sheetView zoomScalePageLayoutView="0" workbookViewId="0" topLeftCell="A1">
      <selection activeCell="A28" sqref="A28"/>
    </sheetView>
  </sheetViews>
  <sheetFormatPr defaultColWidth="9.00390625" defaultRowHeight="15.75"/>
  <cols>
    <col min="1" max="1" width="2.625" style="608" customWidth="1"/>
    <col min="2" max="2" width="3.00390625" style="608" customWidth="1"/>
    <col min="3" max="3" width="9.50390625" style="608" customWidth="1"/>
    <col min="4" max="4" width="4.75390625" style="608" customWidth="1"/>
    <col min="5" max="5" width="10.625" style="608" customWidth="1"/>
    <col min="6" max="6" width="11.50390625" style="608" customWidth="1"/>
    <col min="7" max="7" width="12.75390625" style="608" customWidth="1"/>
    <col min="8" max="8" width="11.125" style="608" customWidth="1"/>
    <col min="9" max="9" width="11.625" style="608" customWidth="1"/>
    <col min="10" max="10" width="10.625" style="608" customWidth="1"/>
    <col min="11" max="14" width="11.50390625" style="608" customWidth="1"/>
    <col min="15" max="24" width="11.50390625" style="608" hidden="1" customWidth="1"/>
    <col min="25" max="25" width="11.50390625" style="608" customWidth="1"/>
    <col min="26" max="26" width="7.625" style="608" customWidth="1"/>
    <col min="27" max="27" width="8.875" style="608" customWidth="1"/>
    <col min="28" max="28" width="13.75390625" style="608" customWidth="1"/>
    <col min="29" max="29" width="14.00390625" style="608" customWidth="1"/>
    <col min="30" max="31" width="8.375" style="608" customWidth="1"/>
    <col min="32" max="32" width="10.00390625" style="608" customWidth="1"/>
    <col min="33" max="33" width="9.00390625" style="608" customWidth="1"/>
    <col min="34" max="34" width="7.75390625" style="608" customWidth="1"/>
    <col min="35" max="36" width="13.00390625" style="608" customWidth="1"/>
    <col min="37" max="38" width="7.625" style="608" customWidth="1"/>
    <col min="39" max="41" width="9.00390625" style="608" customWidth="1"/>
    <col min="42" max="44" width="9.75390625" style="608" bestFit="1" customWidth="1"/>
    <col min="45" max="16384" width="9.00390625" style="608" customWidth="1"/>
  </cols>
  <sheetData>
    <row r="1" spans="1:53" ht="15.75">
      <c r="A1"/>
      <c r="B1" s="29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317"/>
      <c r="AR1" s="318"/>
      <c r="AS1" s="172"/>
      <c r="AT1"/>
      <c r="AU1"/>
      <c r="AV1"/>
      <c r="AW1"/>
      <c r="AX1"/>
      <c r="AY1"/>
      <c r="AZ1"/>
      <c r="BA1"/>
    </row>
    <row r="2" spans="1:54" ht="17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317"/>
      <c r="AR2" s="318"/>
      <c r="AS2" s="247"/>
      <c r="AT2" s="247"/>
      <c r="AU2" s="247"/>
      <c r="AV2" s="247"/>
      <c r="AW2" s="247"/>
      <c r="AX2" s="247"/>
      <c r="AY2" s="247"/>
      <c r="AZ2" s="247"/>
      <c r="BA2" s="247"/>
      <c r="BB2" s="247"/>
    </row>
    <row r="3" spans="1:54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317"/>
      <c r="AR3" s="318"/>
      <c r="AS3" s="247"/>
      <c r="AT3" s="247"/>
      <c r="AU3" s="247"/>
      <c r="AV3" s="247"/>
      <c r="AW3" s="247"/>
      <c r="AX3" s="247"/>
      <c r="AY3" s="247"/>
      <c r="AZ3" s="247"/>
      <c r="BA3" s="247"/>
      <c r="BB3" s="247"/>
    </row>
    <row r="4" spans="1:54" ht="15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 s="244"/>
      <c r="AA4" s="328"/>
      <c r="AB4" s="432"/>
      <c r="AC4" s="177"/>
      <c r="AD4" s="432"/>
      <c r="AE4" s="177"/>
      <c r="AF4" s="432"/>
      <c r="AG4" s="177"/>
      <c r="AH4" s="177"/>
      <c r="AI4" s="177"/>
      <c r="AJ4" s="177"/>
      <c r="AK4" s="177"/>
      <c r="AL4" s="547"/>
      <c r="AN4" s="433"/>
      <c r="AO4" s="244"/>
      <c r="AP4" s="244"/>
      <c r="AQ4" s="317"/>
      <c r="AR4" s="318"/>
      <c r="AS4" s="247"/>
      <c r="AT4" s="247"/>
      <c r="AU4" s="247"/>
      <c r="AV4" s="247"/>
      <c r="AW4" s="247"/>
      <c r="AX4" s="247"/>
      <c r="AY4" s="247"/>
      <c r="AZ4" s="247"/>
      <c r="BA4" s="247"/>
      <c r="BB4" s="247"/>
    </row>
    <row r="5" spans="1:43" ht="15.75">
      <c r="A5"/>
      <c r="B5"/>
      <c r="C5"/>
      <c r="D5"/>
      <c r="E5"/>
      <c r="F5"/>
      <c r="G5"/>
      <c r="H5"/>
      <c r="I5"/>
      <c r="J5"/>
      <c r="K5"/>
      <c r="L5"/>
      <c r="M5"/>
      <c r="N5"/>
      <c r="Z5" s="612"/>
      <c r="AA5" s="38"/>
      <c r="AB5" s="421"/>
      <c r="AC5" s="422"/>
      <c r="AD5" s="422"/>
      <c r="AE5" s="423"/>
      <c r="AF5" s="423"/>
      <c r="AG5" s="423"/>
      <c r="AH5" s="423"/>
      <c r="AI5" s="612"/>
      <c r="AJ5" s="612"/>
      <c r="AK5" s="612"/>
      <c r="AL5" s="653"/>
      <c r="AN5" s="424"/>
      <c r="AO5" s="612"/>
      <c r="AP5" s="612"/>
      <c r="AQ5" s="612"/>
    </row>
    <row r="6" spans="1:43" ht="24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Z6" s="612"/>
      <c r="AA6" s="38"/>
      <c r="AB6" s="425"/>
      <c r="AC6" s="425"/>
      <c r="AD6" s="422"/>
      <c r="AE6" s="422"/>
      <c r="AF6" s="426"/>
      <c r="AG6" s="426"/>
      <c r="AH6" s="426"/>
      <c r="AI6" s="612"/>
      <c r="AJ6" s="612"/>
      <c r="AK6" s="612"/>
      <c r="AL6" s="653"/>
      <c r="AN6" s="422"/>
      <c r="AO6" s="612"/>
      <c r="AP6" s="612"/>
      <c r="AQ6" s="612"/>
    </row>
    <row r="7" spans="1:43" ht="16.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Z7" s="612"/>
      <c r="AA7" s="38"/>
      <c r="AB7" s="425"/>
      <c r="AC7" s="425"/>
      <c r="AD7" s="425"/>
      <c r="AE7" s="425"/>
      <c r="AF7" s="425"/>
      <c r="AG7" s="422"/>
      <c r="AH7" s="422"/>
      <c r="AI7" s="426"/>
      <c r="AJ7" s="426"/>
      <c r="AK7" s="426"/>
      <c r="AL7" s="612"/>
      <c r="AM7" s="612"/>
      <c r="AN7" s="422"/>
      <c r="AO7" s="612"/>
      <c r="AP7" s="612"/>
      <c r="AQ7" s="612"/>
    </row>
    <row r="8" spans="1:45" ht="20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54"/>
      <c r="AO8" s="612"/>
      <c r="AP8" s="612"/>
      <c r="AQ8" s="612"/>
      <c r="AS8" s="612"/>
    </row>
    <row r="9" spans="1:45" ht="30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Z9" s="612"/>
      <c r="AA9" s="427"/>
      <c r="AB9" s="428"/>
      <c r="AC9" s="427"/>
      <c r="AD9" s="252"/>
      <c r="AE9" s="252"/>
      <c r="AF9" s="429"/>
      <c r="AG9" s="557"/>
      <c r="AH9" s="54"/>
      <c r="AI9" s="54"/>
      <c r="AJ9" s="54"/>
      <c r="AK9" s="54"/>
      <c r="AL9" s="54"/>
      <c r="AM9" s="54"/>
      <c r="AN9" s="54"/>
      <c r="AO9" s="612"/>
      <c r="AP9" s="612"/>
      <c r="AQ9" s="612"/>
      <c r="AS9" s="612"/>
    </row>
    <row r="10" spans="1:45" ht="16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Z10" s="612"/>
      <c r="AA10" s="427"/>
      <c r="AB10" s="428"/>
      <c r="AC10" s="427"/>
      <c r="AD10" s="252"/>
      <c r="AE10" s="252"/>
      <c r="AF10" s="429"/>
      <c r="AG10" s="557"/>
      <c r="AH10" s="54"/>
      <c r="AI10" s="54"/>
      <c r="AJ10" s="54"/>
      <c r="AK10" s="54"/>
      <c r="AL10" s="54"/>
      <c r="AM10" s="54"/>
      <c r="AN10" s="54"/>
      <c r="AO10" s="612"/>
      <c r="AP10" s="612"/>
      <c r="AQ10" s="612"/>
      <c r="AS10" s="612"/>
    </row>
    <row r="11" spans="1:43" ht="27" customHeight="1">
      <c r="A11" s="47" t="s">
        <v>305</v>
      </c>
      <c r="K11" s="608" t="s">
        <v>261</v>
      </c>
      <c r="Z11" s="613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</row>
    <row r="12" spans="1:43" ht="12.75" customHeight="1">
      <c r="A12" s="17"/>
      <c r="Z12" s="613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2"/>
      <c r="AL12" s="612"/>
      <c r="AM12" s="612"/>
      <c r="AN12" s="612"/>
      <c r="AO12" s="612"/>
      <c r="AP12" s="612"/>
      <c r="AQ12" s="612"/>
    </row>
    <row r="13" spans="1:43" ht="18.75" customHeight="1">
      <c r="A13" s="998" t="s">
        <v>82</v>
      </c>
      <c r="B13" s="999"/>
      <c r="C13" s="999"/>
      <c r="D13" s="1000"/>
      <c r="E13" s="1120">
        <v>2011</v>
      </c>
      <c r="F13" s="1120"/>
      <c r="G13" s="1119"/>
      <c r="H13" s="1120">
        <v>2012</v>
      </c>
      <c r="I13" s="1120"/>
      <c r="J13" s="1119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13"/>
      <c r="AA13" s="612"/>
      <c r="AB13" s="430"/>
      <c r="AC13" s="430"/>
      <c r="AD13" s="616"/>
      <c r="AE13" s="616"/>
      <c r="AF13" s="654"/>
      <c r="AG13" s="654"/>
      <c r="AH13" s="654"/>
      <c r="AI13" s="654"/>
      <c r="AJ13" s="654"/>
      <c r="AK13" s="654"/>
      <c r="AL13" s="654"/>
      <c r="AM13" s="612"/>
      <c r="AN13" s="612"/>
      <c r="AO13" s="612"/>
      <c r="AP13" s="612"/>
      <c r="AQ13" s="612"/>
    </row>
    <row r="14" spans="1:43" ht="19.5" customHeight="1">
      <c r="A14" s="1113"/>
      <c r="B14" s="1114"/>
      <c r="C14" s="1114"/>
      <c r="D14" s="1115"/>
      <c r="E14" s="57" t="s">
        <v>58</v>
      </c>
      <c r="F14" s="57" t="s">
        <v>111</v>
      </c>
      <c r="G14" s="691" t="s">
        <v>50</v>
      </c>
      <c r="H14" s="57" t="s">
        <v>58</v>
      </c>
      <c r="I14" s="57" t="s">
        <v>111</v>
      </c>
      <c r="J14" s="57" t="s">
        <v>50</v>
      </c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13"/>
      <c r="AA14" s="612"/>
      <c r="AB14" s="430"/>
      <c r="AC14" s="430"/>
      <c r="AD14" s="616"/>
      <c r="AE14" s="616"/>
      <c r="AF14" s="654"/>
      <c r="AG14" s="654"/>
      <c r="AH14" s="654"/>
      <c r="AI14" s="612"/>
      <c r="AJ14" s="612"/>
      <c r="AK14" s="612"/>
      <c r="AL14" s="612"/>
      <c r="AM14" s="612"/>
      <c r="AN14" s="612"/>
      <c r="AO14" s="612"/>
      <c r="AP14" s="612"/>
      <c r="AQ14" s="612"/>
    </row>
    <row r="15" spans="1:43" ht="18" customHeight="1">
      <c r="A15" s="49"/>
      <c r="B15" s="1213" t="s">
        <v>62</v>
      </c>
      <c r="C15" s="1213"/>
      <c r="D15" s="1213"/>
      <c r="E15" s="116">
        <v>214517</v>
      </c>
      <c r="F15" s="115">
        <v>205.93</v>
      </c>
      <c r="G15" s="115">
        <v>26.6</v>
      </c>
      <c r="H15" s="116">
        <v>213032</v>
      </c>
      <c r="I15" s="115">
        <v>204.51000000000002</v>
      </c>
      <c r="J15" s="115">
        <v>26</v>
      </c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617"/>
      <c r="AA15" s="612"/>
      <c r="AB15" s="430"/>
      <c r="AC15" s="430"/>
      <c r="AD15" s="616"/>
      <c r="AE15" s="616"/>
      <c r="AF15" s="654"/>
      <c r="AG15" s="654"/>
      <c r="AH15" s="654"/>
      <c r="AI15" s="654"/>
      <c r="AJ15" s="654"/>
      <c r="AK15" s="654"/>
      <c r="AL15" s="654"/>
      <c r="AM15" s="612"/>
      <c r="AN15" s="612"/>
      <c r="AO15" s="612"/>
      <c r="AP15" s="612"/>
      <c r="AQ15" s="612"/>
    </row>
    <row r="16" spans="1:43" ht="18" customHeight="1">
      <c r="A16" s="49"/>
      <c r="B16" s="1213" t="s">
        <v>61</v>
      </c>
      <c r="C16" s="1213"/>
      <c r="D16" s="1213"/>
      <c r="E16" s="116">
        <v>1523</v>
      </c>
      <c r="F16" s="115">
        <v>1.54</v>
      </c>
      <c r="G16" s="115">
        <v>0.2</v>
      </c>
      <c r="H16" s="116">
        <v>1857</v>
      </c>
      <c r="I16" s="115">
        <v>1.88</v>
      </c>
      <c r="J16" s="115">
        <v>0.2</v>
      </c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617"/>
      <c r="AA16" s="612"/>
      <c r="AB16" s="430"/>
      <c r="AC16" s="430"/>
      <c r="AD16" s="616"/>
      <c r="AE16" s="616"/>
      <c r="AF16" s="654"/>
      <c r="AG16" s="654"/>
      <c r="AH16" s="654"/>
      <c r="AI16" s="654"/>
      <c r="AJ16" s="654"/>
      <c r="AK16" s="654"/>
      <c r="AL16" s="654"/>
      <c r="AM16" s="612"/>
      <c r="AN16" s="612"/>
      <c r="AO16" s="612"/>
      <c r="AP16" s="612"/>
      <c r="AQ16" s="612"/>
    </row>
    <row r="17" spans="1:43" ht="18" customHeight="1">
      <c r="A17" s="49"/>
      <c r="B17" s="1213" t="s">
        <v>29</v>
      </c>
      <c r="C17" s="1213"/>
      <c r="D17" s="1213"/>
      <c r="E17" s="116">
        <v>3659</v>
      </c>
      <c r="F17" s="115">
        <v>3.81</v>
      </c>
      <c r="G17" s="115">
        <v>0.5</v>
      </c>
      <c r="H17" s="116">
        <v>3437</v>
      </c>
      <c r="I17" s="115">
        <v>3.57</v>
      </c>
      <c r="J17" s="115">
        <v>0.5</v>
      </c>
      <c r="K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612"/>
      <c r="AA17" s="612"/>
      <c r="AB17" s="430"/>
      <c r="AC17" s="430"/>
      <c r="AD17" s="616"/>
      <c r="AE17" s="616"/>
      <c r="AF17" s="654"/>
      <c r="AG17" s="654"/>
      <c r="AH17" s="654"/>
      <c r="AI17" s="654"/>
      <c r="AJ17" s="654"/>
      <c r="AK17" s="654"/>
      <c r="AL17" s="654"/>
      <c r="AM17" s="612"/>
      <c r="AN17" s="612"/>
      <c r="AO17" s="612"/>
      <c r="AP17" s="612"/>
      <c r="AQ17" s="612"/>
    </row>
    <row r="18" spans="1:43" ht="18" customHeight="1">
      <c r="A18" s="49"/>
      <c r="B18" s="1213" t="s">
        <v>25</v>
      </c>
      <c r="C18" s="1213"/>
      <c r="D18" s="1213"/>
      <c r="E18" s="116">
        <v>617297</v>
      </c>
      <c r="F18" s="115">
        <v>382.7</v>
      </c>
      <c r="G18" s="115">
        <v>49.5</v>
      </c>
      <c r="H18" s="116">
        <v>649157</v>
      </c>
      <c r="I18" s="115">
        <v>402.48</v>
      </c>
      <c r="J18" s="115">
        <v>51.3</v>
      </c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617"/>
      <c r="AA18" s="612"/>
      <c r="AB18" s="612"/>
      <c r="AC18" s="616"/>
      <c r="AD18" s="616"/>
      <c r="AE18" s="616"/>
      <c r="AF18" s="654"/>
      <c r="AG18" s="654"/>
      <c r="AH18" s="654"/>
      <c r="AI18" s="654"/>
      <c r="AJ18" s="654"/>
      <c r="AK18" s="654"/>
      <c r="AL18" s="654"/>
      <c r="AM18" s="612"/>
      <c r="AN18" s="612"/>
      <c r="AO18" s="612"/>
      <c r="AP18" s="612"/>
      <c r="AQ18" s="612"/>
    </row>
    <row r="19" spans="1:43" ht="18" customHeight="1">
      <c r="A19" s="49"/>
      <c r="B19" s="1213" t="s">
        <v>83</v>
      </c>
      <c r="C19" s="1213"/>
      <c r="D19" s="1213"/>
      <c r="E19" s="116">
        <v>1119040</v>
      </c>
      <c r="F19" s="115">
        <v>179.05</v>
      </c>
      <c r="G19" s="115">
        <v>23.2</v>
      </c>
      <c r="H19" s="116">
        <v>1077786</v>
      </c>
      <c r="I19" s="115">
        <v>172.45</v>
      </c>
      <c r="J19" s="115">
        <v>22</v>
      </c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617"/>
      <c r="AA19" s="612"/>
      <c r="AB19" s="612"/>
      <c r="AC19" s="616"/>
      <c r="AD19" s="616"/>
      <c r="AE19" s="616"/>
      <c r="AF19" s="654"/>
      <c r="AG19" s="654"/>
      <c r="AH19" s="654"/>
      <c r="AI19" s="654"/>
      <c r="AJ19" s="654"/>
      <c r="AK19" s="654"/>
      <c r="AL19" s="654"/>
      <c r="AM19" s="612"/>
      <c r="AN19" s="612"/>
      <c r="AO19" s="612"/>
      <c r="AP19" s="612"/>
      <c r="AQ19" s="612"/>
    </row>
    <row r="20" spans="1:43" ht="2.25" customHeight="1">
      <c r="A20" s="1204"/>
      <c r="B20" s="1034"/>
      <c r="C20" s="1034"/>
      <c r="D20" s="1035"/>
      <c r="E20" s="357"/>
      <c r="F20" s="655"/>
      <c r="G20" s="655"/>
      <c r="H20" s="357"/>
      <c r="I20" s="655"/>
      <c r="J20" s="655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617"/>
      <c r="AA20" s="612"/>
      <c r="AB20" s="612"/>
      <c r="AC20" s="616"/>
      <c r="AD20" s="616"/>
      <c r="AE20" s="616"/>
      <c r="AF20" s="654"/>
      <c r="AG20" s="654"/>
      <c r="AH20" s="654"/>
      <c r="AI20" s="654"/>
      <c r="AJ20" s="654"/>
      <c r="AK20" s="654"/>
      <c r="AL20" s="654"/>
      <c r="AM20" s="612"/>
      <c r="AN20" s="612"/>
      <c r="AO20" s="612"/>
      <c r="AP20" s="612"/>
      <c r="AQ20" s="612"/>
    </row>
    <row r="21" spans="1:43" ht="16.5" customHeight="1">
      <c r="A21" s="1214" t="s">
        <v>9</v>
      </c>
      <c r="B21" s="1215"/>
      <c r="C21" s="1215"/>
      <c r="D21" s="1216"/>
      <c r="E21" s="243"/>
      <c r="F21" s="656">
        <v>773.03</v>
      </c>
      <c r="G21" s="656">
        <v>100</v>
      </c>
      <c r="H21" s="657"/>
      <c r="I21" s="656">
        <v>784.8900000000001</v>
      </c>
      <c r="J21" s="656">
        <v>100</v>
      </c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617"/>
      <c r="AA21" s="612"/>
      <c r="AB21" s="612"/>
      <c r="AC21" s="654"/>
      <c r="AD21" s="654"/>
      <c r="AE21" s="654"/>
      <c r="AF21" s="654"/>
      <c r="AG21" s="654"/>
      <c r="AH21" s="654"/>
      <c r="AI21" s="654"/>
      <c r="AJ21" s="654"/>
      <c r="AK21" s="654"/>
      <c r="AL21" s="654"/>
      <c r="AM21" s="612"/>
      <c r="AN21" s="612"/>
      <c r="AO21" s="612"/>
      <c r="AP21" s="612"/>
      <c r="AQ21" s="612"/>
    </row>
    <row r="22" spans="1:43" ht="17.25" customHeight="1">
      <c r="A22" s="517" t="s">
        <v>140</v>
      </c>
      <c r="B22" s="517"/>
      <c r="Z22" s="613"/>
      <c r="AA22" s="612"/>
      <c r="AB22" s="612"/>
      <c r="AC22" s="654"/>
      <c r="AD22" s="654"/>
      <c r="AE22" s="654"/>
      <c r="AF22" s="654"/>
      <c r="AG22" s="654"/>
      <c r="AH22" s="654"/>
      <c r="AI22" s="654"/>
      <c r="AJ22" s="654"/>
      <c r="AK22" s="654"/>
      <c r="AL22" s="654"/>
      <c r="AM22" s="612"/>
      <c r="AN22" s="612"/>
      <c r="AO22" s="612"/>
      <c r="AP22" s="612"/>
      <c r="AQ22" s="612"/>
    </row>
    <row r="23" spans="2:43" ht="14.25" customHeight="1">
      <c r="B23" s="46"/>
      <c r="Z23" s="613"/>
      <c r="AA23" s="612"/>
      <c r="AB23" s="612"/>
      <c r="AC23" s="654"/>
      <c r="AD23" s="654"/>
      <c r="AE23" s="654"/>
      <c r="AF23" s="654"/>
      <c r="AG23" s="654"/>
      <c r="AH23" s="654"/>
      <c r="AI23" s="654"/>
      <c r="AJ23" s="654"/>
      <c r="AK23" s="654"/>
      <c r="AL23" s="654"/>
      <c r="AM23" s="612"/>
      <c r="AN23" s="612"/>
      <c r="AO23" s="612"/>
      <c r="AP23" s="612"/>
      <c r="AQ23" s="612"/>
    </row>
    <row r="24" spans="1:43" ht="16.5" customHeight="1">
      <c r="A24" s="47" t="s">
        <v>306</v>
      </c>
      <c r="B24" s="75"/>
      <c r="C24" s="75"/>
      <c r="D24" s="75"/>
      <c r="E24" s="75"/>
      <c r="F24" s="75"/>
      <c r="G24" s="75"/>
      <c r="H24" s="75"/>
      <c r="I24" s="75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613"/>
      <c r="AA24" s="612"/>
      <c r="AB24" s="612"/>
      <c r="AC24" s="654"/>
      <c r="AD24" s="654"/>
      <c r="AE24" s="654"/>
      <c r="AF24" s="654"/>
      <c r="AG24" s="654"/>
      <c r="AH24" s="654"/>
      <c r="AI24" s="654"/>
      <c r="AJ24" s="654"/>
      <c r="AK24" s="654"/>
      <c r="AL24" s="654"/>
      <c r="AM24" s="612"/>
      <c r="AN24" s="612"/>
      <c r="AO24" s="612"/>
      <c r="AP24" s="612"/>
      <c r="AQ24" s="612"/>
    </row>
    <row r="25" spans="1:43" ht="8.25" customHeight="1">
      <c r="A25" s="47"/>
      <c r="B25" s="75"/>
      <c r="C25" s="75"/>
      <c r="D25" s="75"/>
      <c r="E25" s="75"/>
      <c r="F25" s="75"/>
      <c r="G25" s="75"/>
      <c r="H25" s="75"/>
      <c r="I25" s="75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613"/>
      <c r="AA25" s="612"/>
      <c r="AB25" s="612"/>
      <c r="AC25" s="654"/>
      <c r="AD25" s="654"/>
      <c r="AE25" s="654"/>
      <c r="AF25" s="654"/>
      <c r="AG25" s="654"/>
      <c r="AH25" s="654"/>
      <c r="AI25" s="654"/>
      <c r="AJ25" s="654"/>
      <c r="AK25" s="654"/>
      <c r="AL25" s="654"/>
      <c r="AM25" s="612"/>
      <c r="AN25" s="612"/>
      <c r="AO25" s="612"/>
      <c r="AP25" s="612"/>
      <c r="AQ25" s="612"/>
    </row>
    <row r="26" spans="1:43" ht="18" customHeight="1">
      <c r="A26" s="48"/>
      <c r="B26" s="66"/>
      <c r="C26" s="66"/>
      <c r="D26" s="62"/>
      <c r="E26" s="1217">
        <v>2011</v>
      </c>
      <c r="F26" s="1217"/>
      <c r="G26" s="1217"/>
      <c r="H26" s="1217">
        <v>2012</v>
      </c>
      <c r="I26" s="1217"/>
      <c r="J26" s="1217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613"/>
      <c r="AA26" s="612"/>
      <c r="AB26" s="612"/>
      <c r="AC26" s="612"/>
      <c r="AD26" s="612"/>
      <c r="AE26" s="612"/>
      <c r="AF26" s="612"/>
      <c r="AG26" s="612"/>
      <c r="AH26" s="654"/>
      <c r="AI26" s="654"/>
      <c r="AJ26" s="654"/>
      <c r="AK26" s="654"/>
      <c r="AL26" s="654"/>
      <c r="AM26" s="612"/>
      <c r="AN26" s="612"/>
      <c r="AO26" s="612"/>
      <c r="AP26" s="612"/>
      <c r="AQ26" s="612"/>
    </row>
    <row r="27" spans="1:43" ht="20.25" customHeight="1">
      <c r="A27" s="1207" t="s">
        <v>84</v>
      </c>
      <c r="B27" s="1208"/>
      <c r="C27" s="1208"/>
      <c r="D27" s="1209"/>
      <c r="E27" s="76" t="s">
        <v>85</v>
      </c>
      <c r="F27" s="76" t="s">
        <v>212</v>
      </c>
      <c r="G27" s="1210" t="s">
        <v>297</v>
      </c>
      <c r="H27" s="76" t="s">
        <v>85</v>
      </c>
      <c r="I27" s="76" t="s">
        <v>212</v>
      </c>
      <c r="J27" s="1210" t="s">
        <v>297</v>
      </c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613"/>
      <c r="AA27" s="612"/>
      <c r="AB27" s="612"/>
      <c r="AC27" s="616"/>
      <c r="AD27" s="616"/>
      <c r="AE27" s="616"/>
      <c r="AF27" s="612"/>
      <c r="AG27" s="612"/>
      <c r="AH27" s="612"/>
      <c r="AI27" s="654"/>
      <c r="AJ27" s="654"/>
      <c r="AK27" s="616"/>
      <c r="AL27" s="654"/>
      <c r="AM27" s="612"/>
      <c r="AN27" s="612"/>
      <c r="AO27" s="612"/>
      <c r="AP27" s="612"/>
      <c r="AQ27" s="612"/>
    </row>
    <row r="28" spans="1:43" ht="23.25" customHeight="1">
      <c r="A28" s="50"/>
      <c r="B28" s="63"/>
      <c r="C28" s="63"/>
      <c r="D28" s="64"/>
      <c r="E28" s="77" t="s">
        <v>86</v>
      </c>
      <c r="F28" s="77" t="s">
        <v>87</v>
      </c>
      <c r="G28" s="1211"/>
      <c r="H28" s="77" t="s">
        <v>86</v>
      </c>
      <c r="I28" s="77" t="s">
        <v>87</v>
      </c>
      <c r="J28" s="1211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613"/>
      <c r="AA28" s="612"/>
      <c r="AB28" s="612"/>
      <c r="AC28" s="612"/>
      <c r="AD28" s="654"/>
      <c r="AE28" s="654"/>
      <c r="AG28" s="612"/>
      <c r="AH28" s="612"/>
      <c r="AI28" s="654"/>
      <c r="AJ28" s="654"/>
      <c r="AK28" s="654"/>
      <c r="AL28" s="654"/>
      <c r="AM28" s="612"/>
      <c r="AN28" s="612"/>
      <c r="AO28" s="612"/>
      <c r="AP28" s="612"/>
      <c r="AQ28" s="612"/>
    </row>
    <row r="29" spans="1:43" ht="15.75" customHeight="1">
      <c r="A29" s="48"/>
      <c r="B29" s="38" t="s">
        <v>88</v>
      </c>
      <c r="C29" s="38"/>
      <c r="D29" s="74"/>
      <c r="E29" s="658">
        <v>372315</v>
      </c>
      <c r="F29" s="659">
        <v>725264</v>
      </c>
      <c r="G29" s="660">
        <v>5.66</v>
      </c>
      <c r="H29" s="658">
        <v>381096</v>
      </c>
      <c r="I29" s="659">
        <v>752977</v>
      </c>
      <c r="J29" s="660">
        <v>5.69</v>
      </c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613"/>
      <c r="AA29" s="612"/>
      <c r="AB29" s="612"/>
      <c r="AC29" s="617"/>
      <c r="AD29" s="617"/>
      <c r="AE29" s="617"/>
      <c r="AG29" s="661"/>
      <c r="AH29" s="662"/>
      <c r="AI29" s="654"/>
      <c r="AJ29" s="654"/>
      <c r="AK29" s="654"/>
      <c r="AL29" s="654"/>
      <c r="AM29" s="612"/>
      <c r="AN29" s="612"/>
      <c r="AO29" s="612"/>
      <c r="AP29" s="612"/>
      <c r="AQ29" s="612"/>
    </row>
    <row r="30" spans="1:43" ht="15.75" customHeight="1">
      <c r="A30" s="49"/>
      <c r="B30" s="38" t="s">
        <v>89</v>
      </c>
      <c r="C30" s="38"/>
      <c r="D30" s="74"/>
      <c r="E30" s="659">
        <v>37685</v>
      </c>
      <c r="F30" s="659">
        <v>792627</v>
      </c>
      <c r="G30" s="660">
        <v>7.47</v>
      </c>
      <c r="H30" s="659">
        <v>38539</v>
      </c>
      <c r="I30" s="659">
        <v>818714.89</v>
      </c>
      <c r="J30" s="660">
        <v>7.42</v>
      </c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613"/>
      <c r="AA30" s="612"/>
      <c r="AB30" s="612"/>
      <c r="AC30" s="617"/>
      <c r="AD30" s="617"/>
      <c r="AE30" s="617"/>
      <c r="AG30" s="661"/>
      <c r="AH30" s="662"/>
      <c r="AI30" s="654"/>
      <c r="AJ30" s="654"/>
      <c r="AK30" s="654"/>
      <c r="AL30" s="654"/>
      <c r="AM30" s="612"/>
      <c r="AN30" s="612"/>
      <c r="AO30" s="612"/>
      <c r="AP30" s="612"/>
      <c r="AQ30" s="612"/>
    </row>
    <row r="31" spans="1:43" ht="15.75" customHeight="1">
      <c r="A31" s="49"/>
      <c r="B31" s="38" t="s">
        <v>90</v>
      </c>
      <c r="C31" s="38"/>
      <c r="D31" s="74"/>
      <c r="E31" s="659">
        <v>6818</v>
      </c>
      <c r="F31" s="659">
        <v>679444</v>
      </c>
      <c r="G31" s="660">
        <v>3.55</v>
      </c>
      <c r="H31" s="659">
        <v>6763</v>
      </c>
      <c r="I31" s="659">
        <v>687400.98</v>
      </c>
      <c r="J31" s="660">
        <v>3.56</v>
      </c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613"/>
      <c r="AA31" s="612"/>
      <c r="AB31" s="612"/>
      <c r="AC31" s="617"/>
      <c r="AD31" s="617"/>
      <c r="AE31" s="617"/>
      <c r="AG31" s="661"/>
      <c r="AH31" s="662"/>
      <c r="AI31" s="654"/>
      <c r="AJ31" s="654"/>
      <c r="AK31" s="654"/>
      <c r="AL31" s="654"/>
      <c r="AM31" s="612"/>
      <c r="AN31" s="612"/>
      <c r="AO31" s="612"/>
      <c r="AP31" s="612"/>
      <c r="AQ31" s="612"/>
    </row>
    <row r="32" spans="1:43" ht="14.25" customHeight="1">
      <c r="A32" s="49"/>
      <c r="B32" s="38"/>
      <c r="C32" s="38" t="s">
        <v>91</v>
      </c>
      <c r="D32" s="74"/>
      <c r="E32" s="663">
        <v>528</v>
      </c>
      <c r="F32" s="659">
        <v>22520</v>
      </c>
      <c r="G32" s="664">
        <v>2.82</v>
      </c>
      <c r="H32" s="663">
        <v>555</v>
      </c>
      <c r="I32" s="659">
        <v>24964.76</v>
      </c>
      <c r="J32" s="664">
        <v>2.84</v>
      </c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613"/>
      <c r="AA32" s="612"/>
      <c r="AB32" s="612"/>
      <c r="AC32" s="431"/>
      <c r="AD32" s="431"/>
      <c r="AE32" s="431"/>
      <c r="AG32" s="661"/>
      <c r="AH32" s="662"/>
      <c r="AI32" s="654"/>
      <c r="AJ32" s="654"/>
      <c r="AK32" s="654"/>
      <c r="AL32" s="654"/>
      <c r="AM32" s="612"/>
      <c r="AN32" s="612"/>
      <c r="AO32" s="612"/>
      <c r="AP32" s="612"/>
      <c r="AQ32" s="612"/>
    </row>
    <row r="33" spans="1:43" ht="15.75" customHeight="1">
      <c r="A33" s="50"/>
      <c r="B33" s="38" t="s">
        <v>47</v>
      </c>
      <c r="C33" s="38"/>
      <c r="D33" s="74"/>
      <c r="E33" s="659">
        <v>465</v>
      </c>
      <c r="F33" s="659">
        <v>30908</v>
      </c>
      <c r="G33" s="660">
        <v>7.84</v>
      </c>
      <c r="H33" s="659">
        <v>507</v>
      </c>
      <c r="I33" s="659">
        <v>35272.23</v>
      </c>
      <c r="J33" s="660">
        <v>7.64</v>
      </c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613"/>
      <c r="AA33" s="612"/>
      <c r="AB33" s="612"/>
      <c r="AC33" s="617"/>
      <c r="AD33" s="617"/>
      <c r="AE33" s="617"/>
      <c r="AG33" s="661"/>
      <c r="AH33" s="662"/>
      <c r="AI33" s="654"/>
      <c r="AJ33" s="654"/>
      <c r="AK33" s="654"/>
      <c r="AL33" s="654"/>
      <c r="AM33" s="612"/>
      <c r="AN33" s="612"/>
      <c r="AO33" s="612"/>
      <c r="AP33" s="612"/>
      <c r="AQ33" s="612"/>
    </row>
    <row r="34" spans="1:43" ht="18" customHeight="1">
      <c r="A34" s="78"/>
      <c r="B34" s="61" t="s">
        <v>9</v>
      </c>
      <c r="C34" s="61"/>
      <c r="D34" s="79"/>
      <c r="E34" s="665">
        <v>417283</v>
      </c>
      <c r="F34" s="665">
        <v>2228243</v>
      </c>
      <c r="G34" s="666">
        <v>5.69</v>
      </c>
      <c r="H34" s="665">
        <v>426905</v>
      </c>
      <c r="I34" s="665">
        <v>2294365.1</v>
      </c>
      <c r="J34" s="666">
        <v>5.7</v>
      </c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613"/>
      <c r="AA34" s="612"/>
      <c r="AB34" s="612"/>
      <c r="AC34" s="654"/>
      <c r="AD34" s="654"/>
      <c r="AE34" s="654"/>
      <c r="AF34" s="612"/>
      <c r="AG34" s="661"/>
      <c r="AH34" s="662"/>
      <c r="AI34" s="612"/>
      <c r="AJ34" s="654"/>
      <c r="AK34" s="654"/>
      <c r="AL34" s="654"/>
      <c r="AM34" s="612"/>
      <c r="AN34" s="612"/>
      <c r="AO34" s="612"/>
      <c r="AP34" s="612"/>
      <c r="AQ34" s="612"/>
    </row>
    <row r="35" spans="1:43" ht="0.75" customHeight="1">
      <c r="A35" s="625"/>
      <c r="B35" s="626"/>
      <c r="C35" s="626"/>
      <c r="D35" s="667"/>
      <c r="E35" s="667"/>
      <c r="F35" s="667"/>
      <c r="G35" s="80"/>
      <c r="H35" s="655"/>
      <c r="I35" s="667"/>
      <c r="J35" s="667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68"/>
      <c r="AH35" s="612"/>
      <c r="AI35" s="654"/>
      <c r="AJ35" s="654"/>
      <c r="AK35" s="654"/>
      <c r="AL35" s="654"/>
      <c r="AM35" s="612"/>
      <c r="AN35" s="612"/>
      <c r="AO35" s="612"/>
      <c r="AP35" s="612"/>
      <c r="AQ35" s="612"/>
    </row>
    <row r="36" spans="1:43" ht="19.5" customHeight="1">
      <c r="A36" s="1212" t="s">
        <v>223</v>
      </c>
      <c r="B36" s="1212"/>
      <c r="C36" s="1212"/>
      <c r="D36" s="1212"/>
      <c r="E36" s="1212"/>
      <c r="F36" s="81"/>
      <c r="G36" s="612"/>
      <c r="I36" s="81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2"/>
      <c r="AB36" s="612"/>
      <c r="AC36" s="612"/>
      <c r="AD36" s="612"/>
      <c r="AE36" s="612"/>
      <c r="AF36" s="612"/>
      <c r="AG36" s="612"/>
      <c r="AH36" s="612"/>
      <c r="AI36" s="654"/>
      <c r="AJ36" s="654"/>
      <c r="AK36" s="654"/>
      <c r="AL36" s="654"/>
      <c r="AM36" s="612"/>
      <c r="AN36" s="612"/>
      <c r="AO36" s="612"/>
      <c r="AP36" s="612"/>
      <c r="AQ36" s="612"/>
    </row>
    <row r="37" spans="1:43" ht="13.5" customHeight="1">
      <c r="A37" s="516" t="s">
        <v>92</v>
      </c>
      <c r="B37" s="516"/>
      <c r="C37" s="83"/>
      <c r="D37" s="83"/>
      <c r="E37" s="83"/>
      <c r="Z37" s="612"/>
      <c r="AA37" s="612"/>
      <c r="AB37" s="612"/>
      <c r="AC37" s="612"/>
      <c r="AD37" s="612"/>
      <c r="AE37" s="617"/>
      <c r="AF37" s="612"/>
      <c r="AG37" s="612"/>
      <c r="AH37" s="612"/>
      <c r="AI37" s="612"/>
      <c r="AJ37" s="612"/>
      <c r="AK37" s="612"/>
      <c r="AL37" s="612"/>
      <c r="AM37" s="612"/>
      <c r="AN37" s="612"/>
      <c r="AO37" s="612"/>
      <c r="AP37" s="612"/>
      <c r="AQ37" s="612"/>
    </row>
    <row r="38" spans="2:43" ht="13.5" customHeight="1">
      <c r="B38" s="24"/>
      <c r="Z38" s="244"/>
      <c r="AA38" s="244"/>
      <c r="AB38" s="244"/>
      <c r="AC38" s="244"/>
      <c r="AD38" s="617"/>
      <c r="AE38" s="617"/>
      <c r="AF38" s="612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</row>
    <row r="39" spans="2:43" ht="13.5" customHeight="1">
      <c r="B39" s="24"/>
      <c r="Z39" s="244"/>
      <c r="AA39" s="244"/>
      <c r="AB39" s="244"/>
      <c r="AC39" s="244"/>
      <c r="AD39" s="617"/>
      <c r="AE39" s="617"/>
      <c r="AF39" s="612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</row>
    <row r="40" spans="2:43" ht="13.5" customHeight="1">
      <c r="B40" s="24"/>
      <c r="Z40" s="244"/>
      <c r="AA40" s="244"/>
      <c r="AB40" s="244"/>
      <c r="AC40" s="244"/>
      <c r="AD40" s="617"/>
      <c r="AE40" s="617"/>
      <c r="AF40" s="612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</row>
    <row r="41" spans="2:43" ht="18.75" customHeight="1">
      <c r="B41" s="24"/>
      <c r="Z41" s="244"/>
      <c r="AA41" s="244"/>
      <c r="AB41" s="244"/>
      <c r="AC41" s="244"/>
      <c r="AD41" s="431"/>
      <c r="AE41" s="617"/>
      <c r="AF41" s="612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</row>
    <row r="42" spans="26:43" ht="26.25" customHeight="1">
      <c r="Z42" s="244"/>
      <c r="AA42" s="244"/>
      <c r="AB42" s="244"/>
      <c r="AC42" s="244"/>
      <c r="AD42" s="617"/>
      <c r="AE42" s="617"/>
      <c r="AF42" s="612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</row>
    <row r="43" spans="1:43" ht="18.75" customHeight="1">
      <c r="A43" s="75"/>
      <c r="B43" s="75"/>
      <c r="C43" s="75"/>
      <c r="D43" s="75"/>
      <c r="E43" s="75"/>
      <c r="F43" s="75"/>
      <c r="G43" s="75"/>
      <c r="H43" s="75"/>
      <c r="I43" s="75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44"/>
      <c r="AA43" s="244"/>
      <c r="AB43" s="244"/>
      <c r="AC43" s="244"/>
      <c r="AD43" s="654"/>
      <c r="AE43" s="669"/>
      <c r="AF43" s="612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</row>
    <row r="44" spans="1:43" ht="1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 s="244"/>
      <c r="AA44" s="244"/>
      <c r="AB44" s="244"/>
      <c r="AC44" s="244"/>
      <c r="AD44" s="244"/>
      <c r="AE44" s="612"/>
      <c r="AF44" s="612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</row>
    <row r="45" spans="1:43" ht="17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</row>
    <row r="46" spans="1:43" ht="17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</row>
    <row r="47" spans="1:43" ht="10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</row>
    <row r="48" spans="1:43" ht="16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</row>
    <row r="49" spans="1:43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</row>
    <row r="50" spans="1:43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</row>
    <row r="51" spans="1:43" ht="15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</row>
    <row r="52" spans="1:43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</row>
    <row r="53" spans="1:43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</row>
    <row r="54" spans="1:42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AA54" s="172"/>
      <c r="AB54" s="196"/>
      <c r="AC54" s="196"/>
      <c r="AD54" s="196"/>
      <c r="AE54" s="196"/>
      <c r="AF54" s="196"/>
      <c r="AG54" s="196"/>
      <c r="AH54" s="196"/>
      <c r="AI54" s="173"/>
      <c r="AJ54" s="173"/>
      <c r="AK54" s="173"/>
      <c r="AL54" s="173"/>
      <c r="AM54" s="173"/>
      <c r="AN54" s="173"/>
      <c r="AO54" s="173"/>
      <c r="AP54" s="196"/>
    </row>
    <row r="55" spans="1:42" ht="15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AA55" s="172"/>
      <c r="AB55" s="196"/>
      <c r="AC55" s="196"/>
      <c r="AD55" s="196"/>
      <c r="AE55" s="196"/>
      <c r="AF55" s="196"/>
      <c r="AG55" s="196"/>
      <c r="AH55" s="196"/>
      <c r="AI55" s="173"/>
      <c r="AJ55" s="173"/>
      <c r="AK55" s="173"/>
      <c r="AL55" s="173"/>
      <c r="AM55" s="173"/>
      <c r="AN55" s="173"/>
      <c r="AO55" s="173"/>
      <c r="AP55" s="196"/>
    </row>
    <row r="56" spans="1:42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AA56" s="172"/>
      <c r="AB56" s="196"/>
      <c r="AC56" s="196"/>
      <c r="AD56" s="196"/>
      <c r="AE56" s="196"/>
      <c r="AF56" s="196"/>
      <c r="AG56" s="196"/>
      <c r="AH56" s="196"/>
      <c r="AI56" s="173"/>
      <c r="AJ56" s="173"/>
      <c r="AK56" s="173"/>
      <c r="AL56" s="173"/>
      <c r="AM56" s="173"/>
      <c r="AN56" s="173"/>
      <c r="AO56" s="173"/>
      <c r="AP56" s="196"/>
    </row>
    <row r="57" spans="1:42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AA57" s="172"/>
      <c r="AB57" s="196"/>
      <c r="AC57" s="196"/>
      <c r="AD57" s="196"/>
      <c r="AE57" s="196"/>
      <c r="AF57" s="196"/>
      <c r="AG57" s="196"/>
      <c r="AH57" s="196"/>
      <c r="AI57" s="173"/>
      <c r="AJ57" s="173"/>
      <c r="AK57" s="173"/>
      <c r="AL57" s="173"/>
      <c r="AM57" s="173"/>
      <c r="AN57" s="173"/>
      <c r="AO57" s="173"/>
      <c r="AP57" s="196"/>
    </row>
    <row r="58" spans="1:42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AA58" s="172"/>
      <c r="AB58" s="196"/>
      <c r="AC58" s="196"/>
      <c r="AD58" s="196"/>
      <c r="AE58" s="196"/>
      <c r="AF58" s="196"/>
      <c r="AG58" s="196"/>
      <c r="AH58" s="196"/>
      <c r="AI58" s="173"/>
      <c r="AJ58" s="173"/>
      <c r="AK58" s="173"/>
      <c r="AL58" s="173"/>
      <c r="AM58" s="173"/>
      <c r="AN58" s="173"/>
      <c r="AO58" s="173"/>
      <c r="AP58" s="196"/>
    </row>
    <row r="59" spans="1:42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AA59" s="172"/>
      <c r="AB59" s="196"/>
      <c r="AC59" s="196"/>
      <c r="AD59" s="196"/>
      <c r="AE59" s="196"/>
      <c r="AF59" s="196"/>
      <c r="AG59" s="196"/>
      <c r="AH59" s="196"/>
      <c r="AI59" s="173"/>
      <c r="AJ59" s="173"/>
      <c r="AK59" s="173"/>
      <c r="AL59" s="173"/>
      <c r="AM59" s="173"/>
      <c r="AN59" s="173"/>
      <c r="AO59" s="173"/>
      <c r="AP59" s="196"/>
    </row>
    <row r="60" spans="1:42" ht="15.75">
      <c r="A60" s="612"/>
      <c r="B60" s="46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AA60" s="172"/>
      <c r="AB60" s="196"/>
      <c r="AC60" s="196"/>
      <c r="AD60" s="196"/>
      <c r="AE60" s="196"/>
      <c r="AF60" s="196"/>
      <c r="AG60" s="196"/>
      <c r="AH60" s="196"/>
      <c r="AI60" s="173"/>
      <c r="AJ60" s="173"/>
      <c r="AK60" s="173"/>
      <c r="AL60" s="173"/>
      <c r="AM60" s="173"/>
      <c r="AN60" s="173"/>
      <c r="AO60" s="173"/>
      <c r="AP60" s="196"/>
    </row>
    <row r="61" spans="27:42" ht="15.75">
      <c r="AA61" s="172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</row>
    <row r="66" spans="1:9" ht="15.75">
      <c r="A66"/>
      <c r="B66"/>
      <c r="C66"/>
      <c r="D66"/>
      <c r="E66"/>
      <c r="F66"/>
      <c r="G66"/>
      <c r="H66"/>
      <c r="I66"/>
    </row>
    <row r="67" spans="1:9" ht="18" customHeight="1">
      <c r="A67"/>
      <c r="B67"/>
      <c r="C67"/>
      <c r="D67"/>
      <c r="E67"/>
      <c r="F67"/>
      <c r="G67"/>
      <c r="H67"/>
      <c r="I67"/>
    </row>
    <row r="68" spans="1:9" ht="16.5" customHeight="1">
      <c r="A68"/>
      <c r="B68"/>
      <c r="C68"/>
      <c r="D68"/>
      <c r="E68"/>
      <c r="F68"/>
      <c r="G68"/>
      <c r="H68"/>
      <c r="I68"/>
    </row>
    <row r="69" ht="19.5" customHeight="1"/>
    <row r="70" ht="19.5" customHeight="1"/>
    <row r="71" ht="18" customHeight="1"/>
    <row r="72" ht="24" customHeight="1"/>
    <row r="73" ht="24" customHeight="1"/>
    <row r="74" ht="6.75" customHeight="1"/>
    <row r="76" ht="15.75" customHeight="1"/>
  </sheetData>
  <sheetProtection/>
  <mergeCells count="16">
    <mergeCell ref="B17:D17"/>
    <mergeCell ref="A13:D14"/>
    <mergeCell ref="E13:G13"/>
    <mergeCell ref="H13:J13"/>
    <mergeCell ref="B15:D15"/>
    <mergeCell ref="B16:D16"/>
    <mergeCell ref="A27:D27"/>
    <mergeCell ref="G27:G28"/>
    <mergeCell ref="J27:J28"/>
    <mergeCell ref="A36:E36"/>
    <mergeCell ref="B18:D18"/>
    <mergeCell ref="B19:D19"/>
    <mergeCell ref="A20:D20"/>
    <mergeCell ref="A21:D21"/>
    <mergeCell ref="E26:G26"/>
    <mergeCell ref="H26:J26"/>
  </mergeCells>
  <printOptions/>
  <pageMargins left="0.5905511811023623" right="0.31496062992125984" top="0.71" bottom="0.2362204724409449" header="0.5118110236220472" footer="0.11811023622047245"/>
  <pageSetup horizontalDpi="300" verticalDpi="300" orientation="portrait" paperSize="9" r:id="rId2"/>
  <headerFooter alignWithMargins="0">
    <oddHeader>&amp;C16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6"/>
  <sheetViews>
    <sheetView zoomScale="75" zoomScaleNormal="75" zoomScalePageLayoutView="0" workbookViewId="0" topLeftCell="A1">
      <selection activeCell="X52" sqref="X52"/>
    </sheetView>
  </sheetViews>
  <sheetFormatPr defaultColWidth="9.00390625" defaultRowHeight="15.75"/>
  <cols>
    <col min="1" max="1" width="3.125" style="608" customWidth="1"/>
    <col min="2" max="2" width="2.25390625" style="608" customWidth="1"/>
    <col min="3" max="3" width="24.375" style="608" customWidth="1"/>
    <col min="4" max="4" width="12.625" style="608" customWidth="1"/>
    <col min="5" max="5" width="8.875" style="608" customWidth="1"/>
    <col min="6" max="6" width="6.875" style="608" customWidth="1"/>
    <col min="7" max="7" width="12.625" style="608" customWidth="1"/>
    <col min="8" max="8" width="8.875" style="608" customWidth="1"/>
    <col min="9" max="9" width="9.50390625" style="608" customWidth="1"/>
    <col min="10" max="16" width="9.00390625" style="608" customWidth="1"/>
    <col min="17" max="17" width="14.625" style="608" bestFit="1" customWidth="1"/>
    <col min="18" max="16384" width="9.00390625" style="608" customWidth="1"/>
  </cols>
  <sheetData>
    <row r="1" ht="15.75">
      <c r="A1" s="17" t="s">
        <v>307</v>
      </c>
    </row>
    <row r="2" ht="7.5" customHeight="1">
      <c r="A2" s="17"/>
    </row>
    <row r="3" spans="1:9" ht="15.75" customHeight="1">
      <c r="A3" s="1218" t="s">
        <v>93</v>
      </c>
      <c r="B3" s="1219"/>
      <c r="C3" s="1220"/>
      <c r="D3" s="1227">
        <v>2011</v>
      </c>
      <c r="E3" s="1228"/>
      <c r="F3" s="1229"/>
      <c r="G3" s="1227">
        <v>2012</v>
      </c>
      <c r="H3" s="1228"/>
      <c r="I3" s="1229"/>
    </row>
    <row r="4" spans="1:9" ht="36" customHeight="1">
      <c r="A4" s="1221"/>
      <c r="B4" s="1222"/>
      <c r="C4" s="1223"/>
      <c r="D4" s="908" t="s">
        <v>209</v>
      </c>
      <c r="E4" s="909" t="s">
        <v>111</v>
      </c>
      <c r="F4" s="877" t="s">
        <v>50</v>
      </c>
      <c r="G4" s="908" t="s">
        <v>209</v>
      </c>
      <c r="H4" s="909" t="s">
        <v>111</v>
      </c>
      <c r="I4" s="877" t="s">
        <v>50</v>
      </c>
    </row>
    <row r="5" spans="1:9" ht="3.75" customHeight="1">
      <c r="A5" s="1224"/>
      <c r="B5" s="1225"/>
      <c r="C5" s="1226"/>
      <c r="D5" s="655"/>
      <c r="E5" s="655"/>
      <c r="F5" s="667"/>
      <c r="G5" s="655"/>
      <c r="H5" s="655"/>
      <c r="I5" s="667"/>
    </row>
    <row r="6" spans="1:9" ht="18" customHeight="1">
      <c r="A6" s="910">
        <v>1</v>
      </c>
      <c r="B6" s="82" t="s">
        <v>94</v>
      </c>
      <c r="C6" s="911"/>
      <c r="D6" s="881"/>
      <c r="E6" s="882">
        <v>221.710038</v>
      </c>
      <c r="F6" s="883">
        <v>25.708143498003302</v>
      </c>
      <c r="G6" s="884"/>
      <c r="H6" s="882">
        <v>215.42442000000003</v>
      </c>
      <c r="I6" s="883">
        <v>24.376027736753457</v>
      </c>
    </row>
    <row r="7" spans="1:9" ht="15.75" customHeight="1">
      <c r="A7" s="912"/>
      <c r="B7" s="82" t="s">
        <v>95</v>
      </c>
      <c r="C7" s="913"/>
      <c r="D7" s="881"/>
      <c r="E7" s="882">
        <v>182.62396</v>
      </c>
      <c r="F7" s="885">
        <v>21.1781434980033</v>
      </c>
      <c r="G7" s="881"/>
      <c r="H7" s="882">
        <v>181.32474000000002</v>
      </c>
      <c r="I7" s="885">
        <v>20.47602773675346</v>
      </c>
    </row>
    <row r="8" spans="1:9" ht="14.25" customHeight="1">
      <c r="A8" s="912"/>
      <c r="B8" s="335"/>
      <c r="C8" s="911" t="s">
        <v>62</v>
      </c>
      <c r="D8" s="886">
        <v>40316</v>
      </c>
      <c r="E8" s="887">
        <v>38.70336</v>
      </c>
      <c r="F8" s="888">
        <v>4.488268198405517</v>
      </c>
      <c r="G8" s="886">
        <v>38953</v>
      </c>
      <c r="H8" s="887">
        <v>37.39488</v>
      </c>
      <c r="I8" s="888">
        <v>4.222802691417437</v>
      </c>
    </row>
    <row r="9" spans="1:9" ht="14.25" customHeight="1">
      <c r="A9" s="912"/>
      <c r="B9" s="335"/>
      <c r="C9" s="911" t="s">
        <v>61</v>
      </c>
      <c r="D9" s="886">
        <v>43094</v>
      </c>
      <c r="E9" s="887">
        <v>43.52494</v>
      </c>
      <c r="F9" s="888">
        <v>5.047406841150437</v>
      </c>
      <c r="G9" s="886">
        <v>41310</v>
      </c>
      <c r="H9" s="887">
        <v>41.7231</v>
      </c>
      <c r="I9" s="888">
        <v>4.711565299160711</v>
      </c>
    </row>
    <row r="10" spans="1:9" ht="14.25" customHeight="1">
      <c r="A10" s="912"/>
      <c r="B10" s="335"/>
      <c r="C10" s="911" t="s">
        <v>31</v>
      </c>
      <c r="D10" s="886">
        <v>5238</v>
      </c>
      <c r="E10" s="887">
        <v>5.65704</v>
      </c>
      <c r="F10" s="888">
        <v>0.6560234751997744</v>
      </c>
      <c r="G10" s="886">
        <v>5463</v>
      </c>
      <c r="H10" s="887">
        <v>5.90004</v>
      </c>
      <c r="I10" s="888">
        <v>0.6662597872080492</v>
      </c>
    </row>
    <row r="11" spans="1:9" ht="14.25" customHeight="1">
      <c r="A11" s="912"/>
      <c r="B11" s="335"/>
      <c r="C11" s="911" t="s">
        <v>25</v>
      </c>
      <c r="D11" s="886">
        <v>24200</v>
      </c>
      <c r="E11" s="887">
        <v>15.004</v>
      </c>
      <c r="F11" s="888">
        <v>1.739951674709285</v>
      </c>
      <c r="G11" s="886">
        <v>25619</v>
      </c>
      <c r="H11" s="887">
        <v>15.88378</v>
      </c>
      <c r="I11" s="888">
        <v>1.793669853570394</v>
      </c>
    </row>
    <row r="12" spans="1:9" ht="14.25" customHeight="1">
      <c r="A12" s="912"/>
      <c r="B12" s="335"/>
      <c r="C12" s="911" t="s">
        <v>96</v>
      </c>
      <c r="D12" s="886">
        <v>1425</v>
      </c>
      <c r="E12" s="887">
        <v>0.5415</v>
      </c>
      <c r="F12" s="888">
        <v>0.06279550998767515</v>
      </c>
      <c r="G12" s="886">
        <v>1410</v>
      </c>
      <c r="H12" s="887">
        <v>0.5358</v>
      </c>
      <c r="I12" s="888">
        <v>0.06050501250602925</v>
      </c>
    </row>
    <row r="13" spans="1:9" ht="14.25" customHeight="1">
      <c r="A13" s="912"/>
      <c r="B13" s="335"/>
      <c r="C13" s="911" t="s">
        <v>324</v>
      </c>
      <c r="D13" s="889">
        <v>921.1</v>
      </c>
      <c r="E13" s="887">
        <v>79.19312</v>
      </c>
      <c r="F13" s="888">
        <v>9.183697798550611</v>
      </c>
      <c r="G13" s="889">
        <v>929.1</v>
      </c>
      <c r="H13" s="887">
        <v>79.88714</v>
      </c>
      <c r="I13" s="888">
        <v>9.021225092890834</v>
      </c>
    </row>
    <row r="14" spans="1:9" ht="18.75" customHeight="1">
      <c r="A14" s="912"/>
      <c r="B14" s="82" t="s">
        <v>97</v>
      </c>
      <c r="C14" s="913"/>
      <c r="D14" s="890">
        <v>244288</v>
      </c>
      <c r="E14" s="891">
        <v>39.08608</v>
      </c>
      <c r="F14" s="891">
        <v>4.53</v>
      </c>
      <c r="G14" s="890">
        <v>213123</v>
      </c>
      <c r="H14" s="891">
        <v>34.09968</v>
      </c>
      <c r="I14" s="891">
        <v>3.9</v>
      </c>
    </row>
    <row r="15" spans="1:9" ht="18" customHeight="1">
      <c r="A15" s="914">
        <v>2</v>
      </c>
      <c r="B15" s="82" t="s">
        <v>98</v>
      </c>
      <c r="C15" s="911"/>
      <c r="D15" s="881"/>
      <c r="E15" s="891">
        <v>435.28699000000006</v>
      </c>
      <c r="F15" s="891">
        <v>50.46375480313664</v>
      </c>
      <c r="G15" s="881"/>
      <c r="H15" s="891">
        <v>458.46279000000004</v>
      </c>
      <c r="I15" s="891">
        <v>51.77173729469775</v>
      </c>
    </row>
    <row r="16" spans="1:9" ht="18" customHeight="1">
      <c r="A16" s="914"/>
      <c r="B16" s="911" t="s">
        <v>216</v>
      </c>
      <c r="C16" s="911"/>
      <c r="D16" s="881"/>
      <c r="E16" s="892">
        <v>293.12458000000004</v>
      </c>
      <c r="F16" s="892">
        <v>34</v>
      </c>
      <c r="G16" s="881"/>
      <c r="H16" s="892">
        <v>304.2287</v>
      </c>
      <c r="I16" s="892">
        <v>34.4</v>
      </c>
    </row>
    <row r="17" spans="1:9" ht="14.25" customHeight="1">
      <c r="A17" s="912"/>
      <c r="B17" s="335"/>
      <c r="C17" s="915" t="s">
        <v>26</v>
      </c>
      <c r="D17" s="893">
        <v>117370</v>
      </c>
      <c r="E17" s="894">
        <v>126.7596</v>
      </c>
      <c r="F17" s="895">
        <v>14.70661577342533</v>
      </c>
      <c r="G17" s="893">
        <v>123352</v>
      </c>
      <c r="H17" s="894">
        <v>133.22016</v>
      </c>
      <c r="I17" s="895">
        <v>15.043836220334484</v>
      </c>
    </row>
    <row r="18" spans="1:9" ht="14.25" customHeight="1">
      <c r="A18" s="912"/>
      <c r="B18" s="335"/>
      <c r="C18" s="915" t="s">
        <v>31</v>
      </c>
      <c r="D18" s="893">
        <v>4502</v>
      </c>
      <c r="E18" s="894">
        <v>4.86216</v>
      </c>
      <c r="F18" s="895">
        <v>0.5683155937680137</v>
      </c>
      <c r="G18" s="893">
        <v>4363</v>
      </c>
      <c r="H18" s="894">
        <v>4.71204</v>
      </c>
      <c r="I18" s="895">
        <v>0.5321053361868422</v>
      </c>
    </row>
    <row r="19" spans="1:9" ht="14.25" customHeight="1">
      <c r="A19" s="912"/>
      <c r="B19" s="335"/>
      <c r="C19" s="915" t="s">
        <v>61</v>
      </c>
      <c r="D19" s="893">
        <v>159904</v>
      </c>
      <c r="E19" s="894">
        <v>161.50282</v>
      </c>
      <c r="F19" s="895">
        <v>18.74281631692061</v>
      </c>
      <c r="G19" s="893">
        <v>164650</v>
      </c>
      <c r="H19" s="894">
        <v>166.2965</v>
      </c>
      <c r="I19" s="895">
        <v>18.778969414350303</v>
      </c>
    </row>
    <row r="20" spans="1:9" ht="14.25" customHeight="1">
      <c r="A20" s="912"/>
      <c r="B20" s="335" t="s">
        <v>217</v>
      </c>
      <c r="C20" s="911"/>
      <c r="D20" s="881"/>
      <c r="E20" s="887"/>
      <c r="F20" s="896"/>
      <c r="G20" s="881"/>
      <c r="H20" s="887"/>
      <c r="I20" s="888"/>
    </row>
    <row r="21" spans="1:9" ht="14.25" customHeight="1">
      <c r="A21" s="912"/>
      <c r="B21" s="335"/>
      <c r="C21" s="915" t="s">
        <v>28</v>
      </c>
      <c r="D21" s="897">
        <v>129170</v>
      </c>
      <c r="E21" s="892">
        <v>134.3368</v>
      </c>
      <c r="F21" s="898">
        <v>15.5784817472065</v>
      </c>
      <c r="G21" s="897">
        <v>140582</v>
      </c>
      <c r="H21" s="892">
        <v>146.20528</v>
      </c>
      <c r="I21" s="898">
        <v>16.510175988890456</v>
      </c>
    </row>
    <row r="22" spans="1:9" ht="14.25" customHeight="1">
      <c r="A22" s="912"/>
      <c r="B22" s="1230" t="s">
        <v>218</v>
      </c>
      <c r="C22" s="1231"/>
      <c r="D22" s="881"/>
      <c r="E22" s="892">
        <v>7.825609999999999</v>
      </c>
      <c r="F22" s="892">
        <v>0.8872682229235314</v>
      </c>
      <c r="G22" s="881"/>
      <c r="H22" s="892">
        <v>8.02881</v>
      </c>
      <c r="I22" s="892">
        <v>0.9066503349356713</v>
      </c>
    </row>
    <row r="23" spans="1:9" ht="14.25" customHeight="1">
      <c r="A23" s="912"/>
      <c r="B23" s="916"/>
      <c r="C23" s="915" t="s">
        <v>26</v>
      </c>
      <c r="D23" s="893">
        <v>3014</v>
      </c>
      <c r="E23" s="894">
        <v>3.25512</v>
      </c>
      <c r="F23" s="899">
        <v>0.37694401627470286</v>
      </c>
      <c r="G23" s="893">
        <v>3105</v>
      </c>
      <c r="H23" s="894">
        <v>3.3534</v>
      </c>
      <c r="I23" s="895">
        <v>0.3786814276553163</v>
      </c>
    </row>
    <row r="24" spans="1:9" ht="14.25" customHeight="1">
      <c r="A24" s="912"/>
      <c r="B24" s="916"/>
      <c r="C24" s="915" t="s">
        <v>61</v>
      </c>
      <c r="D24" s="893">
        <v>1127</v>
      </c>
      <c r="E24" s="894">
        <v>1.13849</v>
      </c>
      <c r="F24" s="899">
        <v>0.12642122391982344</v>
      </c>
      <c r="G24" s="893">
        <v>1137</v>
      </c>
      <c r="H24" s="894">
        <v>1.14837</v>
      </c>
      <c r="I24" s="895">
        <v>0.12967924824850466</v>
      </c>
    </row>
    <row r="25" spans="1:9" ht="14.25" customHeight="1">
      <c r="A25" s="912"/>
      <c r="B25" s="335"/>
      <c r="C25" s="915" t="s">
        <v>62</v>
      </c>
      <c r="D25" s="893">
        <v>3575</v>
      </c>
      <c r="E25" s="894">
        <v>3.432</v>
      </c>
      <c r="F25" s="899">
        <v>0.3839029827290051</v>
      </c>
      <c r="G25" s="893">
        <v>3674</v>
      </c>
      <c r="H25" s="894">
        <v>3.52704</v>
      </c>
      <c r="I25" s="895">
        <v>0.3982896590318503</v>
      </c>
    </row>
    <row r="26" spans="1:9" ht="18" customHeight="1">
      <c r="A26" s="914">
        <v>3</v>
      </c>
      <c r="B26" s="82" t="s">
        <v>100</v>
      </c>
      <c r="C26" s="911"/>
      <c r="D26" s="881"/>
      <c r="E26" s="885">
        <v>80.65561</v>
      </c>
      <c r="F26" s="900">
        <v>9.35</v>
      </c>
      <c r="G26" s="881"/>
      <c r="H26" s="885">
        <v>83.66694</v>
      </c>
      <c r="I26" s="885">
        <v>9.448057579397533</v>
      </c>
    </row>
    <row r="27" spans="1:9" ht="14.25" customHeight="1">
      <c r="A27" s="912"/>
      <c r="B27" s="335"/>
      <c r="C27" s="911" t="s">
        <v>31</v>
      </c>
      <c r="D27" s="886">
        <v>11260</v>
      </c>
      <c r="E27" s="887">
        <v>12.1608</v>
      </c>
      <c r="F27" s="896">
        <v>1.41</v>
      </c>
      <c r="G27" s="886">
        <v>11918</v>
      </c>
      <c r="H27" s="887">
        <v>12.87144</v>
      </c>
      <c r="I27" s="888">
        <v>1.4535024975188597</v>
      </c>
    </row>
    <row r="28" spans="1:9" ht="14.25" customHeight="1">
      <c r="A28" s="912"/>
      <c r="B28" s="335"/>
      <c r="C28" s="911" t="s">
        <v>99</v>
      </c>
      <c r="D28" s="886">
        <v>469</v>
      </c>
      <c r="E28" s="887">
        <v>0.34706</v>
      </c>
      <c r="F28" s="896">
        <v>0.04</v>
      </c>
      <c r="G28" s="886">
        <v>474</v>
      </c>
      <c r="H28" s="887">
        <v>0.35076</v>
      </c>
      <c r="I28" s="888">
        <v>0.0396094404378776</v>
      </c>
    </row>
    <row r="29" spans="1:9" ht="14.25" customHeight="1">
      <c r="A29" s="912"/>
      <c r="B29" s="335"/>
      <c r="C29" s="911" t="s">
        <v>324</v>
      </c>
      <c r="D29" s="901">
        <v>792.6</v>
      </c>
      <c r="E29" s="887">
        <v>68.14775</v>
      </c>
      <c r="F29" s="896">
        <v>7.9</v>
      </c>
      <c r="G29" s="901">
        <v>819.32</v>
      </c>
      <c r="H29" s="887">
        <v>70.44474</v>
      </c>
      <c r="I29" s="888">
        <v>7.954945641440796</v>
      </c>
    </row>
    <row r="30" spans="1:9" ht="18" customHeight="1">
      <c r="A30" s="914">
        <v>4</v>
      </c>
      <c r="B30" s="82" t="s">
        <v>45</v>
      </c>
      <c r="C30" s="911"/>
      <c r="D30" s="881"/>
      <c r="E30" s="891">
        <v>117.40161</v>
      </c>
      <c r="F30" s="900">
        <v>13.61</v>
      </c>
      <c r="G30" s="881"/>
      <c r="H30" s="891">
        <v>120.11809</v>
      </c>
      <c r="I30" s="885">
        <v>13.564289917227224</v>
      </c>
    </row>
    <row r="31" spans="1:9" ht="14.25" customHeight="1">
      <c r="A31" s="912"/>
      <c r="B31" s="335"/>
      <c r="C31" s="911" t="s">
        <v>29</v>
      </c>
      <c r="D31" s="886">
        <v>515</v>
      </c>
      <c r="E31" s="887">
        <v>0.5356</v>
      </c>
      <c r="F31" s="896">
        <v>0.06</v>
      </c>
      <c r="G31" s="886">
        <v>243</v>
      </c>
      <c r="H31" s="887">
        <v>0.25272</v>
      </c>
      <c r="I31" s="888">
        <v>0.028538310489965864</v>
      </c>
    </row>
    <row r="32" spans="1:9" ht="14.25" customHeight="1">
      <c r="A32" s="912"/>
      <c r="B32" s="335"/>
      <c r="C32" s="911" t="s">
        <v>31</v>
      </c>
      <c r="D32" s="886">
        <v>44640</v>
      </c>
      <c r="E32" s="887">
        <v>48.2112</v>
      </c>
      <c r="F32" s="896">
        <v>5.59</v>
      </c>
      <c r="G32" s="886">
        <v>45329</v>
      </c>
      <c r="H32" s="887">
        <v>48.95532</v>
      </c>
      <c r="I32" s="888">
        <v>5.528261009400268</v>
      </c>
    </row>
    <row r="33" spans="1:9" ht="14.25" customHeight="1">
      <c r="A33" s="912"/>
      <c r="B33" s="335"/>
      <c r="C33" s="911" t="s">
        <v>183</v>
      </c>
      <c r="D33" s="886">
        <v>16336</v>
      </c>
      <c r="E33" s="887">
        <v>6.20768</v>
      </c>
      <c r="F33" s="896">
        <v>0.72</v>
      </c>
      <c r="G33" s="886">
        <v>16003</v>
      </c>
      <c r="H33" s="887">
        <v>6.08114</v>
      </c>
      <c r="I33" s="888">
        <v>0.6867104362652383</v>
      </c>
    </row>
    <row r="34" spans="1:9" ht="14.25" customHeight="1">
      <c r="A34" s="912"/>
      <c r="B34" s="335"/>
      <c r="C34" s="911" t="s">
        <v>99</v>
      </c>
      <c r="D34" s="886">
        <v>116</v>
      </c>
      <c r="E34" s="887">
        <v>0.08584</v>
      </c>
      <c r="F34" s="896">
        <v>0.01</v>
      </c>
      <c r="G34" s="886">
        <v>114</v>
      </c>
      <c r="H34" s="887">
        <v>0.08436</v>
      </c>
      <c r="I34" s="888">
        <v>0.009526321117970563</v>
      </c>
    </row>
    <row r="35" spans="1:9" ht="14.25" customHeight="1">
      <c r="A35" s="912"/>
      <c r="B35" s="335"/>
      <c r="C35" s="911" t="s">
        <v>324</v>
      </c>
      <c r="D35" s="889">
        <v>725.3</v>
      </c>
      <c r="E35" s="887">
        <v>62.36129</v>
      </c>
      <c r="F35" s="896">
        <v>7.23</v>
      </c>
      <c r="G35" s="670">
        <v>753.02</v>
      </c>
      <c r="H35" s="887">
        <v>64.74455</v>
      </c>
      <c r="I35" s="670">
        <v>7.311253839953781</v>
      </c>
    </row>
    <row r="36" spans="1:9" ht="16.5" customHeight="1">
      <c r="A36" s="914">
        <v>5</v>
      </c>
      <c r="B36" s="82" t="s">
        <v>46</v>
      </c>
      <c r="C36" s="911"/>
      <c r="D36" s="881"/>
      <c r="E36" s="891">
        <v>4.30199</v>
      </c>
      <c r="F36" s="900">
        <v>0.49</v>
      </c>
      <c r="G36" s="881"/>
      <c r="H36" s="891">
        <v>4.50078</v>
      </c>
      <c r="I36" s="885">
        <v>0.5082488805279699</v>
      </c>
    </row>
    <row r="37" spans="1:9" ht="14.25" customHeight="1">
      <c r="A37" s="914"/>
      <c r="B37" s="82"/>
      <c r="C37" s="911" t="s">
        <v>101</v>
      </c>
      <c r="D37" s="886">
        <v>2344</v>
      </c>
      <c r="E37" s="887">
        <v>2.36744</v>
      </c>
      <c r="F37" s="896">
        <v>0.27</v>
      </c>
      <c r="G37" s="886">
        <v>2331</v>
      </c>
      <c r="H37" s="887">
        <v>2.35431</v>
      </c>
      <c r="I37" s="888">
        <v>0.26585956698967844</v>
      </c>
    </row>
    <row r="38" spans="1:9" ht="14.25" customHeight="1">
      <c r="A38" s="27"/>
      <c r="B38" s="335"/>
      <c r="C38" s="911" t="s">
        <v>324</v>
      </c>
      <c r="D38" s="901">
        <v>22.5</v>
      </c>
      <c r="E38" s="887">
        <v>1.93455</v>
      </c>
      <c r="F38" s="896">
        <v>0.22</v>
      </c>
      <c r="G38" s="901">
        <v>24.96</v>
      </c>
      <c r="H38" s="887">
        <v>2.14647</v>
      </c>
      <c r="I38" s="888">
        <v>0.2423893135382915</v>
      </c>
    </row>
    <row r="39" spans="1:9" ht="18" customHeight="1">
      <c r="A39" s="914">
        <v>6</v>
      </c>
      <c r="B39" s="82" t="s">
        <v>102</v>
      </c>
      <c r="C39" s="911"/>
      <c r="D39" s="881"/>
      <c r="E39" s="891">
        <v>2.966546</v>
      </c>
      <c r="F39" s="900">
        <v>0.3363500452912733</v>
      </c>
      <c r="G39" s="881"/>
      <c r="H39" s="891">
        <v>3.373446</v>
      </c>
      <c r="I39" s="885">
        <v>0.38094511462936603</v>
      </c>
    </row>
    <row r="40" spans="1:9" ht="2.25" customHeight="1">
      <c r="A40" s="914"/>
      <c r="B40" s="82"/>
      <c r="C40" s="911"/>
      <c r="D40" s="902"/>
      <c r="E40" s="887"/>
      <c r="F40" s="900"/>
      <c r="G40" s="903"/>
      <c r="H40" s="887"/>
      <c r="I40" s="885"/>
    </row>
    <row r="41" spans="1:9" ht="18.75" customHeight="1">
      <c r="A41" s="917"/>
      <c r="B41" s="918" t="s">
        <v>103</v>
      </c>
      <c r="C41" s="919"/>
      <c r="D41" s="904"/>
      <c r="E41" s="905">
        <v>862.3228</v>
      </c>
      <c r="F41" s="906">
        <v>99.95392011338474</v>
      </c>
      <c r="G41" s="904"/>
      <c r="H41" s="905">
        <v>885.546466</v>
      </c>
      <c r="I41" s="907">
        <v>100.0493065232333</v>
      </c>
    </row>
    <row r="42" spans="1:9" ht="3" customHeight="1" hidden="1">
      <c r="A42" s="625"/>
      <c r="B42" s="626"/>
      <c r="C42" s="667"/>
      <c r="D42" s="35"/>
      <c r="E42" s="35"/>
      <c r="F42" s="27"/>
      <c r="G42" s="355"/>
      <c r="H42" s="355"/>
      <c r="I42" s="355"/>
    </row>
    <row r="43" spans="1:9" ht="12" customHeight="1">
      <c r="A43" s="612"/>
      <c r="B43" s="83" t="s">
        <v>104</v>
      </c>
      <c r="C43" s="612"/>
      <c r="D43" s="84"/>
      <c r="E43" s="612"/>
      <c r="F43" s="662"/>
      <c r="G43" s="612"/>
      <c r="H43" s="612"/>
      <c r="I43" s="662"/>
    </row>
    <row r="44" spans="6:9" ht="15.75">
      <c r="F44" s="612"/>
      <c r="G44" s="612"/>
      <c r="H44" s="612"/>
      <c r="I44" s="612"/>
    </row>
    <row r="45" spans="6:9" ht="15.75">
      <c r="F45" s="612"/>
      <c r="G45" s="612"/>
      <c r="H45" s="612"/>
      <c r="I45" s="612"/>
    </row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spans="17:19" ht="15.75">
      <c r="Q56" s="928">
        <v>1650.8</v>
      </c>
      <c r="R56" s="928"/>
      <c r="S56" s="928"/>
    </row>
    <row r="57" ht="15.75"/>
    <row r="58" ht="15.75"/>
    <row r="59" ht="15.75"/>
  </sheetData>
  <sheetProtection/>
  <mergeCells count="4">
    <mergeCell ref="A3:C5"/>
    <mergeCell ref="D3:F3"/>
    <mergeCell ref="G3:I3"/>
    <mergeCell ref="B22:C22"/>
  </mergeCells>
  <printOptions/>
  <pageMargins left="0.92" right="0.5118110236220472" top="0.7086614173228347" bottom="0.1968503937007874" header="0.5118110236220472" footer="0.11811023622047245"/>
  <pageSetup horizontalDpi="300" verticalDpi="300" orientation="portrait" paperSize="9" scale="90" r:id="rId2"/>
  <headerFooter alignWithMargins="0">
    <oddHeader>&amp;C17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 Technical Unit</dc:creator>
  <cp:keywords/>
  <dc:description/>
  <cp:lastModifiedBy>nmeenowa</cp:lastModifiedBy>
  <cp:lastPrinted>2013-06-10T06:04:48Z</cp:lastPrinted>
  <dcterms:created xsi:type="dcterms:W3CDTF">2003-06-18T05:44:28Z</dcterms:created>
  <dcterms:modified xsi:type="dcterms:W3CDTF">2013-06-10T09:26:19Z</dcterms:modified>
  <cp:category/>
  <cp:version/>
  <cp:contentType/>
  <cp:contentStatus/>
</cp:coreProperties>
</file>