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025" firstSheet="11" activeTab="13"/>
  </bookViews>
  <sheets>
    <sheet name="Table-1" sheetId="1" r:id="rId1"/>
    <sheet name="Table-4" sheetId="2" r:id="rId2"/>
    <sheet name="Table-4 cont'd" sheetId="3" r:id="rId3"/>
    <sheet name="Table-5" sheetId="4" r:id="rId4"/>
    <sheet name="Table-5 cont'd" sheetId="5" r:id="rId5"/>
    <sheet name="Table-6" sheetId="6" r:id="rId6"/>
    <sheet name="Table-7" sheetId="7" r:id="rId7"/>
    <sheet name="Table-8" sheetId="8" r:id="rId8"/>
    <sheet name="Table-9" sheetId="9" r:id="rId9"/>
    <sheet name="Table-9 cont'd" sheetId="10" r:id="rId10"/>
    <sheet name="Table-9 cont'd .." sheetId="11" r:id="rId11"/>
    <sheet name="Table-10" sheetId="12" r:id="rId12"/>
    <sheet name="Table-11" sheetId="13" r:id="rId13"/>
    <sheet name="Table-11 cont'd" sheetId="14" r:id="rId14"/>
    <sheet name="Table-11 cont'd.." sheetId="15" r:id="rId15"/>
    <sheet name="Table-12" sheetId="16" r:id="rId16"/>
  </sheets>
  <definedNames>
    <definedName name="_xlnm.Print_Area" localSheetId="0">'Table-1'!$A:$IV</definedName>
  </definedNames>
  <calcPr fullCalcOnLoad="1"/>
</workbook>
</file>

<file path=xl/sharedStrings.xml><?xml version="1.0" encoding="utf-8"?>
<sst xmlns="http://schemas.openxmlformats.org/spreadsheetml/2006/main" count="640" uniqueCount="280">
  <si>
    <t>Period</t>
  </si>
  <si>
    <t>Price indices</t>
  </si>
  <si>
    <t>Terms of</t>
  </si>
  <si>
    <t>Export</t>
  </si>
  <si>
    <t>Import</t>
  </si>
  <si>
    <t>1st Qr</t>
  </si>
  <si>
    <t>2nd Qr</t>
  </si>
  <si>
    <t>3rd Qr</t>
  </si>
  <si>
    <t>4th Qr</t>
  </si>
  <si>
    <t>Weight</t>
  </si>
  <si>
    <t>Year</t>
  </si>
  <si>
    <t xml:space="preserve">      of which:</t>
  </si>
  <si>
    <t xml:space="preserve">               Sugar</t>
  </si>
  <si>
    <t>SITC¹</t>
  </si>
  <si>
    <t xml:space="preserve"> Section</t>
  </si>
  <si>
    <t xml:space="preserve"> Description</t>
  </si>
  <si>
    <t>Average</t>
  </si>
  <si>
    <t>Food and live animals</t>
  </si>
  <si>
    <t>Fish and fish  preparations</t>
  </si>
  <si>
    <t>Cereals and cereal preparations</t>
  </si>
  <si>
    <t>Sugar</t>
  </si>
  <si>
    <t>Molasses</t>
  </si>
  <si>
    <t>Feeding stuff for animals</t>
  </si>
  <si>
    <t>Crude materials, inedible, except fuels</t>
  </si>
  <si>
    <t>Crude animal and vegetable materials</t>
  </si>
  <si>
    <t>Fertilisers</t>
  </si>
  <si>
    <t>Manufactured goods classified chiefly by material</t>
  </si>
  <si>
    <t>Paper, paperboard and articles of paper pulp, of paper or of paperboard</t>
  </si>
  <si>
    <t>Textile yarn, fabrics, made-up articles, n.e.s &amp; related products</t>
  </si>
  <si>
    <t>Non-metallic mineral manufactures</t>
  </si>
  <si>
    <t>¹ The Standard International Trade Classification Revision 3 (SITC Rev 3)</t>
  </si>
  <si>
    <r>
      <t>2</t>
    </r>
    <r>
      <rPr>
        <sz val="10"/>
        <rFont val="CG Times"/>
        <family val="1"/>
      </rPr>
      <t xml:space="preserve"> Revised</t>
    </r>
  </si>
  <si>
    <r>
      <t>3</t>
    </r>
    <r>
      <rPr>
        <sz val="10"/>
        <rFont val="CG Times"/>
        <family val="1"/>
      </rPr>
      <t xml:space="preserve"> Provisional</t>
    </r>
  </si>
  <si>
    <t>Miscellaneous manufactured articles</t>
  </si>
  <si>
    <t xml:space="preserve"> Articles of apparel and clothing accessories</t>
  </si>
  <si>
    <t>Men's or boys' coats, jackets, suits, blazers, trousers, shorts, shirts etc, not knitted or crocheted</t>
  </si>
  <si>
    <t xml:space="preserve">Women's or girls' coats, jackets, suits, blazers, trousers, shorts, shirts etc, not knitted or crocheted </t>
  </si>
  <si>
    <t xml:space="preserve">Men's or boys' coats, jackets, suits, blazers, trousers, shorts, shirts etc, knitted or crochetted </t>
  </si>
  <si>
    <t xml:space="preserve">Women's or girls' coats, jackets, suits, blazers, trousers, shorts, shirts etc, knitted or crochetted </t>
  </si>
  <si>
    <t>Articles of apparel, of textile fabrics, whether or not knitted or crocheted</t>
  </si>
  <si>
    <t>Clothing accessories, of textile fabrics, whether or not knitted or crocheted</t>
  </si>
  <si>
    <t xml:space="preserve"> Optical goods,n.e.s, watches and clocks</t>
  </si>
  <si>
    <t>Optical goods</t>
  </si>
  <si>
    <t>Watches and clocks</t>
  </si>
  <si>
    <t xml:space="preserve">Overall </t>
  </si>
  <si>
    <t>to</t>
  </si>
  <si>
    <t>Qr 1</t>
  </si>
  <si>
    <t>Qr 2</t>
  </si>
  <si>
    <t>Qr 3</t>
  </si>
  <si>
    <t>Qr 4</t>
  </si>
  <si>
    <t>Reference year 2003=100</t>
  </si>
  <si>
    <t>Section</t>
  </si>
  <si>
    <t>Average 2003</t>
  </si>
  <si>
    <t>Overall Index</t>
  </si>
  <si>
    <t>Mineral fuels, lubricants and related materials</t>
  </si>
  <si>
    <t>Animal and vegetable oils, fats and waxes</t>
  </si>
  <si>
    <t>Chemical materials &amp; related products, n.e.s</t>
  </si>
  <si>
    <t>Machinery and transport equipment</t>
  </si>
  <si>
    <t>¹ The standard International Trade Classification Revision 3 (SITC Rev. 3)</t>
  </si>
  <si>
    <t xml:space="preserve"> Reference year 2003=100</t>
  </si>
  <si>
    <t>Section/  Division</t>
  </si>
  <si>
    <t>Section 0</t>
  </si>
  <si>
    <t>Div 01</t>
  </si>
  <si>
    <t xml:space="preserve">   Meat and meat preparations</t>
  </si>
  <si>
    <t>Div 02</t>
  </si>
  <si>
    <t xml:space="preserve">   Dairy products and birds' eggs</t>
  </si>
  <si>
    <t>Div 03</t>
  </si>
  <si>
    <t xml:space="preserve">   Fish, crustaceans, etc, and preparations thereof</t>
  </si>
  <si>
    <t>Div 04</t>
  </si>
  <si>
    <t xml:space="preserve">   Cereals and cereal preparations</t>
  </si>
  <si>
    <t xml:space="preserve">   of which:</t>
  </si>
  <si>
    <t xml:space="preserve">      Wheat (including spelt) &amp; meslin, unmilled</t>
  </si>
  <si>
    <t>Div 05</t>
  </si>
  <si>
    <t xml:space="preserve">   Vegetables and fruit</t>
  </si>
  <si>
    <t>Div 09</t>
  </si>
  <si>
    <t xml:space="preserve">   Miscellaneous edible products and preparations</t>
  </si>
  <si>
    <t>Section 2</t>
  </si>
  <si>
    <t>Div 24</t>
  </si>
  <si>
    <t xml:space="preserve">   Cork and wood</t>
  </si>
  <si>
    <t>Div 26</t>
  </si>
  <si>
    <t>Section 3</t>
  </si>
  <si>
    <t>Div 32</t>
  </si>
  <si>
    <t xml:space="preserve">   Coal, coke and briquettes</t>
  </si>
  <si>
    <t>Div 33</t>
  </si>
  <si>
    <t xml:space="preserve">   Petroleum, petroleum products and related materials</t>
  </si>
  <si>
    <t>Div 34</t>
  </si>
  <si>
    <t xml:space="preserve">   Gas, natural and manufactured</t>
  </si>
  <si>
    <t>Section 4</t>
  </si>
  <si>
    <t>Div 42</t>
  </si>
  <si>
    <t xml:space="preserve">   Fixed vegetable fats and oils, crude, refined or fractionated</t>
  </si>
  <si>
    <t>Section 5</t>
  </si>
  <si>
    <t>Div 54</t>
  </si>
  <si>
    <t xml:space="preserve">   Medical and pharmaceutical products</t>
  </si>
  <si>
    <t>Div 55</t>
  </si>
  <si>
    <t>Div 59</t>
  </si>
  <si>
    <t xml:space="preserve">   Chemical materials &amp; products, n.e.s</t>
  </si>
  <si>
    <t>Section 6</t>
  </si>
  <si>
    <t>Div 64</t>
  </si>
  <si>
    <t xml:space="preserve">   Paper, paperboard and articles of paper pulp</t>
  </si>
  <si>
    <t xml:space="preserve">      Paper and paperboard</t>
  </si>
  <si>
    <t>Div 65</t>
  </si>
  <si>
    <t xml:space="preserve">   Textile yarn, fabrics, made-up articles, n.e.s</t>
  </si>
  <si>
    <t xml:space="preserve">      Textile yarn </t>
  </si>
  <si>
    <t xml:space="preserve">      Fabrics, woven, of man-made textile materials </t>
  </si>
  <si>
    <t>Div 66</t>
  </si>
  <si>
    <t xml:space="preserve">   Non-metallic mineral manufactures, n.e.s.</t>
  </si>
  <si>
    <t>Div 67</t>
  </si>
  <si>
    <t xml:space="preserve">   Iron and steel</t>
  </si>
  <si>
    <t>Div 69</t>
  </si>
  <si>
    <t xml:space="preserve">   Manufactures of metals, n.e.s.</t>
  </si>
  <si>
    <t>Section 7</t>
  </si>
  <si>
    <t>Div 74</t>
  </si>
  <si>
    <t xml:space="preserve">   General industrial machinery &amp; equipment, n.e.s.</t>
  </si>
  <si>
    <t>Div 75</t>
  </si>
  <si>
    <t xml:space="preserve">   Office machines and automatic data processing machines</t>
  </si>
  <si>
    <t>Div 76</t>
  </si>
  <si>
    <t>Div 78</t>
  </si>
  <si>
    <t xml:space="preserve">   Road vehicles (including air-cushion vehicles)</t>
  </si>
  <si>
    <t>Section 8</t>
  </si>
  <si>
    <t>Div 87</t>
  </si>
  <si>
    <t xml:space="preserve">   Professional, scientific and controlling inst. and app.</t>
  </si>
  <si>
    <t>Div 89</t>
  </si>
  <si>
    <t xml:space="preserve">   Miscellaneous manufactured articles, n.e.s.</t>
  </si>
  <si>
    <t xml:space="preserve">      Articles, n.e.s. of plastics</t>
  </si>
  <si>
    <t xml:space="preserve">Weight </t>
  </si>
  <si>
    <t>Percentage change from</t>
  </si>
  <si>
    <t>Section/ Group</t>
  </si>
  <si>
    <t xml:space="preserve">   Textile yarn, fabrics, made-up articles nes</t>
  </si>
  <si>
    <t xml:space="preserve">      Knitted/crocheted fabric including tubular knit, fabrics nes</t>
  </si>
  <si>
    <t>Reference year  :  2003 = 1 0 0</t>
  </si>
  <si>
    <t>% change</t>
  </si>
  <si>
    <t>Price</t>
  </si>
  <si>
    <t>Overall</t>
  </si>
  <si>
    <t>Value</t>
  </si>
  <si>
    <t xml:space="preserve">1st Qr </t>
  </si>
  <si>
    <t xml:space="preserve">3rd Qr </t>
  </si>
  <si>
    <t xml:space="preserve">2nd Qr </t>
  </si>
  <si>
    <r>
      <t>Table 6 -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Year 2003</t>
    </r>
  </si>
  <si>
    <t>F.O.B Value (Rs Mn)</t>
  </si>
  <si>
    <t>C.I.F Value (Rs Mn)</t>
  </si>
  <si>
    <t>¹ The Standard International Trade Classification Revision 3 (SITC Rev. 3)</t>
  </si>
  <si>
    <t xml:space="preserve">   Fixed vegetable fats and oils, crude, refined or </t>
  </si>
  <si>
    <t xml:space="preserve">   fractionated</t>
  </si>
  <si>
    <t xml:space="preserve">      Cotton fabrics, woven (not including narrow or special</t>
  </si>
  <si>
    <t xml:space="preserve">      fabrics)</t>
  </si>
  <si>
    <t xml:space="preserve">      clay mats.)</t>
  </si>
  <si>
    <t>Chemicals and related products, n.e.s</t>
  </si>
  <si>
    <t xml:space="preserve">      &amp; clay mats.)</t>
  </si>
  <si>
    <t xml:space="preserve">      Lime, cement &amp; fab. const. materials (except glass </t>
  </si>
  <si>
    <t xml:space="preserve">      Pearls, precious and semi-precious stones, </t>
  </si>
  <si>
    <t xml:space="preserve">      unworked or worked</t>
  </si>
  <si>
    <t xml:space="preserve">      Jewellery, goldsmiths' &amp; silversmiths' wares of </t>
  </si>
  <si>
    <t xml:space="preserve">      precious/semi-precious, n.e.s.</t>
  </si>
  <si>
    <t xml:space="preserve">      Motor cars &amp; other motor vehicles for the transport of </t>
  </si>
  <si>
    <t xml:space="preserve">      persons</t>
  </si>
  <si>
    <t xml:space="preserve">   reproducing apparatus </t>
  </si>
  <si>
    <t xml:space="preserve">   Telecommunications and sound recording and</t>
  </si>
  <si>
    <t xml:space="preserve">      Cotton fabrics, woven (not including narrow or </t>
  </si>
  <si>
    <t xml:space="preserve">      special fabrics)</t>
  </si>
  <si>
    <t xml:space="preserve">      Knitted/crocheted fabric including tubular knit, </t>
  </si>
  <si>
    <t xml:space="preserve">      fabrics, n.e.s</t>
  </si>
  <si>
    <t xml:space="preserve">   into yarn or fabric)</t>
  </si>
  <si>
    <t xml:space="preserve">   Textile fibres and their wastes (not manufactured </t>
  </si>
  <si>
    <t xml:space="preserve">   Essential oils and resinoids &amp; perfume materials;</t>
  </si>
  <si>
    <t xml:space="preserve">   toilet, etc.</t>
  </si>
  <si>
    <t xml:space="preserve">   thereof</t>
  </si>
  <si>
    <t xml:space="preserve">   Textile fibres and their wastes (not </t>
  </si>
  <si>
    <t xml:space="preserve">   manufactured into yarn or fabric)</t>
  </si>
  <si>
    <t xml:space="preserve">   materials</t>
  </si>
  <si>
    <t xml:space="preserve">      Lime, cement &amp; fab. const. materials (except glass &amp;</t>
  </si>
  <si>
    <t xml:space="preserve">   etc,</t>
  </si>
  <si>
    <t xml:space="preserve">   Essential oils and resinoids &amp; perfume materials; toilet, </t>
  </si>
  <si>
    <t xml:space="preserve">      Jewellery, goldsmiths' &amp; silversmiths' wares of</t>
  </si>
  <si>
    <t xml:space="preserve">      Motor cars &amp; other motor vehicles for the transport of</t>
  </si>
  <si>
    <t xml:space="preserve">   Fish, crustaceans, etc and preparations </t>
  </si>
  <si>
    <t>1st Qr 06</t>
  </si>
  <si>
    <t>2nd Qr 06</t>
  </si>
  <si>
    <t>1st Qr 06          to             2nd Qr 06</t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</si>
  <si>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06            to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</t>
    </r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</si>
  <si>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06                  to    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</t>
    </r>
  </si>
  <si>
    <r>
      <t>1</t>
    </r>
    <r>
      <rPr>
        <b/>
        <vertAlign val="superscript"/>
        <sz val="10"/>
        <color indexed="8"/>
        <rFont val="CG Times"/>
        <family val="1"/>
      </rPr>
      <t>st</t>
    </r>
    <r>
      <rPr>
        <b/>
        <sz val="10"/>
        <color indexed="8"/>
        <rFont val="Arial"/>
        <family val="2"/>
      </rPr>
      <t xml:space="preserve"> Qr 06               to               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Qr 06</t>
    </r>
  </si>
  <si>
    <t xml:space="preserve">Average </t>
  </si>
  <si>
    <t>3rd Qr 06</t>
  </si>
  <si>
    <t>2nd Qr 06          to             3rd Qr 06</t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</si>
  <si>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            to 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</t>
    </r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</si>
  <si>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                  to     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</t>
    </r>
  </si>
  <si>
    <r>
      <t>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Qr 06                   to               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Qr 06</t>
    </r>
  </si>
  <si>
    <t xml:space="preserve">trade </t>
  </si>
  <si>
    <r>
      <t>1</t>
    </r>
    <r>
      <rPr>
        <sz val="10"/>
        <rFont val="CG Times "/>
        <family val="0"/>
      </rPr>
      <t xml:space="preserve"> Revised   </t>
    </r>
    <r>
      <rPr>
        <vertAlign val="superscript"/>
        <sz val="10"/>
        <rFont val="CG Times "/>
        <family val="0"/>
      </rPr>
      <t>2</t>
    </r>
    <r>
      <rPr>
        <sz val="10"/>
        <rFont val="CG Times "/>
        <family val="0"/>
      </rPr>
      <t xml:space="preserve"> Provisional</t>
    </r>
  </si>
  <si>
    <r>
      <t>2nd Qr</t>
    </r>
  </si>
  <si>
    <t>4th Qr 06</t>
  </si>
  <si>
    <t>3rd Qr 06          to             4th Qr 06</t>
  </si>
  <si>
    <r>
      <t>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            to             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06</t>
    </r>
  </si>
  <si>
    <r>
      <t>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                  to                 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06</t>
    </r>
  </si>
  <si>
    <r>
      <t>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Qr 06                   to               4</t>
    </r>
    <r>
      <rPr>
        <b/>
        <vertAlign val="superscript"/>
        <sz val="10"/>
        <color indexed="8"/>
        <rFont val="Arial"/>
        <family val="2"/>
      </rPr>
      <t>th</t>
    </r>
    <r>
      <rPr>
        <b/>
        <sz val="10"/>
        <color indexed="8"/>
        <rFont val="Arial"/>
        <family val="2"/>
      </rPr>
      <t xml:space="preserve"> Qr 06</t>
    </r>
  </si>
  <si>
    <t>Description</t>
  </si>
  <si>
    <t xml:space="preserve">Food and live animals </t>
  </si>
  <si>
    <t xml:space="preserve">Crude materials, inedible except fuels </t>
  </si>
  <si>
    <t>Chemicals &amp; related products, n.e.s</t>
  </si>
  <si>
    <t xml:space="preserve">Miscellaneous manufactured articles </t>
  </si>
  <si>
    <t>Crude materials, inedible except fuels</t>
  </si>
  <si>
    <t>Mineral fuels, lubricants &amp; related materials</t>
  </si>
  <si>
    <t>Animals and vegetables oils &amp; fats</t>
  </si>
  <si>
    <t>Machinery &amp; transport equipment (excluding aircraft)</t>
  </si>
  <si>
    <r>
      <t>SITC</t>
    </r>
    <r>
      <rPr>
        <b/>
        <vertAlign val="superscript"/>
        <sz val="10"/>
        <rFont val="CG Times "/>
        <family val="0"/>
      </rPr>
      <t>1</t>
    </r>
    <r>
      <rPr>
        <b/>
        <sz val="10"/>
        <rFont val="CG Times "/>
        <family val="0"/>
      </rPr>
      <t>-section</t>
    </r>
  </si>
  <si>
    <r>
      <t xml:space="preserve">Volume </t>
    </r>
    <r>
      <rPr>
        <vertAlign val="superscript"/>
        <sz val="10"/>
        <rFont val="CG Times (W1)"/>
        <family val="0"/>
      </rPr>
      <t>4</t>
    </r>
  </si>
  <si>
    <r>
      <t>2</t>
    </r>
    <r>
      <rPr>
        <sz val="10"/>
        <rFont val="CG Times "/>
        <family val="0"/>
      </rPr>
      <t xml:space="preserve"> Revised     </t>
    </r>
    <r>
      <rPr>
        <vertAlign val="superscript"/>
        <sz val="10"/>
        <rFont val="CG Times "/>
        <family val="0"/>
      </rPr>
      <t>3</t>
    </r>
    <r>
      <rPr>
        <sz val="10"/>
        <rFont val="CG Times "/>
        <family val="0"/>
      </rPr>
      <t xml:space="preserve"> Provisional      </t>
    </r>
    <r>
      <rPr>
        <vertAlign val="superscript"/>
        <sz val="10"/>
        <rFont val="CG Times "/>
        <family val="0"/>
      </rPr>
      <t>4</t>
    </r>
    <r>
      <rPr>
        <sz val="10"/>
        <rFont val="CG Times "/>
        <family val="0"/>
      </rPr>
      <t xml:space="preserve"> Volume change has been derived as the ratio of value to price change</t>
    </r>
  </si>
  <si>
    <r>
      <t>SITC</t>
    </r>
    <r>
      <rPr>
        <b/>
        <vertAlign val="superscript"/>
        <sz val="10"/>
        <rFont val="CG Times "/>
        <family val="0"/>
      </rPr>
      <t>2</t>
    </r>
    <r>
      <rPr>
        <b/>
        <sz val="10"/>
        <rFont val="CG Times "/>
        <family val="0"/>
      </rPr>
      <t>-section</t>
    </r>
  </si>
  <si>
    <r>
      <t xml:space="preserve">Volume </t>
    </r>
    <r>
      <rPr>
        <vertAlign val="superscript"/>
        <sz val="10"/>
        <rFont val="CG Times (W1)"/>
        <family val="0"/>
      </rPr>
      <t>5</t>
    </r>
  </si>
  <si>
    <r>
      <t>2</t>
    </r>
    <r>
      <rPr>
        <sz val="10"/>
        <rFont val="CG Times"/>
        <family val="1"/>
      </rPr>
      <t xml:space="preserve"> The Standard International Trade Classification Revision 3 (SITC Rev 3)</t>
    </r>
  </si>
  <si>
    <r>
      <t>3</t>
    </r>
    <r>
      <rPr>
        <sz val="10"/>
        <rFont val="CG Times "/>
        <family val="0"/>
      </rPr>
      <t xml:space="preserve"> Revised     </t>
    </r>
    <r>
      <rPr>
        <vertAlign val="superscript"/>
        <sz val="10"/>
        <rFont val="CG Times "/>
        <family val="0"/>
      </rPr>
      <t>4</t>
    </r>
    <r>
      <rPr>
        <sz val="10"/>
        <rFont val="CG Times "/>
        <family val="0"/>
      </rPr>
      <t xml:space="preserve"> Provisional      </t>
    </r>
    <r>
      <rPr>
        <vertAlign val="superscript"/>
        <sz val="10"/>
        <rFont val="CG Times "/>
        <family val="0"/>
      </rPr>
      <t>5</t>
    </r>
    <r>
      <rPr>
        <sz val="10"/>
        <rFont val="CG Times "/>
        <family val="0"/>
      </rPr>
      <t xml:space="preserve"> Volume change has been derived as the ratio of value to price change</t>
    </r>
  </si>
  <si>
    <r>
      <t>1</t>
    </r>
    <r>
      <rPr>
        <sz val="10"/>
        <rFont val="CG Times "/>
        <family val="0"/>
      </rPr>
      <t xml:space="preserve"> Imports values exclude transactions of the freeport and aircraft</t>
    </r>
  </si>
  <si>
    <t>1st Qr 07</t>
  </si>
  <si>
    <t xml:space="preserve"> Reference year 1997=100</t>
  </si>
  <si>
    <t>4th Qr 06        to               1st Qr 07</t>
  </si>
  <si>
    <t>1st Qr 06          to             1st Qr 07</t>
  </si>
  <si>
    <r>
      <t>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06            to             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07</t>
    </r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</si>
  <si>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06            to             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07</t>
    </r>
  </si>
  <si>
    <r>
      <t>3rd Qr</t>
    </r>
    <r>
      <rPr>
        <b/>
        <vertAlign val="superscript"/>
        <sz val="10"/>
        <color indexed="8"/>
        <rFont val="CG Times"/>
        <family val="1"/>
      </rPr>
      <t xml:space="preserve"> </t>
    </r>
  </si>
  <si>
    <t xml:space="preserve">4th Qr </t>
  </si>
  <si>
    <r>
      <t>4th Qr</t>
    </r>
    <r>
      <rPr>
        <b/>
        <vertAlign val="superscript"/>
        <sz val="10"/>
        <color indexed="8"/>
        <rFont val="CG Times"/>
        <family val="1"/>
      </rPr>
      <t xml:space="preserve"> </t>
    </r>
  </si>
  <si>
    <r>
      <t>4th Qr</t>
    </r>
  </si>
  <si>
    <t>2nd Qr 07</t>
  </si>
  <si>
    <t>1st Qr 07        to               2nd Qr 07</t>
  </si>
  <si>
    <t>2nd Qr 06          to             2nd Qr 07</t>
  </si>
  <si>
    <r>
      <t>1st Qr 07            to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07</t>
    </r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</si>
  <si>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            to             2nd Qr 07</t>
    </r>
  </si>
  <si>
    <t>1st Qr 07            to             2nd Qr 07</t>
  </si>
  <si>
    <t>3rd Qr 07</t>
  </si>
  <si>
    <t xml:space="preserve">1st Qr  </t>
  </si>
  <si>
    <t>2nd Qr 07        to               3rd Qr 07</t>
  </si>
  <si>
    <t>3rd Qr 06          to             3rd Qr 07</t>
  </si>
  <si>
    <r>
      <t>2nd Qr 07            to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07</t>
    </r>
  </si>
  <si>
    <r>
      <t>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            to 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07</t>
    </r>
  </si>
  <si>
    <r>
      <t>2nd Qr 07            to 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07</t>
    </r>
  </si>
  <si>
    <r>
      <t>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            to             3rd Qr 07</t>
    </r>
  </si>
  <si>
    <t>2nd Qr 07            to             3rd Qr 07</t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</si>
  <si>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            to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07</t>
    </r>
  </si>
  <si>
    <t>Table 2-Percentage change in the price and volume of domestic exports, 2006 - 2007</t>
  </si>
  <si>
    <r>
      <t xml:space="preserve"> 2006 </t>
    </r>
    <r>
      <rPr>
        <vertAlign val="superscript"/>
        <sz val="10"/>
        <rFont val="CG Times (W1)"/>
        <family val="0"/>
      </rPr>
      <t>2</t>
    </r>
  </si>
  <si>
    <r>
      <t xml:space="preserve">2007 </t>
    </r>
    <r>
      <rPr>
        <vertAlign val="superscript"/>
        <sz val="10"/>
        <rFont val="CG Times (W1)"/>
        <family val="0"/>
      </rPr>
      <t>3</t>
    </r>
  </si>
  <si>
    <r>
      <t>Table 3 -Percentage change in the price and volume of imports</t>
    </r>
    <r>
      <rPr>
        <b/>
        <vertAlign val="superscript"/>
        <sz val="14"/>
        <rFont val="CG Times (W1)"/>
        <family val="0"/>
      </rPr>
      <t>1</t>
    </r>
    <r>
      <rPr>
        <b/>
        <sz val="14"/>
        <rFont val="CG Times (W1)"/>
        <family val="0"/>
      </rPr>
      <t xml:space="preserve">, 2006 - </t>
    </r>
    <r>
      <rPr>
        <b/>
        <sz val="14"/>
        <rFont val="CG Times (W1)"/>
        <family val="0"/>
      </rPr>
      <t>2007</t>
    </r>
  </si>
  <si>
    <r>
      <t xml:space="preserve">2006 </t>
    </r>
    <r>
      <rPr>
        <vertAlign val="superscript"/>
        <sz val="10"/>
        <rFont val="CG Times (W1)"/>
        <family val="0"/>
      </rPr>
      <t>3</t>
    </r>
  </si>
  <si>
    <r>
      <t xml:space="preserve">2007 </t>
    </r>
    <r>
      <rPr>
        <vertAlign val="superscript"/>
        <sz val="10"/>
        <rFont val="CG Times (W1)"/>
        <family val="0"/>
      </rPr>
      <t>4.</t>
    </r>
  </si>
  <si>
    <r>
      <t>4th Qr</t>
    </r>
    <r>
      <rPr>
        <b/>
        <vertAlign val="superscript"/>
        <sz val="10"/>
        <rFont val="CG Times"/>
        <family val="1"/>
      </rPr>
      <t>3</t>
    </r>
  </si>
  <si>
    <r>
      <t>Table 4 -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2005 - 2007</t>
    </r>
  </si>
  <si>
    <r>
      <t>Table 4 (cont'd) - 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2005 - 2007</t>
    </r>
  </si>
  <si>
    <t>4th Qr 07</t>
  </si>
  <si>
    <t xml:space="preserve">2nd Qr  </t>
  </si>
  <si>
    <r>
      <t xml:space="preserve">4th Qr </t>
    </r>
    <r>
      <rPr>
        <b/>
        <vertAlign val="superscript"/>
        <sz val="10"/>
        <color indexed="8"/>
        <rFont val="CG Times"/>
        <family val="1"/>
      </rPr>
      <t>3</t>
    </r>
  </si>
  <si>
    <r>
      <t xml:space="preserve">3rd Qr </t>
    </r>
    <r>
      <rPr>
        <b/>
        <vertAlign val="superscript"/>
        <sz val="10"/>
        <color indexed="8"/>
        <rFont val="CG Times"/>
        <family val="1"/>
      </rPr>
      <t>2</t>
    </r>
  </si>
  <si>
    <t>4th Qr 06          to             4th Qr 07</t>
  </si>
  <si>
    <t>3rd Qr 07         to               4th Qr 07</t>
  </si>
  <si>
    <t>3rd Qr 07            to            4th Qr 07</t>
  </si>
  <si>
    <r>
      <t>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06            to             4th Qr 07</t>
    </r>
  </si>
  <si>
    <r>
      <t>3rd Qr 07            to             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07</t>
    </r>
  </si>
  <si>
    <t>3rd Qr 07            to             4th Qr 07</t>
  </si>
  <si>
    <r>
      <t>3rd Qr</t>
    </r>
    <r>
      <rPr>
        <b/>
        <vertAlign val="superscript"/>
        <sz val="10"/>
        <rFont val="CG Times"/>
        <family val="1"/>
      </rPr>
      <t>2</t>
    </r>
  </si>
  <si>
    <r>
      <t>3rd Qr</t>
    </r>
    <r>
      <rPr>
        <b/>
        <vertAlign val="superscript"/>
        <sz val="10"/>
        <color indexed="8"/>
        <rFont val="CG Times"/>
        <family val="1"/>
      </rPr>
      <t>2</t>
    </r>
  </si>
  <si>
    <r>
      <t>4th Qr</t>
    </r>
    <r>
      <rPr>
        <b/>
        <vertAlign val="superscript"/>
        <sz val="10"/>
        <color indexed="8"/>
        <rFont val="CG Times"/>
        <family val="1"/>
      </rPr>
      <t>3</t>
    </r>
  </si>
  <si>
    <r>
      <t xml:space="preserve">3rd Qr </t>
    </r>
    <r>
      <rPr>
        <vertAlign val="superscript"/>
        <sz val="12"/>
        <rFont val="CG Times "/>
        <family val="0"/>
      </rPr>
      <t>1</t>
    </r>
  </si>
  <si>
    <r>
      <t xml:space="preserve">4th Qr </t>
    </r>
    <r>
      <rPr>
        <vertAlign val="superscript"/>
        <sz val="12"/>
        <rFont val="CG Times "/>
        <family val="0"/>
      </rPr>
      <t>2</t>
    </r>
  </si>
  <si>
    <r>
      <t>1</t>
    </r>
    <r>
      <rPr>
        <sz val="10"/>
        <rFont val="CG Times"/>
        <family val="1"/>
      </rPr>
      <t xml:space="preserve"> Revised</t>
    </r>
  </si>
  <si>
    <r>
      <t>2</t>
    </r>
    <r>
      <rPr>
        <sz val="10"/>
        <rFont val="CG Times"/>
        <family val="1"/>
      </rPr>
      <t xml:space="preserve"> Provisional</t>
    </r>
  </si>
  <si>
    <t>-</t>
  </si>
  <si>
    <t xml:space="preserve">   Telecommunications and sound recording and reproducing apparatus</t>
  </si>
  <si>
    <t>Table 1- Price indices of exports and imports and terms of trade, 2005 - 2007</t>
  </si>
  <si>
    <r>
      <t>Table 5 -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</t>
    </r>
    <r>
      <rPr>
        <b/>
        <vertAlign val="superscript"/>
        <sz val="12"/>
        <rFont val="CG Times"/>
        <family val="0"/>
      </rPr>
      <t>st</t>
    </r>
    <r>
      <rPr>
        <b/>
        <sz val="12"/>
        <rFont val="CG Times"/>
        <family val="1"/>
      </rPr>
      <t xml:space="preserve"> Qr 2006 - 4</t>
    </r>
    <r>
      <rPr>
        <b/>
        <vertAlign val="superscript"/>
        <sz val="12"/>
        <rFont val="CG Times"/>
        <family val="0"/>
      </rPr>
      <t>th</t>
    </r>
    <r>
      <rPr>
        <b/>
        <sz val="12"/>
        <rFont val="CG Times"/>
        <family val="1"/>
      </rPr>
      <t xml:space="preserve"> Qr 2007</t>
    </r>
  </si>
  <si>
    <r>
      <t>Table 5 (cont'd) - 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1</t>
    </r>
    <r>
      <rPr>
        <b/>
        <vertAlign val="superscript"/>
        <sz val="12"/>
        <rFont val="CG Times"/>
        <family val="0"/>
      </rPr>
      <t>st</t>
    </r>
    <r>
      <rPr>
        <b/>
        <sz val="12"/>
        <rFont val="CG Times"/>
        <family val="1"/>
      </rPr>
      <t xml:space="preserve"> Qr 2006 - 4</t>
    </r>
    <r>
      <rPr>
        <b/>
        <vertAlign val="superscript"/>
        <sz val="12"/>
        <rFont val="CG Times"/>
        <family val="0"/>
      </rPr>
      <t>th</t>
    </r>
    <r>
      <rPr>
        <b/>
        <sz val="12"/>
        <rFont val="CG Times"/>
        <family val="1"/>
      </rPr>
      <t xml:space="preserve"> Qr 2007</t>
    </r>
  </si>
  <si>
    <r>
      <t>Table 7 - Quarterly Export Price Index,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1999 - 4 </t>
    </r>
    <r>
      <rPr>
        <b/>
        <vertAlign val="superscript"/>
        <sz val="12"/>
        <rFont val="CG Times"/>
        <family val="1"/>
      </rPr>
      <t>th</t>
    </r>
    <r>
      <rPr>
        <b/>
        <sz val="12"/>
        <rFont val="CG Times"/>
        <family val="1"/>
      </rPr>
      <t xml:space="preserve"> Qr 2007</t>
    </r>
  </si>
  <si>
    <r>
      <t>Table 8 -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 2005 - 2007</t>
    </r>
  </si>
  <si>
    <r>
      <t>Table 9 -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2005 - 2007</t>
    </r>
  </si>
  <si>
    <r>
      <t>Table 9 (cont'd)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2005 - 2007</t>
    </r>
  </si>
  <si>
    <t>18</t>
  </si>
  <si>
    <r>
      <t>Table 10 - Import Price Index : Percentage change by SITC¹ section,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2006 - 4</t>
    </r>
    <r>
      <rPr>
        <b/>
        <vertAlign val="superscript"/>
        <sz val="12"/>
        <color indexed="8"/>
        <rFont val="CG Times"/>
        <family val="1"/>
      </rPr>
      <t>th</t>
    </r>
    <r>
      <rPr>
        <b/>
        <sz val="12"/>
        <color indexed="8"/>
        <rFont val="CG Times"/>
        <family val="1"/>
      </rPr>
      <t xml:space="preserve"> quarter 2007</t>
    </r>
  </si>
  <si>
    <r>
      <t>Table 11 -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2006 - 4</t>
    </r>
    <r>
      <rPr>
        <b/>
        <vertAlign val="superscript"/>
        <sz val="12"/>
        <color indexed="8"/>
        <rFont val="CG Times"/>
        <family val="1"/>
      </rPr>
      <t>th</t>
    </r>
    <r>
      <rPr>
        <b/>
        <sz val="12"/>
        <color indexed="8"/>
        <rFont val="CG Times"/>
        <family val="1"/>
      </rPr>
      <t xml:space="preserve"> quarter 2007</t>
    </r>
  </si>
  <si>
    <r>
      <t>Table 11(cont'd)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2006 - 4th quarter 2007</t>
    </r>
  </si>
  <si>
    <r>
      <t>Table 12 -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Year 2003</t>
    </r>
  </si>
  <si>
    <t xml:space="preserve">      stones worked or unworked</t>
  </si>
  <si>
    <t xml:space="preserve">      Pearls, precious and semi-precious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</si>
</sst>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\ \ "/>
    <numFmt numFmtId="166" formatCode="0\ \ "/>
    <numFmt numFmtId="167" formatCode="#,##0\ \ \ "/>
    <numFmt numFmtId="168" formatCode="0.00\ \ "/>
    <numFmt numFmtId="169" formatCode="0.0\ \ \ "/>
    <numFmt numFmtId="170" formatCode="0.0\ \ \ \ "/>
    <numFmt numFmtId="171" formatCode="0.0\ "/>
    <numFmt numFmtId="172" formatCode="0.0\ \ "/>
    <numFmt numFmtId="173" formatCode="#,##0\ \ \ \ \ "/>
    <numFmt numFmtId="174" formatCode="#,##0.0"/>
    <numFmt numFmtId="175" formatCode="#,##0.0000"/>
    <numFmt numFmtId="176" formatCode="#,##0\ \ \ \ "/>
    <numFmt numFmtId="177" formatCode="0######"/>
    <numFmt numFmtId="178" formatCode="######"/>
    <numFmt numFmtId="179" formatCode="#,##0.00\ \ "/>
    <numFmt numFmtId="180" formatCode="General\ \ "/>
    <numFmt numFmtId="181" formatCode="\+\ #,##0\ \ \ ;\-\ #,##0\ \ \ "/>
    <numFmt numFmtId="182" formatCode="\+\ #,##0;\-\ #,##0"/>
    <numFmt numFmtId="183" formatCode="#,##0\ \ \ \ \ \ \ "/>
    <numFmt numFmtId="184" formatCode="0\ \ \ \ "/>
    <numFmt numFmtId="185" formatCode="\+0"/>
    <numFmt numFmtId="186" formatCode="\+#,##0"/>
    <numFmt numFmtId="187" formatCode="0.0"/>
    <numFmt numFmtId="188" formatCode="0\ \ \ \ \ "/>
    <numFmt numFmtId="189" formatCode="0.000"/>
    <numFmt numFmtId="190" formatCode="\+\ \5\ \ \ \ \ \ \ "/>
    <numFmt numFmtId="191" formatCode="\+\ \5\ \ \ \ \ \ \ \ "/>
    <numFmt numFmtId="192" formatCode="\+\ \ \ \ \ \ \ \ \ "/>
    <numFmt numFmtId="193" formatCode="[$-409]dddd\,\ mmmm\ dd\,\ yyyy"/>
    <numFmt numFmtId="194" formatCode="[$-409]h:mm:ss\ AM/PM"/>
  </numFmts>
  <fonts count="72">
    <font>
      <sz val="10"/>
      <name val="CG Times"/>
      <family val="0"/>
    </font>
    <font>
      <b/>
      <sz val="14"/>
      <name val="CG Times "/>
      <family val="0"/>
    </font>
    <font>
      <sz val="10"/>
      <name val="CG Times "/>
      <family val="0"/>
    </font>
    <font>
      <sz val="12"/>
      <name val="CG Times "/>
      <family val="0"/>
    </font>
    <font>
      <b/>
      <sz val="12"/>
      <name val="CG Times "/>
      <family val="0"/>
    </font>
    <font>
      <vertAlign val="superscript"/>
      <sz val="10"/>
      <name val="CG Times "/>
      <family val="0"/>
    </font>
    <font>
      <b/>
      <sz val="14"/>
      <name val="CG Times (W1)"/>
      <family val="0"/>
    </font>
    <font>
      <sz val="10"/>
      <name val="CG Times (W1)"/>
      <family val="0"/>
    </font>
    <font>
      <b/>
      <sz val="10"/>
      <name val="CG Times (W1)"/>
      <family val="0"/>
    </font>
    <font>
      <i/>
      <sz val="10"/>
      <name val="CG Times (W1)"/>
      <family val="0"/>
    </font>
    <font>
      <b/>
      <sz val="12"/>
      <name val="CG Times"/>
      <family val="1"/>
    </font>
    <font>
      <b/>
      <vertAlign val="superscript"/>
      <sz val="12"/>
      <name val="CG Times"/>
      <family val="0"/>
    </font>
    <font>
      <sz val="8"/>
      <name val="CG Times"/>
      <family val="1"/>
    </font>
    <font>
      <b/>
      <sz val="8"/>
      <name val="CG Times"/>
      <family val="1"/>
    </font>
    <font>
      <b/>
      <sz val="10"/>
      <name val="CG Times"/>
      <family val="1"/>
    </font>
    <font>
      <i/>
      <sz val="10"/>
      <name val="CG Times"/>
      <family val="0"/>
    </font>
    <font>
      <vertAlign val="superscript"/>
      <sz val="10"/>
      <name val="CG Times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CG Times"/>
      <family val="1"/>
    </font>
    <font>
      <sz val="11"/>
      <name val="CG Times"/>
      <family val="1"/>
    </font>
    <font>
      <b/>
      <sz val="10"/>
      <color indexed="8"/>
      <name val="CG Times"/>
      <family val="1"/>
    </font>
    <font>
      <b/>
      <vertAlign val="superscript"/>
      <sz val="10"/>
      <color indexed="8"/>
      <name val="CG Times"/>
      <family val="1"/>
    </font>
    <font>
      <sz val="10"/>
      <color indexed="8"/>
      <name val="CG Times"/>
      <family val="1"/>
    </font>
    <font>
      <b/>
      <sz val="12"/>
      <color indexed="8"/>
      <name val="CG Times"/>
      <family val="1"/>
    </font>
    <font>
      <i/>
      <sz val="10"/>
      <color indexed="8"/>
      <name val="CG Times"/>
      <family val="1"/>
    </font>
    <font>
      <b/>
      <vertAlign val="superscript"/>
      <sz val="12"/>
      <color indexed="8"/>
      <name val="CG Times"/>
      <family val="1"/>
    </font>
    <font>
      <vertAlign val="superscript"/>
      <sz val="10"/>
      <name val="CG Times (W1)"/>
      <family val="0"/>
    </font>
    <font>
      <b/>
      <sz val="10"/>
      <name val="CG Times "/>
      <family val="0"/>
    </font>
    <font>
      <b/>
      <vertAlign val="superscript"/>
      <sz val="10"/>
      <name val="CG Times"/>
      <family val="1"/>
    </font>
    <font>
      <b/>
      <vertAlign val="superscript"/>
      <sz val="10"/>
      <name val="CG Times "/>
      <family val="0"/>
    </font>
    <font>
      <b/>
      <vertAlign val="superscript"/>
      <sz val="14"/>
      <name val="CG Times (W1)"/>
      <family val="0"/>
    </font>
    <font>
      <vertAlign val="superscript"/>
      <sz val="8"/>
      <name val="CG Times"/>
      <family val="1"/>
    </font>
    <font>
      <vertAlign val="superscript"/>
      <sz val="12"/>
      <name val="CG Times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9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165" fontId="8" fillId="0" borderId="15" xfId="0" applyNumberFormat="1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166" fontId="13" fillId="0" borderId="0" xfId="0" applyNumberFormat="1" applyFont="1" applyBorder="1" applyAlignment="1">
      <alignment/>
    </xf>
    <xf numFmtId="168" fontId="12" fillId="0" borderId="0" xfId="0" applyNumberFormat="1" applyFont="1" applyAlignment="1">
      <alignment/>
    </xf>
    <xf numFmtId="0" fontId="0" fillId="0" borderId="0" xfId="0" applyAlignment="1">
      <alignment horizontal="center" vertical="center" textRotation="180"/>
    </xf>
    <xf numFmtId="0" fontId="14" fillId="0" borderId="16" xfId="0" applyFont="1" applyBorder="1" applyAlignment="1" quotePrefix="1">
      <alignment horizontal="center"/>
    </xf>
    <xf numFmtId="0" fontId="14" fillId="0" borderId="17" xfId="0" applyFont="1" applyBorder="1" applyAlignment="1" quotePrefix="1">
      <alignment horizontal="center"/>
    </xf>
    <xf numFmtId="0" fontId="14" fillId="0" borderId="18" xfId="0" applyFont="1" applyBorder="1" applyAlignment="1" quotePrefix="1">
      <alignment horizontal="center"/>
    </xf>
    <xf numFmtId="0" fontId="14" fillId="0" borderId="19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0" xfId="0" applyFont="1" applyBorder="1" applyAlignment="1" quotePrefix="1">
      <alignment horizontal="center" vertical="center"/>
    </xf>
    <xf numFmtId="166" fontId="14" fillId="0" borderId="14" xfId="0" applyNumberFormat="1" applyFont="1" applyBorder="1" applyAlignment="1">
      <alignment horizontal="center" vertical="center"/>
    </xf>
    <xf numFmtId="166" fontId="14" fillId="0" borderId="20" xfId="0" applyNumberFormat="1" applyFont="1" applyBorder="1" applyAlignment="1">
      <alignment horizontal="center" vertical="center"/>
    </xf>
    <xf numFmtId="168" fontId="14" fillId="0" borderId="21" xfId="0" applyNumberFormat="1" applyFont="1" applyBorder="1" applyAlignment="1">
      <alignment horizontal="center" vertical="center"/>
    </xf>
    <xf numFmtId="168" fontId="14" fillId="0" borderId="10" xfId="0" applyNumberFormat="1" applyFont="1" applyBorder="1" applyAlignment="1">
      <alignment horizontal="center" vertical="center"/>
    </xf>
    <xf numFmtId="168" fontId="14" fillId="0" borderId="2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/>
    </xf>
    <xf numFmtId="164" fontId="14" fillId="0" borderId="15" xfId="0" applyNumberFormat="1" applyFont="1" applyBorder="1" applyAlignment="1">
      <alignment vertical="center"/>
    </xf>
    <xf numFmtId="170" fontId="14" fillId="0" borderId="15" xfId="0" applyNumberFormat="1" applyFont="1" applyBorder="1" applyAlignment="1">
      <alignment horizontal="right" vertical="center"/>
    </xf>
    <xf numFmtId="170" fontId="14" fillId="0" borderId="22" xfId="0" applyNumberFormat="1" applyFont="1" applyBorder="1" applyAlignment="1">
      <alignment horizontal="right" vertical="center"/>
    </xf>
    <xf numFmtId="171" fontId="14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2" fontId="0" fillId="0" borderId="12" xfId="0" applyNumberFormat="1" applyFont="1" applyBorder="1" applyAlignment="1" quotePrefix="1">
      <alignment vertical="center"/>
    </xf>
    <xf numFmtId="2" fontId="0" fillId="0" borderId="0" xfId="0" applyNumberFormat="1" applyFont="1" applyBorder="1" applyAlignment="1" quotePrefix="1">
      <alignment vertical="center"/>
    </xf>
    <xf numFmtId="2" fontId="0" fillId="0" borderId="0" xfId="0" applyNumberFormat="1" applyFont="1" applyBorder="1" applyAlignment="1">
      <alignment horizontal="left" vertical="center"/>
    </xf>
    <xf numFmtId="164" fontId="0" fillId="0" borderId="15" xfId="0" applyNumberFormat="1" applyFont="1" applyBorder="1" applyAlignment="1">
      <alignment vertical="center"/>
    </xf>
    <xf numFmtId="171" fontId="0" fillId="0" borderId="15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 quotePrefix="1">
      <alignment horizontal="left" vertical="center"/>
    </xf>
    <xf numFmtId="2" fontId="0" fillId="0" borderId="0" xfId="0" applyNumberFormat="1" applyFont="1" applyBorder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164" fontId="14" fillId="0" borderId="12" xfId="0" applyNumberFormat="1" applyFont="1" applyBorder="1" applyAlignment="1">
      <alignment vertical="center"/>
    </xf>
    <xf numFmtId="169" fontId="14" fillId="0" borderId="15" xfId="0" applyNumberFormat="1" applyFont="1" applyBorder="1" applyAlignment="1">
      <alignment horizontal="right" vertical="center"/>
    </xf>
    <xf numFmtId="171" fontId="14" fillId="0" borderId="15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1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 quotePrefix="1">
      <alignment horizontal="left" vertical="center"/>
    </xf>
    <xf numFmtId="0" fontId="0" fillId="0" borderId="11" xfId="0" applyFont="1" applyBorder="1" applyAlignment="1" quotePrefix="1">
      <alignment horizontal="left" vertical="center"/>
    </xf>
    <xf numFmtId="2" fontId="0" fillId="0" borderId="11" xfId="0" applyNumberFormat="1" applyFont="1" applyBorder="1" applyAlignment="1">
      <alignment horizontal="left" vertical="center"/>
    </xf>
    <xf numFmtId="171" fontId="0" fillId="0" borderId="14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0" fillId="0" borderId="0" xfId="0" applyFont="1" applyAlignment="1">
      <alignment/>
    </xf>
    <xf numFmtId="164" fontId="14" fillId="0" borderId="15" xfId="0" applyNumberFormat="1" applyFont="1" applyBorder="1" applyAlignment="1">
      <alignment horizontal="right"/>
    </xf>
    <xf numFmtId="170" fontId="14" fillId="0" borderId="12" xfId="0" applyNumberFormat="1" applyFont="1" applyBorder="1" applyAlignment="1">
      <alignment/>
    </xf>
    <xf numFmtId="170" fontId="14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 horizontal="left" vertical="center"/>
    </xf>
    <xf numFmtId="164" fontId="0" fillId="0" borderId="22" xfId="0" applyNumberFormat="1" applyFont="1" applyBorder="1" applyAlignment="1">
      <alignment horizontal="right"/>
    </xf>
    <xf numFmtId="171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 quotePrefix="1">
      <alignment horizontal="left"/>
    </xf>
    <xf numFmtId="0" fontId="15" fillId="0" borderId="0" xfId="0" applyFont="1" applyBorder="1" applyAlignment="1">
      <alignment horizontal="left" wrapText="1"/>
    </xf>
    <xf numFmtId="164" fontId="15" fillId="0" borderId="15" xfId="0" applyNumberFormat="1" applyFont="1" applyBorder="1" applyAlignment="1">
      <alignment horizontal="right"/>
    </xf>
    <xf numFmtId="171" fontId="15" fillId="0" borderId="15" xfId="0" applyNumberFormat="1" applyFont="1" applyBorder="1" applyAlignment="1">
      <alignment horizontal="center"/>
    </xf>
    <xf numFmtId="0" fontId="15" fillId="0" borderId="0" xfId="0" applyFont="1" applyBorder="1" applyAlignment="1" quotePrefix="1">
      <alignment horizontal="left" wrapText="1"/>
    </xf>
    <xf numFmtId="0" fontId="0" fillId="0" borderId="22" xfId="0" applyFont="1" applyBorder="1" applyAlignment="1">
      <alignment horizontal="left"/>
    </xf>
    <xf numFmtId="164" fontId="0" fillId="0" borderId="22" xfId="0" applyNumberFormat="1" applyFont="1" applyBorder="1" applyAlignment="1">
      <alignment horizontal="right"/>
    </xf>
    <xf numFmtId="171" fontId="0" fillId="0" borderId="15" xfId="0" applyNumberFormat="1" applyFont="1" applyBorder="1" applyAlignment="1">
      <alignment horizontal="center"/>
    </xf>
    <xf numFmtId="172" fontId="15" fillId="0" borderId="15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11" xfId="0" applyFont="1" applyBorder="1" applyAlignment="1" quotePrefix="1">
      <alignment horizontal="left"/>
    </xf>
    <xf numFmtId="0" fontId="12" fillId="0" borderId="11" xfId="0" applyFont="1" applyBorder="1" applyAlignment="1">
      <alignment/>
    </xf>
    <xf numFmtId="166" fontId="13" fillId="0" borderId="11" xfId="0" applyNumberFormat="1" applyFont="1" applyBorder="1" applyAlignment="1">
      <alignment/>
    </xf>
    <xf numFmtId="0" fontId="14" fillId="0" borderId="15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 quotePrefix="1">
      <alignment horizontal="center" vertical="center"/>
    </xf>
    <xf numFmtId="0" fontId="0" fillId="0" borderId="0" xfId="0" applyAlignment="1">
      <alignment horizontal="right" vertical="center" textRotation="180"/>
    </xf>
    <xf numFmtId="0" fontId="0" fillId="0" borderId="0" xfId="0" applyAlignment="1">
      <alignment horizontal="right"/>
    </xf>
    <xf numFmtId="0" fontId="10" fillId="0" borderId="11" xfId="0" applyFont="1" applyBorder="1" applyAlignment="1" quotePrefix="1">
      <alignment horizontal="left"/>
    </xf>
    <xf numFmtId="0" fontId="10" fillId="0" borderId="11" xfId="0" applyFont="1" applyBorder="1" applyAlignment="1">
      <alignment/>
    </xf>
    <xf numFmtId="166" fontId="10" fillId="0" borderId="1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2" fontId="16" fillId="0" borderId="0" xfId="0" applyNumberFormat="1" applyFont="1" applyBorder="1" applyAlignment="1">
      <alignment/>
    </xf>
    <xf numFmtId="171" fontId="14" fillId="0" borderId="16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177" fontId="20" fillId="0" borderId="23" xfId="0" applyNumberFormat="1" applyFont="1" applyFill="1" applyBorder="1" applyAlignment="1">
      <alignment horizontal="center" vertical="center"/>
    </xf>
    <xf numFmtId="178" fontId="20" fillId="0" borderId="23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9" fontId="17" fillId="0" borderId="0" xfId="0" applyNumberFormat="1" applyFont="1" applyFill="1" applyBorder="1" applyAlignment="1">
      <alignment vertical="center"/>
    </xf>
    <xf numFmtId="174" fontId="23" fillId="0" borderId="16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74" fontId="23" fillId="0" borderId="15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74" fontId="23" fillId="0" borderId="14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74" fontId="22" fillId="0" borderId="14" xfId="0" applyNumberFormat="1" applyFont="1" applyBorder="1" applyAlignment="1">
      <alignment horizont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/>
    </xf>
    <xf numFmtId="175" fontId="24" fillId="0" borderId="15" xfId="0" applyNumberFormat="1" applyFont="1" applyBorder="1" applyAlignment="1">
      <alignment horizontal="center" vertical="center"/>
    </xf>
    <xf numFmtId="175" fontId="24" fillId="0" borderId="14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177" fontId="26" fillId="0" borderId="23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vertical="center"/>
    </xf>
    <xf numFmtId="178" fontId="26" fillId="0" borderId="2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169" fontId="26" fillId="0" borderId="14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 vertical="center"/>
    </xf>
    <xf numFmtId="169" fontId="24" fillId="0" borderId="16" xfId="0" applyNumberFormat="1" applyFont="1" applyFill="1" applyBorder="1" applyAlignment="1">
      <alignment vertical="center"/>
    </xf>
    <xf numFmtId="169" fontId="26" fillId="0" borderId="15" xfId="0" applyNumberFormat="1" applyFont="1" applyFill="1" applyBorder="1" applyAlignment="1">
      <alignment vertical="center"/>
    </xf>
    <xf numFmtId="175" fontId="26" fillId="0" borderId="0" xfId="0" applyNumberFormat="1" applyFont="1" applyAlignment="1">
      <alignment/>
    </xf>
    <xf numFmtId="0" fontId="14" fillId="0" borderId="16" xfId="0" applyFont="1" applyBorder="1" applyAlignment="1">
      <alignment horizontal="center" vertical="center"/>
    </xf>
    <xf numFmtId="177" fontId="24" fillId="0" borderId="25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26" fillId="0" borderId="25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/>
    </xf>
    <xf numFmtId="178" fontId="24" fillId="0" borderId="25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177" fontId="26" fillId="0" borderId="26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 wrapText="1"/>
    </xf>
    <xf numFmtId="179" fontId="0" fillId="0" borderId="0" xfId="0" applyNumberFormat="1" applyFont="1" applyAlignment="1">
      <alignment/>
    </xf>
    <xf numFmtId="0" fontId="24" fillId="0" borderId="0" xfId="0" applyFont="1" applyAlignment="1">
      <alignment/>
    </xf>
    <xf numFmtId="179" fontId="24" fillId="0" borderId="0" xfId="0" applyNumberFormat="1" applyFont="1" applyAlignment="1">
      <alignment/>
    </xf>
    <xf numFmtId="169" fontId="24" fillId="0" borderId="15" xfId="0" applyNumberFormat="1" applyFont="1" applyFill="1" applyBorder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28" fillId="0" borderId="25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28" fillId="0" borderId="25" xfId="0" applyFont="1" applyBorder="1" applyAlignment="1">
      <alignment horizontal="center"/>
    </xf>
    <xf numFmtId="0" fontId="26" fillId="0" borderId="26" xfId="0" applyFont="1" applyFill="1" applyBorder="1" applyAlignment="1">
      <alignment vertical="center"/>
    </xf>
    <xf numFmtId="176" fontId="24" fillId="0" borderId="0" xfId="0" applyNumberFormat="1" applyFont="1" applyAlignment="1">
      <alignment/>
    </xf>
    <xf numFmtId="169" fontId="28" fillId="0" borderId="15" xfId="0" applyNumberFormat="1" applyFont="1" applyFill="1" applyBorder="1" applyAlignment="1">
      <alignment vertical="center"/>
    </xf>
    <xf numFmtId="177" fontId="26" fillId="0" borderId="27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6" fillId="0" borderId="14" xfId="0" applyFont="1" applyBorder="1" applyAlignment="1">
      <alignment/>
    </xf>
    <xf numFmtId="169" fontId="26" fillId="0" borderId="22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textRotation="180"/>
    </xf>
    <xf numFmtId="175" fontId="24" fillId="0" borderId="13" xfId="0" applyNumberFormat="1" applyFont="1" applyBorder="1" applyAlignment="1">
      <alignment horizontal="center" vertical="center" wrapText="1"/>
    </xf>
    <xf numFmtId="165" fontId="24" fillId="0" borderId="25" xfId="0" applyNumberFormat="1" applyFont="1" applyFill="1" applyBorder="1" applyAlignment="1">
      <alignment vertical="center"/>
    </xf>
    <xf numFmtId="165" fontId="26" fillId="0" borderId="25" xfId="0" applyNumberFormat="1" applyFont="1" applyFill="1" applyBorder="1" applyAlignment="1">
      <alignment vertical="center"/>
    </xf>
    <xf numFmtId="165" fontId="28" fillId="0" borderId="25" xfId="0" applyNumberFormat="1" applyFont="1" applyFill="1" applyBorder="1" applyAlignment="1">
      <alignment vertical="center"/>
    </xf>
    <xf numFmtId="165" fontId="28" fillId="0" borderId="25" xfId="0" applyNumberFormat="1" applyFont="1" applyBorder="1" applyAlignment="1">
      <alignment vertical="center"/>
    </xf>
    <xf numFmtId="165" fontId="26" fillId="0" borderId="26" xfId="0" applyNumberFormat="1" applyFont="1" applyFill="1" applyBorder="1" applyAlignment="1">
      <alignment vertical="center"/>
    </xf>
    <xf numFmtId="176" fontId="24" fillId="0" borderId="28" xfId="0" applyNumberFormat="1" applyFont="1" applyFill="1" applyBorder="1" applyAlignment="1">
      <alignment/>
    </xf>
    <xf numFmtId="176" fontId="24" fillId="0" borderId="0" xfId="0" applyNumberFormat="1" applyFont="1" applyBorder="1" applyAlignment="1">
      <alignment/>
    </xf>
    <xf numFmtId="179" fontId="24" fillId="0" borderId="0" xfId="0" applyNumberFormat="1" applyFont="1" applyBorder="1" applyAlignment="1">
      <alignment/>
    </xf>
    <xf numFmtId="169" fontId="24" fillId="0" borderId="0" xfId="0" applyNumberFormat="1" applyFont="1" applyFill="1" applyBorder="1" applyAlignment="1">
      <alignment/>
    </xf>
    <xf numFmtId="169" fontId="26" fillId="0" borderId="20" xfId="0" applyNumberFormat="1" applyFont="1" applyFill="1" applyBorder="1" applyAlignment="1">
      <alignment vertical="center"/>
    </xf>
    <xf numFmtId="170" fontId="14" fillId="0" borderId="15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" vertical="center"/>
    </xf>
    <xf numFmtId="167" fontId="8" fillId="0" borderId="15" xfId="0" applyNumberFormat="1" applyFont="1" applyBorder="1" applyAlignment="1">
      <alignment horizontal="right" vertical="center"/>
    </xf>
    <xf numFmtId="181" fontId="8" fillId="0" borderId="2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81" fontId="7" fillId="0" borderId="2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167" fontId="8" fillId="0" borderId="15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181" fontId="7" fillId="0" borderId="20" xfId="0" applyNumberFormat="1" applyFont="1" applyBorder="1" applyAlignment="1">
      <alignment/>
    </xf>
    <xf numFmtId="182" fontId="7" fillId="0" borderId="20" xfId="0" applyNumberFormat="1" applyFont="1" applyBorder="1" applyAlignment="1">
      <alignment/>
    </xf>
    <xf numFmtId="0" fontId="30" fillId="0" borderId="0" xfId="0" applyFont="1" applyAlignment="1">
      <alignment/>
    </xf>
    <xf numFmtId="165" fontId="8" fillId="0" borderId="15" xfId="0" applyNumberFormat="1" applyFont="1" applyBorder="1" applyAlignment="1">
      <alignment vertical="center"/>
    </xf>
    <xf numFmtId="167" fontId="7" fillId="0" borderId="14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167" fontId="8" fillId="0" borderId="22" xfId="0" applyNumberFormat="1" applyFont="1" applyBorder="1" applyAlignment="1">
      <alignment vertical="center"/>
    </xf>
    <xf numFmtId="167" fontId="7" fillId="0" borderId="22" xfId="0" applyNumberFormat="1" applyFont="1" applyBorder="1" applyAlignment="1">
      <alignment vertical="center"/>
    </xf>
    <xf numFmtId="167" fontId="7" fillId="0" borderId="22" xfId="0" applyNumberFormat="1" applyFont="1" applyBorder="1" applyAlignment="1">
      <alignment/>
    </xf>
    <xf numFmtId="185" fontId="2" fillId="0" borderId="15" xfId="0" applyNumberFormat="1" applyFont="1" applyBorder="1" applyAlignment="1">
      <alignment horizontal="center"/>
    </xf>
    <xf numFmtId="185" fontId="2" fillId="0" borderId="15" xfId="0" applyNumberFormat="1" applyFont="1" applyBorder="1" applyAlignment="1">
      <alignment/>
    </xf>
    <xf numFmtId="186" fontId="2" fillId="0" borderId="15" xfId="0" applyNumberFormat="1" applyFont="1" applyBorder="1" applyAlignment="1">
      <alignment horizontal="center"/>
    </xf>
    <xf numFmtId="175" fontId="17" fillId="0" borderId="16" xfId="0" applyNumberFormat="1" applyFont="1" applyBorder="1" applyAlignment="1">
      <alignment horizontal="center" vertical="center"/>
    </xf>
    <xf numFmtId="170" fontId="14" fillId="0" borderId="0" xfId="0" applyNumberFormat="1" applyFont="1" applyBorder="1" applyAlignment="1">
      <alignment horizontal="right" vertical="center"/>
    </xf>
    <xf numFmtId="170" fontId="14" fillId="0" borderId="22" xfId="0" applyNumberFormat="1" applyFont="1" applyBorder="1" applyAlignment="1">
      <alignment horizontal="right" vertical="center"/>
    </xf>
    <xf numFmtId="169" fontId="14" fillId="0" borderId="12" xfId="0" applyNumberFormat="1" applyFont="1" applyBorder="1" applyAlignment="1">
      <alignment horizontal="right" vertical="center"/>
    </xf>
    <xf numFmtId="170" fontId="14" fillId="0" borderId="12" xfId="0" applyNumberFormat="1" applyFont="1" applyBorder="1" applyAlignment="1">
      <alignment horizontal="right" vertical="center"/>
    </xf>
    <xf numFmtId="170" fontId="14" fillId="0" borderId="22" xfId="0" applyNumberFormat="1" applyFont="1" applyBorder="1" applyAlignment="1">
      <alignment/>
    </xf>
    <xf numFmtId="170" fontId="14" fillId="0" borderId="14" xfId="0" applyNumberFormat="1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176" fontId="17" fillId="0" borderId="29" xfId="0" applyNumberFormat="1" applyFont="1" applyFill="1" applyBorder="1" applyAlignment="1">
      <alignment vertical="center"/>
    </xf>
    <xf numFmtId="169" fontId="17" fillId="0" borderId="29" xfId="0" applyNumberFormat="1" applyFont="1" applyFill="1" applyBorder="1" applyAlignment="1">
      <alignment vertical="center"/>
    </xf>
    <xf numFmtId="169" fontId="17" fillId="0" borderId="29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69" fontId="17" fillId="0" borderId="25" xfId="0" applyNumberFormat="1" applyFont="1" applyFill="1" applyBorder="1" applyAlignment="1">
      <alignment vertical="center"/>
    </xf>
    <xf numFmtId="169" fontId="20" fillId="0" borderId="25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76" fontId="17" fillId="0" borderId="26" xfId="0" applyNumberFormat="1" applyFont="1" applyFill="1" applyBorder="1" applyAlignment="1">
      <alignment vertical="center"/>
    </xf>
    <xf numFmtId="169" fontId="17" fillId="0" borderId="26" xfId="0" applyNumberFormat="1" applyFont="1" applyFill="1" applyBorder="1" applyAlignment="1">
      <alignment vertical="center"/>
    </xf>
    <xf numFmtId="169" fontId="20" fillId="0" borderId="26" xfId="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7" fontId="24" fillId="0" borderId="25" xfId="0" applyNumberFormat="1" applyFont="1" applyFill="1" applyBorder="1" applyAlignment="1">
      <alignment vertical="center"/>
    </xf>
    <xf numFmtId="167" fontId="26" fillId="0" borderId="25" xfId="0" applyNumberFormat="1" applyFont="1" applyFill="1" applyBorder="1" applyAlignment="1">
      <alignment vertical="center"/>
    </xf>
    <xf numFmtId="167" fontId="28" fillId="0" borderId="25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 textRotation="180"/>
    </xf>
    <xf numFmtId="186" fontId="31" fillId="0" borderId="16" xfId="0" applyNumberFormat="1" applyFont="1" applyBorder="1" applyAlignment="1">
      <alignment horizontal="center"/>
    </xf>
    <xf numFmtId="168" fontId="13" fillId="0" borderId="22" xfId="0" applyNumberFormat="1" applyFont="1" applyBorder="1" applyAlignment="1">
      <alignment horizontal="center" vertical="center" wrapText="1"/>
    </xf>
    <xf numFmtId="168" fontId="13" fillId="0" borderId="20" xfId="0" applyNumberFormat="1" applyFont="1" applyBorder="1" applyAlignment="1">
      <alignment horizontal="center" vertical="center"/>
    </xf>
    <xf numFmtId="168" fontId="13" fillId="0" borderId="30" xfId="0" applyNumberFormat="1" applyFont="1" applyBorder="1" applyAlignment="1">
      <alignment horizontal="center" vertical="center" wrapText="1"/>
    </xf>
    <xf numFmtId="168" fontId="13" fillId="0" borderId="31" xfId="0" applyNumberFormat="1" applyFont="1" applyBorder="1" applyAlignment="1">
      <alignment horizontal="center" vertical="center"/>
    </xf>
    <xf numFmtId="169" fontId="24" fillId="0" borderId="19" xfId="0" applyNumberFormat="1" applyFont="1" applyFill="1" applyBorder="1" applyAlignment="1">
      <alignment vertical="center"/>
    </xf>
    <xf numFmtId="175" fontId="24" fillId="0" borderId="2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8" fillId="0" borderId="14" xfId="0" applyFont="1" applyBorder="1" applyAlignment="1">
      <alignment vertical="center" wrapText="1"/>
    </xf>
    <xf numFmtId="165" fontId="24" fillId="0" borderId="29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 wrapText="1"/>
    </xf>
    <xf numFmtId="165" fontId="24" fillId="0" borderId="2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textRotation="90"/>
    </xf>
    <xf numFmtId="0" fontId="0" fillId="0" borderId="14" xfId="0" applyFont="1" applyBorder="1" applyAlignment="1">
      <alignment/>
    </xf>
    <xf numFmtId="168" fontId="13" fillId="0" borderId="12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/>
    </xf>
    <xf numFmtId="169" fontId="26" fillId="0" borderId="13" xfId="0" applyNumberFormat="1" applyFont="1" applyFill="1" applyBorder="1" applyAlignment="1">
      <alignment vertical="center"/>
    </xf>
    <xf numFmtId="172" fontId="26" fillId="0" borderId="22" xfId="0" applyNumberFormat="1" applyFont="1" applyFill="1" applyBorder="1" applyAlignment="1">
      <alignment vertical="center"/>
    </xf>
    <xf numFmtId="169" fontId="24" fillId="0" borderId="12" xfId="0" applyNumberFormat="1" applyFont="1" applyFill="1" applyBorder="1" applyAlignment="1">
      <alignment vertical="center"/>
    </xf>
    <xf numFmtId="169" fontId="26" fillId="0" borderId="12" xfId="0" applyNumberFormat="1" applyFont="1" applyFill="1" applyBorder="1" applyAlignment="1">
      <alignment vertical="center"/>
    </xf>
    <xf numFmtId="179" fontId="26" fillId="0" borderId="13" xfId="0" applyNumberFormat="1" applyFont="1" applyBorder="1" applyAlignment="1">
      <alignment/>
    </xf>
    <xf numFmtId="169" fontId="24" fillId="0" borderId="17" xfId="0" applyNumberFormat="1" applyFont="1" applyFill="1" applyBorder="1" applyAlignment="1">
      <alignment vertical="center"/>
    </xf>
    <xf numFmtId="169" fontId="21" fillId="0" borderId="13" xfId="0" applyNumberFormat="1" applyFont="1" applyFill="1" applyBorder="1" applyAlignment="1">
      <alignment/>
    </xf>
    <xf numFmtId="175" fontId="17" fillId="0" borderId="13" xfId="0" applyNumberFormat="1" applyFont="1" applyBorder="1" applyAlignment="1">
      <alignment horizontal="center" vertical="center" wrapText="1"/>
    </xf>
    <xf numFmtId="186" fontId="31" fillId="0" borderId="15" xfId="0" applyNumberFormat="1" applyFont="1" applyBorder="1" applyAlignment="1">
      <alignment horizontal="center"/>
    </xf>
    <xf numFmtId="0" fontId="31" fillId="0" borderId="16" xfId="0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/>
    </xf>
    <xf numFmtId="171" fontId="15" fillId="0" borderId="14" xfId="0" applyNumberFormat="1" applyFont="1" applyBorder="1" applyAlignment="1">
      <alignment/>
    </xf>
    <xf numFmtId="0" fontId="0" fillId="0" borderId="13" xfId="0" applyFont="1" applyBorder="1" applyAlignment="1" quotePrefix="1">
      <alignment horizontal="left"/>
    </xf>
    <xf numFmtId="0" fontId="15" fillId="0" borderId="20" xfId="0" applyFont="1" applyBorder="1" applyAlignment="1" quotePrefix="1">
      <alignment horizontal="left"/>
    </xf>
    <xf numFmtId="0" fontId="0" fillId="0" borderId="20" xfId="0" applyBorder="1" applyAlignment="1">
      <alignment horizontal="center" vertical="center" textRotation="180"/>
    </xf>
    <xf numFmtId="0" fontId="14" fillId="0" borderId="19" xfId="0" applyFont="1" applyBorder="1" applyAlignment="1" quotePrefix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169" fontId="14" fillId="0" borderId="16" xfId="0" applyNumberFormat="1" applyFont="1" applyBorder="1" applyAlignment="1">
      <alignment vertical="center"/>
    </xf>
    <xf numFmtId="169" fontId="14" fillId="0" borderId="15" xfId="0" applyNumberFormat="1" applyFont="1" applyBorder="1" applyAlignment="1">
      <alignment vertical="center"/>
    </xf>
    <xf numFmtId="169" fontId="14" fillId="0" borderId="22" xfId="0" applyNumberFormat="1" applyFont="1" applyBorder="1" applyAlignment="1">
      <alignment vertical="center"/>
    </xf>
    <xf numFmtId="165" fontId="14" fillId="0" borderId="15" xfId="0" applyNumberFormat="1" applyFont="1" applyBorder="1" applyAlignment="1">
      <alignment vertical="center"/>
    </xf>
    <xf numFmtId="177" fontId="26" fillId="0" borderId="14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top" wrapText="1"/>
    </xf>
    <xf numFmtId="0" fontId="28" fillId="0" borderId="25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164" fontId="14" fillId="0" borderId="12" xfId="0" applyNumberFormat="1" applyFont="1" applyBorder="1" applyAlignment="1">
      <alignment vertical="center"/>
    </xf>
    <xf numFmtId="0" fontId="14" fillId="0" borderId="13" xfId="0" applyFont="1" applyBorder="1" applyAlignment="1">
      <alignment/>
    </xf>
    <xf numFmtId="0" fontId="0" fillId="0" borderId="11" xfId="0" applyFont="1" applyBorder="1" applyAlignment="1">
      <alignment/>
    </xf>
    <xf numFmtId="164" fontId="14" fillId="0" borderId="14" xfId="0" applyNumberFormat="1" applyFont="1" applyBorder="1" applyAlignment="1">
      <alignment horizontal="right"/>
    </xf>
    <xf numFmtId="170" fontId="14" fillId="0" borderId="13" xfId="0" applyNumberFormat="1" applyFont="1" applyBorder="1" applyAlignment="1">
      <alignment/>
    </xf>
    <xf numFmtId="170" fontId="14" fillId="0" borderId="20" xfId="0" applyNumberFormat="1" applyFont="1" applyBorder="1" applyAlignment="1">
      <alignment/>
    </xf>
    <xf numFmtId="187" fontId="14" fillId="0" borderId="16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vertical="center"/>
    </xf>
    <xf numFmtId="165" fontId="14" fillId="0" borderId="15" xfId="0" applyNumberFormat="1" applyFont="1" applyBorder="1" applyAlignment="1">
      <alignment vertical="center"/>
    </xf>
    <xf numFmtId="165" fontId="0" fillId="0" borderId="15" xfId="0" applyNumberFormat="1" applyFont="1" applyBorder="1" applyAlignment="1">
      <alignment vertical="center"/>
    </xf>
    <xf numFmtId="165" fontId="0" fillId="0" borderId="14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26" fillId="0" borderId="24" xfId="0" applyFont="1" applyFill="1" applyBorder="1" applyAlignment="1">
      <alignment vertical="center" wrapText="1"/>
    </xf>
    <xf numFmtId="166" fontId="14" fillId="0" borderId="10" xfId="0" applyNumberFormat="1" applyFont="1" applyBorder="1" applyAlignment="1">
      <alignment horizontal="center" vertical="center"/>
    </xf>
    <xf numFmtId="172" fontId="14" fillId="0" borderId="12" xfId="0" applyNumberFormat="1" applyFont="1" applyBorder="1" applyAlignment="1">
      <alignment horizontal="right" vertical="center"/>
    </xf>
    <xf numFmtId="172" fontId="14" fillId="0" borderId="30" xfId="0" applyNumberFormat="1" applyFont="1" applyBorder="1" applyAlignment="1">
      <alignment horizontal="right" vertical="center"/>
    </xf>
    <xf numFmtId="172" fontId="14" fillId="0" borderId="22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2" fontId="14" fillId="0" borderId="12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/>
    </xf>
    <xf numFmtId="172" fontId="0" fillId="0" borderId="30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171" fontId="24" fillId="0" borderId="16" xfId="0" applyNumberFormat="1" applyFont="1" applyFill="1" applyBorder="1" applyAlignment="1">
      <alignment vertical="center"/>
    </xf>
    <xf numFmtId="171" fontId="26" fillId="0" borderId="15" xfId="0" applyNumberFormat="1" applyFont="1" applyFill="1" applyBorder="1" applyAlignment="1">
      <alignment vertical="center"/>
    </xf>
    <xf numFmtId="171" fontId="26" fillId="0" borderId="14" xfId="0" applyNumberFormat="1" applyFont="1" applyFill="1" applyBorder="1" applyAlignment="1">
      <alignment vertical="center"/>
    </xf>
    <xf numFmtId="171" fontId="24" fillId="0" borderId="19" xfId="0" applyNumberFormat="1" applyFont="1" applyFill="1" applyBorder="1" applyAlignment="1">
      <alignment vertical="center"/>
    </xf>
    <xf numFmtId="171" fontId="26" fillId="0" borderId="22" xfId="0" applyNumberFormat="1" applyFont="1" applyFill="1" applyBorder="1" applyAlignment="1">
      <alignment vertical="center"/>
    </xf>
    <xf numFmtId="171" fontId="26" fillId="0" borderId="20" xfId="0" applyNumberFormat="1" applyFont="1" applyFill="1" applyBorder="1" applyAlignment="1">
      <alignment vertical="center"/>
    </xf>
    <xf numFmtId="165" fontId="24" fillId="0" borderId="23" xfId="0" applyNumberFormat="1" applyFont="1" applyFill="1" applyBorder="1" applyAlignment="1">
      <alignment vertical="center"/>
    </xf>
    <xf numFmtId="165" fontId="26" fillId="0" borderId="14" xfId="0" applyNumberFormat="1" applyFont="1" applyFill="1" applyBorder="1" applyAlignment="1">
      <alignment vertical="center"/>
    </xf>
    <xf numFmtId="172" fontId="24" fillId="0" borderId="19" xfId="0" applyNumberFormat="1" applyFont="1" applyFill="1" applyBorder="1" applyAlignment="1">
      <alignment vertical="center"/>
    </xf>
    <xf numFmtId="172" fontId="24" fillId="0" borderId="22" xfId="0" applyNumberFormat="1" applyFont="1" applyFill="1" applyBorder="1" applyAlignment="1">
      <alignment vertical="center"/>
    </xf>
    <xf numFmtId="171" fontId="24" fillId="0" borderId="15" xfId="0" applyNumberFormat="1" applyFont="1" applyFill="1" applyBorder="1" applyAlignment="1">
      <alignment vertical="center"/>
    </xf>
    <xf numFmtId="171" fontId="24" fillId="0" borderId="22" xfId="0" applyNumberFormat="1" applyFont="1" applyFill="1" applyBorder="1" applyAlignment="1">
      <alignment vertical="center"/>
    </xf>
    <xf numFmtId="171" fontId="26" fillId="0" borderId="15" xfId="0" applyNumberFormat="1" applyFont="1" applyFill="1" applyBorder="1" applyAlignment="1">
      <alignment/>
    </xf>
    <xf numFmtId="171" fontId="26" fillId="0" borderId="22" xfId="0" applyNumberFormat="1" applyFont="1" applyFill="1" applyBorder="1" applyAlignment="1">
      <alignment/>
    </xf>
    <xf numFmtId="171" fontId="28" fillId="0" borderId="15" xfId="0" applyNumberFormat="1" applyFont="1" applyFill="1" applyBorder="1" applyAlignment="1">
      <alignment vertical="center"/>
    </xf>
    <xf numFmtId="171" fontId="28" fillId="0" borderId="22" xfId="0" applyNumberFormat="1" applyFont="1" applyFill="1" applyBorder="1" applyAlignment="1">
      <alignment vertical="center"/>
    </xf>
    <xf numFmtId="171" fontId="28" fillId="0" borderId="15" xfId="0" applyNumberFormat="1" applyFont="1" applyBorder="1" applyAlignment="1">
      <alignment vertical="center"/>
    </xf>
    <xf numFmtId="171" fontId="0" fillId="0" borderId="14" xfId="0" applyNumberFormat="1" applyFont="1" applyBorder="1" applyAlignment="1">
      <alignment/>
    </xf>
    <xf numFmtId="171" fontId="0" fillId="0" borderId="20" xfId="0" applyNumberFormat="1" applyFont="1" applyBorder="1" applyAlignment="1">
      <alignment/>
    </xf>
    <xf numFmtId="172" fontId="24" fillId="0" borderId="12" xfId="0" applyNumberFormat="1" applyFont="1" applyFill="1" applyBorder="1" applyAlignment="1">
      <alignment vertical="center"/>
    </xf>
    <xf numFmtId="172" fontId="26" fillId="0" borderId="12" xfId="0" applyNumberFormat="1" applyFont="1" applyFill="1" applyBorder="1" applyAlignment="1">
      <alignment vertical="center"/>
    </xf>
    <xf numFmtId="172" fontId="28" fillId="0" borderId="12" xfId="0" applyNumberFormat="1" applyFont="1" applyFill="1" applyBorder="1" applyAlignment="1">
      <alignment vertical="center"/>
    </xf>
    <xf numFmtId="172" fontId="24" fillId="0" borderId="17" xfId="0" applyNumberFormat="1" applyFont="1" applyFill="1" applyBorder="1" applyAlignment="1">
      <alignment vertical="center"/>
    </xf>
    <xf numFmtId="169" fontId="28" fillId="0" borderId="12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 vertical="center"/>
    </xf>
    <xf numFmtId="164" fontId="14" fillId="0" borderId="22" xfId="0" applyNumberFormat="1" applyFont="1" applyBorder="1" applyAlignment="1">
      <alignment horizontal="right"/>
    </xf>
    <xf numFmtId="0" fontId="14" fillId="0" borderId="19" xfId="0" applyFont="1" applyBorder="1" applyAlignment="1">
      <alignment horizontal="left" wrapText="1"/>
    </xf>
    <xf numFmtId="187" fontId="3" fillId="0" borderId="15" xfId="0" applyNumberFormat="1" applyFont="1" applyBorder="1" applyAlignment="1">
      <alignment horizontal="center" vertical="center"/>
    </xf>
    <xf numFmtId="187" fontId="3" fillId="0" borderId="14" xfId="0" applyNumberFormat="1" applyFont="1" applyBorder="1" applyAlignment="1">
      <alignment horizontal="center" vertical="center"/>
    </xf>
    <xf numFmtId="188" fontId="3" fillId="0" borderId="15" xfId="0" applyNumberFormat="1" applyFont="1" applyBorder="1" applyAlignment="1">
      <alignment vertical="center"/>
    </xf>
    <xf numFmtId="0" fontId="5" fillId="0" borderId="0" xfId="0" applyFont="1" applyAlignment="1">
      <alignment/>
    </xf>
    <xf numFmtId="172" fontId="15" fillId="0" borderId="12" xfId="0" applyNumberFormat="1" applyFont="1" applyBorder="1" applyAlignment="1">
      <alignment/>
    </xf>
    <xf numFmtId="172" fontId="15" fillId="0" borderId="30" xfId="0" applyNumberFormat="1" applyFont="1" applyBorder="1" applyAlignment="1">
      <alignment/>
    </xf>
    <xf numFmtId="172" fontId="15" fillId="0" borderId="22" xfId="0" applyNumberFormat="1" applyFont="1" applyBorder="1" applyAlignment="1">
      <alignment/>
    </xf>
    <xf numFmtId="172" fontId="14" fillId="0" borderId="17" xfId="0" applyNumberFormat="1" applyFont="1" applyBorder="1" applyAlignment="1">
      <alignment/>
    </xf>
    <xf numFmtId="0" fontId="0" fillId="0" borderId="13" xfId="0" applyBorder="1" applyAlignment="1">
      <alignment horizontal="center" vertical="center" textRotation="180"/>
    </xf>
    <xf numFmtId="172" fontId="14" fillId="0" borderId="19" xfId="0" applyNumberFormat="1" applyFont="1" applyBorder="1" applyAlignment="1">
      <alignment/>
    </xf>
    <xf numFmtId="175" fontId="24" fillId="0" borderId="1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172" fontId="14" fillId="0" borderId="33" xfId="0" applyNumberFormat="1" applyFont="1" applyBorder="1" applyAlignment="1">
      <alignment/>
    </xf>
    <xf numFmtId="165" fontId="8" fillId="0" borderId="22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185" fontId="31" fillId="0" borderId="16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right"/>
    </xf>
    <xf numFmtId="165" fontId="7" fillId="0" borderId="15" xfId="0" applyNumberFormat="1" applyFont="1" applyBorder="1" applyAlignment="1">
      <alignment horizontal="right"/>
    </xf>
    <xf numFmtId="181" fontId="7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 horizontal="right" vertical="center"/>
    </xf>
    <xf numFmtId="172" fontId="3" fillId="0" borderId="12" xfId="0" applyNumberFormat="1" applyFont="1" applyBorder="1" applyAlignment="1">
      <alignment horizontal="right" vertical="center"/>
    </xf>
    <xf numFmtId="165" fontId="8" fillId="0" borderId="16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72" fontId="3" fillId="0" borderId="14" xfId="0" applyNumberFormat="1" applyFont="1" applyBorder="1" applyAlignment="1">
      <alignment horizontal="right" vertical="center"/>
    </xf>
    <xf numFmtId="172" fontId="14" fillId="0" borderId="17" xfId="0" applyNumberFormat="1" applyFont="1" applyBorder="1" applyAlignment="1">
      <alignment horizontal="right" vertical="center"/>
    </xf>
    <xf numFmtId="169" fontId="28" fillId="0" borderId="12" xfId="0" applyNumberFormat="1" applyFont="1" applyFill="1" applyBorder="1" applyAlignment="1">
      <alignment/>
    </xf>
    <xf numFmtId="175" fontId="24" fillId="0" borderId="34" xfId="0" applyNumberFormat="1" applyFont="1" applyBorder="1" applyAlignment="1">
      <alignment horizontal="center" vertical="center" wrapText="1"/>
    </xf>
    <xf numFmtId="171" fontId="14" fillId="0" borderId="19" xfId="0" applyNumberFormat="1" applyFont="1" applyBorder="1" applyAlignment="1">
      <alignment horizontal="center"/>
    </xf>
    <xf numFmtId="171" fontId="0" fillId="0" borderId="22" xfId="0" applyNumberFormat="1" applyFont="1" applyBorder="1" applyAlignment="1">
      <alignment horizontal="center"/>
    </xf>
    <xf numFmtId="171" fontId="15" fillId="0" borderId="22" xfId="0" applyNumberFormat="1" applyFont="1" applyBorder="1" applyAlignment="1">
      <alignment horizontal="center"/>
    </xf>
    <xf numFmtId="171" fontId="0" fillId="0" borderId="22" xfId="0" applyNumberFormat="1" applyFont="1" applyBorder="1" applyAlignment="1">
      <alignment horizontal="center"/>
    </xf>
    <xf numFmtId="172" fontId="15" fillId="0" borderId="22" xfId="0" applyNumberFormat="1" applyFont="1" applyBorder="1" applyAlignment="1">
      <alignment horizontal="center"/>
    </xf>
    <xf numFmtId="171" fontId="15" fillId="0" borderId="20" xfId="0" applyNumberFormat="1" applyFont="1" applyBorder="1" applyAlignment="1">
      <alignment/>
    </xf>
    <xf numFmtId="171" fontId="28" fillId="0" borderId="22" xfId="0" applyNumberFormat="1" applyFont="1" applyBorder="1" applyAlignment="1">
      <alignment vertical="center"/>
    </xf>
    <xf numFmtId="165" fontId="0" fillId="0" borderId="14" xfId="0" applyNumberFormat="1" applyFont="1" applyBorder="1" applyAlignment="1">
      <alignment/>
    </xf>
    <xf numFmtId="165" fontId="0" fillId="0" borderId="35" xfId="0" applyNumberFormat="1" applyFont="1" applyBorder="1" applyAlignment="1">
      <alignment/>
    </xf>
    <xf numFmtId="171" fontId="24" fillId="0" borderId="33" xfId="0" applyNumberFormat="1" applyFont="1" applyFill="1" applyBorder="1" applyAlignment="1">
      <alignment vertical="center"/>
    </xf>
    <xf numFmtId="171" fontId="26" fillId="0" borderId="30" xfId="0" applyNumberFormat="1" applyFont="1" applyFill="1" applyBorder="1" applyAlignment="1">
      <alignment vertical="center"/>
    </xf>
    <xf numFmtId="171" fontId="24" fillId="0" borderId="30" xfId="0" applyNumberFormat="1" applyFont="1" applyFill="1" applyBorder="1" applyAlignment="1">
      <alignment vertical="center"/>
    </xf>
    <xf numFmtId="171" fontId="28" fillId="0" borderId="30" xfId="0" applyNumberFormat="1" applyFont="1" applyFill="1" applyBorder="1" applyAlignment="1">
      <alignment vertical="center"/>
    </xf>
    <xf numFmtId="171" fontId="26" fillId="0" borderId="31" xfId="0" applyNumberFormat="1" applyFont="1" applyFill="1" applyBorder="1" applyAlignment="1">
      <alignment vertical="center"/>
    </xf>
    <xf numFmtId="169" fontId="24" fillId="0" borderId="33" xfId="0" applyNumberFormat="1" applyFont="1" applyFill="1" applyBorder="1" applyAlignment="1">
      <alignment vertical="center"/>
    </xf>
    <xf numFmtId="169" fontId="26" fillId="0" borderId="30" xfId="0" applyNumberFormat="1" applyFont="1" applyFill="1" applyBorder="1" applyAlignment="1">
      <alignment vertical="center"/>
    </xf>
    <xf numFmtId="169" fontId="26" fillId="0" borderId="31" xfId="0" applyNumberFormat="1" applyFont="1" applyFill="1" applyBorder="1" applyAlignment="1">
      <alignment vertical="center"/>
    </xf>
    <xf numFmtId="172" fontId="24" fillId="0" borderId="33" xfId="0" applyNumberFormat="1" applyFont="1" applyFill="1" applyBorder="1" applyAlignment="1">
      <alignment vertical="center"/>
    </xf>
    <xf numFmtId="172" fontId="24" fillId="0" borderId="30" xfId="0" applyNumberFormat="1" applyFont="1" applyFill="1" applyBorder="1" applyAlignment="1">
      <alignment vertical="center"/>
    </xf>
    <xf numFmtId="172" fontId="26" fillId="0" borderId="30" xfId="0" applyNumberFormat="1" applyFont="1" applyFill="1" applyBorder="1" applyAlignment="1">
      <alignment vertical="center"/>
    </xf>
    <xf numFmtId="172" fontId="28" fillId="0" borderId="30" xfId="0" applyNumberFormat="1" applyFont="1" applyFill="1" applyBorder="1" applyAlignment="1">
      <alignment vertical="center"/>
    </xf>
    <xf numFmtId="179" fontId="26" fillId="0" borderId="31" xfId="0" applyNumberFormat="1" applyFont="1" applyBorder="1" applyAlignment="1">
      <alignment/>
    </xf>
    <xf numFmtId="0" fontId="31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2" fillId="0" borderId="15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181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172" fontId="0" fillId="0" borderId="30" xfId="0" applyNumberFormat="1" applyFont="1" applyBorder="1" applyAlignment="1">
      <alignment horizontal="right" vertical="center"/>
    </xf>
    <xf numFmtId="172" fontId="0" fillId="0" borderId="22" xfId="0" applyNumberFormat="1" applyFont="1" applyBorder="1" applyAlignment="1">
      <alignment horizontal="right" vertical="center"/>
    </xf>
    <xf numFmtId="172" fontId="0" fillId="0" borderId="31" xfId="0" applyNumberFormat="1" applyFont="1" applyBorder="1" applyAlignment="1">
      <alignment horizontal="right" vertical="center"/>
    </xf>
    <xf numFmtId="172" fontId="0" fillId="0" borderId="20" xfId="0" applyNumberFormat="1" applyFont="1" applyBorder="1" applyAlignment="1">
      <alignment horizontal="right" vertical="center"/>
    </xf>
    <xf numFmtId="0" fontId="0" fillId="0" borderId="31" xfId="0" applyNumberFormat="1" applyBorder="1" applyAlignment="1">
      <alignment horizontal="center" vertical="center" textRotation="180"/>
    </xf>
    <xf numFmtId="0" fontId="0" fillId="0" borderId="10" xfId="0" applyBorder="1" applyAlignment="1">
      <alignment horizontal="center" vertical="center"/>
    </xf>
    <xf numFmtId="171" fontId="24" fillId="0" borderId="17" xfId="0" applyNumberFormat="1" applyFont="1" applyFill="1" applyBorder="1" applyAlignment="1">
      <alignment vertical="center"/>
    </xf>
    <xf numFmtId="171" fontId="26" fillId="0" borderId="12" xfId="0" applyNumberFormat="1" applyFont="1" applyFill="1" applyBorder="1" applyAlignment="1">
      <alignment vertical="center"/>
    </xf>
    <xf numFmtId="171" fontId="24" fillId="0" borderId="12" xfId="0" applyNumberFormat="1" applyFont="1" applyFill="1" applyBorder="1" applyAlignment="1">
      <alignment vertical="center"/>
    </xf>
    <xf numFmtId="171" fontId="28" fillId="0" borderId="12" xfId="0" applyNumberFormat="1" applyFont="1" applyFill="1" applyBorder="1" applyAlignment="1">
      <alignment vertical="center"/>
    </xf>
    <xf numFmtId="171" fontId="26" fillId="0" borderId="13" xfId="0" applyNumberFormat="1" applyFont="1" applyFill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 vertical="center"/>
    </xf>
    <xf numFmtId="169" fontId="24" fillId="0" borderId="30" xfId="0" applyNumberFormat="1" applyFont="1" applyFill="1" applyBorder="1" applyAlignment="1">
      <alignment vertical="center"/>
    </xf>
    <xf numFmtId="169" fontId="28" fillId="0" borderId="30" xfId="0" applyNumberFormat="1" applyFont="1" applyFill="1" applyBorder="1" applyAlignment="1">
      <alignment vertical="center"/>
    </xf>
    <xf numFmtId="169" fontId="28" fillId="0" borderId="30" xfId="0" applyNumberFormat="1" applyFont="1" applyFill="1" applyBorder="1" applyAlignment="1">
      <alignment/>
    </xf>
    <xf numFmtId="169" fontId="21" fillId="0" borderId="31" xfId="0" applyNumberFormat="1" applyFont="1" applyFill="1" applyBorder="1" applyAlignment="1">
      <alignment/>
    </xf>
    <xf numFmtId="188" fontId="3" fillId="0" borderId="14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7" fontId="0" fillId="0" borderId="17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22" fillId="0" borderId="13" xfId="0" applyNumberFormat="1" applyFont="1" applyBorder="1" applyAlignment="1">
      <alignment horizontal="center"/>
    </xf>
    <xf numFmtId="172" fontId="22" fillId="0" borderId="21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172" fontId="14" fillId="0" borderId="16" xfId="0" applyNumberFormat="1" applyFont="1" applyBorder="1" applyAlignment="1">
      <alignment horizontal="right" vertical="center"/>
    </xf>
    <xf numFmtId="172" fontId="14" fillId="0" borderId="15" xfId="0" applyNumberFormat="1" applyFont="1" applyBorder="1" applyAlignment="1">
      <alignment horizontal="right" vertical="center"/>
    </xf>
    <xf numFmtId="172" fontId="0" fillId="0" borderId="15" xfId="0" applyNumberFormat="1" applyFont="1" applyBorder="1" applyAlignment="1">
      <alignment horizontal="right" vertical="center"/>
    </xf>
    <xf numFmtId="172" fontId="0" fillId="0" borderId="14" xfId="0" applyNumberFormat="1" applyFont="1" applyBorder="1" applyAlignment="1">
      <alignment horizontal="right" vertical="center"/>
    </xf>
    <xf numFmtId="0" fontId="0" fillId="0" borderId="13" xfId="0" applyNumberFormat="1" applyBorder="1" applyAlignment="1">
      <alignment horizontal="center" vertical="center" textRotation="180"/>
    </xf>
    <xf numFmtId="172" fontId="14" fillId="0" borderId="16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15" fillId="0" borderId="15" xfId="0" applyNumberFormat="1" applyFont="1" applyBorder="1" applyAlignment="1">
      <alignment/>
    </xf>
    <xf numFmtId="0" fontId="0" fillId="0" borderId="14" xfId="0" applyBorder="1" applyAlignment="1">
      <alignment horizontal="center" vertical="center" textRotation="180"/>
    </xf>
    <xf numFmtId="175" fontId="24" fillId="0" borderId="31" xfId="0" applyNumberFormat="1" applyFont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172" fontId="28" fillId="0" borderId="22" xfId="0" applyNumberFormat="1" applyFont="1" applyFill="1" applyBorder="1" applyAlignment="1">
      <alignment vertical="center"/>
    </xf>
    <xf numFmtId="172" fontId="26" fillId="0" borderId="20" xfId="0" applyNumberFormat="1" applyFont="1" applyFill="1" applyBorder="1" applyAlignment="1">
      <alignment vertical="center"/>
    </xf>
    <xf numFmtId="172" fontId="24" fillId="0" borderId="16" xfId="0" applyNumberFormat="1" applyFont="1" applyFill="1" applyBorder="1" applyAlignment="1">
      <alignment vertical="center"/>
    </xf>
    <xf numFmtId="172" fontId="24" fillId="0" borderId="15" xfId="0" applyNumberFormat="1" applyFont="1" applyFill="1" applyBorder="1" applyAlignment="1">
      <alignment vertical="center"/>
    </xf>
    <xf numFmtId="172" fontId="26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172" fontId="28" fillId="0" borderId="15" xfId="0" applyNumberFormat="1" applyFont="1" applyFill="1" applyBorder="1" applyAlignment="1">
      <alignment vertical="center"/>
    </xf>
    <xf numFmtId="172" fontId="26" fillId="0" borderId="14" xfId="0" applyNumberFormat="1" applyFont="1" applyFill="1" applyBorder="1" applyAlignment="1">
      <alignment vertical="center"/>
    </xf>
    <xf numFmtId="175" fontId="24" fillId="0" borderId="3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vertical="center"/>
    </xf>
    <xf numFmtId="175" fontId="24" fillId="0" borderId="36" xfId="0" applyNumberFormat="1" applyFont="1" applyBorder="1" applyAlignment="1">
      <alignment horizontal="center" vertical="center" wrapText="1"/>
    </xf>
    <xf numFmtId="169" fontId="24" fillId="0" borderId="37" xfId="0" applyNumberFormat="1" applyFont="1" applyFill="1" applyBorder="1" applyAlignment="1">
      <alignment vertical="center"/>
    </xf>
    <xf numFmtId="169" fontId="26" fillId="0" borderId="37" xfId="0" applyNumberFormat="1" applyFont="1" applyFill="1" applyBorder="1" applyAlignment="1">
      <alignment vertical="center"/>
    </xf>
    <xf numFmtId="169" fontId="28" fillId="0" borderId="37" xfId="0" applyNumberFormat="1" applyFont="1" applyFill="1" applyBorder="1" applyAlignment="1">
      <alignment vertical="center"/>
    </xf>
    <xf numFmtId="169" fontId="28" fillId="0" borderId="37" xfId="0" applyNumberFormat="1" applyFont="1" applyFill="1" applyBorder="1" applyAlignment="1">
      <alignment/>
    </xf>
    <xf numFmtId="169" fontId="21" fillId="0" borderId="38" xfId="0" applyNumberFormat="1" applyFont="1" applyFill="1" applyBorder="1" applyAlignment="1">
      <alignment/>
    </xf>
    <xf numFmtId="175" fontId="24" fillId="0" borderId="10" xfId="0" applyNumberFormat="1" applyFont="1" applyBorder="1" applyAlignment="1">
      <alignment horizontal="center" vertical="center" wrapText="1"/>
    </xf>
    <xf numFmtId="169" fontId="28" fillId="0" borderId="15" xfId="0" applyNumberFormat="1" applyFont="1" applyFill="1" applyBorder="1" applyAlignment="1">
      <alignment/>
    </xf>
    <xf numFmtId="169" fontId="21" fillId="0" borderId="14" xfId="0" applyNumberFormat="1" applyFont="1" applyFill="1" applyBorder="1" applyAlignment="1">
      <alignment/>
    </xf>
    <xf numFmtId="1" fontId="35" fillId="0" borderId="22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68" fontId="13" fillId="0" borderId="33" xfId="0" applyNumberFormat="1" applyFont="1" applyBorder="1" applyAlignment="1">
      <alignment horizontal="center" vertical="center" wrapText="1"/>
    </xf>
    <xf numFmtId="175" fontId="24" fillId="0" borderId="2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2" fontId="23" fillId="0" borderId="19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87" fontId="23" fillId="0" borderId="17" xfId="0" applyNumberFormat="1" applyFont="1" applyBorder="1" applyAlignment="1">
      <alignment horizontal="right"/>
    </xf>
    <xf numFmtId="187" fontId="23" fillId="0" borderId="12" xfId="0" applyNumberFormat="1" applyFont="1" applyBorder="1" applyAlignment="1">
      <alignment horizontal="right"/>
    </xf>
    <xf numFmtId="187" fontId="23" fillId="0" borderId="13" xfId="0" applyNumberFormat="1" applyFont="1" applyBorder="1" applyAlignment="1">
      <alignment horizontal="right"/>
    </xf>
    <xf numFmtId="187" fontId="22" fillId="0" borderId="13" xfId="0" applyNumberFormat="1" applyFont="1" applyBorder="1" applyAlignment="1">
      <alignment horizontal="right"/>
    </xf>
    <xf numFmtId="1" fontId="35" fillId="0" borderId="20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69" fontId="14" fillId="0" borderId="3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64" fontId="24" fillId="0" borderId="29" xfId="0" applyNumberFormat="1" applyFont="1" applyFill="1" applyBorder="1" applyAlignment="1">
      <alignment vertical="center"/>
    </xf>
    <xf numFmtId="164" fontId="24" fillId="0" borderId="25" xfId="0" applyNumberFormat="1" applyFont="1" applyFill="1" applyBorder="1" applyAlignment="1">
      <alignment vertical="center"/>
    </xf>
    <xf numFmtId="164" fontId="24" fillId="0" borderId="26" xfId="0" applyNumberFormat="1" applyFont="1" applyFill="1" applyBorder="1" applyAlignment="1">
      <alignment vertical="center"/>
    </xf>
    <xf numFmtId="164" fontId="24" fillId="0" borderId="23" xfId="0" applyNumberFormat="1" applyFont="1" applyFill="1" applyBorder="1" applyAlignment="1">
      <alignment vertical="center"/>
    </xf>
    <xf numFmtId="164" fontId="26" fillId="0" borderId="25" xfId="0" applyNumberFormat="1" applyFont="1" applyFill="1" applyBorder="1" applyAlignment="1">
      <alignment vertical="center"/>
    </xf>
    <xf numFmtId="164" fontId="28" fillId="0" borderId="25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14" fillId="0" borderId="0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166" fontId="14" fillId="0" borderId="16" xfId="0" applyNumberFormat="1" applyFont="1" applyBorder="1" applyAlignment="1">
      <alignment horizontal="center" vertical="center"/>
    </xf>
    <xf numFmtId="166" fontId="14" fillId="0" borderId="14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166" fontId="14" fillId="0" borderId="32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4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5" fontId="24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79"/>
    </xf>
    <xf numFmtId="0" fontId="0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75" fontId="24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32" xfId="0" applyNumberFormat="1" applyFont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180"/>
    </xf>
    <xf numFmtId="0" fontId="17" fillId="0" borderId="4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5" fontId="17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 quotePrefix="1">
      <alignment horizontal="center" vertical="center" textRotation="180"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75" fontId="17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5" fontId="17" fillId="0" borderId="16" xfId="0" applyNumberFormat="1" applyFont="1" applyBorder="1" applyAlignment="1">
      <alignment horizontal="center" vertical="center" wrapText="1"/>
    </xf>
    <xf numFmtId="175" fontId="17" fillId="0" borderId="14" xfId="0" applyNumberFormat="1" applyFont="1" applyBorder="1" applyAlignment="1">
      <alignment horizontal="center" vertical="center" wrapText="1"/>
    </xf>
    <xf numFmtId="0" fontId="17" fillId="0" borderId="32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3819525" y="53435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>
      <xdr:nvSpPr>
        <xdr:cNvPr id="2" name="Text 3"/>
        <xdr:cNvSpPr txBox="1">
          <a:spLocks noChangeArrowheads="1"/>
        </xdr:cNvSpPr>
      </xdr:nvSpPr>
      <xdr:spPr>
        <a:xfrm>
          <a:off x="3286125" y="57912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38</xdr:row>
      <xdr:rowOff>152400</xdr:rowOff>
    </xdr:from>
    <xdr:to>
      <xdr:col>4</xdr:col>
      <xdr:colOff>0</xdr:colOff>
      <xdr:row>39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3286125" y="65722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133350</xdr:rowOff>
    </xdr:to>
    <xdr:sp>
      <xdr:nvSpPr>
        <xdr:cNvPr id="4" name="Text 3"/>
        <xdr:cNvSpPr txBox="1">
          <a:spLocks noChangeArrowheads="1"/>
        </xdr:cNvSpPr>
      </xdr:nvSpPr>
      <xdr:spPr>
        <a:xfrm>
          <a:off x="3286125" y="64198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38</xdr:row>
      <xdr:rowOff>152400</xdr:rowOff>
    </xdr:from>
    <xdr:to>
      <xdr:col>4</xdr:col>
      <xdr:colOff>0</xdr:colOff>
      <xdr:row>39</xdr:row>
      <xdr:rowOff>133350</xdr:rowOff>
    </xdr:to>
    <xdr:sp>
      <xdr:nvSpPr>
        <xdr:cNvPr id="5" name="Text 3"/>
        <xdr:cNvSpPr txBox="1">
          <a:spLocks noChangeArrowheads="1"/>
        </xdr:cNvSpPr>
      </xdr:nvSpPr>
      <xdr:spPr>
        <a:xfrm>
          <a:off x="3286125" y="65722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133350</xdr:rowOff>
    </xdr:to>
    <xdr:sp>
      <xdr:nvSpPr>
        <xdr:cNvPr id="6" name="Text 3"/>
        <xdr:cNvSpPr txBox="1">
          <a:spLocks noChangeArrowheads="1"/>
        </xdr:cNvSpPr>
      </xdr:nvSpPr>
      <xdr:spPr>
        <a:xfrm>
          <a:off x="3286125" y="64198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133350</xdr:rowOff>
    </xdr:to>
    <xdr:sp>
      <xdr:nvSpPr>
        <xdr:cNvPr id="7" name="Text 3"/>
        <xdr:cNvSpPr txBox="1">
          <a:spLocks noChangeArrowheads="1"/>
        </xdr:cNvSpPr>
      </xdr:nvSpPr>
      <xdr:spPr>
        <a:xfrm>
          <a:off x="3286125" y="98488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4">
      <selection activeCell="P17" sqref="P17"/>
    </sheetView>
  </sheetViews>
  <sheetFormatPr defaultColWidth="9.16015625" defaultRowHeight="12.75"/>
  <cols>
    <col min="1" max="1" width="8.33203125" style="2" customWidth="1"/>
    <col min="2" max="2" width="32" style="2" customWidth="1"/>
    <col min="3" max="3" width="6.5" style="2" customWidth="1"/>
    <col min="4" max="4" width="10.66015625" style="2" customWidth="1"/>
    <col min="5" max="5" width="9.33203125" style="2" customWidth="1"/>
    <col min="6" max="6" width="9.5" style="2" customWidth="1"/>
    <col min="7" max="7" width="11.16015625" style="2" customWidth="1"/>
    <col min="8" max="8" width="9.66015625" style="2" customWidth="1"/>
    <col min="9" max="9" width="9.83203125" style="9" customWidth="1"/>
    <col min="10" max="16384" width="9.16015625" style="2" customWidth="1"/>
  </cols>
  <sheetData>
    <row r="1" spans="1:9" ht="15" customHeight="1">
      <c r="A1" s="1" t="s">
        <v>266</v>
      </c>
      <c r="E1" s="3"/>
      <c r="F1" s="3"/>
      <c r="G1" s="3"/>
      <c r="H1" s="3"/>
      <c r="I1" s="5"/>
    </row>
    <row r="2" spans="1:9" ht="3.75" customHeight="1">
      <c r="A2" s="1"/>
      <c r="E2" s="3"/>
      <c r="F2" s="3"/>
      <c r="G2" s="3"/>
      <c r="H2" s="3"/>
      <c r="I2" s="5"/>
    </row>
    <row r="3" spans="3:7" ht="11.25" customHeight="1">
      <c r="C3" s="512" t="s">
        <v>0</v>
      </c>
      <c r="D3" s="513"/>
      <c r="E3" s="509" t="s">
        <v>1</v>
      </c>
      <c r="F3" s="510"/>
      <c r="G3" s="280" t="s">
        <v>2</v>
      </c>
    </row>
    <row r="4" spans="3:7" ht="12" customHeight="1">
      <c r="C4" s="514"/>
      <c r="D4" s="515"/>
      <c r="E4" s="359" t="s">
        <v>3</v>
      </c>
      <c r="F4" s="6" t="s">
        <v>4</v>
      </c>
      <c r="G4" s="398" t="s">
        <v>187</v>
      </c>
    </row>
    <row r="5" spans="3:7" ht="12" customHeight="1">
      <c r="C5" s="509" t="s">
        <v>129</v>
      </c>
      <c r="D5" s="511"/>
      <c r="E5" s="511"/>
      <c r="F5" s="511"/>
      <c r="G5" s="510"/>
    </row>
    <row r="6" spans="3:7" ht="12" customHeight="1">
      <c r="C6" s="402">
        <v>2005</v>
      </c>
      <c r="D6" s="499"/>
      <c r="E6" s="367">
        <v>113.4</v>
      </c>
      <c r="F6" s="367">
        <v>128.8</v>
      </c>
      <c r="G6" s="350">
        <f aca="true" t="shared" si="0" ref="G6:G16">E6/F6*100</f>
        <v>88.04347826086956</v>
      </c>
    </row>
    <row r="7" spans="3:7" ht="12.75" customHeight="1">
      <c r="C7" s="402">
        <v>2006</v>
      </c>
      <c r="D7" s="219"/>
      <c r="E7" s="367">
        <f>SUM(E8:E11)/4</f>
        <v>120.675</v>
      </c>
      <c r="F7" s="367">
        <f>SUM(F8:F11)/4</f>
        <v>145.125</v>
      </c>
      <c r="G7" s="350">
        <f t="shared" si="0"/>
        <v>83.15245478036175</v>
      </c>
    </row>
    <row r="8" spans="3:7" ht="13.5" customHeight="1">
      <c r="C8" s="402">
        <v>2006</v>
      </c>
      <c r="D8" s="219" t="s">
        <v>5</v>
      </c>
      <c r="E8" s="368">
        <v>116.4</v>
      </c>
      <c r="F8" s="348">
        <v>137.8</v>
      </c>
      <c r="G8" s="350">
        <f t="shared" si="0"/>
        <v>84.47024673439768</v>
      </c>
    </row>
    <row r="9" spans="3:7" ht="14.25" customHeight="1">
      <c r="C9" s="400"/>
      <c r="D9" s="219" t="s">
        <v>6</v>
      </c>
      <c r="E9" s="367">
        <v>119.3</v>
      </c>
      <c r="F9" s="348">
        <v>141.1</v>
      </c>
      <c r="G9" s="350">
        <f t="shared" si="0"/>
        <v>84.54996456413892</v>
      </c>
    </row>
    <row r="10" spans="3:7" ht="15" customHeight="1">
      <c r="C10" s="400"/>
      <c r="D10" s="219" t="s">
        <v>135</v>
      </c>
      <c r="E10" s="367">
        <v>122</v>
      </c>
      <c r="F10" s="348">
        <v>148.3</v>
      </c>
      <c r="G10" s="350">
        <f t="shared" si="0"/>
        <v>82.2656776803776</v>
      </c>
    </row>
    <row r="11" spans="3:7" ht="15" customHeight="1">
      <c r="C11" s="400"/>
      <c r="D11" s="219" t="s">
        <v>219</v>
      </c>
      <c r="E11" s="367">
        <v>125</v>
      </c>
      <c r="F11" s="348">
        <v>153.3</v>
      </c>
      <c r="G11" s="350">
        <f t="shared" si="0"/>
        <v>81.53946510110893</v>
      </c>
    </row>
    <row r="12" spans="3:7" ht="15" customHeight="1">
      <c r="C12" s="402">
        <v>2007</v>
      </c>
      <c r="D12" s="219"/>
      <c r="E12" s="367">
        <v>127.1</v>
      </c>
      <c r="F12" s="348">
        <v>153.8</v>
      </c>
      <c r="G12" s="350">
        <f t="shared" si="0"/>
        <v>82.63979193758126</v>
      </c>
    </row>
    <row r="13" spans="3:7" ht="15" customHeight="1">
      <c r="C13" s="402">
        <v>2007</v>
      </c>
      <c r="D13" s="484" t="s">
        <v>134</v>
      </c>
      <c r="E13" s="367">
        <v>129.1</v>
      </c>
      <c r="F13" s="348">
        <v>156.2</v>
      </c>
      <c r="G13" s="350">
        <f t="shared" si="0"/>
        <v>82.6504481434059</v>
      </c>
    </row>
    <row r="14" spans="3:7" ht="15" customHeight="1">
      <c r="C14" s="402"/>
      <c r="D14" s="484" t="s">
        <v>6</v>
      </c>
      <c r="E14" s="367">
        <v>126.4</v>
      </c>
      <c r="F14" s="348">
        <v>151.8</v>
      </c>
      <c r="G14" s="350">
        <f t="shared" si="0"/>
        <v>83.26745718050066</v>
      </c>
    </row>
    <row r="15" spans="3:7" ht="15" customHeight="1">
      <c r="C15" s="402"/>
      <c r="D15" s="484" t="s">
        <v>260</v>
      </c>
      <c r="E15" s="367">
        <v>126.5</v>
      </c>
      <c r="F15" s="348">
        <v>150.2</v>
      </c>
      <c r="G15" s="350">
        <f t="shared" si="0"/>
        <v>84.22103861517976</v>
      </c>
    </row>
    <row r="16" spans="3:7" ht="18" customHeight="1">
      <c r="C16" s="403"/>
      <c r="D16" s="419" t="s">
        <v>261</v>
      </c>
      <c r="E16" s="372">
        <v>126.4</v>
      </c>
      <c r="F16" s="349">
        <v>156.9</v>
      </c>
      <c r="G16" s="439">
        <f t="shared" si="0"/>
        <v>80.5608667941364</v>
      </c>
    </row>
    <row r="17" spans="1:9" ht="15" customHeight="1">
      <c r="A17" s="7" t="s">
        <v>188</v>
      </c>
      <c r="C17" s="7"/>
      <c r="D17" s="4"/>
      <c r="E17" s="4"/>
      <c r="F17" s="4"/>
      <c r="G17" s="4"/>
      <c r="H17" s="4"/>
      <c r="I17" s="4"/>
    </row>
    <row r="18" spans="2:8" ht="1.5" customHeight="1">
      <c r="B18" s="8"/>
      <c r="C18" s="8"/>
      <c r="D18" s="4"/>
      <c r="E18" s="9"/>
      <c r="F18" s="9"/>
      <c r="G18" s="9"/>
      <c r="H18" s="9"/>
    </row>
    <row r="19" spans="2:8" ht="3.75" customHeight="1">
      <c r="B19" s="8"/>
      <c r="C19" s="8"/>
      <c r="D19" s="4"/>
      <c r="E19" s="9"/>
      <c r="F19" s="9"/>
      <c r="G19" s="9"/>
      <c r="H19" s="9"/>
    </row>
    <row r="20" spans="1:9" ht="20.25" customHeight="1">
      <c r="A20" s="532" t="s">
        <v>238</v>
      </c>
      <c r="B20" s="532"/>
      <c r="C20" s="532"/>
      <c r="D20" s="532"/>
      <c r="E20" s="532"/>
      <c r="F20" s="532"/>
      <c r="G20" s="532"/>
      <c r="H20" s="532"/>
      <c r="I20" s="532"/>
    </row>
    <row r="21" spans="2:8" ht="2.25" customHeight="1">
      <c r="B21" s="11"/>
      <c r="C21" s="11"/>
      <c r="D21" s="11"/>
      <c r="E21" s="10"/>
      <c r="F21" s="10"/>
      <c r="G21" s="10"/>
      <c r="H21" s="10"/>
    </row>
    <row r="22" spans="1:9" ht="15" customHeight="1">
      <c r="A22" s="529" t="s">
        <v>204</v>
      </c>
      <c r="B22" s="533" t="s">
        <v>195</v>
      </c>
      <c r="C22" s="534"/>
      <c r="D22" s="526" t="s">
        <v>9</v>
      </c>
      <c r="E22" s="516" t="s">
        <v>138</v>
      </c>
      <c r="F22" s="517"/>
      <c r="G22" s="518" t="s">
        <v>130</v>
      </c>
      <c r="H22" s="519"/>
      <c r="I22" s="520"/>
    </row>
    <row r="23" spans="1:9" ht="12" customHeight="1">
      <c r="A23" s="530"/>
      <c r="B23" s="535"/>
      <c r="C23" s="536"/>
      <c r="D23" s="527"/>
      <c r="E23" s="524" t="s">
        <v>239</v>
      </c>
      <c r="F23" s="524" t="s">
        <v>240</v>
      </c>
      <c r="G23" s="521"/>
      <c r="H23" s="522"/>
      <c r="I23" s="523"/>
    </row>
    <row r="24" spans="1:9" ht="18.75" customHeight="1">
      <c r="A24" s="531"/>
      <c r="B24" s="537"/>
      <c r="C24" s="538"/>
      <c r="D24" s="528"/>
      <c r="E24" s="525"/>
      <c r="F24" s="525"/>
      <c r="G24" s="506" t="s">
        <v>133</v>
      </c>
      <c r="H24" s="203" t="s">
        <v>131</v>
      </c>
      <c r="I24" s="204" t="s">
        <v>205</v>
      </c>
    </row>
    <row r="25" spans="1:9" ht="13.5" customHeight="1">
      <c r="A25" s="400"/>
      <c r="B25" s="12" t="s">
        <v>132</v>
      </c>
      <c r="C25" s="410"/>
      <c r="D25" s="205">
        <v>10000</v>
      </c>
      <c r="E25" s="369">
        <v>47638</v>
      </c>
      <c r="F25" s="223">
        <v>50289</v>
      </c>
      <c r="G25" s="363">
        <f>(F25/E25)*100-100</f>
        <v>5.564885175700056</v>
      </c>
      <c r="H25" s="206">
        <v>5</v>
      </c>
      <c r="I25" s="206">
        <v>1</v>
      </c>
    </row>
    <row r="26" spans="1:9" ht="16.5" customHeight="1">
      <c r="A26" s="401">
        <v>0</v>
      </c>
      <c r="B26" s="207" t="s">
        <v>196</v>
      </c>
      <c r="C26" s="411"/>
      <c r="D26" s="205">
        <v>2942</v>
      </c>
      <c r="E26" s="370">
        <v>17876</v>
      </c>
      <c r="F26" s="224">
        <v>17029</v>
      </c>
      <c r="G26" s="420">
        <f>(F26/E26)*100-100</f>
        <v>-4.738196464533445</v>
      </c>
      <c r="H26" s="208">
        <v>5</v>
      </c>
      <c r="I26" s="208">
        <v>-10</v>
      </c>
    </row>
    <row r="27" spans="1:9" ht="16.5" customHeight="1">
      <c r="A27" s="400"/>
      <c r="B27" s="209" t="s">
        <v>11</v>
      </c>
      <c r="C27" s="412"/>
      <c r="D27" s="205"/>
      <c r="E27" s="371"/>
      <c r="F27" s="223"/>
      <c r="G27" s="227"/>
      <c r="H27" s="208"/>
      <c r="I27" s="208"/>
    </row>
    <row r="28" spans="1:9" ht="16.5" customHeight="1">
      <c r="A28" s="400"/>
      <c r="B28" s="210" t="s">
        <v>12</v>
      </c>
      <c r="C28" s="413"/>
      <c r="D28" s="211">
        <v>2296</v>
      </c>
      <c r="E28" s="365">
        <v>11198</v>
      </c>
      <c r="F28" s="225">
        <v>9268</v>
      </c>
      <c r="G28" s="420">
        <f>(F28/E28)*100-100</f>
        <v>-17.235220575102687</v>
      </c>
      <c r="H28" s="208">
        <v>2</v>
      </c>
      <c r="I28" s="208">
        <v>-19</v>
      </c>
    </row>
    <row r="29" spans="1:9" ht="16.5" customHeight="1">
      <c r="A29" s="402">
        <v>2</v>
      </c>
      <c r="B29" s="212" t="s">
        <v>197</v>
      </c>
      <c r="C29" s="414"/>
      <c r="D29" s="211">
        <v>31</v>
      </c>
      <c r="E29" s="365">
        <v>475</v>
      </c>
      <c r="F29" s="225">
        <v>481</v>
      </c>
      <c r="G29" s="226">
        <f>(F29/E29)*100-100</f>
        <v>1.2631578947368354</v>
      </c>
      <c r="H29" s="208">
        <v>6</v>
      </c>
      <c r="I29" s="208">
        <v>-5</v>
      </c>
    </row>
    <row r="30" spans="1:9" ht="16.5" customHeight="1">
      <c r="A30" s="402">
        <v>5</v>
      </c>
      <c r="B30" s="212" t="s">
        <v>198</v>
      </c>
      <c r="C30" s="414"/>
      <c r="D30" s="211">
        <v>21</v>
      </c>
      <c r="E30" s="365">
        <v>341</v>
      </c>
      <c r="F30" s="225">
        <v>436</v>
      </c>
      <c r="G30" s="226">
        <f>(F30/E30)*100-100</f>
        <v>27.85923753665689</v>
      </c>
      <c r="H30" s="208">
        <v>8</v>
      </c>
      <c r="I30" s="208">
        <v>19</v>
      </c>
    </row>
    <row r="31" spans="1:9" ht="21.75" customHeight="1">
      <c r="A31" s="508">
        <v>6</v>
      </c>
      <c r="B31" s="13" t="s">
        <v>26</v>
      </c>
      <c r="C31" s="415"/>
      <c r="D31" s="211">
        <v>293</v>
      </c>
      <c r="E31" s="365">
        <v>3739</v>
      </c>
      <c r="F31" s="225">
        <v>4100</v>
      </c>
      <c r="G31" s="226">
        <f>(F31/E31)*100-100</f>
        <v>9.654987964696431</v>
      </c>
      <c r="H31" s="208">
        <v>10</v>
      </c>
      <c r="I31" s="208" t="s">
        <v>264</v>
      </c>
    </row>
    <row r="32" spans="1:9" ht="16.5" customHeight="1">
      <c r="A32" s="402">
        <v>8</v>
      </c>
      <c r="B32" s="212" t="s">
        <v>199</v>
      </c>
      <c r="C32" s="414"/>
      <c r="D32" s="211">
        <v>6713</v>
      </c>
      <c r="E32" s="365">
        <v>24970</v>
      </c>
      <c r="F32" s="225">
        <v>27907</v>
      </c>
      <c r="G32" s="226">
        <f>(F32/E32)*100-100</f>
        <v>11.76211453744493</v>
      </c>
      <c r="H32" s="208">
        <v>5</v>
      </c>
      <c r="I32" s="208">
        <v>7</v>
      </c>
    </row>
    <row r="33" spans="1:9" ht="3.75" customHeight="1">
      <c r="A33" s="221"/>
      <c r="B33" s="14"/>
      <c r="C33" s="11"/>
      <c r="D33" s="15"/>
      <c r="E33" s="366"/>
      <c r="F33" s="214"/>
      <c r="G33" s="221"/>
      <c r="H33" s="213"/>
      <c r="I33" s="214"/>
    </row>
    <row r="34" spans="1:9" ht="15" customHeight="1">
      <c r="A34" s="75" t="s">
        <v>30</v>
      </c>
      <c r="B34" s="16"/>
      <c r="C34" s="16"/>
      <c r="D34" s="16"/>
      <c r="E34" s="405"/>
      <c r="F34" s="406"/>
      <c r="G34" s="404"/>
      <c r="H34" s="405"/>
      <c r="I34" s="406"/>
    </row>
    <row r="35" spans="1:8" ht="16.5" customHeight="1">
      <c r="A35" s="351" t="s">
        <v>206</v>
      </c>
      <c r="D35" s="16"/>
      <c r="E35" s="16"/>
      <c r="F35" s="16"/>
      <c r="G35" s="16"/>
      <c r="H35" s="16"/>
    </row>
    <row r="36" spans="2:8" ht="3.75" customHeight="1">
      <c r="B36" s="215"/>
      <c r="C36" s="215"/>
      <c r="D36" s="10"/>
      <c r="E36" s="10"/>
      <c r="F36" s="10"/>
      <c r="G36" s="10"/>
      <c r="H36" s="16"/>
    </row>
    <row r="37" spans="1:9" ht="24.75" customHeight="1">
      <c r="A37" s="532" t="s">
        <v>241</v>
      </c>
      <c r="B37" s="532"/>
      <c r="C37" s="532"/>
      <c r="D37" s="532"/>
      <c r="E37" s="532"/>
      <c r="F37" s="532"/>
      <c r="G37" s="532"/>
      <c r="H37" s="532"/>
      <c r="I37" s="532"/>
    </row>
    <row r="38" spans="2:8" ht="4.5" customHeight="1">
      <c r="B38" s="11"/>
      <c r="C38" s="11"/>
      <c r="D38" s="11"/>
      <c r="E38" s="16"/>
      <c r="F38" s="16"/>
      <c r="G38" s="16"/>
      <c r="H38" s="16"/>
    </row>
    <row r="39" spans="1:9" ht="15" customHeight="1">
      <c r="A39" s="529" t="s">
        <v>207</v>
      </c>
      <c r="B39" s="533" t="s">
        <v>195</v>
      </c>
      <c r="C39" s="534"/>
      <c r="D39" s="526" t="s">
        <v>9</v>
      </c>
      <c r="E39" s="516" t="s">
        <v>139</v>
      </c>
      <c r="F39" s="517"/>
      <c r="G39" s="518" t="s">
        <v>130</v>
      </c>
      <c r="H39" s="519"/>
      <c r="I39" s="520"/>
    </row>
    <row r="40" spans="1:9" ht="12.75" customHeight="1">
      <c r="A40" s="530"/>
      <c r="B40" s="535"/>
      <c r="C40" s="536"/>
      <c r="D40" s="527"/>
      <c r="E40" s="524" t="s">
        <v>242</v>
      </c>
      <c r="F40" s="524" t="s">
        <v>243</v>
      </c>
      <c r="G40" s="521"/>
      <c r="H40" s="522"/>
      <c r="I40" s="523"/>
    </row>
    <row r="41" spans="1:9" ht="15.75" customHeight="1">
      <c r="A41" s="531"/>
      <c r="B41" s="537"/>
      <c r="C41" s="538"/>
      <c r="D41" s="528"/>
      <c r="E41" s="525"/>
      <c r="F41" s="525"/>
      <c r="G41" s="220" t="s">
        <v>133</v>
      </c>
      <c r="H41" s="203" t="s">
        <v>131</v>
      </c>
      <c r="I41" s="204" t="s">
        <v>208</v>
      </c>
    </row>
    <row r="42" spans="1:9" ht="15.75" customHeight="1">
      <c r="A42" s="402"/>
      <c r="B42" s="12" t="s">
        <v>132</v>
      </c>
      <c r="C42" s="410"/>
      <c r="D42" s="216">
        <v>10000</v>
      </c>
      <c r="E42" s="364">
        <f>101428-6825</f>
        <v>94603</v>
      </c>
      <c r="F42" s="361">
        <f>115073-2730</f>
        <v>112343</v>
      </c>
      <c r="G42" s="255">
        <f>(F42/E42)*100-100</f>
        <v>18.75204803230342</v>
      </c>
      <c r="H42" s="279">
        <v>6</v>
      </c>
      <c r="I42" s="206">
        <v>12</v>
      </c>
    </row>
    <row r="43" spans="1:9" ht="15.75" customHeight="1">
      <c r="A43" s="402">
        <v>0</v>
      </c>
      <c r="B43" s="13" t="s">
        <v>17</v>
      </c>
      <c r="C43" s="415"/>
      <c r="D43" s="17">
        <v>1621</v>
      </c>
      <c r="E43" s="365">
        <v>14709</v>
      </c>
      <c r="F43" s="362">
        <v>17926</v>
      </c>
      <c r="G43" s="279">
        <f aca="true" t="shared" si="1" ref="G43:G50">(F43/E43)*100-100</f>
        <v>21.870963355768566</v>
      </c>
      <c r="H43" s="228">
        <v>15</v>
      </c>
      <c r="I43" s="208">
        <v>6</v>
      </c>
    </row>
    <row r="44" spans="1:9" ht="23.25" customHeight="1">
      <c r="A44" s="402">
        <v>2</v>
      </c>
      <c r="B44" s="399" t="s">
        <v>200</v>
      </c>
      <c r="C44" s="416"/>
      <c r="D44" s="17">
        <v>221</v>
      </c>
      <c r="E44" s="365">
        <v>2625</v>
      </c>
      <c r="F44" s="362">
        <v>3179</v>
      </c>
      <c r="G44" s="279">
        <f t="shared" si="1"/>
        <v>21.104761904761915</v>
      </c>
      <c r="H44" s="228">
        <v>8</v>
      </c>
      <c r="I44" s="208">
        <v>12</v>
      </c>
    </row>
    <row r="45" spans="1:9" ht="24.75" customHeight="1">
      <c r="A45" s="402">
        <v>3</v>
      </c>
      <c r="B45" s="399" t="s">
        <v>201</v>
      </c>
      <c r="C45" s="416"/>
      <c r="D45" s="17">
        <v>1789</v>
      </c>
      <c r="E45" s="365">
        <v>19311</v>
      </c>
      <c r="F45" s="362">
        <v>22170</v>
      </c>
      <c r="G45" s="279">
        <f t="shared" si="1"/>
        <v>14.805033400652462</v>
      </c>
      <c r="H45" s="228">
        <v>3</v>
      </c>
      <c r="I45" s="208">
        <v>12</v>
      </c>
    </row>
    <row r="46" spans="1:9" ht="15.75" customHeight="1">
      <c r="A46" s="402">
        <v>4</v>
      </c>
      <c r="B46" s="399" t="s">
        <v>202</v>
      </c>
      <c r="C46" s="416"/>
      <c r="D46" s="17">
        <v>113</v>
      </c>
      <c r="E46" s="365">
        <v>701</v>
      </c>
      <c r="F46" s="362">
        <v>1142</v>
      </c>
      <c r="G46" s="279">
        <f t="shared" si="1"/>
        <v>62.91012838801714</v>
      </c>
      <c r="H46" s="228">
        <v>42</v>
      </c>
      <c r="I46" s="208">
        <v>15</v>
      </c>
    </row>
    <row r="47" spans="1:9" ht="21.75" customHeight="1">
      <c r="A47" s="508">
        <v>5</v>
      </c>
      <c r="B47" s="399" t="s">
        <v>198</v>
      </c>
      <c r="C47" s="416"/>
      <c r="D47" s="17">
        <v>467</v>
      </c>
      <c r="E47" s="365">
        <v>7614</v>
      </c>
      <c r="F47" s="362">
        <v>8576</v>
      </c>
      <c r="G47" s="279">
        <f t="shared" si="1"/>
        <v>12.634620436038873</v>
      </c>
      <c r="H47" s="228">
        <v>6</v>
      </c>
      <c r="I47" s="208">
        <v>7</v>
      </c>
    </row>
    <row r="48" spans="1:9" ht="23.25" customHeight="1">
      <c r="A48" s="508">
        <v>6</v>
      </c>
      <c r="B48" s="399" t="s">
        <v>26</v>
      </c>
      <c r="C48" s="416"/>
      <c r="D48" s="17">
        <v>3776</v>
      </c>
      <c r="E48" s="365">
        <v>20745</v>
      </c>
      <c r="F48" s="362">
        <v>23927</v>
      </c>
      <c r="G48" s="279">
        <f t="shared" si="1"/>
        <v>15.338635815859234</v>
      </c>
      <c r="H48" s="228">
        <v>3</v>
      </c>
      <c r="I48" s="208">
        <v>12</v>
      </c>
    </row>
    <row r="49" spans="1:9" ht="27" customHeight="1">
      <c r="A49" s="508">
        <v>7</v>
      </c>
      <c r="B49" s="399" t="s">
        <v>203</v>
      </c>
      <c r="C49" s="416"/>
      <c r="D49" s="17">
        <v>1134</v>
      </c>
      <c r="E49" s="365">
        <f>26800-6825</f>
        <v>19975</v>
      </c>
      <c r="F49" s="362">
        <f>27187-2730</f>
        <v>24457</v>
      </c>
      <c r="G49" s="279">
        <f t="shared" si="1"/>
        <v>22.438047559449316</v>
      </c>
      <c r="H49" s="228">
        <v>7</v>
      </c>
      <c r="I49" s="208">
        <v>14</v>
      </c>
    </row>
    <row r="50" spans="1:9" ht="24" customHeight="1">
      <c r="A50" s="508">
        <v>8</v>
      </c>
      <c r="B50" s="399" t="s">
        <v>33</v>
      </c>
      <c r="C50" s="416"/>
      <c r="D50" s="17">
        <v>879</v>
      </c>
      <c r="E50" s="365">
        <v>7684</v>
      </c>
      <c r="F50" s="362">
        <v>9092</v>
      </c>
      <c r="G50" s="279">
        <f t="shared" si="1"/>
        <v>18.323789692868303</v>
      </c>
      <c r="H50" s="228">
        <v>5</v>
      </c>
      <c r="I50" s="208">
        <v>12</v>
      </c>
    </row>
    <row r="51" spans="1:9" ht="3.75" customHeight="1">
      <c r="A51" s="403"/>
      <c r="B51" s="14"/>
      <c r="C51" s="11"/>
      <c r="D51" s="217"/>
      <c r="E51" s="15"/>
      <c r="F51" s="218"/>
      <c r="G51" s="15"/>
      <c r="H51" s="15"/>
      <c r="I51" s="222"/>
    </row>
    <row r="52" spans="1:9" ht="16.5" customHeight="1">
      <c r="A52" s="351" t="s">
        <v>211</v>
      </c>
      <c r="B52" s="16"/>
      <c r="C52" s="16"/>
      <c r="D52" s="407"/>
      <c r="E52" s="16"/>
      <c r="F52" s="16"/>
      <c r="G52" s="16"/>
      <c r="H52" s="16"/>
      <c r="I52" s="408"/>
    </row>
    <row r="53" spans="1:9" ht="15" customHeight="1">
      <c r="A53" s="409" t="s">
        <v>209</v>
      </c>
      <c r="B53" s="16"/>
      <c r="C53" s="16"/>
      <c r="D53" s="407"/>
      <c r="E53" s="16"/>
      <c r="F53" s="16"/>
      <c r="G53" s="16"/>
      <c r="H53" s="16"/>
      <c r="I53" s="408"/>
    </row>
    <row r="54" spans="1:8" ht="17.25" customHeight="1">
      <c r="A54" s="351" t="s">
        <v>210</v>
      </c>
      <c r="D54" s="16"/>
      <c r="E54" s="16"/>
      <c r="F54" s="16"/>
      <c r="G54" s="16"/>
      <c r="H54" s="16"/>
    </row>
    <row r="55" s="3" customFormat="1" ht="12.75" customHeight="1">
      <c r="I55" s="4"/>
    </row>
    <row r="56" s="3" customFormat="1" ht="15.75">
      <c r="I56" s="4"/>
    </row>
  </sheetData>
  <sheetProtection/>
  <mergeCells count="19">
    <mergeCell ref="E23:E24"/>
    <mergeCell ref="A22:A24"/>
    <mergeCell ref="A39:A41"/>
    <mergeCell ref="A20:I20"/>
    <mergeCell ref="A37:I37"/>
    <mergeCell ref="B22:C24"/>
    <mergeCell ref="B39:C41"/>
    <mergeCell ref="E22:F22"/>
    <mergeCell ref="F23:F24"/>
    <mergeCell ref="E3:F3"/>
    <mergeCell ref="C5:G5"/>
    <mergeCell ref="C3:D4"/>
    <mergeCell ref="E39:F39"/>
    <mergeCell ref="G39:I40"/>
    <mergeCell ref="F40:F41"/>
    <mergeCell ref="D39:D41"/>
    <mergeCell ref="E40:E41"/>
    <mergeCell ref="G22:I23"/>
    <mergeCell ref="D22:D24"/>
  </mergeCells>
  <printOptions/>
  <pageMargins left="0.36" right="0" top="0.5" bottom="0" header="0.29" footer="0.16"/>
  <pageSetup horizontalDpi="600" verticalDpi="600" orientation="portrait" paperSize="9" r:id="rId2"/>
  <headerFooter alignWithMargins="0">
    <oddHeader>&amp;C8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O31" sqref="O31"/>
    </sheetView>
  </sheetViews>
  <sheetFormatPr defaultColWidth="8.83203125" defaultRowHeight="12.75"/>
  <cols>
    <col min="1" max="1" width="8.83203125" style="79" customWidth="1"/>
    <col min="2" max="2" width="49.5" style="79" customWidth="1"/>
    <col min="3" max="11" width="7.33203125" style="79" customWidth="1"/>
    <col min="12" max="12" width="7.5" style="79" customWidth="1"/>
    <col min="13" max="13" width="8" style="79" customWidth="1"/>
    <col min="14" max="14" width="7.33203125" style="79" customWidth="1"/>
    <col min="15" max="15" width="3.66015625" style="79" customWidth="1"/>
    <col min="16" max="16384" width="8.83203125" style="79" customWidth="1"/>
  </cols>
  <sheetData>
    <row r="1" spans="1:15" ht="18" customHeight="1">
      <c r="A1" s="155" t="s">
        <v>272</v>
      </c>
      <c r="B1" s="154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562">
        <v>17</v>
      </c>
    </row>
    <row r="2" spans="1:15" ht="12" customHeight="1">
      <c r="A2" s="139"/>
      <c r="B2" s="154"/>
      <c r="C2" s="158"/>
      <c r="D2" s="158"/>
      <c r="F2" s="158"/>
      <c r="G2" s="158"/>
      <c r="I2" s="158"/>
      <c r="J2" s="158" t="s">
        <v>59</v>
      </c>
      <c r="K2" s="158"/>
      <c r="L2" s="158"/>
      <c r="M2" s="158"/>
      <c r="N2" s="158"/>
      <c r="O2" s="555"/>
    </row>
    <row r="3" spans="1:15" ht="23.25" customHeight="1">
      <c r="A3" s="556" t="s">
        <v>60</v>
      </c>
      <c r="B3" s="558" t="s">
        <v>15</v>
      </c>
      <c r="C3" s="560" t="s">
        <v>9</v>
      </c>
      <c r="D3" s="417">
        <v>2005</v>
      </c>
      <c r="E3" s="545">
        <v>2006</v>
      </c>
      <c r="F3" s="546"/>
      <c r="G3" s="546"/>
      <c r="H3" s="546"/>
      <c r="I3" s="547"/>
      <c r="J3" s="545">
        <v>2007</v>
      </c>
      <c r="K3" s="546"/>
      <c r="L3" s="546"/>
      <c r="M3" s="546"/>
      <c r="N3" s="547"/>
      <c r="O3" s="555"/>
    </row>
    <row r="4" spans="1:15" ht="19.5" customHeight="1">
      <c r="A4" s="566"/>
      <c r="B4" s="564"/>
      <c r="C4" s="567"/>
      <c r="D4" s="98" t="s">
        <v>181</v>
      </c>
      <c r="E4" s="142" t="s">
        <v>134</v>
      </c>
      <c r="F4" s="142" t="s">
        <v>136</v>
      </c>
      <c r="G4" s="142" t="s">
        <v>135</v>
      </c>
      <c r="H4" s="142" t="s">
        <v>219</v>
      </c>
      <c r="I4" s="249" t="s">
        <v>181</v>
      </c>
      <c r="J4" s="142" t="s">
        <v>134</v>
      </c>
      <c r="K4" s="142" t="s">
        <v>136</v>
      </c>
      <c r="L4" s="141" t="s">
        <v>258</v>
      </c>
      <c r="M4" s="141" t="s">
        <v>259</v>
      </c>
      <c r="N4" s="249" t="s">
        <v>181</v>
      </c>
      <c r="O4" s="555"/>
    </row>
    <row r="5" spans="1:15" s="162" customFormat="1" ht="24" customHeight="1">
      <c r="A5" s="170" t="s">
        <v>90</v>
      </c>
      <c r="B5" s="167" t="s">
        <v>56</v>
      </c>
      <c r="C5" s="192">
        <v>467</v>
      </c>
      <c r="D5" s="320">
        <v>113.15</v>
      </c>
      <c r="E5" s="320">
        <v>115.8</v>
      </c>
      <c r="F5" s="320">
        <v>120.4</v>
      </c>
      <c r="G5" s="320">
        <v>124.7</v>
      </c>
      <c r="H5" s="320">
        <v>130.1</v>
      </c>
      <c r="I5" s="323">
        <f>(E5+F5+G5+H5)/4</f>
        <v>122.75</v>
      </c>
      <c r="J5" s="320">
        <v>133.9</v>
      </c>
      <c r="K5" s="320">
        <v>130.3</v>
      </c>
      <c r="L5" s="320">
        <v>129</v>
      </c>
      <c r="M5" s="320">
        <v>129.5</v>
      </c>
      <c r="N5" s="323">
        <f>(J5+K5+L5+M5)/4</f>
        <v>130.675</v>
      </c>
      <c r="O5" s="555"/>
    </row>
    <row r="6" spans="1:15" s="162" customFormat="1" ht="17.25" customHeight="1">
      <c r="A6" s="163" t="s">
        <v>91</v>
      </c>
      <c r="B6" s="146" t="s">
        <v>92</v>
      </c>
      <c r="C6" s="193">
        <v>252</v>
      </c>
      <c r="D6" s="321">
        <v>108.775</v>
      </c>
      <c r="E6" s="321">
        <v>110.7</v>
      </c>
      <c r="F6" s="321">
        <v>114.5</v>
      </c>
      <c r="G6" s="321">
        <v>119.3</v>
      </c>
      <c r="H6" s="321">
        <v>123.9</v>
      </c>
      <c r="I6" s="324">
        <f>(E6+F6+G6+H6)/4</f>
        <v>117.1</v>
      </c>
      <c r="J6" s="321">
        <v>125.6</v>
      </c>
      <c r="K6" s="321">
        <v>120.4</v>
      </c>
      <c r="L6" s="321">
        <v>120.3</v>
      </c>
      <c r="M6" s="321">
        <v>118.7</v>
      </c>
      <c r="N6" s="324">
        <f aca="true" t="shared" si="0" ref="N6:N29">(J6+K6+L6+M6)/4</f>
        <v>121.25</v>
      </c>
      <c r="O6" s="555"/>
    </row>
    <row r="7" spans="1:15" s="162" customFormat="1" ht="14.25" customHeight="1">
      <c r="A7" s="163" t="s">
        <v>93</v>
      </c>
      <c r="B7" s="164" t="s">
        <v>163</v>
      </c>
      <c r="C7" s="193">
        <v>103</v>
      </c>
      <c r="D7" s="321">
        <v>114.7</v>
      </c>
      <c r="E7" s="321">
        <v>117.1</v>
      </c>
      <c r="F7" s="321">
        <v>124.4</v>
      </c>
      <c r="G7" s="321">
        <v>126</v>
      </c>
      <c r="H7" s="321">
        <v>132.1</v>
      </c>
      <c r="I7" s="324">
        <f>(E7+F7+G7+H7)/4</f>
        <v>124.9</v>
      </c>
      <c r="J7" s="321">
        <v>140.7</v>
      </c>
      <c r="K7" s="321">
        <v>140.6</v>
      </c>
      <c r="L7" s="321">
        <v>134.5</v>
      </c>
      <c r="M7" s="321">
        <v>143.1</v>
      </c>
      <c r="N7" s="324">
        <f t="shared" si="0"/>
        <v>139.725</v>
      </c>
      <c r="O7" s="555"/>
    </row>
    <row r="8" spans="1:15" s="162" customFormat="1" ht="11.25" customHeight="1">
      <c r="A8" s="163"/>
      <c r="B8" s="164" t="s">
        <v>164</v>
      </c>
      <c r="C8" s="193"/>
      <c r="D8" s="321"/>
      <c r="E8" s="321"/>
      <c r="F8" s="321"/>
      <c r="G8" s="321"/>
      <c r="H8" s="321"/>
      <c r="I8" s="324"/>
      <c r="J8" s="321"/>
      <c r="K8" s="321"/>
      <c r="L8" s="321"/>
      <c r="M8" s="321"/>
      <c r="N8" s="324"/>
      <c r="O8" s="555"/>
    </row>
    <row r="9" spans="1:15" s="162" customFormat="1" ht="17.25" customHeight="1">
      <c r="A9" s="163" t="s">
        <v>94</v>
      </c>
      <c r="B9" s="146" t="s">
        <v>95</v>
      </c>
      <c r="C9" s="193">
        <v>112</v>
      </c>
      <c r="D9" s="321">
        <v>121.675</v>
      </c>
      <c r="E9" s="321">
        <v>126</v>
      </c>
      <c r="F9" s="321">
        <v>130</v>
      </c>
      <c r="G9" s="321">
        <v>135.8</v>
      </c>
      <c r="H9" s="321">
        <v>142.1</v>
      </c>
      <c r="I9" s="324">
        <f>(E9+F9+G9+H9)/4</f>
        <v>133.475</v>
      </c>
      <c r="J9" s="321">
        <v>146.1</v>
      </c>
      <c r="K9" s="321">
        <v>142.9</v>
      </c>
      <c r="L9" s="321">
        <v>143.7</v>
      </c>
      <c r="M9" s="321">
        <v>141</v>
      </c>
      <c r="N9" s="324">
        <f t="shared" si="0"/>
        <v>143.425</v>
      </c>
      <c r="O9" s="555"/>
    </row>
    <row r="10" spans="1:15" s="162" customFormat="1" ht="24" customHeight="1">
      <c r="A10" s="170" t="s">
        <v>96</v>
      </c>
      <c r="B10" s="167" t="s">
        <v>26</v>
      </c>
      <c r="C10" s="192">
        <v>3776</v>
      </c>
      <c r="D10" s="330">
        <v>117.85</v>
      </c>
      <c r="E10" s="330">
        <v>124.4</v>
      </c>
      <c r="F10" s="330">
        <v>124.2</v>
      </c>
      <c r="G10" s="330">
        <v>130.4</v>
      </c>
      <c r="H10" s="330">
        <v>134.7</v>
      </c>
      <c r="I10" s="331">
        <f>(E10+F10+G10+H10)/4</f>
        <v>128.425</v>
      </c>
      <c r="J10" s="330">
        <v>137.4</v>
      </c>
      <c r="K10" s="330">
        <v>130.2</v>
      </c>
      <c r="L10" s="330">
        <v>129.6</v>
      </c>
      <c r="M10" s="330">
        <v>130.4</v>
      </c>
      <c r="N10" s="331">
        <f t="shared" si="0"/>
        <v>131.9</v>
      </c>
      <c r="O10" s="555"/>
    </row>
    <row r="11" spans="1:15" s="162" customFormat="1" ht="16.5" customHeight="1">
      <c r="A11" s="163" t="s">
        <v>97</v>
      </c>
      <c r="B11" s="146" t="s">
        <v>98</v>
      </c>
      <c r="C11" s="193">
        <v>305</v>
      </c>
      <c r="D11" s="321">
        <v>116</v>
      </c>
      <c r="E11" s="321">
        <v>125.4</v>
      </c>
      <c r="F11" s="321">
        <v>119.5</v>
      </c>
      <c r="G11" s="321">
        <v>131.7</v>
      </c>
      <c r="H11" s="321">
        <v>144.4</v>
      </c>
      <c r="I11" s="324">
        <f>(E11+F11+G11+H11)/4</f>
        <v>130.25</v>
      </c>
      <c r="J11" s="321">
        <v>144.2</v>
      </c>
      <c r="K11" s="321">
        <v>130.2</v>
      </c>
      <c r="L11" s="321">
        <v>143</v>
      </c>
      <c r="M11" s="321">
        <v>137.1</v>
      </c>
      <c r="N11" s="324">
        <f t="shared" si="0"/>
        <v>138.625</v>
      </c>
      <c r="O11" s="555"/>
    </row>
    <row r="12" spans="1:15" s="162" customFormat="1" ht="9.75" customHeight="1">
      <c r="A12" s="163"/>
      <c r="B12" s="165" t="s">
        <v>70</v>
      </c>
      <c r="C12" s="193"/>
      <c r="D12" s="321"/>
      <c r="E12" s="321"/>
      <c r="F12" s="321"/>
      <c r="G12" s="321"/>
      <c r="H12" s="321"/>
      <c r="I12" s="324"/>
      <c r="J12" s="321"/>
      <c r="K12" s="321"/>
      <c r="L12" s="321"/>
      <c r="M12" s="321"/>
      <c r="N12" s="324"/>
      <c r="O12" s="555"/>
    </row>
    <row r="13" spans="1:15" ht="15" customHeight="1">
      <c r="A13" s="177"/>
      <c r="B13" s="178" t="s">
        <v>99</v>
      </c>
      <c r="C13" s="194">
        <v>226</v>
      </c>
      <c r="D13" s="334">
        <v>117.725</v>
      </c>
      <c r="E13" s="334">
        <v>127.6</v>
      </c>
      <c r="F13" s="334">
        <v>129.1</v>
      </c>
      <c r="G13" s="334">
        <v>129.2</v>
      </c>
      <c r="H13" s="334">
        <v>140.7</v>
      </c>
      <c r="I13" s="335">
        <f>(E13+F13+G13+H13)/4</f>
        <v>131.64999999999998</v>
      </c>
      <c r="J13" s="334">
        <v>140.6</v>
      </c>
      <c r="K13" s="334">
        <v>136.8</v>
      </c>
      <c r="L13" s="334">
        <v>139.8</v>
      </c>
      <c r="M13" s="334">
        <v>133.8</v>
      </c>
      <c r="N13" s="335">
        <f t="shared" si="0"/>
        <v>137.75</v>
      </c>
      <c r="O13" s="555"/>
    </row>
    <row r="14" spans="1:15" s="162" customFormat="1" ht="18" customHeight="1">
      <c r="A14" s="163" t="s">
        <v>100</v>
      </c>
      <c r="B14" s="146" t="s">
        <v>101</v>
      </c>
      <c r="C14" s="193">
        <v>2590</v>
      </c>
      <c r="D14" s="321">
        <v>110.125</v>
      </c>
      <c r="E14" s="321">
        <v>115.4</v>
      </c>
      <c r="F14" s="321">
        <v>115.6</v>
      </c>
      <c r="G14" s="321">
        <v>121.2</v>
      </c>
      <c r="H14" s="321">
        <v>124.9</v>
      </c>
      <c r="I14" s="324">
        <f>(E14+F14+G14+H14)/4</f>
        <v>119.275</v>
      </c>
      <c r="J14" s="321">
        <v>125.4</v>
      </c>
      <c r="K14" s="321">
        <v>120.3</v>
      </c>
      <c r="L14" s="321">
        <v>118.8</v>
      </c>
      <c r="M14" s="321">
        <v>119.1</v>
      </c>
      <c r="N14" s="324">
        <f t="shared" si="0"/>
        <v>120.9</v>
      </c>
      <c r="O14" s="555"/>
    </row>
    <row r="15" spans="1:15" s="162" customFormat="1" ht="12.75" customHeight="1">
      <c r="A15" s="163"/>
      <c r="B15" s="165" t="s">
        <v>70</v>
      </c>
      <c r="C15" s="193"/>
      <c r="D15" s="321"/>
      <c r="E15" s="321"/>
      <c r="F15" s="321"/>
      <c r="G15" s="321"/>
      <c r="H15" s="321"/>
      <c r="I15" s="324"/>
      <c r="J15" s="321"/>
      <c r="K15" s="321"/>
      <c r="L15" s="321"/>
      <c r="M15" s="321"/>
      <c r="N15" s="324"/>
      <c r="O15" s="555"/>
    </row>
    <row r="16" spans="1:15" ht="15.75" customHeight="1">
      <c r="A16" s="177"/>
      <c r="B16" s="178" t="s">
        <v>102</v>
      </c>
      <c r="C16" s="195">
        <v>1141</v>
      </c>
      <c r="D16" s="336">
        <v>111.3</v>
      </c>
      <c r="E16" s="336">
        <v>115.6</v>
      </c>
      <c r="F16" s="336">
        <v>114.4</v>
      </c>
      <c r="G16" s="336">
        <v>120.2</v>
      </c>
      <c r="H16" s="336">
        <v>124</v>
      </c>
      <c r="I16" s="382">
        <f>(E16+F16+G16+H16)/4</f>
        <v>118.55</v>
      </c>
      <c r="J16" s="336">
        <v>127.1</v>
      </c>
      <c r="K16" s="336">
        <v>120.9</v>
      </c>
      <c r="L16" s="336">
        <v>121.7</v>
      </c>
      <c r="M16" s="336">
        <v>119.8</v>
      </c>
      <c r="N16" s="382">
        <f t="shared" si="0"/>
        <v>122.375</v>
      </c>
      <c r="O16" s="555"/>
    </row>
    <row r="17" spans="1:15" ht="15.75" customHeight="1">
      <c r="A17" s="177"/>
      <c r="B17" s="179" t="s">
        <v>157</v>
      </c>
      <c r="C17" s="194">
        <v>755</v>
      </c>
      <c r="D17" s="336">
        <v>107.25</v>
      </c>
      <c r="E17" s="336">
        <v>110.1</v>
      </c>
      <c r="F17" s="336">
        <v>109.7</v>
      </c>
      <c r="G17" s="336">
        <v>115.1</v>
      </c>
      <c r="H17" s="336">
        <v>118.5</v>
      </c>
      <c r="I17" s="382">
        <f>(E17+F17+G17+H17)/4</f>
        <v>113.35</v>
      </c>
      <c r="J17" s="336">
        <v>116.6</v>
      </c>
      <c r="K17" s="336">
        <v>110.9</v>
      </c>
      <c r="L17" s="336">
        <v>108.7</v>
      </c>
      <c r="M17" s="336">
        <v>112.8</v>
      </c>
      <c r="N17" s="382">
        <f t="shared" si="0"/>
        <v>112.25</v>
      </c>
      <c r="O17" s="555"/>
    </row>
    <row r="18" spans="1:15" ht="15.75" customHeight="1">
      <c r="A18" s="177"/>
      <c r="B18" s="295" t="s">
        <v>158</v>
      </c>
      <c r="C18" s="194"/>
      <c r="D18" s="336"/>
      <c r="E18" s="336"/>
      <c r="F18" s="336"/>
      <c r="G18" s="336"/>
      <c r="H18" s="336"/>
      <c r="I18" s="382"/>
      <c r="J18" s="336"/>
      <c r="K18" s="336"/>
      <c r="L18" s="336"/>
      <c r="M18" s="336"/>
      <c r="N18" s="382"/>
      <c r="O18" s="555"/>
    </row>
    <row r="19" spans="1:15" ht="15.75" customHeight="1">
      <c r="A19" s="177"/>
      <c r="B19" s="178" t="s">
        <v>103</v>
      </c>
      <c r="C19" s="194">
        <v>235</v>
      </c>
      <c r="D19" s="336">
        <v>109.5</v>
      </c>
      <c r="E19" s="336">
        <v>128.9</v>
      </c>
      <c r="F19" s="336">
        <v>119.4</v>
      </c>
      <c r="G19" s="336">
        <v>123.6</v>
      </c>
      <c r="H19" s="336">
        <v>126.9</v>
      </c>
      <c r="I19" s="382">
        <f>(E19+F19+G19+H19)/4</f>
        <v>124.69999999999999</v>
      </c>
      <c r="J19" s="336">
        <v>128.9</v>
      </c>
      <c r="K19" s="336">
        <v>127.4</v>
      </c>
      <c r="L19" s="336">
        <v>113.2</v>
      </c>
      <c r="M19" s="336">
        <v>115.3</v>
      </c>
      <c r="N19" s="382">
        <f t="shared" si="0"/>
        <v>121.2</v>
      </c>
      <c r="O19" s="555"/>
    </row>
    <row r="20" spans="1:15" ht="15.75" customHeight="1">
      <c r="A20" s="177"/>
      <c r="B20" s="180" t="s">
        <v>159</v>
      </c>
      <c r="C20" s="194">
        <v>217</v>
      </c>
      <c r="D20" s="334">
        <v>116.95</v>
      </c>
      <c r="E20" s="334">
        <v>121.6</v>
      </c>
      <c r="F20" s="334">
        <v>121.6</v>
      </c>
      <c r="G20" s="334">
        <v>125.3</v>
      </c>
      <c r="H20" s="334">
        <v>130.3</v>
      </c>
      <c r="I20" s="335">
        <f>(E20+F20+G20+H20)/4</f>
        <v>124.7</v>
      </c>
      <c r="J20" s="334">
        <v>131.6</v>
      </c>
      <c r="K20" s="334">
        <v>127.7</v>
      </c>
      <c r="L20" s="334">
        <v>125.1</v>
      </c>
      <c r="M20" s="334">
        <v>121.4</v>
      </c>
      <c r="N20" s="335">
        <f t="shared" si="0"/>
        <v>126.44999999999999</v>
      </c>
      <c r="O20" s="555"/>
    </row>
    <row r="21" spans="1:15" ht="15.75" customHeight="1">
      <c r="A21" s="177"/>
      <c r="B21" s="296" t="s">
        <v>160</v>
      </c>
      <c r="C21" s="194"/>
      <c r="D21" s="334"/>
      <c r="E21" s="334"/>
      <c r="F21" s="334"/>
      <c r="G21" s="334"/>
      <c r="H21" s="334"/>
      <c r="I21" s="335"/>
      <c r="J21" s="334"/>
      <c r="K21" s="334"/>
      <c r="L21" s="334"/>
      <c r="M21" s="334"/>
      <c r="N21" s="335"/>
      <c r="O21" s="555"/>
    </row>
    <row r="22" spans="1:15" s="162" customFormat="1" ht="19.5" customHeight="1">
      <c r="A22" s="163" t="s">
        <v>104</v>
      </c>
      <c r="B22" s="146" t="s">
        <v>105</v>
      </c>
      <c r="C22" s="193">
        <v>652</v>
      </c>
      <c r="D22" s="321">
        <v>139.9</v>
      </c>
      <c r="E22" s="321">
        <v>150.5</v>
      </c>
      <c r="F22" s="321">
        <v>151.4</v>
      </c>
      <c r="G22" s="321">
        <v>155</v>
      </c>
      <c r="H22" s="321">
        <v>157.6</v>
      </c>
      <c r="I22" s="324">
        <f>(E22+F22+G22+H22)/4</f>
        <v>153.625</v>
      </c>
      <c r="J22" s="321">
        <v>160.7</v>
      </c>
      <c r="K22" s="321">
        <v>157.2</v>
      </c>
      <c r="L22" s="321">
        <v>154.3</v>
      </c>
      <c r="M22" s="321">
        <v>161.1</v>
      </c>
      <c r="N22" s="324">
        <f t="shared" si="0"/>
        <v>158.325</v>
      </c>
      <c r="O22" s="555"/>
    </row>
    <row r="23" spans="1:15" s="162" customFormat="1" ht="12.75" customHeight="1">
      <c r="A23" s="163"/>
      <c r="B23" s="165" t="s">
        <v>70</v>
      </c>
      <c r="C23" s="193"/>
      <c r="D23" s="321"/>
      <c r="E23" s="321"/>
      <c r="F23" s="321"/>
      <c r="G23" s="321"/>
      <c r="H23" s="321"/>
      <c r="I23" s="324"/>
      <c r="J23" s="321"/>
      <c r="K23" s="321"/>
      <c r="L23" s="321"/>
      <c r="M23" s="321"/>
      <c r="N23" s="324"/>
      <c r="O23" s="555"/>
    </row>
    <row r="24" spans="1:15" ht="12" customHeight="1">
      <c r="A24" s="177"/>
      <c r="B24" s="179" t="s">
        <v>148</v>
      </c>
      <c r="C24" s="194">
        <v>236</v>
      </c>
      <c r="D24" s="334">
        <v>154.15</v>
      </c>
      <c r="E24" s="334">
        <v>160.8</v>
      </c>
      <c r="F24" s="334">
        <v>159.5</v>
      </c>
      <c r="G24" s="334">
        <v>166.5</v>
      </c>
      <c r="H24" s="334">
        <v>171.8</v>
      </c>
      <c r="I24" s="335">
        <f>(E24+F24+G24+H24)/4</f>
        <v>164.65</v>
      </c>
      <c r="J24" s="334">
        <v>179.8</v>
      </c>
      <c r="K24" s="334">
        <v>177.7</v>
      </c>
      <c r="L24" s="334">
        <v>174.7</v>
      </c>
      <c r="M24" s="334">
        <v>168.1</v>
      </c>
      <c r="N24" s="335">
        <f t="shared" si="0"/>
        <v>175.07500000000002</v>
      </c>
      <c r="O24" s="555"/>
    </row>
    <row r="25" spans="1:15" ht="11.25" customHeight="1">
      <c r="A25" s="177"/>
      <c r="B25" s="295" t="s">
        <v>147</v>
      </c>
      <c r="C25" s="194"/>
      <c r="D25" s="334"/>
      <c r="E25" s="334"/>
      <c r="F25" s="334"/>
      <c r="G25" s="334"/>
      <c r="H25" s="334"/>
      <c r="I25" s="335"/>
      <c r="J25" s="334"/>
      <c r="K25" s="334"/>
      <c r="L25" s="334"/>
      <c r="M25" s="334"/>
      <c r="N25" s="335"/>
      <c r="O25" s="555"/>
    </row>
    <row r="26" spans="1:15" ht="12.75" customHeight="1">
      <c r="A26" s="181"/>
      <c r="B26" s="179" t="s">
        <v>149</v>
      </c>
      <c r="C26" s="194">
        <v>292</v>
      </c>
      <c r="D26" s="334">
        <v>137.1</v>
      </c>
      <c r="E26" s="334">
        <v>153.5</v>
      </c>
      <c r="F26" s="334">
        <v>153.9</v>
      </c>
      <c r="G26" s="334">
        <v>155.3</v>
      </c>
      <c r="H26" s="334">
        <v>157.6</v>
      </c>
      <c r="I26" s="335">
        <f>(E26+F26+G26+H26)/4</f>
        <v>155.075</v>
      </c>
      <c r="J26" s="334">
        <v>154.4</v>
      </c>
      <c r="K26" s="334">
        <v>149.6</v>
      </c>
      <c r="L26" s="334">
        <v>144.8</v>
      </c>
      <c r="M26" s="334">
        <v>165.3</v>
      </c>
      <c r="N26" s="335">
        <f t="shared" si="0"/>
        <v>153.525</v>
      </c>
      <c r="O26" s="555"/>
    </row>
    <row r="27" spans="1:15" ht="12" customHeight="1">
      <c r="A27" s="181"/>
      <c r="B27" s="295" t="s">
        <v>150</v>
      </c>
      <c r="C27" s="194"/>
      <c r="D27" s="334"/>
      <c r="E27" s="334"/>
      <c r="F27" s="334"/>
      <c r="G27" s="334"/>
      <c r="H27" s="334"/>
      <c r="I27" s="335"/>
      <c r="J27" s="334"/>
      <c r="K27" s="334"/>
      <c r="L27" s="334"/>
      <c r="M27" s="334"/>
      <c r="N27" s="335"/>
      <c r="O27" s="555"/>
    </row>
    <row r="28" spans="1:15" s="162" customFormat="1" ht="16.5" customHeight="1">
      <c r="A28" s="163" t="s">
        <v>106</v>
      </c>
      <c r="B28" s="146" t="s">
        <v>107</v>
      </c>
      <c r="C28" s="193">
        <v>76</v>
      </c>
      <c r="D28" s="321">
        <v>184.225</v>
      </c>
      <c r="E28" s="321">
        <v>190.1</v>
      </c>
      <c r="F28" s="321">
        <v>201.2</v>
      </c>
      <c r="G28" s="321">
        <v>215.3</v>
      </c>
      <c r="H28" s="321">
        <v>224</v>
      </c>
      <c r="I28" s="324">
        <f>(E28+F28+G28+H28)/4</f>
        <v>207.64999999999998</v>
      </c>
      <c r="J28" s="321">
        <v>230.7</v>
      </c>
      <c r="K28" s="321">
        <v>223.7</v>
      </c>
      <c r="L28" s="321">
        <v>219.3</v>
      </c>
      <c r="M28" s="321">
        <v>221.5</v>
      </c>
      <c r="N28" s="324">
        <f t="shared" si="0"/>
        <v>223.8</v>
      </c>
      <c r="O28" s="555"/>
    </row>
    <row r="29" spans="1:15" s="162" customFormat="1" ht="18" customHeight="1">
      <c r="A29" s="171" t="s">
        <v>108</v>
      </c>
      <c r="B29" s="182" t="s">
        <v>109</v>
      </c>
      <c r="C29" s="196">
        <v>153</v>
      </c>
      <c r="D29" s="322">
        <v>125.425</v>
      </c>
      <c r="E29" s="322">
        <v>131.7</v>
      </c>
      <c r="F29" s="322">
        <v>123.5</v>
      </c>
      <c r="G29" s="322">
        <v>135.7</v>
      </c>
      <c r="H29" s="322">
        <v>137.5</v>
      </c>
      <c r="I29" s="325">
        <f>(E29+F29+G29+H29)/4</f>
        <v>132.1</v>
      </c>
      <c r="J29" s="322">
        <v>180.7</v>
      </c>
      <c r="K29" s="322">
        <v>136.6</v>
      </c>
      <c r="L29" s="322">
        <v>136.5</v>
      </c>
      <c r="M29" s="322">
        <v>132.5</v>
      </c>
      <c r="N29" s="325">
        <f t="shared" si="0"/>
        <v>146.575</v>
      </c>
      <c r="O29" s="555"/>
    </row>
    <row r="30" spans="1:15" ht="14.25" customHeight="1">
      <c r="A30" s="154" t="s">
        <v>140</v>
      </c>
      <c r="B30" s="174"/>
      <c r="C30" s="183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555"/>
    </row>
    <row r="31" spans="1:15" ht="12" customHeight="1">
      <c r="A31" s="76" t="s">
        <v>31</v>
      </c>
      <c r="B31" s="174"/>
      <c r="C31" s="183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40"/>
    </row>
    <row r="32" spans="1:15" ht="15.75">
      <c r="A32" s="76" t="s">
        <v>32</v>
      </c>
      <c r="O32" s="140"/>
    </row>
  </sheetData>
  <sheetProtection/>
  <mergeCells count="6">
    <mergeCell ref="O1:O30"/>
    <mergeCell ref="A3:A4"/>
    <mergeCell ref="B3:B4"/>
    <mergeCell ref="C3:C4"/>
    <mergeCell ref="E3:I3"/>
    <mergeCell ref="J3:N3"/>
  </mergeCells>
  <printOptions/>
  <pageMargins left="0.69" right="0.25" top="0.68" bottom="0.16" header="0.27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1" sqref="O1:O25"/>
    </sheetView>
  </sheetViews>
  <sheetFormatPr defaultColWidth="8.83203125" defaultRowHeight="12.75"/>
  <cols>
    <col min="1" max="1" width="8.83203125" style="79" customWidth="1"/>
    <col min="2" max="2" width="49" style="79" customWidth="1"/>
    <col min="3" max="11" width="7.33203125" style="79" customWidth="1"/>
    <col min="12" max="12" width="7.5" style="79" customWidth="1"/>
    <col min="13" max="13" width="7.66015625" style="79" customWidth="1"/>
    <col min="14" max="14" width="7.33203125" style="79" customWidth="1"/>
    <col min="15" max="15" width="4" style="140" customWidth="1"/>
    <col min="16" max="16384" width="8.83203125" style="79" customWidth="1"/>
  </cols>
  <sheetData>
    <row r="1" spans="1:15" ht="29.25" customHeight="1">
      <c r="A1" s="155" t="s">
        <v>272</v>
      </c>
      <c r="B1" s="154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539" t="s">
        <v>273</v>
      </c>
    </row>
    <row r="2" spans="1:15" ht="18.75" customHeight="1">
      <c r="A2" s="139"/>
      <c r="B2" s="154"/>
      <c r="C2" s="158"/>
      <c r="F2" s="158"/>
      <c r="G2" s="158"/>
      <c r="H2" s="158"/>
      <c r="J2" s="158" t="s">
        <v>59</v>
      </c>
      <c r="L2" s="158"/>
      <c r="M2" s="158"/>
      <c r="N2" s="158"/>
      <c r="O2" s="555"/>
    </row>
    <row r="3" ht="12" customHeight="1">
      <c r="O3" s="555"/>
    </row>
    <row r="4" spans="1:15" ht="23.25" customHeight="1">
      <c r="A4" s="556" t="s">
        <v>60</v>
      </c>
      <c r="B4" s="558" t="s">
        <v>15</v>
      </c>
      <c r="C4" s="560" t="s">
        <v>9</v>
      </c>
      <c r="D4" s="417">
        <v>2005</v>
      </c>
      <c r="E4" s="545">
        <v>2006</v>
      </c>
      <c r="F4" s="546"/>
      <c r="G4" s="546"/>
      <c r="H4" s="546"/>
      <c r="I4" s="547"/>
      <c r="J4" s="545">
        <v>2007</v>
      </c>
      <c r="K4" s="546"/>
      <c r="L4" s="546"/>
      <c r="M4" s="546"/>
      <c r="N4" s="547"/>
      <c r="O4" s="555"/>
    </row>
    <row r="5" spans="1:15" ht="27" customHeight="1">
      <c r="A5" s="566"/>
      <c r="B5" s="564"/>
      <c r="C5" s="567"/>
      <c r="D5" s="98" t="s">
        <v>181</v>
      </c>
      <c r="E5" s="142" t="s">
        <v>134</v>
      </c>
      <c r="F5" s="142" t="s">
        <v>136</v>
      </c>
      <c r="G5" s="142" t="s">
        <v>135</v>
      </c>
      <c r="H5" s="142" t="s">
        <v>219</v>
      </c>
      <c r="I5" s="98" t="s">
        <v>181</v>
      </c>
      <c r="J5" s="142" t="s">
        <v>134</v>
      </c>
      <c r="K5" s="142" t="s">
        <v>136</v>
      </c>
      <c r="L5" s="142" t="s">
        <v>258</v>
      </c>
      <c r="M5" s="142" t="s">
        <v>259</v>
      </c>
      <c r="N5" s="98" t="s">
        <v>181</v>
      </c>
      <c r="O5" s="555"/>
    </row>
    <row r="6" spans="1:15" s="162" customFormat="1" ht="30" customHeight="1">
      <c r="A6" s="170" t="s">
        <v>110</v>
      </c>
      <c r="B6" s="167" t="s">
        <v>57</v>
      </c>
      <c r="C6" s="192">
        <v>1134</v>
      </c>
      <c r="D6" s="323">
        <v>108.75</v>
      </c>
      <c r="E6" s="320">
        <v>110.9</v>
      </c>
      <c r="F6" s="320">
        <v>114.7</v>
      </c>
      <c r="G6" s="320">
        <v>118.6</v>
      </c>
      <c r="H6" s="320">
        <v>124</v>
      </c>
      <c r="I6" s="323">
        <f>(E6+F6+G6+H6)/4</f>
        <v>117.05000000000001</v>
      </c>
      <c r="J6" s="320">
        <v>127.2</v>
      </c>
      <c r="K6" s="320">
        <v>124</v>
      </c>
      <c r="L6" s="320">
        <v>126</v>
      </c>
      <c r="M6" s="320">
        <v>124.5</v>
      </c>
      <c r="N6" s="323">
        <f>(J6+K6+L6+M6)/4</f>
        <v>125.425</v>
      </c>
      <c r="O6" s="555"/>
    </row>
    <row r="7" spans="1:15" s="162" customFormat="1" ht="24" customHeight="1">
      <c r="A7" s="163" t="s">
        <v>111</v>
      </c>
      <c r="B7" s="146" t="s">
        <v>112</v>
      </c>
      <c r="C7" s="193">
        <v>157</v>
      </c>
      <c r="D7" s="324">
        <v>108.575</v>
      </c>
      <c r="E7" s="321">
        <v>113.2</v>
      </c>
      <c r="F7" s="321">
        <v>115.6</v>
      </c>
      <c r="G7" s="321">
        <v>120.1</v>
      </c>
      <c r="H7" s="321">
        <v>125.2</v>
      </c>
      <c r="I7" s="324">
        <f>(E7+F7+G7+H7)/4</f>
        <v>118.52499999999999</v>
      </c>
      <c r="J7" s="321">
        <v>131.6</v>
      </c>
      <c r="K7" s="321">
        <v>124.7</v>
      </c>
      <c r="L7" s="321">
        <v>123</v>
      </c>
      <c r="M7" s="321">
        <v>116.9</v>
      </c>
      <c r="N7" s="324">
        <f aca="true" t="shared" si="0" ref="N7:N20">(J7+K7+L7+M7)/4</f>
        <v>124.05000000000001</v>
      </c>
      <c r="O7" s="555"/>
    </row>
    <row r="8" spans="1:15" s="162" customFormat="1" ht="24" customHeight="1">
      <c r="A8" s="163" t="s">
        <v>113</v>
      </c>
      <c r="B8" s="164" t="s">
        <v>114</v>
      </c>
      <c r="C8" s="193">
        <v>194</v>
      </c>
      <c r="D8" s="324">
        <v>108.975</v>
      </c>
      <c r="E8" s="321">
        <v>114.1</v>
      </c>
      <c r="F8" s="321">
        <v>116.4</v>
      </c>
      <c r="G8" s="321">
        <v>120.9</v>
      </c>
      <c r="H8" s="321">
        <v>126.1</v>
      </c>
      <c r="I8" s="324">
        <f>(E8+F8+G8+H8)/4</f>
        <v>119.375</v>
      </c>
      <c r="J8" s="321">
        <v>135.5</v>
      </c>
      <c r="K8" s="321">
        <v>136.1</v>
      </c>
      <c r="L8" s="321">
        <v>139.3</v>
      </c>
      <c r="M8" s="321">
        <v>140.3</v>
      </c>
      <c r="N8" s="324">
        <f t="shared" si="0"/>
        <v>137.8</v>
      </c>
      <c r="O8" s="555"/>
    </row>
    <row r="9" spans="1:15" s="162" customFormat="1" ht="12.75" customHeight="1">
      <c r="A9" s="163" t="s">
        <v>115</v>
      </c>
      <c r="B9" s="164" t="s">
        <v>156</v>
      </c>
      <c r="C9" s="193">
        <v>216</v>
      </c>
      <c r="D9" s="324">
        <v>104.8</v>
      </c>
      <c r="E9" s="321">
        <v>107</v>
      </c>
      <c r="F9" s="321">
        <v>110.7</v>
      </c>
      <c r="G9" s="321">
        <v>116.1</v>
      </c>
      <c r="H9" s="321">
        <v>122.6</v>
      </c>
      <c r="I9" s="324">
        <f>(E9+F9+G9+H9)/4</f>
        <v>114.1</v>
      </c>
      <c r="J9" s="321">
        <v>127.8</v>
      </c>
      <c r="K9" s="321">
        <v>125</v>
      </c>
      <c r="L9" s="321">
        <v>124.9</v>
      </c>
      <c r="M9" s="321">
        <v>125.8</v>
      </c>
      <c r="N9" s="324">
        <f t="shared" si="0"/>
        <v>125.87500000000001</v>
      </c>
      <c r="O9" s="555"/>
    </row>
    <row r="10" spans="1:15" s="162" customFormat="1" ht="12.75" customHeight="1">
      <c r="A10" s="163"/>
      <c r="B10" s="164" t="s">
        <v>155</v>
      </c>
      <c r="C10" s="193"/>
      <c r="D10" s="324"/>
      <c r="E10" s="321"/>
      <c r="F10" s="321"/>
      <c r="G10" s="321"/>
      <c r="H10" s="321"/>
      <c r="I10" s="324"/>
      <c r="J10" s="321"/>
      <c r="K10" s="321"/>
      <c r="L10" s="321"/>
      <c r="M10" s="321"/>
      <c r="N10" s="324"/>
      <c r="O10" s="555"/>
    </row>
    <row r="11" spans="1:15" s="162" customFormat="1" ht="24" customHeight="1">
      <c r="A11" s="163" t="s">
        <v>116</v>
      </c>
      <c r="B11" s="146" t="s">
        <v>117</v>
      </c>
      <c r="C11" s="193">
        <v>567</v>
      </c>
      <c r="D11" s="324">
        <v>110.2</v>
      </c>
      <c r="E11" s="321">
        <v>110.7</v>
      </c>
      <c r="F11" s="321">
        <v>115.4</v>
      </c>
      <c r="G11" s="321">
        <v>118.4</v>
      </c>
      <c r="H11" s="321">
        <v>123.4</v>
      </c>
      <c r="I11" s="324">
        <f>(E11+F11+G11+H11)/4</f>
        <v>116.975</v>
      </c>
      <c r="J11" s="321">
        <v>123</v>
      </c>
      <c r="K11" s="321">
        <v>119.3</v>
      </c>
      <c r="L11" s="321">
        <v>122.6</v>
      </c>
      <c r="M11" s="321">
        <v>120.7</v>
      </c>
      <c r="N11" s="324">
        <f t="shared" si="0"/>
        <v>121.39999999999999</v>
      </c>
      <c r="O11" s="555"/>
    </row>
    <row r="12" spans="1:15" s="162" customFormat="1" ht="13.5" customHeight="1">
      <c r="A12" s="163"/>
      <c r="B12" s="165" t="s">
        <v>70</v>
      </c>
      <c r="C12" s="193"/>
      <c r="D12" s="333"/>
      <c r="E12" s="332"/>
      <c r="F12" s="332"/>
      <c r="G12" s="332"/>
      <c r="H12" s="332"/>
      <c r="I12" s="333"/>
      <c r="J12" s="332"/>
      <c r="K12" s="332"/>
      <c r="L12" s="332"/>
      <c r="M12" s="332"/>
      <c r="N12" s="333"/>
      <c r="O12" s="555"/>
    </row>
    <row r="13" spans="1:15" ht="12" customHeight="1">
      <c r="A13" s="181"/>
      <c r="B13" s="179" t="s">
        <v>153</v>
      </c>
      <c r="C13" s="194">
        <v>378</v>
      </c>
      <c r="D13" s="335">
        <v>113.175</v>
      </c>
      <c r="E13" s="334">
        <v>116.6</v>
      </c>
      <c r="F13" s="334">
        <v>120.4</v>
      </c>
      <c r="G13" s="334">
        <v>124</v>
      </c>
      <c r="H13" s="334">
        <v>129.3</v>
      </c>
      <c r="I13" s="335">
        <f>(E13+F13+G13+H13)/4</f>
        <v>122.575</v>
      </c>
      <c r="J13" s="334">
        <v>128.7</v>
      </c>
      <c r="K13" s="334">
        <v>125.3</v>
      </c>
      <c r="L13" s="334">
        <v>124.4</v>
      </c>
      <c r="M13" s="334">
        <v>124.4</v>
      </c>
      <c r="N13" s="335">
        <f t="shared" si="0"/>
        <v>125.69999999999999</v>
      </c>
      <c r="O13" s="555"/>
    </row>
    <row r="14" spans="1:15" ht="11.25" customHeight="1">
      <c r="A14" s="181"/>
      <c r="B14" s="179" t="s">
        <v>154</v>
      </c>
      <c r="C14" s="194"/>
      <c r="D14" s="335"/>
      <c r="E14" s="334"/>
      <c r="F14" s="334"/>
      <c r="G14" s="334"/>
      <c r="H14" s="334"/>
      <c r="I14" s="335"/>
      <c r="J14" s="334"/>
      <c r="K14" s="334"/>
      <c r="L14" s="334"/>
      <c r="M14" s="334"/>
      <c r="N14" s="335"/>
      <c r="O14" s="555"/>
    </row>
    <row r="15" spans="1:15" s="162" customFormat="1" ht="30" customHeight="1">
      <c r="A15" s="170" t="s">
        <v>118</v>
      </c>
      <c r="B15" s="167" t="s">
        <v>33</v>
      </c>
      <c r="C15" s="192">
        <v>879</v>
      </c>
      <c r="D15" s="331">
        <v>112.9</v>
      </c>
      <c r="E15" s="330">
        <v>119.6</v>
      </c>
      <c r="F15" s="330">
        <v>119.3</v>
      </c>
      <c r="G15" s="330">
        <v>122.4</v>
      </c>
      <c r="H15" s="330">
        <v>136.3</v>
      </c>
      <c r="I15" s="331">
        <f>(E15+F15+G15+H15)/4</f>
        <v>124.39999999999999</v>
      </c>
      <c r="J15" s="330">
        <v>138.4</v>
      </c>
      <c r="K15" s="330">
        <v>134</v>
      </c>
      <c r="L15" s="330">
        <v>124.7</v>
      </c>
      <c r="M15" s="330">
        <v>123.9</v>
      </c>
      <c r="N15" s="331">
        <f t="shared" si="0"/>
        <v>130.25</v>
      </c>
      <c r="O15" s="555"/>
    </row>
    <row r="16" spans="1:15" s="162" customFormat="1" ht="24" customHeight="1">
      <c r="A16" s="163" t="s">
        <v>119</v>
      </c>
      <c r="B16" s="146" t="s">
        <v>120</v>
      </c>
      <c r="C16" s="193">
        <v>179</v>
      </c>
      <c r="D16" s="324">
        <v>101.65</v>
      </c>
      <c r="E16" s="321">
        <v>103.7</v>
      </c>
      <c r="F16" s="321">
        <v>105.6</v>
      </c>
      <c r="G16" s="321">
        <v>112.5</v>
      </c>
      <c r="H16" s="321">
        <v>156.2</v>
      </c>
      <c r="I16" s="324">
        <f>(E16+F16+G16+H16)/4</f>
        <v>119.5</v>
      </c>
      <c r="J16" s="321">
        <v>156.9</v>
      </c>
      <c r="K16" s="321">
        <v>153.1</v>
      </c>
      <c r="L16" s="321">
        <v>152.3</v>
      </c>
      <c r="M16" s="321">
        <v>151.6</v>
      </c>
      <c r="N16" s="324">
        <f t="shared" si="0"/>
        <v>153.475</v>
      </c>
      <c r="O16" s="555"/>
    </row>
    <row r="17" spans="1:15" s="162" customFormat="1" ht="24" customHeight="1">
      <c r="A17" s="163" t="s">
        <v>121</v>
      </c>
      <c r="B17" s="146" t="s">
        <v>122</v>
      </c>
      <c r="C17" s="193">
        <v>700</v>
      </c>
      <c r="D17" s="324">
        <v>115.775</v>
      </c>
      <c r="E17" s="321">
        <v>123.6</v>
      </c>
      <c r="F17" s="321">
        <v>122.8</v>
      </c>
      <c r="G17" s="321">
        <v>124.9</v>
      </c>
      <c r="H17" s="321">
        <v>131.2</v>
      </c>
      <c r="I17" s="324">
        <f>(E17+F17+G17+H17)/4</f>
        <v>125.62499999999999</v>
      </c>
      <c r="J17" s="321">
        <v>121.6</v>
      </c>
      <c r="K17" s="321">
        <v>129.1</v>
      </c>
      <c r="L17" s="321">
        <v>117.7</v>
      </c>
      <c r="M17" s="321">
        <v>116.9</v>
      </c>
      <c r="N17" s="324">
        <f t="shared" si="0"/>
        <v>121.32499999999999</v>
      </c>
      <c r="O17" s="555"/>
    </row>
    <row r="18" spans="1:15" s="162" customFormat="1" ht="9" customHeight="1">
      <c r="A18" s="185"/>
      <c r="B18" s="165" t="s">
        <v>70</v>
      </c>
      <c r="C18" s="193"/>
      <c r="D18" s="324"/>
      <c r="E18" s="321"/>
      <c r="F18" s="321"/>
      <c r="G18" s="321"/>
      <c r="H18" s="321"/>
      <c r="I18" s="324"/>
      <c r="J18" s="321"/>
      <c r="K18" s="321"/>
      <c r="L18" s="321"/>
      <c r="M18" s="321"/>
      <c r="N18" s="324"/>
      <c r="O18" s="555"/>
    </row>
    <row r="19" spans="1:15" ht="16.5" customHeight="1">
      <c r="A19" s="177"/>
      <c r="B19" s="178" t="s">
        <v>123</v>
      </c>
      <c r="C19" s="194">
        <v>195</v>
      </c>
      <c r="D19" s="335">
        <v>138.95</v>
      </c>
      <c r="E19" s="334">
        <v>145.9</v>
      </c>
      <c r="F19" s="334">
        <v>137</v>
      </c>
      <c r="G19" s="334">
        <v>134.6</v>
      </c>
      <c r="H19" s="334">
        <v>142.3</v>
      </c>
      <c r="I19" s="335">
        <f>(E19+F19+G19+H19)/4</f>
        <v>139.95</v>
      </c>
      <c r="J19" s="334">
        <v>147.6</v>
      </c>
      <c r="K19" s="334">
        <v>143.3</v>
      </c>
      <c r="L19" s="334">
        <v>143.3</v>
      </c>
      <c r="M19" s="334">
        <v>142.5</v>
      </c>
      <c r="N19" s="335">
        <f t="shared" si="0"/>
        <v>144.175</v>
      </c>
      <c r="O19" s="555"/>
    </row>
    <row r="20" spans="1:15" ht="12.75" customHeight="1">
      <c r="A20" s="177"/>
      <c r="B20" s="179" t="s">
        <v>151</v>
      </c>
      <c r="C20" s="194">
        <v>233</v>
      </c>
      <c r="D20" s="335">
        <v>106.15</v>
      </c>
      <c r="E20" s="334">
        <v>118.3</v>
      </c>
      <c r="F20" s="334">
        <v>119.8</v>
      </c>
      <c r="G20" s="334">
        <v>122.8</v>
      </c>
      <c r="H20" s="334">
        <v>128.4</v>
      </c>
      <c r="I20" s="335">
        <f>(E20+F20+G20+H20)/4</f>
        <v>122.32499999999999</v>
      </c>
      <c r="J20" s="334">
        <v>128.9</v>
      </c>
      <c r="K20" s="334">
        <v>123.2</v>
      </c>
      <c r="L20" s="334">
        <v>89.4</v>
      </c>
      <c r="M20" s="334">
        <v>87.1</v>
      </c>
      <c r="N20" s="335">
        <f t="shared" si="0"/>
        <v>107.15</v>
      </c>
      <c r="O20" s="555"/>
    </row>
    <row r="21" spans="1:15" ht="12.75">
      <c r="A21" s="268"/>
      <c r="B21" s="263" t="s">
        <v>152</v>
      </c>
      <c r="C21" s="383"/>
      <c r="D21" s="338"/>
      <c r="E21" s="337"/>
      <c r="F21" s="337"/>
      <c r="G21" s="337"/>
      <c r="H21" s="337"/>
      <c r="I21" s="338"/>
      <c r="J21" s="337"/>
      <c r="K21" s="337"/>
      <c r="L21" s="337"/>
      <c r="M21" s="337"/>
      <c r="N21" s="338"/>
      <c r="O21" s="555"/>
    </row>
    <row r="22" spans="1:15" ht="18.75" customHeight="1">
      <c r="A22" s="154" t="s">
        <v>140</v>
      </c>
      <c r="O22" s="555"/>
    </row>
    <row r="23" spans="1:15" ht="15.75">
      <c r="A23" s="76" t="s">
        <v>31</v>
      </c>
      <c r="O23" s="555"/>
    </row>
    <row r="24" spans="1:15" ht="15.75">
      <c r="A24" s="76" t="s">
        <v>32</v>
      </c>
      <c r="O24" s="555"/>
    </row>
    <row r="25" ht="12.75">
      <c r="O25" s="555"/>
    </row>
  </sheetData>
  <sheetProtection/>
  <mergeCells count="6">
    <mergeCell ref="O1:O25"/>
    <mergeCell ref="A4:A5"/>
    <mergeCell ref="B4:B5"/>
    <mergeCell ref="C4:C5"/>
    <mergeCell ref="E4:I4"/>
    <mergeCell ref="J4:N4"/>
  </mergeCells>
  <printOptions/>
  <pageMargins left="0.66" right="0.22" top="0.81" bottom="0.31" header="0.5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F11" sqref="F11"/>
    </sheetView>
  </sheetViews>
  <sheetFormatPr defaultColWidth="11.5" defaultRowHeight="12.75"/>
  <cols>
    <col min="1" max="1" width="7.33203125" style="79" customWidth="1"/>
    <col min="2" max="2" width="33.5" style="79" customWidth="1"/>
    <col min="3" max="3" width="7" style="79" customWidth="1"/>
    <col min="4" max="14" width="9.66015625" style="79" customWidth="1"/>
    <col min="15" max="15" width="3.5" style="140" customWidth="1"/>
    <col min="16" max="16384" width="11.5" style="79" customWidth="1"/>
  </cols>
  <sheetData>
    <row r="1" spans="1:15" ht="27" customHeight="1">
      <c r="A1" s="155" t="s">
        <v>274</v>
      </c>
      <c r="B1" s="154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539">
        <v>19</v>
      </c>
    </row>
    <row r="2" spans="1:15" ht="19.5" customHeight="1">
      <c r="A2" s="139"/>
      <c r="B2" s="154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539"/>
    </row>
    <row r="3" spans="1:15" ht="18.75" customHeight="1">
      <c r="A3" s="139"/>
      <c r="B3" s="154"/>
      <c r="C3" s="158"/>
      <c r="D3" s="158"/>
      <c r="E3" s="158"/>
      <c r="F3" s="158"/>
      <c r="H3" s="158"/>
      <c r="I3" s="158"/>
      <c r="J3" s="158"/>
      <c r="K3" s="158" t="s">
        <v>59</v>
      </c>
      <c r="O3" s="539"/>
    </row>
    <row r="4" spans="1:15" ht="12" customHeight="1">
      <c r="A4" s="139"/>
      <c r="B4" s="154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539"/>
    </row>
    <row r="5" spans="1:15" ht="27" customHeight="1">
      <c r="A5" s="556" t="s">
        <v>51</v>
      </c>
      <c r="B5" s="558" t="s">
        <v>15</v>
      </c>
      <c r="C5" s="568" t="s">
        <v>124</v>
      </c>
      <c r="D5" s="570" t="s">
        <v>125</v>
      </c>
      <c r="E5" s="571"/>
      <c r="F5" s="571"/>
      <c r="G5" s="571"/>
      <c r="H5" s="571"/>
      <c r="I5" s="571"/>
      <c r="J5" s="571"/>
      <c r="K5" s="571"/>
      <c r="L5" s="571"/>
      <c r="M5" s="571"/>
      <c r="N5" s="572"/>
      <c r="O5" s="539"/>
    </row>
    <row r="6" spans="1:15" ht="62.25" customHeight="1">
      <c r="A6" s="566"/>
      <c r="B6" s="564"/>
      <c r="C6" s="569"/>
      <c r="D6" s="191" t="s">
        <v>177</v>
      </c>
      <c r="E6" s="191" t="s">
        <v>183</v>
      </c>
      <c r="F6" s="191" t="s">
        <v>191</v>
      </c>
      <c r="G6" s="191" t="s">
        <v>214</v>
      </c>
      <c r="H6" s="191" t="s">
        <v>223</v>
      </c>
      <c r="I6" s="191" t="s">
        <v>230</v>
      </c>
      <c r="J6" s="459" t="s">
        <v>252</v>
      </c>
      <c r="K6" s="261" t="s">
        <v>215</v>
      </c>
      <c r="L6" s="261" t="s">
        <v>224</v>
      </c>
      <c r="M6" s="486" t="s">
        <v>231</v>
      </c>
      <c r="N6" s="480" t="s">
        <v>251</v>
      </c>
      <c r="O6" s="539"/>
    </row>
    <row r="7" spans="1:15" ht="31.5" customHeight="1">
      <c r="A7" s="143"/>
      <c r="B7" s="144" t="s">
        <v>53</v>
      </c>
      <c r="C7" s="500">
        <v>10000</v>
      </c>
      <c r="D7" s="273">
        <f>('Table-8'!F6/'Table-8'!E6)*100-100</f>
        <v>2.394775036284443</v>
      </c>
      <c r="E7" s="276">
        <f>('Table-8'!G6/'Table-8'!F6)*100-100</f>
        <v>5.102763997165141</v>
      </c>
      <c r="F7" s="276">
        <f>('Table-8'!H6/'Table-8'!G6)*100-100</f>
        <v>3.3715441672285777</v>
      </c>
      <c r="G7" s="276">
        <f>('Table-8'!J6/'Table-8'!H6)*100-100</f>
        <v>1.8917155903457115</v>
      </c>
      <c r="H7" s="276">
        <f>('Table-8'!K6/'Table-8'!J6)*100-100</f>
        <v>-2.81690140845069</v>
      </c>
      <c r="I7" s="276">
        <f>('Table-8'!L6/'Table-8'!K6)*100-100</f>
        <v>-1.0540184453228107</v>
      </c>
      <c r="J7" s="390">
        <f>('Table-8'!M6/'Table-8'!L6)*100-100</f>
        <v>4.46071904127831</v>
      </c>
      <c r="K7" s="260">
        <f>('Table-8'!J6/'Table-8'!E6)*100-100</f>
        <v>13.352685050798229</v>
      </c>
      <c r="L7" s="156">
        <f>('Table-8'!K6/'Table-8'!F6)*100-100</f>
        <v>7.583274273564868</v>
      </c>
      <c r="M7" s="156">
        <f>('Table-8'!L6/'Table-8'!G6)*100-100</f>
        <v>1.2811867835468433</v>
      </c>
      <c r="N7" s="176">
        <f>('Table-8'!M6/'Table-8'!H6)*100-100</f>
        <v>2.3483365949119417</v>
      </c>
      <c r="O7" s="539"/>
    </row>
    <row r="8" spans="1:15" ht="31.5" customHeight="1">
      <c r="A8" s="145">
        <v>0</v>
      </c>
      <c r="B8" s="164" t="s">
        <v>17</v>
      </c>
      <c r="C8" s="501">
        <v>1621</v>
      </c>
      <c r="D8" s="274">
        <f>('Table-8'!F7/'Table-8'!E7)*100-100</f>
        <v>5.1035502958579855</v>
      </c>
      <c r="E8" s="274">
        <f>('Table-8'!G7/'Table-8'!F7)*100-100</f>
        <v>7.248416608022538</v>
      </c>
      <c r="F8" s="274">
        <f>('Table-8'!H7/'Table-8'!G7)*100-100</f>
        <v>3.083989501312317</v>
      </c>
      <c r="G8" s="274">
        <f>('Table-8'!J7/'Table-8'!H7)*100-100</f>
        <v>2.0369191597708607</v>
      </c>
      <c r="H8" s="274">
        <f>('Table-8'!K7/'Table-8'!J7)*100-100</f>
        <v>2.0586400499064155</v>
      </c>
      <c r="I8" s="274">
        <f>('Table-8'!L7/'Table-8'!K7)*100-100</f>
        <v>2.8117359413202934</v>
      </c>
      <c r="J8" s="391">
        <f>('Table-8'!M7/'Table-8'!L7)*100-100</f>
        <v>9.036860879904893</v>
      </c>
      <c r="K8" s="189">
        <f>('Table-8'!J7/'Table-8'!E7)*100-100</f>
        <v>18.565088757396467</v>
      </c>
      <c r="L8" s="157">
        <f>('Table-8'!K7/'Table-8'!F7)*100-100</f>
        <v>15.1301900070373</v>
      </c>
      <c r="M8" s="157">
        <f>('Table-8'!L7/'Table-8'!G7)*100-100</f>
        <v>10.367454068241472</v>
      </c>
      <c r="N8" s="157">
        <f>('Table-8'!M7/'Table-8'!H7)*100-100</f>
        <v>16.740929344366663</v>
      </c>
      <c r="O8" s="539"/>
    </row>
    <row r="9" spans="1:15" ht="31.5" customHeight="1">
      <c r="A9" s="147">
        <v>2</v>
      </c>
      <c r="B9" s="150" t="s">
        <v>23</v>
      </c>
      <c r="C9" s="501">
        <v>221</v>
      </c>
      <c r="D9" s="274">
        <f>('Table-8'!F8/'Table-8'!E8)*100-100</f>
        <v>2.922309337134706</v>
      </c>
      <c r="E9" s="274">
        <f>('Table-8'!G8/'Table-8'!F8)*100-100</f>
        <v>3.5318559556786653</v>
      </c>
      <c r="F9" s="274">
        <f>('Table-8'!H8/'Table-8'!G8)*100-100</f>
        <v>2.2742474916388034</v>
      </c>
      <c r="G9" s="274">
        <f>('Table-8'!J8/'Table-8'!H8)*100-100</f>
        <v>5.297580117723982</v>
      </c>
      <c r="H9" s="274">
        <f>('Table-8'!K8/'Table-8'!J8)*100-100</f>
        <v>-1.6770186335403565</v>
      </c>
      <c r="I9" s="274">
        <f>('Table-8'!L8/'Table-8'!K8)*100-100</f>
        <v>-1.200252684775748</v>
      </c>
      <c r="J9" s="391">
        <f>('Table-8'!M8/'Table-8'!L8)*100-100</f>
        <v>0.31969309462915874</v>
      </c>
      <c r="K9" s="189">
        <f>('Table-8'!J8/'Table-8'!E8)*100-100</f>
        <v>14.754098360655732</v>
      </c>
      <c r="L9" s="157">
        <f>('Table-8'!K8/'Table-8'!F8)*100-100</f>
        <v>9.62603878116343</v>
      </c>
      <c r="M9" s="157">
        <f>('Table-8'!L8/'Table-8'!G8)*100-100</f>
        <v>4.615384615384627</v>
      </c>
      <c r="N9" s="157">
        <f>('Table-8'!M8/'Table-8'!H8)*100-100</f>
        <v>2.6160889470242097</v>
      </c>
      <c r="O9" s="539"/>
    </row>
    <row r="10" spans="1:15" ht="31.5" customHeight="1">
      <c r="A10" s="149">
        <v>3</v>
      </c>
      <c r="B10" s="150" t="s">
        <v>54</v>
      </c>
      <c r="C10" s="501">
        <v>1789</v>
      </c>
      <c r="D10" s="274">
        <f>('Table-8'!F9/'Table-8'!E9)*100-100</f>
        <v>4.421261798310965</v>
      </c>
      <c r="E10" s="274">
        <f>('Table-8'!G9/'Table-8'!F9)*100-100</f>
        <v>5.613701236917223</v>
      </c>
      <c r="F10" s="274">
        <f>('Table-8'!H9/'Table-8'!G9)*100-100</f>
        <v>0.5855855855855907</v>
      </c>
      <c r="G10" s="274">
        <f>('Table-8'!J9/'Table-8'!H9)*100-100</f>
        <v>0.35826242722794177</v>
      </c>
      <c r="H10" s="274">
        <f>('Table-8'!K9/'Table-8'!J9)*100-100</f>
        <v>-3.0343596608656753</v>
      </c>
      <c r="I10" s="274">
        <f>('Table-8'!L9/'Table-8'!K9)*100-100</f>
        <v>-4.0497008743672325</v>
      </c>
      <c r="J10" s="391">
        <f>('Table-8'!M9/'Table-8'!L9)*100-100</f>
        <v>10.935251798561168</v>
      </c>
      <c r="K10" s="189">
        <f>('Table-8'!J9/'Table-8'!E9)*100-100</f>
        <v>11.326378539493277</v>
      </c>
      <c r="L10" s="157">
        <f>('Table-8'!K9/'Table-8'!F9)*100-100</f>
        <v>3.3777354900095276</v>
      </c>
      <c r="M10" s="157">
        <f>('Table-8'!L9/'Table-8'!G9)*100-100</f>
        <v>-6.081081081081081</v>
      </c>
      <c r="N10" s="157">
        <f>('Table-8'!M9/'Table-8'!H9)*100-100</f>
        <v>3.582624272279446</v>
      </c>
      <c r="O10" s="539"/>
    </row>
    <row r="11" spans="1:15" ht="31.5" customHeight="1">
      <c r="A11" s="149">
        <v>4</v>
      </c>
      <c r="B11" s="150" t="s">
        <v>55</v>
      </c>
      <c r="C11" s="501">
        <v>113</v>
      </c>
      <c r="D11" s="274">
        <f>('Table-8'!F10/'Table-8'!E10)*100-100</f>
        <v>-5.459272097053741</v>
      </c>
      <c r="E11" s="274">
        <f>('Table-8'!G10/'Table-8'!F10)*100-100</f>
        <v>5.499541704857933</v>
      </c>
      <c r="F11" s="274">
        <f>('Table-8'!H10/'Table-8'!G10)*100-100</f>
        <v>18.071242397914872</v>
      </c>
      <c r="G11" s="274">
        <f>('Table-8'!J10/'Table-8'!H10)*100-100</f>
        <v>20.52980132450331</v>
      </c>
      <c r="H11" s="274">
        <f>('Table-8'!K10/'Table-8'!J10)*100-100</f>
        <v>-2.991452991452988</v>
      </c>
      <c r="I11" s="274">
        <f>('Table-8'!L10/'Table-8'!K10)*100-100</f>
        <v>7.8036500943990035</v>
      </c>
      <c r="J11" s="391">
        <f>('Table-8'!M10/'Table-8'!L10)*100-100</f>
        <v>6.888499708114409</v>
      </c>
      <c r="K11" s="189">
        <f>('Table-8'!J10/'Table-8'!E10)*100-100</f>
        <v>41.94107452339688</v>
      </c>
      <c r="L11" s="157">
        <f>('Table-8'!K10/'Table-8'!F10)*100-100</f>
        <v>45.646196150320804</v>
      </c>
      <c r="M11" s="157">
        <f>('Table-8'!L10/'Table-8'!G10)*100-100</f>
        <v>48.82710686359687</v>
      </c>
      <c r="N11" s="157">
        <f>('Table-8'!M10/'Table-8'!H10)*100-100</f>
        <v>34.73142016188373</v>
      </c>
      <c r="O11" s="539"/>
    </row>
    <row r="12" spans="1:15" ht="31.5" customHeight="1">
      <c r="A12" s="149">
        <v>5</v>
      </c>
      <c r="B12" s="150" t="s">
        <v>56</v>
      </c>
      <c r="C12" s="501">
        <v>467</v>
      </c>
      <c r="D12" s="274">
        <f>('Table-8'!F11/'Table-8'!E11)*100-100</f>
        <v>3.972366148531961</v>
      </c>
      <c r="E12" s="274">
        <f>('Table-8'!G11/'Table-8'!F11)*100-100</f>
        <v>3.571428571428555</v>
      </c>
      <c r="F12" s="274">
        <f>('Table-8'!H11/'Table-8'!G11)*100-100</f>
        <v>4.3303929430633445</v>
      </c>
      <c r="G12" s="274">
        <f>('Table-8'!J11/'Table-8'!H11)*100-100</f>
        <v>2.920830130668733</v>
      </c>
      <c r="H12" s="274">
        <f>('Table-8'!K11/'Table-8'!J11)*100-100</f>
        <v>-2.688573562359963</v>
      </c>
      <c r="I12" s="274">
        <f>('Table-8'!L11/'Table-8'!K11)*100-100</f>
        <v>-0.9976976208749164</v>
      </c>
      <c r="J12" s="391">
        <f>('Table-8'!M11/'Table-8'!L11)*100-100</f>
        <v>0.38759689922480334</v>
      </c>
      <c r="K12" s="189">
        <f>('Table-8'!J11/'Table-8'!E11)*100-100</f>
        <v>15.630397236614854</v>
      </c>
      <c r="L12" s="157">
        <f>('Table-8'!K11/'Table-8'!F11)*100-100</f>
        <v>8.222591362126238</v>
      </c>
      <c r="M12" s="157">
        <f>('Table-8'!L11/'Table-8'!G11)*100-100</f>
        <v>3.448275862068968</v>
      </c>
      <c r="N12" s="157">
        <f>('Table-8'!M11/'Table-8'!H11)*100-100</f>
        <v>-0.4611837048424263</v>
      </c>
      <c r="O12" s="539"/>
    </row>
    <row r="13" spans="1:15" ht="31.5" customHeight="1">
      <c r="A13" s="149">
        <v>6</v>
      </c>
      <c r="B13" s="150" t="s">
        <v>26</v>
      </c>
      <c r="C13" s="501">
        <v>3776</v>
      </c>
      <c r="D13" s="274">
        <f>('Table-8'!F12/'Table-8'!E12)*100-100</f>
        <v>-0.16077170418006403</v>
      </c>
      <c r="E13" s="274">
        <f>('Table-8'!G12/'Table-8'!F12)*100-100</f>
        <v>4.991948470209337</v>
      </c>
      <c r="F13" s="274">
        <f>('Table-8'!H12/'Table-8'!G12)*100-100</f>
        <v>3.297546012269919</v>
      </c>
      <c r="G13" s="274">
        <f>('Table-8'!J12/'Table-8'!H12)*100-100</f>
        <v>2.004454342984417</v>
      </c>
      <c r="H13" s="274">
        <f>('Table-8'!K12/'Table-8'!J12)*100-100</f>
        <v>-5.24017467248909</v>
      </c>
      <c r="I13" s="274">
        <f>('Table-8'!L12/'Table-8'!K12)*100-100</f>
        <v>-0.4608294930875587</v>
      </c>
      <c r="J13" s="391">
        <f>('Table-8'!M12/'Table-8'!L12)*100-100</f>
        <v>0.617283950617292</v>
      </c>
      <c r="K13" s="189">
        <f>('Table-8'!J12/'Table-8'!E12)*100-100</f>
        <v>10.450160771704176</v>
      </c>
      <c r="L13" s="157">
        <f>('Table-8'!K12/'Table-8'!F12)*100-100</f>
        <v>4.830917874396135</v>
      </c>
      <c r="M13" s="157">
        <f>('Table-8'!L12/'Table-8'!G12)*100-100</f>
        <v>-0.6134969325153463</v>
      </c>
      <c r="N13" s="157">
        <f>('Table-8'!M12/'Table-8'!H12)*100-100</f>
        <v>-3.1922791388270184</v>
      </c>
      <c r="O13" s="539"/>
    </row>
    <row r="14" spans="1:15" ht="31.5" customHeight="1">
      <c r="A14" s="149">
        <v>7</v>
      </c>
      <c r="B14" s="150" t="s">
        <v>57</v>
      </c>
      <c r="C14" s="501">
        <v>1134</v>
      </c>
      <c r="D14" s="274">
        <f>('Table-8'!F13/'Table-8'!E13)*100-100</f>
        <v>3.4265103697024273</v>
      </c>
      <c r="E14" s="274">
        <f>('Table-8'!G13/'Table-8'!F13)*100-100</f>
        <v>3.400174367916293</v>
      </c>
      <c r="F14" s="274">
        <f>('Table-8'!H13/'Table-8'!G13)*100-100</f>
        <v>4.5531197301855</v>
      </c>
      <c r="G14" s="274">
        <f>('Table-8'!J13/'Table-8'!H13)*100-100</f>
        <v>2.5806451612903345</v>
      </c>
      <c r="H14" s="274">
        <f>('Table-8'!K13/'Table-8'!J13)*100-100</f>
        <v>-2.5157232704402475</v>
      </c>
      <c r="I14" s="274">
        <f>('Table-8'!L13/'Table-8'!K13)*100-100</f>
        <v>1.6129032258064484</v>
      </c>
      <c r="J14" s="391">
        <f>('Table-8'!M13/'Table-8'!L13)*100-100</f>
        <v>-1.1904761904761898</v>
      </c>
      <c r="K14" s="189">
        <f>('Table-8'!J13/'Table-8'!E13)*100-100</f>
        <v>14.69792605951308</v>
      </c>
      <c r="L14" s="157">
        <f>('Table-8'!K13/'Table-8'!F13)*100-100</f>
        <v>8.108108108108112</v>
      </c>
      <c r="M14" s="157">
        <f>('Table-8'!L13/'Table-8'!G13)*100-100</f>
        <v>6.239460370994948</v>
      </c>
      <c r="N14" s="157">
        <f>('Table-8'!M13/'Table-8'!H13)*100-100</f>
        <v>0.40322580645162986</v>
      </c>
      <c r="O14" s="539"/>
    </row>
    <row r="15" spans="1:15" ht="31.5" customHeight="1">
      <c r="A15" s="151">
        <v>8</v>
      </c>
      <c r="B15" s="265" t="s">
        <v>33</v>
      </c>
      <c r="C15" s="502">
        <v>879</v>
      </c>
      <c r="D15" s="271">
        <f>('Table-8'!F14/'Table-8'!E14)*100-100</f>
        <v>-0.2508361204013312</v>
      </c>
      <c r="E15" s="271">
        <f>('Table-8'!G14/'Table-8'!F14)*100-100</f>
        <v>2.5984911986588486</v>
      </c>
      <c r="F15" s="271">
        <f>('Table-8'!H14/'Table-8'!G14)*100-100</f>
        <v>11.356209150326805</v>
      </c>
      <c r="G15" s="271">
        <f>('Table-8'!J14/'Table-8'!H14)*100-100</f>
        <v>1.5407190022010298</v>
      </c>
      <c r="H15" s="271">
        <f>('Table-8'!K14/'Table-8'!J14)*100-100</f>
        <v>-3.1791907514450912</v>
      </c>
      <c r="I15" s="271">
        <f>('Table-8'!L14/'Table-8'!K14)*100-100</f>
        <v>-6.9402985074626855</v>
      </c>
      <c r="J15" s="392">
        <f>('Table-8'!M14/'Table-8'!L14)*100-100</f>
        <v>-0.6415396952686478</v>
      </c>
      <c r="K15" s="201">
        <f>('Table-8'!J14/'Table-8'!E14)*100-100</f>
        <v>15.719063545150519</v>
      </c>
      <c r="L15" s="153">
        <f>('Table-8'!K14/'Table-8'!F14)*100-100</f>
        <v>12.32187761944678</v>
      </c>
      <c r="M15" s="153">
        <f>('Table-8'!L14/'Table-8'!G14)*100-100</f>
        <v>1.879084967320253</v>
      </c>
      <c r="N15" s="153">
        <f>('Table-8'!M14/'Table-8'!H14)*100-100</f>
        <v>-9.097578870139401</v>
      </c>
      <c r="O15" s="539"/>
    </row>
    <row r="16" ht="12.75">
      <c r="O16" s="539"/>
    </row>
    <row r="17" spans="1:15" ht="15" customHeight="1">
      <c r="A17" s="154" t="s">
        <v>140</v>
      </c>
      <c r="O17" s="539"/>
    </row>
    <row r="18" ht="15" customHeight="1">
      <c r="O18" s="539"/>
    </row>
    <row r="19" spans="1:15" ht="12.75">
      <c r="A19" s="174"/>
      <c r="B19" s="174"/>
      <c r="C19" s="174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539"/>
    </row>
    <row r="20" spans="4:15" ht="12.75"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253"/>
    </row>
    <row r="21" spans="4:15" ht="12.75"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267"/>
    </row>
    <row r="22" spans="4:14" ht="12.75"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</row>
    <row r="23" spans="4:14" ht="12.75"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</row>
    <row r="24" spans="4:14" ht="12.75"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</row>
    <row r="25" spans="4:14" ht="12.75"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4:14" ht="12.75"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</row>
    <row r="27" spans="4:14" ht="12.75"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</row>
    <row r="28" spans="4:14" ht="12.75"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</row>
    <row r="29" spans="4:14" ht="12.75"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</row>
    <row r="30" spans="4:14" ht="12.75"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</row>
    <row r="31" spans="4:14" ht="12.75"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</row>
    <row r="32" spans="4:14" ht="12.75"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</row>
    <row r="33" spans="4:14" ht="12.75"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</row>
    <row r="34" spans="4:14" ht="12.75"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4:14" ht="12.75"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4:14" ht="12.75"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</row>
    <row r="37" spans="4:14" ht="12.75"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</row>
    <row r="38" spans="4:14" ht="12.75"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</row>
    <row r="39" spans="4:14" ht="12.75"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</row>
    <row r="40" spans="4:14" ht="12.75"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</row>
    <row r="41" spans="4:14" ht="12.75"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</row>
    <row r="42" spans="4:14" ht="12.75"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</row>
    <row r="43" spans="4:14" ht="12.75"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</row>
    <row r="44" spans="4:14" ht="12.75"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</row>
    <row r="45" spans="4:14" ht="12.75"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</row>
    <row r="46" spans="4:14" ht="12.75"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</row>
    <row r="47" spans="4:14" ht="12.75"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</row>
    <row r="48" spans="4:14" ht="12.75"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</row>
    <row r="49" spans="4:14" ht="12.75"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</row>
    <row r="50" spans="4:14" ht="12.75"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</row>
    <row r="51" spans="4:14" ht="12.75"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</row>
    <row r="52" spans="4:14" ht="12.75"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</row>
    <row r="53" spans="4:14" ht="12.75"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</row>
    <row r="54" spans="4:14" ht="12.75"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</row>
    <row r="55" spans="4:14" ht="12.75"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</row>
    <row r="56" spans="4:14" ht="12.75"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</row>
    <row r="57" spans="4:14" ht="12.75"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</row>
    <row r="58" spans="4:14" ht="12.75"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</row>
    <row r="59" spans="4:14" ht="12.75"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</row>
    <row r="60" spans="4:14" ht="12.75"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</row>
    <row r="61" spans="4:14" ht="12.75"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</row>
    <row r="62" spans="4:14" ht="12.75"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</row>
    <row r="63" spans="4:14" ht="12.75"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</row>
    <row r="64" spans="4:14" ht="12.75"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</row>
    <row r="65" spans="4:14" ht="12.75"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</row>
    <row r="66" spans="4:14" ht="12.75"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</row>
    <row r="67" spans="4:14" ht="12.75"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</row>
    <row r="68" spans="4:14" ht="12.75"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</row>
    <row r="69" spans="4:14" ht="12.75"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</row>
    <row r="70" spans="4:14" ht="12.75"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</row>
    <row r="71" spans="4:14" ht="12.75"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</row>
    <row r="72" spans="4:14" ht="12.75"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</row>
    <row r="73" spans="4:14" ht="12.75"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</row>
    <row r="74" spans="4:14" ht="12.75"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</row>
    <row r="75" spans="4:14" ht="12.75"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</row>
    <row r="76" spans="4:14" ht="12.75"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</row>
    <row r="77" spans="4:14" ht="12.75"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</row>
    <row r="78" spans="4:14" ht="12.75"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</row>
    <row r="79" spans="4:14" ht="12.75"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</row>
    <row r="80" spans="4:14" ht="12.75"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</row>
    <row r="81" spans="4:14" ht="12.75"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</row>
    <row r="82" spans="4:14" ht="12.75"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</row>
    <row r="83" spans="4:14" ht="12.75"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</row>
    <row r="84" spans="4:14" ht="12.75"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</row>
    <row r="85" spans="4:14" ht="12.75"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</row>
    <row r="86" spans="4:14" ht="12.75"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</row>
    <row r="87" spans="4:14" ht="12.75"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</row>
    <row r="88" spans="4:14" ht="12.75"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</row>
    <row r="89" spans="4:14" ht="12.75"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</row>
    <row r="90" spans="4:14" ht="12.75"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</row>
    <row r="91" spans="4:14" ht="12.75"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</row>
    <row r="92" spans="4:14" ht="12.75"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</row>
    <row r="93" spans="4:14" ht="12.75"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</row>
    <row r="94" spans="4:14" ht="12.75"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</row>
  </sheetData>
  <sheetProtection/>
  <mergeCells count="5">
    <mergeCell ref="O1:O19"/>
    <mergeCell ref="A5:A6"/>
    <mergeCell ref="B5:B6"/>
    <mergeCell ref="C5:C6"/>
    <mergeCell ref="D5:N5"/>
  </mergeCells>
  <printOptions/>
  <pageMargins left="0.28" right="0.19" top="0.63" bottom="0.38" header="0.36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2" sqref="A2"/>
    </sheetView>
  </sheetViews>
  <sheetFormatPr defaultColWidth="8.83203125" defaultRowHeight="12.75"/>
  <cols>
    <col min="1" max="1" width="8.5" style="79" customWidth="1"/>
    <col min="2" max="2" width="37.16015625" style="79" customWidth="1"/>
    <col min="3" max="3" width="7.33203125" style="79" customWidth="1"/>
    <col min="4" max="8" width="9.16015625" style="79" customWidth="1"/>
    <col min="9" max="10" width="9.66015625" style="79" customWidth="1"/>
    <col min="11" max="11" width="9.16015625" style="79" customWidth="1"/>
    <col min="12" max="12" width="10" style="79" customWidth="1"/>
    <col min="13" max="14" width="9.16015625" style="79" customWidth="1"/>
    <col min="15" max="15" width="4.33203125" style="140" customWidth="1"/>
    <col min="16" max="16384" width="8.83203125" style="79" customWidth="1"/>
  </cols>
  <sheetData>
    <row r="1" spans="1:15" ht="24" customHeight="1">
      <c r="A1" s="155" t="s">
        <v>275</v>
      </c>
      <c r="B1" s="154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539">
        <v>20</v>
      </c>
    </row>
    <row r="2" spans="1:15" ht="14.25" customHeight="1">
      <c r="A2" s="139"/>
      <c r="B2" s="154"/>
      <c r="C2" s="158"/>
      <c r="D2" s="158"/>
      <c r="E2" s="158"/>
      <c r="G2" s="158"/>
      <c r="I2" s="158"/>
      <c r="J2" s="158"/>
      <c r="K2" s="158" t="s">
        <v>50</v>
      </c>
      <c r="O2" s="555"/>
    </row>
    <row r="3" spans="1:15" ht="6.75" customHeight="1">
      <c r="A3" s="139"/>
      <c r="B3" s="154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555"/>
    </row>
    <row r="4" spans="1:15" ht="19.5" customHeight="1">
      <c r="A4" s="556" t="s">
        <v>60</v>
      </c>
      <c r="B4" s="558" t="s">
        <v>15</v>
      </c>
      <c r="C4" s="560" t="s">
        <v>9</v>
      </c>
      <c r="D4" s="570" t="s">
        <v>125</v>
      </c>
      <c r="E4" s="571"/>
      <c r="F4" s="571"/>
      <c r="G4" s="571"/>
      <c r="H4" s="571"/>
      <c r="I4" s="571"/>
      <c r="J4" s="571"/>
      <c r="K4" s="571"/>
      <c r="L4" s="571"/>
      <c r="M4" s="571"/>
      <c r="N4" s="572"/>
      <c r="O4" s="555"/>
    </row>
    <row r="5" spans="1:15" ht="53.25" customHeight="1">
      <c r="A5" s="566"/>
      <c r="B5" s="564"/>
      <c r="C5" s="567"/>
      <c r="D5" s="191" t="s">
        <v>178</v>
      </c>
      <c r="E5" s="191" t="s">
        <v>184</v>
      </c>
      <c r="F5" s="191" t="s">
        <v>192</v>
      </c>
      <c r="G5" s="191" t="s">
        <v>216</v>
      </c>
      <c r="H5" s="191" t="s">
        <v>225</v>
      </c>
      <c r="I5" s="191" t="s">
        <v>232</v>
      </c>
      <c r="J5" s="375" t="s">
        <v>253</v>
      </c>
      <c r="K5" s="261" t="s">
        <v>217</v>
      </c>
      <c r="L5" s="261" t="s">
        <v>226</v>
      </c>
      <c r="M5" s="261" t="s">
        <v>233</v>
      </c>
      <c r="N5" s="261" t="s">
        <v>254</v>
      </c>
      <c r="O5" s="555"/>
    </row>
    <row r="6" spans="1:15" s="169" customFormat="1" ht="17.25" customHeight="1">
      <c r="A6" s="159"/>
      <c r="B6" s="42" t="s">
        <v>53</v>
      </c>
      <c r="C6" s="503">
        <v>10000</v>
      </c>
      <c r="D6" s="342">
        <f>('Table-9'!F6/'Table-9'!E6)*100-100</f>
        <v>2.394775036284443</v>
      </c>
      <c r="E6" s="342">
        <f>('Table-9'!G6/'Table-9'!F6)*100-100</f>
        <v>5.102763997165141</v>
      </c>
      <c r="F6" s="342">
        <f>('Table-9'!H6/'Table-9'!G6)*100-100</f>
        <v>3.3715441672285777</v>
      </c>
      <c r="G6" s="342">
        <f>('Table-9'!J6/'Table-9'!H6)*100-100</f>
        <v>1.8917155903457115</v>
      </c>
      <c r="H6" s="342">
        <f>('Table-9'!K6/'Table-9'!J6)*100-100</f>
        <v>-2.81690140845069</v>
      </c>
      <c r="I6" s="342">
        <f>('Table-9'!L6/'Table-9'!K6)*100-100</f>
        <v>-1.0540184453228107</v>
      </c>
      <c r="J6" s="393">
        <f>('Table-9'!M6/'Table-9'!L6)*100-100</f>
        <v>4.46071904127831</v>
      </c>
      <c r="K6" s="328">
        <f>('Table-9'!J6/'Table-9'!E6)*100-100</f>
        <v>13.352685050798229</v>
      </c>
      <c r="L6" s="464">
        <f>('Table-9'!K6/'Table-9'!F6)*100-100</f>
        <v>7.583274273564868</v>
      </c>
      <c r="M6" s="464">
        <f>('Table-9'!L6/'Table-9'!G6)*100-100</f>
        <v>1.2811867835468433</v>
      </c>
      <c r="N6" s="464">
        <f>('Table-9'!M6/'Table-9'!H6)*100-100</f>
        <v>2.3483365949119417</v>
      </c>
      <c r="O6" s="555"/>
    </row>
    <row r="7" spans="1:15" s="162" customFormat="1" ht="16.5" customHeight="1">
      <c r="A7" s="160" t="s">
        <v>61</v>
      </c>
      <c r="B7" s="186" t="s">
        <v>17</v>
      </c>
      <c r="C7" s="501">
        <v>1621</v>
      </c>
      <c r="D7" s="339">
        <f>('Table-9'!F7/'Table-9'!E7)*100-100</f>
        <v>5.1035502958579855</v>
      </c>
      <c r="E7" s="339">
        <f>('Table-9'!G7/'Table-9'!F7)*100-100</f>
        <v>7.248416608022538</v>
      </c>
      <c r="F7" s="339">
        <f>('Table-9'!H7/'Table-9'!G7)*100-100</f>
        <v>3.083989501312317</v>
      </c>
      <c r="G7" s="339">
        <f>('Table-9'!J7/'Table-9'!H7)*100-100</f>
        <v>2.0369191597708607</v>
      </c>
      <c r="H7" s="339">
        <f>('Table-9'!K7/'Table-9'!J7)*100-100</f>
        <v>2.0586400499064155</v>
      </c>
      <c r="I7" s="339">
        <f>('Table-9'!L7/'Table-9'!K7)*100-100</f>
        <v>2.8117359413202934</v>
      </c>
      <c r="J7" s="394">
        <f>('Table-9'!M7/'Table-9'!L7)*100-100</f>
        <v>9.036860879904893</v>
      </c>
      <c r="K7" s="329">
        <f>('Table-9'!J7/'Table-9'!E7)*100-100</f>
        <v>18.565088757396467</v>
      </c>
      <c r="L7" s="465">
        <f>('Table-9'!K7/'Table-9'!F7)*100-100</f>
        <v>15.1301900070373</v>
      </c>
      <c r="M7" s="465">
        <f>('Table-9'!L7/'Table-9'!G7)*100-100</f>
        <v>10.367454068241472</v>
      </c>
      <c r="N7" s="465">
        <f>('Table-9'!M7/'Table-9'!H7)*100-100</f>
        <v>16.740929344366663</v>
      </c>
      <c r="O7" s="555"/>
    </row>
    <row r="8" spans="1:15" s="169" customFormat="1" ht="17.25" customHeight="1">
      <c r="A8" s="163" t="s">
        <v>62</v>
      </c>
      <c r="B8" s="164" t="s">
        <v>63</v>
      </c>
      <c r="C8" s="504">
        <v>101</v>
      </c>
      <c r="D8" s="340">
        <f>('Table-9'!F8/'Table-9'!E8)*100-100</f>
        <v>2.8248587570621595</v>
      </c>
      <c r="E8" s="340">
        <f>('Table-9'!G8/'Table-9'!F8)*100-100</f>
        <v>9.419152276295122</v>
      </c>
      <c r="F8" s="340">
        <f>('Table-9'!H8/'Table-9'!G8)*100-100</f>
        <v>5.308464849354394</v>
      </c>
      <c r="G8" s="340">
        <f>('Table-9'!J8/'Table-9'!H8)*100-100</f>
        <v>-2.247956403269754</v>
      </c>
      <c r="H8" s="340">
        <f>('Table-9'!K8/'Table-9'!J8)*100-100</f>
        <v>1.045296167247372</v>
      </c>
      <c r="I8" s="340">
        <f>('Table-9'!L8/'Table-9'!K8)*100-100</f>
        <v>-0.6896551724137936</v>
      </c>
      <c r="J8" s="395">
        <f>('Table-9'!M8/'Table-9'!L8)*100-100</f>
        <v>-1.6666666666666714</v>
      </c>
      <c r="K8" s="272">
        <f>('Table-9'!J8/'Table-9'!E8)*100-100</f>
        <v>15.819209039548014</v>
      </c>
      <c r="L8" s="466">
        <f>('Table-9'!K8/'Table-9'!F8)*100-100</f>
        <v>13.81475667189953</v>
      </c>
      <c r="M8" s="466">
        <f>('Table-9'!L8/'Table-9'!G8)*100-100</f>
        <v>3.2998565279770418</v>
      </c>
      <c r="N8" s="466">
        <f>('Table-9'!M8/'Table-9'!H8)*100-100</f>
        <v>-3.542234332425082</v>
      </c>
      <c r="O8" s="555"/>
    </row>
    <row r="9" spans="1:15" s="162" customFormat="1" ht="16.5" customHeight="1">
      <c r="A9" s="163" t="s">
        <v>64</v>
      </c>
      <c r="B9" s="164" t="s">
        <v>65</v>
      </c>
      <c r="C9" s="504">
        <v>266</v>
      </c>
      <c r="D9" s="340">
        <f>('Table-9'!F9/'Table-9'!E9)*100-100</f>
        <v>0.6225680933852118</v>
      </c>
      <c r="E9" s="340">
        <f>('Table-9'!G9/'Table-9'!F9)*100-100</f>
        <v>0.5413766434648153</v>
      </c>
      <c r="F9" s="340">
        <f>('Table-9'!H9/'Table-9'!G9)*100-100</f>
        <v>2.923076923076934</v>
      </c>
      <c r="G9" s="340">
        <f>('Table-9'!J9/'Table-9'!H9)*100-100</f>
        <v>4.783258594917768</v>
      </c>
      <c r="H9" s="340">
        <f>('Table-9'!K9/'Table-9'!J9)*100-100</f>
        <v>9.700427960057084</v>
      </c>
      <c r="I9" s="340">
        <f>('Table-9'!L9/'Table-9'!K9)*100-100</f>
        <v>1.625487646293891</v>
      </c>
      <c r="J9" s="395">
        <f>('Table-9'!M9/'Table-9'!L9)*100-100</f>
        <v>37.17210492642354</v>
      </c>
      <c r="K9" s="272">
        <f>('Table-9'!J9/'Table-9'!E9)*100-100</f>
        <v>9.105058365758751</v>
      </c>
      <c r="L9" s="466">
        <f>('Table-9'!K9/'Table-9'!F9)*100-100</f>
        <v>18.94818252126838</v>
      </c>
      <c r="M9" s="466">
        <f>('Table-9'!L9/'Table-9'!G9)*100-100</f>
        <v>20.230769230769226</v>
      </c>
      <c r="N9" s="466">
        <f>('Table-9'!M9/'Table-9'!H9)*100-100</f>
        <v>60.23916292974587</v>
      </c>
      <c r="O9" s="555"/>
    </row>
    <row r="10" spans="1:15" s="162" customFormat="1" ht="12" customHeight="1">
      <c r="A10" s="163" t="s">
        <v>66</v>
      </c>
      <c r="B10" s="164" t="s">
        <v>174</v>
      </c>
      <c r="C10" s="504">
        <v>388</v>
      </c>
      <c r="D10" s="340">
        <f>('Table-9'!F10/'Table-9'!E10)*100-100</f>
        <v>14.97927767910005</v>
      </c>
      <c r="E10" s="340">
        <f>('Table-9'!G10/'Table-9'!F10)*100-100</f>
        <v>17.816683831101983</v>
      </c>
      <c r="F10" s="340">
        <f>('Table-9'!H10/'Table-9'!G10)*100-100</f>
        <v>0.30594405594403895</v>
      </c>
      <c r="G10" s="340">
        <f>('Table-9'!J10/'Table-9'!H10)*100-100</f>
        <v>-2.5272331154684196</v>
      </c>
      <c r="H10" s="340">
        <f>('Table-9'!K10/'Table-9'!J10)*100-100</f>
        <v>5.409029950827019</v>
      </c>
      <c r="I10" s="340">
        <f>('Table-9'!L10/'Table-9'!K10)*100-100</f>
        <v>2.9262086513994774</v>
      </c>
      <c r="J10" s="395">
        <f>('Table-9'!M10/'Table-9'!L10)*100-100</f>
        <v>9.6003296250515</v>
      </c>
      <c r="K10" s="272">
        <f>('Table-9'!J10/'Table-9'!E10)*100-100</f>
        <v>32.44523386619301</v>
      </c>
      <c r="L10" s="466">
        <f>('Table-9'!K10/'Table-9'!F10)*100-100</f>
        <v>21.421215242018548</v>
      </c>
      <c r="M10" s="466">
        <f>('Table-9'!L10/'Table-9'!G10)*100-100</f>
        <v>6.0751748251748126</v>
      </c>
      <c r="N10" s="466">
        <f>('Table-9'!M10/'Table-9'!H10)*100-100</f>
        <v>15.904139433551194</v>
      </c>
      <c r="O10" s="555"/>
    </row>
    <row r="11" spans="1:15" s="162" customFormat="1" ht="11.25" customHeight="1">
      <c r="A11" s="163"/>
      <c r="B11" s="164" t="s">
        <v>165</v>
      </c>
      <c r="C11" s="504"/>
      <c r="D11" s="340"/>
      <c r="E11" s="340"/>
      <c r="F11" s="340"/>
      <c r="G11" s="340"/>
      <c r="H11" s="340"/>
      <c r="I11" s="340"/>
      <c r="J11" s="395"/>
      <c r="K11" s="460"/>
      <c r="L11" s="467"/>
      <c r="M11" s="467"/>
      <c r="N11" s="467"/>
      <c r="O11" s="555"/>
    </row>
    <row r="12" spans="1:15" s="162" customFormat="1" ht="18.75" customHeight="1">
      <c r="A12" s="163" t="s">
        <v>68</v>
      </c>
      <c r="B12" s="164" t="s">
        <v>69</v>
      </c>
      <c r="C12" s="504">
        <v>472</v>
      </c>
      <c r="D12" s="340">
        <f>('Table-9'!F11/'Table-9'!E11)*100-100</f>
        <v>-0.3236245954692549</v>
      </c>
      <c r="E12" s="340">
        <f>('Table-9'!G11/'Table-9'!F11)*100-100</f>
        <v>2.0292207792207932</v>
      </c>
      <c r="F12" s="340">
        <f>('Table-9'!H11/'Table-9'!G11)*100-100</f>
        <v>3.898170246618932</v>
      </c>
      <c r="G12" s="340">
        <f>('Table-9'!J11/'Table-9'!H11)*100-100</f>
        <v>3.0627871362940198</v>
      </c>
      <c r="H12" s="340">
        <f>('Table-9'!K11/'Table-9'!J11)*100-100</f>
        <v>-2.2288261515601846</v>
      </c>
      <c r="I12" s="340">
        <f>('Table-9'!L11/'Table-9'!K11)*100-100</f>
        <v>2.963525835866278</v>
      </c>
      <c r="J12" s="395">
        <f>('Table-9'!M11/'Table-9'!L11)*100-100</f>
        <v>-0.9594095940959448</v>
      </c>
      <c r="K12" s="272">
        <f>('Table-9'!J11/'Table-9'!E11)*100-100</f>
        <v>8.899676375404539</v>
      </c>
      <c r="L12" s="466">
        <f>('Table-9'!K11/'Table-9'!F11)*100-100</f>
        <v>6.818181818181813</v>
      </c>
      <c r="M12" s="466">
        <f>('Table-9'!L11/'Table-9'!G11)*100-100</f>
        <v>7.796340493237878</v>
      </c>
      <c r="N12" s="466">
        <f>('Table-9'!M11/'Table-9'!H11)*100-100</f>
        <v>2.7565084226646093</v>
      </c>
      <c r="O12" s="555"/>
    </row>
    <row r="13" spans="1:15" s="169" customFormat="1" ht="18.75" customHeight="1">
      <c r="A13" s="163"/>
      <c r="B13" s="187" t="s">
        <v>70</v>
      </c>
      <c r="C13" s="504"/>
      <c r="D13" s="339"/>
      <c r="E13" s="339"/>
      <c r="F13" s="339"/>
      <c r="G13" s="339"/>
      <c r="H13" s="339"/>
      <c r="I13" s="339"/>
      <c r="J13" s="394"/>
      <c r="K13" s="461"/>
      <c r="L13" s="468"/>
      <c r="M13" s="468"/>
      <c r="N13" s="468"/>
      <c r="O13" s="555"/>
    </row>
    <row r="14" spans="1:15" s="162" customFormat="1" ht="23.25" customHeight="1">
      <c r="A14" s="163"/>
      <c r="B14" s="187" t="s">
        <v>71</v>
      </c>
      <c r="C14" s="505">
        <v>196</v>
      </c>
      <c r="D14" s="341">
        <f>('Table-9'!F13/'Table-9'!E13)*100-100</f>
        <v>-2.2241231822070233</v>
      </c>
      <c r="E14" s="341">
        <f>('Table-9'!G13/'Table-9'!F13)*100-100</f>
        <v>3.849518810148737</v>
      </c>
      <c r="F14" s="341">
        <f>('Table-9'!H13/'Table-9'!G13)*100-100</f>
        <v>5.475989890480193</v>
      </c>
      <c r="G14" s="341">
        <f>('Table-9'!J13/'Table-9'!H13)*100-100</f>
        <v>0.3993610223642179</v>
      </c>
      <c r="H14" s="341">
        <f>('Table-9'!K13/'Table-9'!J13)*100-100</f>
        <v>-1.9888623707239361</v>
      </c>
      <c r="I14" s="341">
        <f>('Table-9'!L13/'Table-9'!K13)*100-100</f>
        <v>-1.2175324675324646</v>
      </c>
      <c r="J14" s="396">
        <f>('Table-9'!M13/'Table-9'!L13)*100-100</f>
        <v>-0.9038619556285994</v>
      </c>
      <c r="K14" s="329">
        <f>('Table-9'!J13/'Table-9'!E13)*100-100</f>
        <v>7.527801539777585</v>
      </c>
      <c r="L14" s="465">
        <f>('Table-9'!K13/'Table-9'!F13)*100-100</f>
        <v>7.786526684164485</v>
      </c>
      <c r="M14" s="465">
        <f>('Table-9'!L13/'Table-9'!G13)*100-100</f>
        <v>2.5273799494523956</v>
      </c>
      <c r="N14" s="465">
        <f>('Table-9'!M13/'Table-9'!H13)*100-100</f>
        <v>-3.6741214057508103</v>
      </c>
      <c r="O14" s="555"/>
    </row>
    <row r="15" spans="1:15" s="162" customFormat="1" ht="18.75" customHeight="1">
      <c r="A15" s="163" t="s">
        <v>72</v>
      </c>
      <c r="B15" s="164" t="s">
        <v>73</v>
      </c>
      <c r="C15" s="504">
        <v>227</v>
      </c>
      <c r="D15" s="340">
        <f>('Table-9'!F14/'Table-9'!E14)*100-100</f>
        <v>0.47355958958168287</v>
      </c>
      <c r="E15" s="340">
        <f>('Table-9'!G14/'Table-9'!F14)*100-100</f>
        <v>-1.099764336213667</v>
      </c>
      <c r="F15" s="340">
        <f>('Table-9'!H14/'Table-9'!G14)*100-100</f>
        <v>6.830818109610789</v>
      </c>
      <c r="G15" s="340">
        <f>('Table-9'!J14/'Table-9'!H14)*100-100</f>
        <v>10.855018587360604</v>
      </c>
      <c r="H15" s="340">
        <f>('Table-9'!K14/'Table-9'!J14)*100-100</f>
        <v>-4.2924211938296395</v>
      </c>
      <c r="I15" s="340">
        <f>('Table-9'!L14/'Table-9'!K14)*100-100</f>
        <v>5.746320953048368</v>
      </c>
      <c r="J15" s="395">
        <f>('Table-9'!M14/'Table-9'!L14)*100-100</f>
        <v>1.988071570576551</v>
      </c>
      <c r="K15" s="462">
        <f>('Table-9'!J14/'Table-9'!E14)*100-100</f>
        <v>17.67955801104972</v>
      </c>
      <c r="L15" s="469">
        <f>('Table-9'!K14/'Table-9'!F14)*100-100</f>
        <v>12.097407698350352</v>
      </c>
      <c r="M15" s="469">
        <f>('Table-9'!L14/'Table-9'!G14)*100-100</f>
        <v>19.857029388403504</v>
      </c>
      <c r="N15" s="469">
        <f>('Table-9'!M14/'Table-9'!H14)*100-100</f>
        <v>14.423791821561352</v>
      </c>
      <c r="O15" s="555"/>
    </row>
    <row r="16" spans="1:15" s="162" customFormat="1" ht="27" customHeight="1">
      <c r="A16" s="163" t="s">
        <v>74</v>
      </c>
      <c r="B16" s="164" t="s">
        <v>75</v>
      </c>
      <c r="C16" s="504">
        <v>167</v>
      </c>
      <c r="D16" s="340">
        <f>('Table-9'!F15/'Table-9'!E15)*100-100</f>
        <v>3.775167785234899</v>
      </c>
      <c r="E16" s="340">
        <f>('Table-9'!G15/'Table-9'!F15)*100-100</f>
        <v>5.012126111560235</v>
      </c>
      <c r="F16" s="340">
        <f>('Table-9'!H15/'Table-9'!G15)*100-100</f>
        <v>5.850654349499607</v>
      </c>
      <c r="G16" s="340">
        <f>('Table-9'!J15/'Table-9'!H15)*100-100</f>
        <v>3.490909090909099</v>
      </c>
      <c r="H16" s="340">
        <f>('Table-9'!K15/'Table-9'!J15)*100-100</f>
        <v>-0.07027406886859922</v>
      </c>
      <c r="I16" s="340">
        <f>('Table-9'!L15/'Table-9'!K15)*100-100</f>
        <v>2.1800281293952395</v>
      </c>
      <c r="J16" s="395">
        <f>('Table-9'!M15/'Table-9'!L15)*100-100</f>
        <v>1.0323468685478332</v>
      </c>
      <c r="K16" s="272">
        <f>('Table-9'!J15/'Table-9'!E15)*100-100</f>
        <v>19.379194630872504</v>
      </c>
      <c r="L16" s="466">
        <f>('Table-9'!K15/'Table-9'!F15)*100-100</f>
        <v>14.955537590945838</v>
      </c>
      <c r="M16" s="466">
        <f>('Table-9'!L15/'Table-9'!G15)*100-100</f>
        <v>11.855273287143959</v>
      </c>
      <c r="N16" s="466">
        <f>('Table-9'!M15/'Table-9'!H15)*100-100</f>
        <v>6.7636363636363654</v>
      </c>
      <c r="O16" s="555"/>
    </row>
    <row r="17" spans="1:15" s="162" customFormat="1" ht="18.75" customHeight="1">
      <c r="A17" s="166" t="s">
        <v>76</v>
      </c>
      <c r="B17" s="168" t="s">
        <v>23</v>
      </c>
      <c r="C17" s="501">
        <v>221</v>
      </c>
      <c r="D17" s="339">
        <f>('Table-9'!F16/'Table-9'!E16)*100-100</f>
        <v>2.922309337134706</v>
      </c>
      <c r="E17" s="339">
        <f>('Table-9'!G16/'Table-9'!F16)*100-100</f>
        <v>3.5318559556786653</v>
      </c>
      <c r="F17" s="339">
        <f>('Table-9'!H16/'Table-9'!G16)*100-100</f>
        <v>2.2742474916388034</v>
      </c>
      <c r="G17" s="339">
        <f>('Table-9'!J16/'Table-9'!H16)*100-100</f>
        <v>5.297580117723982</v>
      </c>
      <c r="H17" s="339">
        <f>('Table-9'!K16/'Table-9'!J16)*100-100</f>
        <v>-1.6770186335403565</v>
      </c>
      <c r="I17" s="339">
        <f>('Table-9'!L16/'Table-9'!K16)*100-100</f>
        <v>-1.200252684775748</v>
      </c>
      <c r="J17" s="394">
        <f>('Table-9'!M16/'Table-9'!L16)*100-100</f>
        <v>0.31969309462915874</v>
      </c>
      <c r="K17" s="329">
        <f>('Table-9'!J16/'Table-9'!E16)*100-100</f>
        <v>14.754098360655732</v>
      </c>
      <c r="L17" s="465">
        <f>('Table-9'!K16/'Table-9'!F16)*100-100</f>
        <v>9.62603878116343</v>
      </c>
      <c r="M17" s="465">
        <f>('Table-9'!L16/'Table-9'!G16)*100-100</f>
        <v>4.615384615384627</v>
      </c>
      <c r="N17" s="465">
        <f>('Table-9'!M16/'Table-9'!H16)*100-100</f>
        <v>2.6160889470242097</v>
      </c>
      <c r="O17" s="555"/>
    </row>
    <row r="18" spans="1:15" s="162" customFormat="1" ht="18.75" customHeight="1">
      <c r="A18" s="163" t="s">
        <v>77</v>
      </c>
      <c r="B18" s="164" t="s">
        <v>78</v>
      </c>
      <c r="C18" s="504">
        <v>102</v>
      </c>
      <c r="D18" s="340">
        <f>('Table-9'!F17/'Table-9'!E17)*100-100</f>
        <v>5.981182795698899</v>
      </c>
      <c r="E18" s="340">
        <f>('Table-9'!G17/'Table-9'!F17)*100-100</f>
        <v>-3.7412809131261753</v>
      </c>
      <c r="F18" s="340">
        <f>('Table-9'!H17/'Table-9'!G17)*100-100</f>
        <v>3.6231884057970944</v>
      </c>
      <c r="G18" s="340">
        <f>('Table-9'!J17/'Table-9'!H17)*100-100</f>
        <v>7.8830260648442305</v>
      </c>
      <c r="H18" s="340">
        <f>('Table-9'!K17/'Table-9'!J17)*100-100</f>
        <v>-0.3535651149086618</v>
      </c>
      <c r="I18" s="340">
        <f>('Table-9'!L17/'Table-9'!K17)*100-100</f>
        <v>-0.29568302779419753</v>
      </c>
      <c r="J18" s="395">
        <f>('Table-9'!M17/'Table-9'!L17)*100-100</f>
        <v>-0.35587188612099396</v>
      </c>
      <c r="K18" s="272">
        <f>('Table-9'!J17/'Table-9'!E17)*100-100</f>
        <v>14.04569892473117</v>
      </c>
      <c r="L18" s="466">
        <f>('Table-9'!K17/'Table-9'!F17)*100-100</f>
        <v>7.228915662650607</v>
      </c>
      <c r="M18" s="466">
        <f>('Table-9'!L17/'Table-9'!G17)*100-100</f>
        <v>11.067193675889314</v>
      </c>
      <c r="N18" s="466">
        <f>('Table-9'!M17/'Table-9'!H17)*100-100</f>
        <v>6.802288620470435</v>
      </c>
      <c r="O18" s="555"/>
    </row>
    <row r="19" spans="1:15" s="169" customFormat="1" ht="12.75" customHeight="1">
      <c r="A19" s="163" t="s">
        <v>79</v>
      </c>
      <c r="B19" s="164" t="s">
        <v>166</v>
      </c>
      <c r="C19" s="504">
        <v>119</v>
      </c>
      <c r="D19" s="340">
        <f>('Table-9'!F18/'Table-9'!E18)*100-100</f>
        <v>0</v>
      </c>
      <c r="E19" s="340">
        <f>('Table-9'!G18/'Table-9'!F18)*100-100</f>
        <v>10.977443609022558</v>
      </c>
      <c r="F19" s="340">
        <f>('Table-9'!H18/'Table-9'!G18)*100-100</f>
        <v>1.0162601626016396</v>
      </c>
      <c r="G19" s="340">
        <f>('Table-9'!J18/'Table-9'!H18)*100-100</f>
        <v>3.0181086519114757</v>
      </c>
      <c r="H19" s="340">
        <f>('Table-9'!K18/'Table-9'!J18)*100-100</f>
        <v>-2.994791666666657</v>
      </c>
      <c r="I19" s="340">
        <f>('Table-9'!L18/'Table-9'!K18)*100-100</f>
        <v>-2.0134228187919376</v>
      </c>
      <c r="J19" s="395">
        <f>('Table-9'!M18/'Table-9'!L18)*100-100</f>
        <v>1.0273972602739718</v>
      </c>
      <c r="K19" s="272">
        <f>('Table-9'!J18/'Table-9'!E18)*100-100</f>
        <v>15.488721804511258</v>
      </c>
      <c r="L19" s="466">
        <f>('Table-9'!K18/'Table-9'!F18)*100-100</f>
        <v>12.030075187969928</v>
      </c>
      <c r="M19" s="466">
        <f>('Table-9'!L18/'Table-9'!G18)*100-100</f>
        <v>-1.084010840108391</v>
      </c>
      <c r="N19" s="466">
        <f>('Table-9'!M18/'Table-9'!H18)*100-100</f>
        <v>-1.0731052984574063</v>
      </c>
      <c r="O19" s="555"/>
    </row>
    <row r="20" spans="1:15" s="169" customFormat="1" ht="12" customHeight="1">
      <c r="A20" s="163"/>
      <c r="B20" s="164" t="s">
        <v>167</v>
      </c>
      <c r="C20" s="504"/>
      <c r="D20" s="340"/>
      <c r="E20" s="340"/>
      <c r="F20" s="340"/>
      <c r="G20" s="340"/>
      <c r="H20" s="340"/>
      <c r="I20" s="340"/>
      <c r="J20" s="395"/>
      <c r="K20" s="272"/>
      <c r="L20" s="466"/>
      <c r="M20" s="466"/>
      <c r="N20" s="466"/>
      <c r="O20" s="555"/>
    </row>
    <row r="21" spans="1:15" s="162" customFormat="1" ht="23.25" customHeight="1">
      <c r="A21" s="161" t="s">
        <v>80</v>
      </c>
      <c r="B21" s="168" t="s">
        <v>54</v>
      </c>
      <c r="C21" s="501">
        <v>1789</v>
      </c>
      <c r="D21" s="339">
        <f>('Table-9'!F20/'Table-9'!E20)*100-100</f>
        <v>4.421261798310965</v>
      </c>
      <c r="E21" s="339">
        <f>('Table-9'!G20/'Table-9'!F20)*100-100</f>
        <v>5.613701236917223</v>
      </c>
      <c r="F21" s="339">
        <f>('Table-9'!H20/'Table-9'!G20)*100-100</f>
        <v>0.5855855855855907</v>
      </c>
      <c r="G21" s="339">
        <f>('Table-9'!J20/'Table-9'!H20)*100-100</f>
        <v>0.35826242722794177</v>
      </c>
      <c r="H21" s="339">
        <f>('Table-9'!K20/'Table-9'!J20)*100-100</f>
        <v>-3.0343596608656753</v>
      </c>
      <c r="I21" s="339">
        <f>('Table-9'!L20/'Table-9'!K20)*100-100</f>
        <v>-4.0497008743672325</v>
      </c>
      <c r="J21" s="394">
        <f>('Table-9'!M20/'Table-9'!L20)*100-100</f>
        <v>10.935251798561168</v>
      </c>
      <c r="K21" s="329">
        <f>('Table-9'!J20/'Table-9'!E20)*100-100</f>
        <v>11.326378539493277</v>
      </c>
      <c r="L21" s="465">
        <f>('Table-9'!K20/'Table-9'!F20)*100-100</f>
        <v>3.3777354900095276</v>
      </c>
      <c r="M21" s="465">
        <f>('Table-9'!L20/'Table-9'!G20)*100-100</f>
        <v>-6.081081081081081</v>
      </c>
      <c r="N21" s="465">
        <f>('Table-9'!M20/'Table-9'!H20)*100-100</f>
        <v>3.582624272279446</v>
      </c>
      <c r="O21" s="555"/>
    </row>
    <row r="22" spans="1:15" s="162" customFormat="1" ht="18.75" customHeight="1">
      <c r="A22" s="163" t="s">
        <v>81</v>
      </c>
      <c r="B22" s="164" t="s">
        <v>82</v>
      </c>
      <c r="C22" s="504">
        <v>94</v>
      </c>
      <c r="D22" s="340">
        <f>('Table-9'!F21/'Table-9'!E21)*100-100</f>
        <v>-0.6325474410580796</v>
      </c>
      <c r="E22" s="340">
        <f>('Table-9'!G21/'Table-9'!F21)*100-100</f>
        <v>4.282407407407391</v>
      </c>
      <c r="F22" s="340">
        <f>('Table-9'!H21/'Table-9'!G21)*100-100</f>
        <v>13.096559378468385</v>
      </c>
      <c r="G22" s="340">
        <f>('Table-9'!J21/'Table-9'!H21)*100-100</f>
        <v>10.64769381746811</v>
      </c>
      <c r="H22" s="340">
        <f>('Table-9'!K21/'Table-9'!J21)*100-100</f>
        <v>-3.370288248337033</v>
      </c>
      <c r="I22" s="340">
        <f>('Table-9'!L21/'Table-9'!K21)*100-100</f>
        <v>5.277650298301978</v>
      </c>
      <c r="J22" s="395">
        <f>('Table-9'!M21/'Table-9'!L21)*100-100</f>
        <v>3.661726242371401</v>
      </c>
      <c r="K22" s="272">
        <f>('Table-9'!J21/'Table-9'!E21)*100-100</f>
        <v>29.672225416906258</v>
      </c>
      <c r="L22" s="466">
        <f>('Table-9'!K21/'Table-9'!F21)*100-100</f>
        <v>26.099537037037024</v>
      </c>
      <c r="M22" s="466">
        <f>('Table-9'!L21/'Table-9'!G21)*100-100</f>
        <v>27.30299667036627</v>
      </c>
      <c r="N22" s="466">
        <f>('Table-9'!M21/'Table-9'!H21)*100-100</f>
        <v>16.68302257114817</v>
      </c>
      <c r="O22" s="555"/>
    </row>
    <row r="23" spans="1:15" s="162" customFormat="1" ht="12" customHeight="1">
      <c r="A23" s="163" t="s">
        <v>83</v>
      </c>
      <c r="B23" s="164" t="s">
        <v>84</v>
      </c>
      <c r="C23" s="504">
        <v>1554</v>
      </c>
      <c r="D23" s="340">
        <f>('Table-9'!F22/'Table-9'!E22)*100-100</f>
        <v>6.532416502946958</v>
      </c>
      <c r="E23" s="340">
        <f>('Table-9'!G22/'Table-9'!F22)*100-100</f>
        <v>5.348086675887515</v>
      </c>
      <c r="F23" s="340">
        <f>('Table-9'!H22/'Table-9'!G22)*100-100</f>
        <v>0</v>
      </c>
      <c r="G23" s="340">
        <f>('Table-9'!J22/'Table-9'!H22)*100-100</f>
        <v>0.08752735229758457</v>
      </c>
      <c r="H23" s="340">
        <f>('Table-9'!K22/'Table-9'!J22)*100-100</f>
        <v>-3.0170529077393837</v>
      </c>
      <c r="I23" s="340">
        <f>('Table-9'!L22/'Table-9'!K22)*100-100</f>
        <v>-4.733994589720467</v>
      </c>
      <c r="J23" s="395">
        <f>('Table-9'!M22/'Table-9'!L22)*100-100</f>
        <v>10.884997633696173</v>
      </c>
      <c r="K23" s="272">
        <f>('Table-9'!J22/'Table-9'!E22)*100-100</f>
        <v>12.328094302554021</v>
      </c>
      <c r="L23" s="466">
        <f>('Table-9'!K22/'Table-9'!F22)*100-100</f>
        <v>2.2591055786076453</v>
      </c>
      <c r="M23" s="466">
        <f>('Table-9'!L22/'Table-9'!G22)*100-100</f>
        <v>-7.527352297592998</v>
      </c>
      <c r="N23" s="466">
        <f>('Table-9'!M22/'Table-9'!H22)*100-100</f>
        <v>2.538293216630194</v>
      </c>
      <c r="O23" s="555"/>
    </row>
    <row r="24" spans="1:15" s="162" customFormat="1" ht="11.25" customHeight="1">
      <c r="A24" s="163"/>
      <c r="B24" s="164" t="s">
        <v>168</v>
      </c>
      <c r="C24" s="504"/>
      <c r="D24" s="340"/>
      <c r="E24" s="340"/>
      <c r="F24" s="340"/>
      <c r="G24" s="340"/>
      <c r="H24" s="340"/>
      <c r="I24" s="340"/>
      <c r="J24" s="395"/>
      <c r="K24" s="460"/>
      <c r="L24" s="467"/>
      <c r="M24" s="467"/>
      <c r="N24" s="467"/>
      <c r="O24" s="555"/>
    </row>
    <row r="25" spans="1:15" s="162" customFormat="1" ht="18.75" customHeight="1">
      <c r="A25" s="163" t="s">
        <v>85</v>
      </c>
      <c r="B25" s="164" t="s">
        <v>86</v>
      </c>
      <c r="C25" s="504">
        <v>141</v>
      </c>
      <c r="D25" s="340">
        <f>('Table-9'!F23/'Table-9'!E23)*100-100</f>
        <v>-16.882444329363025</v>
      </c>
      <c r="E25" s="340">
        <f>('Table-9'!G23/'Table-9'!F23)*100-100</f>
        <v>11.401869158878512</v>
      </c>
      <c r="F25" s="340">
        <f>('Table-9'!H23/'Table-9'!G23)*100-100</f>
        <v>0</v>
      </c>
      <c r="G25" s="340">
        <f>('Table-9'!J23/'Table-9'!H23)*100-100</f>
        <v>-3.243847874720359</v>
      </c>
      <c r="H25" s="340">
        <f>('Table-9'!K23/'Table-9'!J23)*100-100</f>
        <v>-3.0057803468208135</v>
      </c>
      <c r="I25" s="340">
        <f>('Table-9'!L23/'Table-9'!K23)*100-100</f>
        <v>-2.026221692491063</v>
      </c>
      <c r="J25" s="395">
        <f>('Table-9'!M23/'Table-9'!L23)*100-100</f>
        <v>18.004866180048666</v>
      </c>
      <c r="K25" s="272">
        <f>('Table-9'!J23/'Table-9'!E23)*100-100</f>
        <v>-10.409114448472295</v>
      </c>
      <c r="L25" s="466">
        <f>('Table-9'!K23/'Table-9'!F23)*100-100</f>
        <v>4.54828660436138</v>
      </c>
      <c r="M25" s="466">
        <f>('Table-9'!L23/'Table-9'!G23)*100-100</f>
        <v>-8.053691275167779</v>
      </c>
      <c r="N25" s="466">
        <f>('Table-9'!M23/'Table-9'!H23)*100-100</f>
        <v>8.501118568232656</v>
      </c>
      <c r="O25" s="555"/>
    </row>
    <row r="26" spans="1:15" s="162" customFormat="1" ht="24.75" customHeight="1">
      <c r="A26" s="170" t="s">
        <v>87</v>
      </c>
      <c r="B26" s="168" t="s">
        <v>55</v>
      </c>
      <c r="C26" s="501">
        <v>113</v>
      </c>
      <c r="D26" s="339">
        <f>('Table-9'!F24/'Table-9'!E24)*100-100</f>
        <v>-5.459272097053741</v>
      </c>
      <c r="E26" s="339">
        <f>('Table-9'!G24/'Table-9'!F24)*100-100</f>
        <v>5.499541704857933</v>
      </c>
      <c r="F26" s="339">
        <f>('Table-9'!H24/'Table-9'!G24)*100-100</f>
        <v>18.071242397914872</v>
      </c>
      <c r="G26" s="339">
        <f>('Table-9'!J24/'Table-9'!H24)*100-100</f>
        <v>20.52980132450331</v>
      </c>
      <c r="H26" s="339">
        <f>('Table-9'!K24/'Table-9'!J24)*100-100</f>
        <v>-2.991452991452988</v>
      </c>
      <c r="I26" s="339">
        <f>('Table-9'!L24/'Table-9'!K24)*100-100</f>
        <v>7.8036500943990035</v>
      </c>
      <c r="J26" s="394">
        <f>('Table-9'!M24/'Table-9'!L24)*100-100</f>
        <v>6.888499708114409</v>
      </c>
      <c r="K26" s="329">
        <f>('Table-9'!J24/'Table-9'!E24)*100-100</f>
        <v>41.94107452339688</v>
      </c>
      <c r="L26" s="465">
        <f>('Table-9'!K24/'Table-9'!F24)*100-100</f>
        <v>45.646196150320804</v>
      </c>
      <c r="M26" s="465">
        <f>('Table-9'!L24/'Table-9'!G24)*100-100</f>
        <v>48.82710686359687</v>
      </c>
      <c r="N26" s="465">
        <f>('Table-9'!M24/'Table-9'!H24)*100-100</f>
        <v>34.73142016188373</v>
      </c>
      <c r="O26" s="555"/>
    </row>
    <row r="27" spans="1:15" s="169" customFormat="1" ht="24" customHeight="1">
      <c r="A27" s="163" t="s">
        <v>88</v>
      </c>
      <c r="B27" s="164" t="s">
        <v>89</v>
      </c>
      <c r="C27" s="504">
        <v>113</v>
      </c>
      <c r="D27" s="340">
        <f>('Table-9'!F25/'Table-9'!E25)*100-100</f>
        <v>-5.459272097053741</v>
      </c>
      <c r="E27" s="340">
        <f>('Table-9'!G25/'Table-9'!F25)*100-100</f>
        <v>5.499541704857933</v>
      </c>
      <c r="F27" s="340">
        <f>('Table-9'!H25/'Table-9'!G25)*100-100</f>
        <v>18.071242397914872</v>
      </c>
      <c r="G27" s="340">
        <f>('Table-9'!J25/'Table-9'!H25)*100-100</f>
        <v>20.52980132450331</v>
      </c>
      <c r="H27" s="340">
        <f>('Table-9'!K25/'Table-9'!J25)*100-100</f>
        <v>-2.991452991452988</v>
      </c>
      <c r="I27" s="340">
        <f>('Table-9'!L25/'Table-9'!K25)*100-100</f>
        <v>7.8036500943990035</v>
      </c>
      <c r="J27" s="395">
        <f>('Table-9'!M25/'Table-9'!L25)*100-100</f>
        <v>6.888499708114409</v>
      </c>
      <c r="K27" s="272">
        <f>('Table-9'!J25/'Table-9'!E25)*100-100</f>
        <v>41.94107452339688</v>
      </c>
      <c r="L27" s="466">
        <f>('Table-9'!K25/'Table-9'!F25)*100-100</f>
        <v>45.646196150320804</v>
      </c>
      <c r="M27" s="466">
        <f>('Table-9'!L25/'Table-9'!G25)*100-100</f>
        <v>48.82710686359687</v>
      </c>
      <c r="N27" s="466">
        <f>('Table-9'!M25/'Table-9'!H25)*100-100</f>
        <v>34.73142016188373</v>
      </c>
      <c r="O27" s="555"/>
    </row>
    <row r="28" spans="1:15" ht="6" customHeight="1">
      <c r="A28" s="188"/>
      <c r="B28" s="309"/>
      <c r="C28" s="384"/>
      <c r="D28" s="275"/>
      <c r="E28" s="275"/>
      <c r="F28" s="275"/>
      <c r="G28" s="275"/>
      <c r="H28" s="275"/>
      <c r="I28" s="275"/>
      <c r="J28" s="397"/>
      <c r="K28" s="463"/>
      <c r="L28" s="470"/>
      <c r="M28" s="470"/>
      <c r="N28" s="470"/>
      <c r="O28" s="555"/>
    </row>
    <row r="29" spans="1:15" ht="4.5" customHeight="1">
      <c r="A29" s="154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555"/>
    </row>
    <row r="30" spans="1:15" ht="14.25" customHeight="1">
      <c r="A30" s="154" t="s">
        <v>140</v>
      </c>
      <c r="B30" s="174"/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555"/>
    </row>
    <row r="31" spans="4:14" ht="13.5" customHeight="1"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</row>
    <row r="32" spans="1:14" ht="12.75">
      <c r="A32" s="174"/>
      <c r="B32" s="174"/>
      <c r="C32" s="183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</row>
  </sheetData>
  <sheetProtection/>
  <mergeCells count="5">
    <mergeCell ref="O1:O30"/>
    <mergeCell ref="A4:A5"/>
    <mergeCell ref="B4:B5"/>
    <mergeCell ref="C4:C5"/>
    <mergeCell ref="D4:N4"/>
  </mergeCells>
  <printOptions/>
  <pageMargins left="0.25" right="0.08" top="0.42" bottom="0.3" header="0.4" footer="0.2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3">
      <selection activeCell="B29" sqref="B29"/>
    </sheetView>
  </sheetViews>
  <sheetFormatPr defaultColWidth="11.5" defaultRowHeight="12.75"/>
  <cols>
    <col min="1" max="1" width="8.16015625" style="79" customWidth="1"/>
    <col min="2" max="2" width="35.33203125" style="79" customWidth="1"/>
    <col min="3" max="3" width="7.16015625" style="79" customWidth="1"/>
    <col min="4" max="8" width="9.16015625" style="79" customWidth="1"/>
    <col min="9" max="10" width="10.16015625" style="79" customWidth="1"/>
    <col min="11" max="11" width="9.16015625" style="79" customWidth="1"/>
    <col min="12" max="12" width="10" style="79" customWidth="1"/>
    <col min="13" max="14" width="9.83203125" style="79" customWidth="1"/>
    <col min="15" max="15" width="3.33203125" style="79" customWidth="1"/>
    <col min="16" max="16384" width="11.5" style="79" customWidth="1"/>
  </cols>
  <sheetData>
    <row r="1" ht="20.25" customHeight="1">
      <c r="A1" s="155" t="s">
        <v>276</v>
      </c>
    </row>
    <row r="2" spans="2:15" ht="12" customHeight="1">
      <c r="B2"/>
      <c r="C2"/>
      <c r="D2"/>
      <c r="E2"/>
      <c r="F2"/>
      <c r="G2"/>
      <c r="H2"/>
      <c r="I2"/>
      <c r="J2"/>
      <c r="K2"/>
      <c r="L2"/>
      <c r="M2"/>
      <c r="N2"/>
      <c r="O2" s="539">
        <v>21</v>
      </c>
    </row>
    <row r="3" spans="1:15" ht="11.25" customHeight="1">
      <c r="A3"/>
      <c r="B3"/>
      <c r="C3"/>
      <c r="D3"/>
      <c r="E3"/>
      <c r="K3" s="158" t="s">
        <v>50</v>
      </c>
      <c r="L3"/>
      <c r="M3"/>
      <c r="N3"/>
      <c r="O3" s="539"/>
    </row>
    <row r="4" spans="1:15" ht="13.5" customHeight="1">
      <c r="A4" s="139"/>
      <c r="B4" s="154"/>
      <c r="C4" s="158"/>
      <c r="O4" s="573"/>
    </row>
    <row r="5" spans="1:15" ht="3.75" customHeight="1">
      <c r="A5" s="139"/>
      <c r="B5" s="154"/>
      <c r="C5" s="158"/>
      <c r="O5" s="573"/>
    </row>
    <row r="6" spans="1:15" ht="16.5" customHeight="1">
      <c r="A6" s="556" t="s">
        <v>126</v>
      </c>
      <c r="B6" s="558" t="s">
        <v>15</v>
      </c>
      <c r="C6" s="560" t="s">
        <v>9</v>
      </c>
      <c r="D6" s="570" t="s">
        <v>125</v>
      </c>
      <c r="E6" s="571"/>
      <c r="F6" s="571"/>
      <c r="G6" s="571"/>
      <c r="H6" s="571"/>
      <c r="I6" s="571"/>
      <c r="J6" s="571"/>
      <c r="K6" s="571"/>
      <c r="L6" s="571"/>
      <c r="M6" s="571"/>
      <c r="N6" s="572"/>
      <c r="O6" s="573"/>
    </row>
    <row r="7" spans="1:15" ht="52.5" customHeight="1">
      <c r="A7" s="566"/>
      <c r="B7" s="564"/>
      <c r="C7" s="567"/>
      <c r="D7" s="358" t="s">
        <v>179</v>
      </c>
      <c r="E7" s="191" t="s">
        <v>185</v>
      </c>
      <c r="F7" s="191" t="s">
        <v>193</v>
      </c>
      <c r="G7" s="191" t="s">
        <v>216</v>
      </c>
      <c r="H7" s="191" t="s">
        <v>225</v>
      </c>
      <c r="I7" s="191" t="s">
        <v>234</v>
      </c>
      <c r="J7" s="375" t="s">
        <v>255</v>
      </c>
      <c r="K7" s="261" t="s">
        <v>217</v>
      </c>
      <c r="L7" s="261" t="s">
        <v>226</v>
      </c>
      <c r="M7" s="261" t="s">
        <v>235</v>
      </c>
      <c r="N7" s="261" t="s">
        <v>254</v>
      </c>
      <c r="O7" s="573"/>
    </row>
    <row r="8" spans="1:15" s="169" customFormat="1" ht="24.75" customHeight="1">
      <c r="A8" s="170" t="s">
        <v>90</v>
      </c>
      <c r="B8" s="168" t="s">
        <v>56</v>
      </c>
      <c r="C8" s="192">
        <v>467</v>
      </c>
      <c r="D8" s="276">
        <f>('Table-9 cont''d'!F5/'Table-9 cont''d'!E5)*100-100</f>
        <v>3.972366148531961</v>
      </c>
      <c r="E8" s="276">
        <f>('Table-9 cont''d'!G5/'Table-9 cont''d'!F5)*100-100</f>
        <v>3.571428571428555</v>
      </c>
      <c r="F8" s="428">
        <f>('Table-9 cont''d'!H5/'Table-9 cont''d'!G5)*100-100</f>
        <v>4.3303929430633445</v>
      </c>
      <c r="G8" s="428">
        <f>('Table-9 cont''d'!J5/'Table-9 cont''d'!H5)*100-100</f>
        <v>2.920830130668733</v>
      </c>
      <c r="H8" s="428">
        <f>('Table-9 cont''d'!K5/'Table-9 cont''d'!J5)*100-100</f>
        <v>-2.688573562359963</v>
      </c>
      <c r="I8" s="428">
        <f>('Table-9 cont''d'!L5/'Table-9 cont''d'!K5)*100-100</f>
        <v>-0.9976976208749164</v>
      </c>
      <c r="J8" s="385">
        <f>('Table-9 cont''d'!M5/'Table-9 cont''d'!L5)*100-100</f>
        <v>0.38759689922480334</v>
      </c>
      <c r="K8" s="323">
        <f>('Table-9 cont''d'!J5/'Table-9 cont''d'!E5)*100-100</f>
        <v>15.630397236614854</v>
      </c>
      <c r="L8" s="320">
        <f>('Table-9 cont''d'!K5/'Table-9 cont''d'!F5)*100-100</f>
        <v>8.222591362126238</v>
      </c>
      <c r="M8" s="320">
        <f>('Table-9 cont''d'!L5/'Table-9 cont''d'!G5)*100-100</f>
        <v>3.448275862068968</v>
      </c>
      <c r="N8" s="320">
        <f>('Table-9 cont''d'!M5/'Table-9 cont''d'!H5)*100-100</f>
        <v>-0.4611837048424263</v>
      </c>
      <c r="O8" s="573"/>
    </row>
    <row r="9" spans="1:15" ht="18.75" customHeight="1">
      <c r="A9" s="163" t="s">
        <v>91</v>
      </c>
      <c r="B9" s="164" t="s">
        <v>92</v>
      </c>
      <c r="C9" s="193">
        <v>252</v>
      </c>
      <c r="D9" s="274">
        <f>('Table-9 cont''d'!F6/'Table-9 cont''d'!E6)*100-100</f>
        <v>3.4327009936766046</v>
      </c>
      <c r="E9" s="274">
        <f>('Table-9 cont''d'!G6/'Table-9 cont''d'!F6)*100-100</f>
        <v>4.192139737991269</v>
      </c>
      <c r="F9" s="429">
        <f>('Table-9 cont''d'!H6/'Table-9 cont''d'!G6)*100-100</f>
        <v>3.8558256496228154</v>
      </c>
      <c r="G9" s="429">
        <f>('Table-9 cont''d'!J6/'Table-9 cont''d'!H6)*100-100</f>
        <v>1.3720742534301849</v>
      </c>
      <c r="H9" s="429">
        <f>('Table-9 cont''d'!K6/'Table-9 cont''d'!J6)*100-100</f>
        <v>-4.140127388535021</v>
      </c>
      <c r="I9" s="429">
        <f>('Table-9 cont''d'!L6/'Table-9 cont''d'!K6)*100-100</f>
        <v>-0.08305647840532515</v>
      </c>
      <c r="J9" s="386">
        <f>('Table-9 cont''d'!M6/'Table-9 cont''d'!L6)*100-100</f>
        <v>-1.3300083125519393</v>
      </c>
      <c r="K9" s="324">
        <f>('Table-9 cont''d'!J6/'Table-9 cont''d'!E6)*100-100</f>
        <v>13.459801264679314</v>
      </c>
      <c r="L9" s="321">
        <f>('Table-9 cont''d'!K6/'Table-9 cont''d'!F6)*100-100</f>
        <v>5.1528384279476</v>
      </c>
      <c r="M9" s="321">
        <f>('Table-9 cont''d'!L6/'Table-9 cont''d'!G6)*100-100</f>
        <v>0.8382229673093065</v>
      </c>
      <c r="N9" s="321">
        <f>('Table-9 cont''d'!M6/'Table-9 cont''d'!H6)*100-100</f>
        <v>-4.19693301049233</v>
      </c>
      <c r="O9" s="573"/>
    </row>
    <row r="10" spans="1:15" ht="11.25" customHeight="1">
      <c r="A10" s="163" t="s">
        <v>93</v>
      </c>
      <c r="B10" s="164" t="s">
        <v>171</v>
      </c>
      <c r="C10" s="193">
        <v>103</v>
      </c>
      <c r="D10" s="274">
        <f>('Table-9 cont''d'!F7/'Table-9 cont''d'!E7)*100-100</f>
        <v>6.2339880444064875</v>
      </c>
      <c r="E10" s="274">
        <f>('Table-9 cont''d'!G7/'Table-9 cont''d'!F7)*100-100</f>
        <v>1.286173633440498</v>
      </c>
      <c r="F10" s="429">
        <f>('Table-9 cont''d'!H7/'Table-9 cont''d'!G7)*100-100</f>
        <v>4.841269841269849</v>
      </c>
      <c r="G10" s="429">
        <f>('Table-9 cont''d'!J7/'Table-9 cont''d'!H7)*100-100</f>
        <v>6.510219530658574</v>
      </c>
      <c r="H10" s="429">
        <f>('Table-9 cont''d'!K7/'Table-9 cont''d'!J7)*100-100</f>
        <v>-0.07107320540156081</v>
      </c>
      <c r="I10" s="429">
        <f>('Table-9 cont''d'!L7/'Table-9 cont''d'!K7)*100-100</f>
        <v>-4.338549075391171</v>
      </c>
      <c r="J10" s="386">
        <f>('Table-9 cont''d'!M7/'Table-9 cont''d'!L7)*100-100</f>
        <v>6.394052044609651</v>
      </c>
      <c r="K10" s="324">
        <f>('Table-9 cont''d'!J7/'Table-9 cont''d'!E7)*100-100</f>
        <v>20.1537147736977</v>
      </c>
      <c r="L10" s="321">
        <f>('Table-9 cont''d'!K7/'Table-9 cont''d'!F7)*100-100</f>
        <v>13.022508038585201</v>
      </c>
      <c r="M10" s="321">
        <f>('Table-9 cont''d'!L7/'Table-9 cont''d'!G7)*100-100</f>
        <v>6.746031746031747</v>
      </c>
      <c r="N10" s="321">
        <f>('Table-9 cont''d'!M7/'Table-9 cont''d'!H7)*100-100</f>
        <v>8.327024981074942</v>
      </c>
      <c r="O10" s="573"/>
    </row>
    <row r="11" spans="1:15" ht="12" customHeight="1">
      <c r="A11" s="163"/>
      <c r="B11" s="164" t="s">
        <v>170</v>
      </c>
      <c r="C11" s="193"/>
      <c r="D11" s="274"/>
      <c r="E11" s="274"/>
      <c r="F11" s="429"/>
      <c r="G11" s="429"/>
      <c r="H11" s="429"/>
      <c r="I11" s="429"/>
      <c r="J11" s="386"/>
      <c r="K11" s="324"/>
      <c r="L11" s="321"/>
      <c r="M11" s="321"/>
      <c r="N11" s="321"/>
      <c r="O11" s="573"/>
    </row>
    <row r="12" spans="1:15" s="162" customFormat="1" ht="18.75" customHeight="1">
      <c r="A12" s="163" t="s">
        <v>94</v>
      </c>
      <c r="B12" s="164" t="s">
        <v>95</v>
      </c>
      <c r="C12" s="193">
        <v>112</v>
      </c>
      <c r="D12" s="274">
        <f>('Table-9 cont''d'!F9/'Table-9 cont''d'!E9)*100-100</f>
        <v>3.1746031746031917</v>
      </c>
      <c r="E12" s="274">
        <f>('Table-9 cont''d'!G9/'Table-9 cont''d'!F9)*100-100</f>
        <v>4.461538461538467</v>
      </c>
      <c r="F12" s="429">
        <f>('Table-9 cont''d'!H9/'Table-9 cont''d'!G9)*100-100</f>
        <v>4.639175257731949</v>
      </c>
      <c r="G12" s="429">
        <f>('Table-9 cont''d'!J9/'Table-9 cont''d'!H9)*100-100</f>
        <v>2.814919071076716</v>
      </c>
      <c r="H12" s="429">
        <f>('Table-9 cont''d'!K9/'Table-9 cont''d'!J9)*100-100</f>
        <v>-2.1902806297056827</v>
      </c>
      <c r="I12" s="429">
        <f>('Table-9 cont''d'!L9/'Table-9 cont''d'!K9)*100-100</f>
        <v>0.5598320503848839</v>
      </c>
      <c r="J12" s="386">
        <f>('Table-9 cont''d'!M9/'Table-9 cont''d'!L9)*100-100</f>
        <v>-1.878914405010434</v>
      </c>
      <c r="K12" s="324">
        <f>('Table-9 cont''d'!J9/'Table-9 cont''d'!E9)*100-100</f>
        <v>15.952380952380935</v>
      </c>
      <c r="L12" s="321">
        <f>('Table-9 cont''d'!K9/'Table-9 cont''d'!F9)*100-100</f>
        <v>9.92307692307692</v>
      </c>
      <c r="M12" s="321">
        <f>('Table-9 cont''d'!L9/'Table-9 cont''d'!G9)*100-100</f>
        <v>5.817378497790855</v>
      </c>
      <c r="N12" s="321">
        <f>('Table-9 cont''d'!M9/'Table-9 cont''d'!H9)*100-100</f>
        <v>-0.7741027445460844</v>
      </c>
      <c r="O12" s="573"/>
    </row>
    <row r="13" spans="1:15" s="169" customFormat="1" ht="24.75" customHeight="1">
      <c r="A13" s="170" t="s">
        <v>96</v>
      </c>
      <c r="B13" s="168" t="s">
        <v>26</v>
      </c>
      <c r="C13" s="192">
        <v>3776</v>
      </c>
      <c r="D13" s="273">
        <f>('Table-9 cont''d'!F10/'Table-9 cont''d'!E10)*100-100</f>
        <v>-0.16077170418006403</v>
      </c>
      <c r="E13" s="273">
        <f>('Table-9 cont''d'!G10/'Table-9 cont''d'!F10)*100-100</f>
        <v>4.991948470209337</v>
      </c>
      <c r="F13" s="430">
        <f>('Table-9 cont''d'!H10/'Table-9 cont''d'!G10)*100-100</f>
        <v>3.297546012269919</v>
      </c>
      <c r="G13" s="430">
        <f>('Table-9 cont''d'!J10/'Table-9 cont''d'!H10)*100-100</f>
        <v>2.004454342984417</v>
      </c>
      <c r="H13" s="430">
        <f>('Table-9 cont''d'!K10/'Table-9 cont''d'!J10)*100-100</f>
        <v>-5.24017467248909</v>
      </c>
      <c r="I13" s="430">
        <f>('Table-9 cont''d'!L10/'Table-9 cont''d'!K10)*100-100</f>
        <v>-0.4608294930875587</v>
      </c>
      <c r="J13" s="387">
        <f>('Table-9 cont''d'!M10/'Table-9 cont''d'!L10)*100-100</f>
        <v>0.617283950617292</v>
      </c>
      <c r="K13" s="331">
        <f>('Table-9 cont''d'!J10/'Table-9 cont''d'!E10)*100-100</f>
        <v>10.450160771704176</v>
      </c>
      <c r="L13" s="330">
        <f>('Table-9 cont''d'!K10/'Table-9 cont''d'!F10)*100-100</f>
        <v>4.830917874396135</v>
      </c>
      <c r="M13" s="330">
        <f>('Table-9 cont''d'!L10/'Table-9 cont''d'!G10)*100-100</f>
        <v>-0.6134969325153463</v>
      </c>
      <c r="N13" s="330">
        <f>('Table-9 cont''d'!M10/'Table-9 cont''d'!H10)*100-100</f>
        <v>-3.1922791388270184</v>
      </c>
      <c r="O13" s="573"/>
    </row>
    <row r="14" spans="1:15" ht="27" customHeight="1">
      <c r="A14" s="163" t="s">
        <v>97</v>
      </c>
      <c r="B14" s="164" t="s">
        <v>98</v>
      </c>
      <c r="C14" s="193">
        <v>305</v>
      </c>
      <c r="D14" s="274">
        <f>('Table-9 cont''d'!F11/'Table-9 cont''d'!E11)*100-100</f>
        <v>-4.704944178628395</v>
      </c>
      <c r="E14" s="274">
        <f>('Table-9 cont''d'!G11/'Table-9 cont''d'!F11)*100-100</f>
        <v>10.209205020920493</v>
      </c>
      <c r="F14" s="429">
        <f>('Table-9 cont''d'!H11/'Table-9 cont''d'!G11)*100-100</f>
        <v>9.643128321943834</v>
      </c>
      <c r="G14" s="429">
        <f>('Table-9 cont''d'!J11/'Table-9 cont''d'!H11)*100-100</f>
        <v>-0.1385041551246644</v>
      </c>
      <c r="H14" s="429">
        <f>('Table-9 cont''d'!K11/'Table-9 cont''d'!J11)*100-100</f>
        <v>-9.708737864077662</v>
      </c>
      <c r="I14" s="429">
        <f>('Table-9 cont''d'!L11/'Table-9 cont''d'!K11)*100-100</f>
        <v>9.83102918586792</v>
      </c>
      <c r="J14" s="386">
        <f>('Table-9 cont''d'!M11/'Table-9 cont''d'!L11)*100-100</f>
        <v>-4.125874125874134</v>
      </c>
      <c r="K14" s="324">
        <f>('Table-9 cont''d'!J11/'Table-9 cont''d'!E11)*100-100</f>
        <v>14.992025518341293</v>
      </c>
      <c r="L14" s="321">
        <f>('Table-9 cont''d'!K11/'Table-9 cont''d'!F11)*100-100</f>
        <v>8.953974895397494</v>
      </c>
      <c r="M14" s="321">
        <f>('Table-9 cont''d'!L11/'Table-9 cont''d'!G11)*100-100</f>
        <v>8.580106302201983</v>
      </c>
      <c r="N14" s="321">
        <f>('Table-9 cont''d'!M11/'Table-9 cont''d'!H11)*100-100</f>
        <v>-5.055401662049874</v>
      </c>
      <c r="O14" s="573"/>
    </row>
    <row r="15" spans="1:15" s="169" customFormat="1" ht="11.25" customHeight="1">
      <c r="A15" s="163"/>
      <c r="B15" s="187" t="s">
        <v>70</v>
      </c>
      <c r="C15" s="193"/>
      <c r="D15" s="274"/>
      <c r="E15" s="274"/>
      <c r="F15" s="429"/>
      <c r="G15" s="429"/>
      <c r="H15" s="429"/>
      <c r="I15" s="429"/>
      <c r="J15" s="386"/>
      <c r="K15" s="324"/>
      <c r="L15" s="321"/>
      <c r="M15" s="321"/>
      <c r="N15" s="321"/>
      <c r="O15" s="573"/>
    </row>
    <row r="16" spans="1:15" s="344" customFormat="1" ht="13.5" customHeight="1">
      <c r="A16" s="177"/>
      <c r="B16" s="179" t="s">
        <v>99</v>
      </c>
      <c r="C16" s="194">
        <v>226</v>
      </c>
      <c r="D16" s="343">
        <f>('Table-9 cont''d'!F13/'Table-9 cont''d'!E13)*100-100</f>
        <v>1.1755485893417017</v>
      </c>
      <c r="E16" s="343">
        <f>('Table-9 cont''d'!G13/'Table-9 cont''d'!F13)*100-100</f>
        <v>0.07745933384973114</v>
      </c>
      <c r="F16" s="431">
        <f>('Table-9 cont''d'!H13/'Table-9 cont''d'!G13)*100-100</f>
        <v>8.900928792569658</v>
      </c>
      <c r="G16" s="431">
        <f>('Table-9 cont''d'!J13/'Table-9 cont''d'!H13)*100-100</f>
        <v>-0.07107320540156081</v>
      </c>
      <c r="H16" s="431">
        <f>('Table-9 cont''d'!K13/'Table-9 cont''d'!J13)*100-100</f>
        <v>-2.7027027027026804</v>
      </c>
      <c r="I16" s="431">
        <f>('Table-9 cont''d'!L13/'Table-9 cont''d'!K13)*100-100</f>
        <v>2.192982456140342</v>
      </c>
      <c r="J16" s="388">
        <f>('Table-9 cont''d'!M13/'Table-9 cont''d'!L13)*100-100</f>
        <v>-4.291845493562235</v>
      </c>
      <c r="K16" s="335">
        <f>('Table-9 cont''d'!J13/'Table-9 cont''d'!E13)*100-100</f>
        <v>10.188087774294672</v>
      </c>
      <c r="L16" s="334">
        <f>('Table-9 cont''d'!K13/'Table-9 cont''d'!F13)*100-100</f>
        <v>5.964368706429141</v>
      </c>
      <c r="M16" s="334">
        <f>('Table-9 cont''d'!L13/'Table-9 cont''d'!G13)*100-100</f>
        <v>8.20433436532511</v>
      </c>
      <c r="N16" s="334">
        <f>('Table-9 cont''d'!M13/'Table-9 cont''d'!H13)*100-100</f>
        <v>-4.904051172707867</v>
      </c>
      <c r="O16" s="573"/>
    </row>
    <row r="17" spans="1:15" s="169" customFormat="1" ht="24" customHeight="1">
      <c r="A17" s="163" t="s">
        <v>100</v>
      </c>
      <c r="B17" s="164" t="s">
        <v>127</v>
      </c>
      <c r="C17" s="193">
        <v>2590</v>
      </c>
      <c r="D17" s="274">
        <f>('Table-9 cont''d'!F14/'Table-9 cont''d'!E14)*100-100</f>
        <v>0.17331022530329676</v>
      </c>
      <c r="E17" s="274">
        <f>('Table-9 cont''d'!G14/'Table-9 cont''d'!F14)*100-100</f>
        <v>4.844290657439458</v>
      </c>
      <c r="F17" s="429">
        <f>('Table-9 cont''d'!H14/'Table-9 cont''d'!G14)*100-100</f>
        <v>3.052805280528048</v>
      </c>
      <c r="G17" s="429">
        <f>('Table-9 cont''d'!J14/'Table-9 cont''d'!H14)*100-100</f>
        <v>0.4003202562049495</v>
      </c>
      <c r="H17" s="429">
        <f>('Table-9 cont''d'!K14/'Table-9 cont''d'!J14)*100-100</f>
        <v>-4.066985645933016</v>
      </c>
      <c r="I17" s="429">
        <f>('Table-9 cont''d'!L14/'Table-9 cont''d'!K14)*100-100</f>
        <v>-1.2468827930174626</v>
      </c>
      <c r="J17" s="386">
        <f>('Table-9 cont''d'!M14/'Table-9 cont''d'!L14)*100-100</f>
        <v>0.2525252525252597</v>
      </c>
      <c r="K17" s="324">
        <f>('Table-9 cont''d'!J14/'Table-9 cont''d'!E14)*100-100</f>
        <v>8.665511265164639</v>
      </c>
      <c r="L17" s="321">
        <f>('Table-9 cont''d'!K14/'Table-9 cont''d'!F14)*100-100</f>
        <v>4.065743944636679</v>
      </c>
      <c r="M17" s="321">
        <f>('Table-9 cont''d'!L14/'Table-9 cont''d'!G14)*100-100</f>
        <v>-1.9801980198019749</v>
      </c>
      <c r="N17" s="321">
        <f>('Table-9 cont''d'!M14/'Table-9 cont''d'!H14)*100-100</f>
        <v>-4.643714971977587</v>
      </c>
      <c r="O17" s="573"/>
    </row>
    <row r="18" spans="1:15" ht="10.5" customHeight="1">
      <c r="A18" s="163"/>
      <c r="B18" s="187" t="s">
        <v>70</v>
      </c>
      <c r="C18" s="193"/>
      <c r="D18" s="274"/>
      <c r="E18" s="274"/>
      <c r="F18" s="429"/>
      <c r="G18" s="429"/>
      <c r="H18" s="429"/>
      <c r="I18" s="429"/>
      <c r="J18" s="386"/>
      <c r="K18" s="324"/>
      <c r="L18" s="321"/>
      <c r="M18" s="321"/>
      <c r="N18" s="321"/>
      <c r="O18" s="573"/>
    </row>
    <row r="19" spans="1:15" s="344" customFormat="1" ht="12.75" customHeight="1">
      <c r="A19" s="177"/>
      <c r="B19" s="179" t="s">
        <v>102</v>
      </c>
      <c r="C19" s="195">
        <v>1141</v>
      </c>
      <c r="D19" s="343">
        <f>('Table-9 cont''d'!F16/'Table-9 cont''d'!E16)*100-100</f>
        <v>-1.0380622837370197</v>
      </c>
      <c r="E19" s="343">
        <f>('Table-9 cont''d'!G16/'Table-9 cont''d'!F16)*100-100</f>
        <v>5.0699300699300665</v>
      </c>
      <c r="F19" s="431">
        <f>('Table-9 cont''d'!H16/'Table-9 cont''d'!G16)*100-100</f>
        <v>3.1613976705490785</v>
      </c>
      <c r="G19" s="431">
        <f>('Table-9 cont''d'!J16/'Table-9 cont''d'!H16)*100-100</f>
        <v>2.499999999999986</v>
      </c>
      <c r="H19" s="431">
        <f>('Table-9 cont''d'!K16/'Table-9 cont''d'!J16)*100-100</f>
        <v>-4.878048780487802</v>
      </c>
      <c r="I19" s="431">
        <f>('Table-9 cont''d'!L16/'Table-9 cont''d'!K16)*100-100</f>
        <v>0.6617038875103418</v>
      </c>
      <c r="J19" s="388">
        <f>('Table-9 cont''d'!M16/'Table-9 cont''d'!L16)*100-100</f>
        <v>-1.561216105176669</v>
      </c>
      <c r="K19" s="335">
        <f>('Table-9 cont''d'!J16/'Table-9 cont''d'!E16)*100-100</f>
        <v>9.948096885813158</v>
      </c>
      <c r="L19" s="334">
        <f>('Table-9 cont''d'!K16/'Table-9 cont''d'!F16)*100-100</f>
        <v>5.681818181818187</v>
      </c>
      <c r="M19" s="334">
        <f>('Table-9 cont''d'!L16/'Table-9 cont''d'!G16)*100-100</f>
        <v>1.247920133111478</v>
      </c>
      <c r="N19" s="334">
        <f>('Table-9 cont''d'!M16/'Table-9 cont''d'!H16)*100-100</f>
        <v>-3.3870967741935516</v>
      </c>
      <c r="O19" s="573"/>
    </row>
    <row r="20" spans="1:15" s="344" customFormat="1" ht="14.25" customHeight="1">
      <c r="A20" s="177"/>
      <c r="B20" s="179" t="s">
        <v>143</v>
      </c>
      <c r="C20" s="194">
        <v>755</v>
      </c>
      <c r="D20" s="343">
        <f>('Table-9 cont''d'!F17/'Table-9 cont''d'!E17)*100-100</f>
        <v>-0.36330608537691944</v>
      </c>
      <c r="E20" s="343">
        <f>('Table-9 cont''d'!G17/'Table-9 cont''d'!F17)*100-100</f>
        <v>4.9225159525979905</v>
      </c>
      <c r="F20" s="431">
        <f>('Table-9 cont''d'!H17/'Table-9 cont''d'!G17)*100-100</f>
        <v>2.953953084274559</v>
      </c>
      <c r="G20" s="431">
        <f>('Table-9 cont''d'!J17/'Table-9 cont''d'!H17)*100-100</f>
        <v>-1.6033755274261665</v>
      </c>
      <c r="H20" s="431">
        <f>('Table-9 cont''d'!K17/'Table-9 cont''d'!J17)*100-100</f>
        <v>-4.888507718696388</v>
      </c>
      <c r="I20" s="431">
        <f>('Table-9 cont''d'!L17/'Table-9 cont''d'!K17)*100-100</f>
        <v>-1.9837691614066841</v>
      </c>
      <c r="J20" s="388">
        <f>('Table-9 cont''d'!M17/'Table-9 cont''d'!L17)*100-100</f>
        <v>3.7718491260349367</v>
      </c>
      <c r="K20" s="335">
        <f>('Table-9 cont''d'!J17/'Table-9 cont''d'!E17)*100-100</f>
        <v>5.903723887375122</v>
      </c>
      <c r="L20" s="334">
        <f>('Table-9 cont''d'!K17/'Table-9 cont''d'!F17)*100-100</f>
        <v>1.0938924339106677</v>
      </c>
      <c r="M20" s="334">
        <f>('Table-9 cont''d'!L17/'Table-9 cont''d'!G17)*100-100</f>
        <v>-5.560382276281487</v>
      </c>
      <c r="N20" s="334">
        <f>('Table-9 cont''d'!M17/'Table-9 cont''d'!H17)*100-100</f>
        <v>-4.810126582278485</v>
      </c>
      <c r="O20" s="573"/>
    </row>
    <row r="21" spans="1:15" ht="15" customHeight="1">
      <c r="A21" s="177"/>
      <c r="B21" s="179" t="s">
        <v>144</v>
      </c>
      <c r="C21" s="194"/>
      <c r="D21" s="343"/>
      <c r="E21" s="343"/>
      <c r="F21" s="431"/>
      <c r="G21" s="431"/>
      <c r="H21" s="431"/>
      <c r="I21" s="431"/>
      <c r="J21" s="388"/>
      <c r="K21" s="335"/>
      <c r="L21" s="334"/>
      <c r="M21" s="334"/>
      <c r="N21" s="334"/>
      <c r="O21" s="573"/>
    </row>
    <row r="22" spans="1:15" s="344" customFormat="1" ht="23.25" customHeight="1">
      <c r="A22" s="177"/>
      <c r="B22" s="179" t="s">
        <v>103</v>
      </c>
      <c r="C22" s="194">
        <v>235</v>
      </c>
      <c r="D22" s="343">
        <f>('Table-9 cont''d'!F19/'Table-9 cont''d'!E19)*100-100</f>
        <v>-7.370054305663302</v>
      </c>
      <c r="E22" s="343">
        <f>('Table-9 cont''d'!G19/'Table-9 cont''d'!F19)*100-100</f>
        <v>3.5175879396984726</v>
      </c>
      <c r="F22" s="431">
        <f>('Table-9 cont''d'!H19/'Table-9 cont''d'!G19)*100-100</f>
        <v>2.6699029126213674</v>
      </c>
      <c r="G22" s="431">
        <f>('Table-9 cont''d'!J19/'Table-9 cont''d'!H19)*100-100</f>
        <v>1.5760441292356262</v>
      </c>
      <c r="H22" s="431">
        <f>('Table-9 cont''d'!K19/'Table-9 cont''d'!J19)*100-100</f>
        <v>-1.163692785104729</v>
      </c>
      <c r="I22" s="431">
        <f>('Table-9 cont''d'!L19/'Table-9 cont''d'!K19)*100-100</f>
        <v>-11.14599686028258</v>
      </c>
      <c r="J22" s="388">
        <f>('Table-9 cont''d'!M19/'Table-9 cont''d'!L19)*100-100</f>
        <v>1.8551236749116526</v>
      </c>
      <c r="K22" s="335">
        <f>('Table-9 cont''d'!J19/'Table-9 cont''d'!E19)*100-100</f>
        <v>0</v>
      </c>
      <c r="L22" s="334">
        <f>('Table-9 cont''d'!K19/'Table-9 cont''d'!F19)*100-100</f>
        <v>6.700167504187604</v>
      </c>
      <c r="M22" s="334">
        <f>('Table-9 cont''d'!L19/'Table-9 cont''d'!G19)*100-100</f>
        <v>-8.414239482200642</v>
      </c>
      <c r="N22" s="334">
        <f>('Table-9 cont''d'!M19/'Table-9 cont''d'!H19)*100-100</f>
        <v>-9.141055949566592</v>
      </c>
      <c r="O22" s="573"/>
    </row>
    <row r="23" spans="1:15" s="344" customFormat="1" ht="26.25" customHeight="1">
      <c r="A23" s="177"/>
      <c r="B23" s="180" t="s">
        <v>128</v>
      </c>
      <c r="C23" s="194">
        <v>217</v>
      </c>
      <c r="D23" s="343">
        <f>('Table-9 cont''d'!F20/'Table-9 cont''d'!E20)*100-100</f>
        <v>0</v>
      </c>
      <c r="E23" s="343">
        <f>('Table-9 cont''d'!G20/'Table-9 cont''d'!F20)*100-100</f>
        <v>3.04276315789474</v>
      </c>
      <c r="F23" s="431">
        <f>('Table-9 cont''d'!H20/'Table-9 cont''d'!G20)*100-100</f>
        <v>3.9904229848363997</v>
      </c>
      <c r="G23" s="431">
        <f>('Table-9 cont''d'!J20/'Table-9 cont''d'!H20)*100-100</f>
        <v>0.997697620874888</v>
      </c>
      <c r="H23" s="431">
        <f>('Table-9 cont''d'!K20/'Table-9 cont''d'!J20)*100-100</f>
        <v>-2.9635258358662497</v>
      </c>
      <c r="I23" s="431">
        <f>('Table-9 cont''d'!L20/'Table-9 cont''d'!K20)*100-100</f>
        <v>-2.036021926389992</v>
      </c>
      <c r="J23" s="388">
        <f>('Table-9 cont''d'!M20/'Table-9 cont''d'!L20)*100-100</f>
        <v>-2.9576338928856813</v>
      </c>
      <c r="K23" s="335">
        <f>('Table-9 cont''d'!J20/'Table-9 cont''d'!E20)*100-100</f>
        <v>8.2236842105263</v>
      </c>
      <c r="L23" s="334">
        <f>('Table-9 cont''d'!K20/'Table-9 cont''d'!F20)*100-100</f>
        <v>5.016447368421069</v>
      </c>
      <c r="M23" s="334">
        <f>('Table-9 cont''d'!L20/'Table-9 cont''d'!G20)*100-100</f>
        <v>-0.15961691939345712</v>
      </c>
      <c r="N23" s="334">
        <f>('Table-9 cont''d'!M20/'Table-9 cont''d'!H20)*100-100</f>
        <v>-6.830391404451277</v>
      </c>
      <c r="O23" s="573"/>
    </row>
    <row r="24" spans="1:15" ht="18.75" customHeight="1">
      <c r="A24" s="163" t="s">
        <v>104</v>
      </c>
      <c r="B24" s="164" t="s">
        <v>105</v>
      </c>
      <c r="C24" s="193">
        <v>652</v>
      </c>
      <c r="D24" s="274">
        <f>('Table-9 cont''d'!F22/'Table-9 cont''d'!E22)*100-100</f>
        <v>0.5980066445182786</v>
      </c>
      <c r="E24" s="274">
        <f>('Table-9 cont''d'!G22/'Table-9 cont''d'!F22)*100-100</f>
        <v>2.377807133421399</v>
      </c>
      <c r="F24" s="429">
        <f>('Table-9 cont''d'!H22/'Table-9 cont''d'!G22)*100-100</f>
        <v>1.6774193548387188</v>
      </c>
      <c r="G24" s="429">
        <f>('Table-9 cont''d'!J22/'Table-9 cont''d'!H22)*100-100</f>
        <v>1.9670050761421294</v>
      </c>
      <c r="H24" s="429">
        <f>('Table-9 cont''d'!K22/'Table-9 cont''d'!J22)*100-100</f>
        <v>-2.177971375233355</v>
      </c>
      <c r="I24" s="429">
        <f>('Table-9 cont''d'!L22/'Table-9 cont''d'!K22)*100-100</f>
        <v>-1.84478371501271</v>
      </c>
      <c r="J24" s="386">
        <f>('Table-9 cont''d'!M22/'Table-9 cont''d'!L22)*100-100</f>
        <v>4.40699935191185</v>
      </c>
      <c r="K24" s="324">
        <f>('Table-9 cont''d'!J22/'Table-9 cont''d'!E22)*100-100</f>
        <v>6.777408637873748</v>
      </c>
      <c r="L24" s="321">
        <f>('Table-9 cont''d'!K22/'Table-9 cont''d'!F22)*100-100</f>
        <v>3.8309114927344723</v>
      </c>
      <c r="M24" s="321">
        <f>('Table-9 cont''d'!L22/'Table-9 cont''d'!G22)*100-100</f>
        <v>-0.4516129032257936</v>
      </c>
      <c r="N24" s="321">
        <f>('Table-9 cont''d'!M22/'Table-9 cont''d'!H22)*100-100</f>
        <v>2.2208121827411276</v>
      </c>
      <c r="O24" s="573"/>
    </row>
    <row r="25" spans="1:15" ht="10.5" customHeight="1">
      <c r="A25" s="163"/>
      <c r="B25" s="187" t="s">
        <v>70</v>
      </c>
      <c r="C25" s="193"/>
      <c r="D25" s="274"/>
      <c r="E25" s="274"/>
      <c r="F25" s="429"/>
      <c r="G25" s="472"/>
      <c r="H25" s="472"/>
      <c r="I25" s="472"/>
      <c r="J25" s="433"/>
      <c r="K25" s="324"/>
      <c r="L25" s="321"/>
      <c r="M25" s="321"/>
      <c r="N25" s="321"/>
      <c r="O25" s="573"/>
    </row>
    <row r="26" spans="1:15" s="345" customFormat="1" ht="11.25" customHeight="1">
      <c r="A26" s="177"/>
      <c r="B26" s="179" t="s">
        <v>169</v>
      </c>
      <c r="C26" s="194">
        <v>236</v>
      </c>
      <c r="D26" s="343">
        <f>('Table-9 cont''d'!F24/'Table-9 cont''d'!E24)*100-100</f>
        <v>-0.8084577114427844</v>
      </c>
      <c r="E26" s="343">
        <f>('Table-9 cont''d'!G24/'Table-9 cont''d'!F24)*100-100</f>
        <v>4.388714733542315</v>
      </c>
      <c r="F26" s="431">
        <f>('Table-9 cont''d'!H24/'Table-9 cont''d'!G24)*100-100</f>
        <v>3.183183183183175</v>
      </c>
      <c r="G26" s="429">
        <f>('Table-9 cont''d'!J24/'Table-9 cont''d'!H24)*100-100</f>
        <v>4.6565774155995285</v>
      </c>
      <c r="H26" s="429">
        <f>('Table-9 cont''d'!K24/'Table-9 cont''d'!J24)*100-100</f>
        <v>-1.1679644048943345</v>
      </c>
      <c r="I26" s="429">
        <f>('Table-9 cont''d'!L24/'Table-9 cont''d'!K24)*100-100</f>
        <v>-1.6882386043894257</v>
      </c>
      <c r="J26" s="386">
        <f>('Table-9 cont''d'!M24/'Table-9 cont''d'!L24)*100-100</f>
        <v>-3.7779049799656548</v>
      </c>
      <c r="K26" s="335">
        <f>('Table-9 cont''d'!J24/'Table-9 cont''d'!E24)*100-100</f>
        <v>11.815920398009965</v>
      </c>
      <c r="L26" s="334">
        <f>('Table-9 cont''d'!K24/'Table-9 cont''d'!F24)*100-100</f>
        <v>11.410658307210014</v>
      </c>
      <c r="M26" s="334">
        <f>('Table-9 cont''d'!L24/'Table-9 cont''d'!G24)*100-100</f>
        <v>4.924924924924909</v>
      </c>
      <c r="N26" s="334">
        <f>('Table-9 cont''d'!M24/'Table-9 cont''d'!H24)*100-100</f>
        <v>-2.153667054714788</v>
      </c>
      <c r="O26" s="573"/>
    </row>
    <row r="27" spans="1:15" s="169" customFormat="1" ht="11.25" customHeight="1">
      <c r="A27" s="177"/>
      <c r="B27" s="179" t="s">
        <v>145</v>
      </c>
      <c r="C27" s="194"/>
      <c r="D27" s="343"/>
      <c r="E27" s="343"/>
      <c r="F27" s="431"/>
      <c r="G27" s="473"/>
      <c r="H27" s="473"/>
      <c r="I27" s="473"/>
      <c r="J27" s="434"/>
      <c r="K27" s="335"/>
      <c r="L27" s="334"/>
      <c r="M27" s="334"/>
      <c r="N27" s="334"/>
      <c r="O27" s="573"/>
    </row>
    <row r="28" spans="1:15" s="344" customFormat="1" ht="15" customHeight="1">
      <c r="A28" s="181"/>
      <c r="B28" s="179" t="s">
        <v>279</v>
      </c>
      <c r="C28" s="194">
        <v>292</v>
      </c>
      <c r="D28" s="343">
        <f>('Table-9 cont''d'!F26/'Table-9 cont''d'!E26)*100-100</f>
        <v>0.26058631921823405</v>
      </c>
      <c r="E28" s="343">
        <f>('Table-9 cont''d'!G26/'Table-9 cont''d'!F26)*100-100</f>
        <v>0.9096816114360138</v>
      </c>
      <c r="F28" s="431">
        <f>('Table-9 cont''d'!H26/'Table-9 cont''d'!G26)*100-100</f>
        <v>1.4810045074050038</v>
      </c>
      <c r="G28" s="431">
        <f>('Table-9 cont''d'!J26/'Table-9 cont''d'!H26)*100-100</f>
        <v>-2.030456852791872</v>
      </c>
      <c r="H28" s="431">
        <f>('Table-9 cont''d'!K26/'Table-9 cont''d'!J26)*100-100</f>
        <v>-3.1088082901554515</v>
      </c>
      <c r="I28" s="431">
        <f>('Table-9 cont''d'!L26/'Table-9 cont''d'!K26)*100-100</f>
        <v>-3.2085561497326154</v>
      </c>
      <c r="J28" s="388">
        <f>('Table-9 cont''d'!M26/'Table-9 cont''d'!L26)*100-100</f>
        <v>14.157458563535926</v>
      </c>
      <c r="K28" s="335">
        <f>('Table-9 cont''d'!J26/'Table-9 cont''d'!E26)*100-100</f>
        <v>0.5863192182410444</v>
      </c>
      <c r="L28" s="334">
        <f>('Table-9 cont''d'!K26/'Table-9 cont''d'!F26)*100-100</f>
        <v>-2.79402209226771</v>
      </c>
      <c r="M28" s="334">
        <f>('Table-9 cont''d'!L26/'Table-9 cont''d'!G26)*100-100</f>
        <v>-6.761107533805529</v>
      </c>
      <c r="N28" s="334">
        <f>('Table-9 cont''d'!M26/'Table-9 cont''d'!H26)*100-100</f>
        <v>4.8857868020304664</v>
      </c>
      <c r="O28" s="573"/>
    </row>
    <row r="29" spans="1:15" ht="13.5" customHeight="1">
      <c r="A29" s="181"/>
      <c r="B29" s="179" t="s">
        <v>278</v>
      </c>
      <c r="C29" s="194"/>
      <c r="D29" s="343"/>
      <c r="E29" s="343"/>
      <c r="F29" s="431"/>
      <c r="G29" s="472"/>
      <c r="H29" s="472"/>
      <c r="I29" s="472"/>
      <c r="J29" s="433"/>
      <c r="K29" s="335"/>
      <c r="L29" s="334"/>
      <c r="M29" s="334"/>
      <c r="N29" s="334"/>
      <c r="O29" s="573"/>
    </row>
    <row r="30" spans="1:15" ht="12.75" customHeight="1">
      <c r="A30" s="163" t="s">
        <v>106</v>
      </c>
      <c r="B30" s="164" t="s">
        <v>107</v>
      </c>
      <c r="C30" s="193">
        <v>76</v>
      </c>
      <c r="D30" s="274">
        <f>('Table-9 cont''d'!F28/'Table-9 cont''d'!E28)*100-100</f>
        <v>5.839032088374523</v>
      </c>
      <c r="E30" s="274">
        <f>('Table-9 cont''d'!G28/'Table-9 cont''d'!F28)*100-100</f>
        <v>7.0079522862823325</v>
      </c>
      <c r="F30" s="429">
        <f>('Table-9 cont''d'!H28/'Table-9 cont''d'!G28)*100-100</f>
        <v>4.040873200185786</v>
      </c>
      <c r="G30" s="431">
        <f>('Table-9 cont''d'!J28/'Table-9 cont''d'!H28)*100-100</f>
        <v>2.9910714285714164</v>
      </c>
      <c r="H30" s="431">
        <f>('Table-9 cont''d'!K28/'Table-9 cont''d'!J28)*100-100</f>
        <v>-3.0342436064152594</v>
      </c>
      <c r="I30" s="431">
        <f>('Table-9 cont''d'!L28/'Table-9 cont''d'!K28)*100-100</f>
        <v>-1.9669199821188954</v>
      </c>
      <c r="J30" s="388">
        <f>('Table-9 cont''d'!M28/'Table-9 cont''d'!L28)*100-100</f>
        <v>1.0031919744641868</v>
      </c>
      <c r="K30" s="324">
        <f>('Table-9 cont''d'!J28/'Table-9 cont''d'!E28)*100-100</f>
        <v>21.357180431351907</v>
      </c>
      <c r="L30" s="321">
        <f>('Table-9 cont''d'!K28/'Table-9 cont''d'!F28)*100-100</f>
        <v>11.182902584493036</v>
      </c>
      <c r="M30" s="321">
        <f>('Table-9 cont''d'!L28/'Table-9 cont''d'!G28)*100-100</f>
        <v>1.8578727357176064</v>
      </c>
      <c r="N30" s="321">
        <f>('Table-9 cont''d'!M28/'Table-9 cont''d'!H28)*100-100</f>
        <v>-1.1160714285714306</v>
      </c>
      <c r="O30" s="573"/>
    </row>
    <row r="31" spans="1:15" s="169" customFormat="1" ht="15.75" customHeight="1">
      <c r="A31" s="171" t="s">
        <v>108</v>
      </c>
      <c r="B31" s="172" t="s">
        <v>109</v>
      </c>
      <c r="C31" s="196">
        <v>153</v>
      </c>
      <c r="D31" s="271">
        <f>('Table-9 cont''d'!F29/'Table-9 cont''d'!E29)*100-100</f>
        <v>-6.22627182991647</v>
      </c>
      <c r="E31" s="271">
        <f>('Table-9 cont''d'!G29/'Table-9 cont''d'!F29)*100-100</f>
        <v>9.878542510121463</v>
      </c>
      <c r="F31" s="432">
        <f>('Table-9 cont''d'!H29/'Table-9 cont''d'!G29)*100-100</f>
        <v>1.3264554163596358</v>
      </c>
      <c r="G31" s="432">
        <f>('Table-9 cont''d'!J29/'Table-9 cont''d'!H29)*100-100</f>
        <v>31.418181818181807</v>
      </c>
      <c r="H31" s="432">
        <f>('Table-9 cont''d'!K29/'Table-9 cont''d'!J29)*100-100</f>
        <v>-24.405091311566125</v>
      </c>
      <c r="I31" s="432">
        <f>('Table-9 cont''d'!L29/'Table-9 cont''d'!K29)*100-100</f>
        <v>-0.07320644216690653</v>
      </c>
      <c r="J31" s="389">
        <f>('Table-9 cont''d'!M29/'Table-9 cont''d'!L29)*100-100</f>
        <v>-2.930402930402934</v>
      </c>
      <c r="K31" s="325">
        <f>('Table-9 cont''d'!J29/'Table-9 cont''d'!E29)*100-100</f>
        <v>37.2057706909643</v>
      </c>
      <c r="L31" s="322">
        <f>('Table-9 cont''d'!K29/'Table-9 cont''d'!F29)*100-100</f>
        <v>10.6072874493927</v>
      </c>
      <c r="M31" s="322">
        <f>('Table-9 cont''d'!L29/'Table-9 cont''d'!G29)*100-100</f>
        <v>0.5895357406042763</v>
      </c>
      <c r="N31" s="322">
        <f>('Table-9 cont''d'!M29/'Table-9 cont''d'!H29)*100-100</f>
        <v>-3.6363636363636402</v>
      </c>
      <c r="O31" s="573"/>
    </row>
    <row r="32" spans="3:15" ht="4.5" customHeight="1">
      <c r="C32" s="197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573"/>
    </row>
    <row r="33" spans="1:15" ht="12.75" customHeight="1">
      <c r="A33" s="154" t="s">
        <v>30</v>
      </c>
      <c r="B33" s="174"/>
      <c r="C33" s="198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573"/>
    </row>
    <row r="34" ht="12.75" customHeight="1">
      <c r="O34" s="573"/>
    </row>
    <row r="35" spans="1:15" ht="12.75">
      <c r="A35" s="174"/>
      <c r="B35" s="174"/>
      <c r="C35" s="183"/>
      <c r="O35" s="190"/>
    </row>
    <row r="36" spans="1:3" ht="12.75">
      <c r="A36" s="174"/>
      <c r="B36" s="174"/>
      <c r="C36" s="174"/>
    </row>
    <row r="37" spans="1:3" ht="12.75">
      <c r="A37" s="174"/>
      <c r="B37" s="174"/>
      <c r="C37" s="174"/>
    </row>
  </sheetData>
  <sheetProtection/>
  <mergeCells count="5">
    <mergeCell ref="O2:O34"/>
    <mergeCell ref="A6:A7"/>
    <mergeCell ref="B6:B7"/>
    <mergeCell ref="C6:C7"/>
    <mergeCell ref="D6:N6"/>
  </mergeCells>
  <printOptions/>
  <pageMargins left="0.27" right="0.21" top="0.35" bottom="0.19" header="0.21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O24" sqref="O24"/>
    </sheetView>
  </sheetViews>
  <sheetFormatPr defaultColWidth="9.33203125" defaultRowHeight="12.75"/>
  <cols>
    <col min="1" max="1" width="8.66015625" style="0" customWidth="1"/>
    <col min="2" max="2" width="36.33203125" style="0" customWidth="1"/>
    <col min="3" max="3" width="7.66015625" style="0" customWidth="1"/>
    <col min="4" max="7" width="9.16015625" style="0" customWidth="1"/>
    <col min="8" max="10" width="10.16015625" style="0" customWidth="1"/>
    <col min="11" max="14" width="9.16015625" style="0" customWidth="1"/>
    <col min="15" max="15" width="3.83203125" style="0" customWidth="1"/>
  </cols>
  <sheetData>
    <row r="1" spans="1:15" ht="31.5" customHeight="1">
      <c r="A1" s="155" t="s">
        <v>276</v>
      </c>
      <c r="O1" s="539">
        <v>22</v>
      </c>
    </row>
    <row r="2" spans="1:15" ht="18.75" customHeight="1">
      <c r="A2" s="121"/>
      <c r="L2" s="158" t="s">
        <v>50</v>
      </c>
      <c r="O2" s="539"/>
    </row>
    <row r="3" ht="12.75">
      <c r="O3" s="539"/>
    </row>
    <row r="4" spans="1:15" ht="30" customHeight="1">
      <c r="A4" s="574" t="s">
        <v>60</v>
      </c>
      <c r="B4" s="576" t="s">
        <v>15</v>
      </c>
      <c r="C4" s="578" t="s">
        <v>9</v>
      </c>
      <c r="D4" s="570" t="s">
        <v>125</v>
      </c>
      <c r="E4" s="571"/>
      <c r="F4" s="571"/>
      <c r="G4" s="571"/>
      <c r="H4" s="571"/>
      <c r="I4" s="571"/>
      <c r="J4" s="571"/>
      <c r="K4" s="571"/>
      <c r="L4" s="571"/>
      <c r="M4" s="571"/>
      <c r="N4" s="572"/>
      <c r="O4" s="539"/>
    </row>
    <row r="5" spans="1:15" ht="53.25" customHeight="1">
      <c r="A5" s="575"/>
      <c r="B5" s="577"/>
      <c r="C5" s="579"/>
      <c r="D5" s="278" t="s">
        <v>180</v>
      </c>
      <c r="E5" s="278" t="s">
        <v>186</v>
      </c>
      <c r="F5" s="278" t="s">
        <v>194</v>
      </c>
      <c r="G5" s="471" t="s">
        <v>216</v>
      </c>
      <c r="H5" s="471" t="s">
        <v>227</v>
      </c>
      <c r="I5" s="471" t="s">
        <v>236</v>
      </c>
      <c r="J5" s="375" t="s">
        <v>256</v>
      </c>
      <c r="K5" s="474" t="s">
        <v>217</v>
      </c>
      <c r="L5" s="480" t="s">
        <v>237</v>
      </c>
      <c r="M5" s="480" t="s">
        <v>233</v>
      </c>
      <c r="N5" s="480" t="s">
        <v>254</v>
      </c>
      <c r="O5" s="539"/>
    </row>
    <row r="6" spans="1:15" ht="30" customHeight="1">
      <c r="A6" s="170" t="s">
        <v>110</v>
      </c>
      <c r="B6" s="168" t="s">
        <v>57</v>
      </c>
      <c r="C6" s="250">
        <v>1134</v>
      </c>
      <c r="D6" s="273">
        <f>('Table-9 cont''d ..'!F6/'Table-9 cont''d ..'!E6)*100-100</f>
        <v>3.4265103697024273</v>
      </c>
      <c r="E6" s="273">
        <f>('Table-9 cont''d ..'!G6/'Table-9 cont''d ..'!F6)*100-100</f>
        <v>3.400174367916293</v>
      </c>
      <c r="F6" s="273">
        <f>('Table-9 cont''d ..'!H6/'Table-9 cont''d ..'!G6)*100-100</f>
        <v>4.5531197301855</v>
      </c>
      <c r="G6" s="273">
        <f>('Table-9 cont''d ..'!J6/'Table-9 cont''d ..'!H6)*100-100</f>
        <v>2.5806451612903345</v>
      </c>
      <c r="H6" s="273">
        <f>('Table-9 cont''d ..'!K6/'Table-9 cont''d ..'!J6)*100-100</f>
        <v>-2.5157232704402475</v>
      </c>
      <c r="I6" s="273">
        <f>('Table-9 cont''d ..'!L6/'Table-9 cont''d ..'!K6)*100-100</f>
        <v>1.6129032258064484</v>
      </c>
      <c r="J6" s="435">
        <f>('Table-9 cont''d ..'!M6/'Table-9 cont''d ..'!L6)*100-100</f>
        <v>-1.1904761904761898</v>
      </c>
      <c r="K6" s="475">
        <f>('Table-9 cont''d ..'!J6/'Table-9 cont''d ..'!E6)*100-100</f>
        <v>14.69792605951308</v>
      </c>
      <c r="L6" s="176">
        <f>('Table-9 cont''d ..'!K6/'Table-9 cont''d ..'!F6)*100-100</f>
        <v>8.108108108108112</v>
      </c>
      <c r="M6" s="176">
        <f>('Table-9 cont''d ..'!L6/'Table-9 cont''d ..'!G6)*100-100</f>
        <v>6.239460370994948</v>
      </c>
      <c r="N6" s="156">
        <f>('Table-9 cont''d ..'!M6/'Table-9 cont''d ..'!H6)*100-100</f>
        <v>0.40322580645162986</v>
      </c>
      <c r="O6" s="539"/>
    </row>
    <row r="7" spans="1:15" ht="28.5" customHeight="1">
      <c r="A7" s="163" t="s">
        <v>111</v>
      </c>
      <c r="B7" s="164" t="s">
        <v>112</v>
      </c>
      <c r="C7" s="251">
        <v>157</v>
      </c>
      <c r="D7" s="274">
        <f>('Table-9 cont''d ..'!F7/'Table-9 cont''d ..'!E7)*100-100</f>
        <v>2.1201413427561704</v>
      </c>
      <c r="E7" s="274">
        <f>('Table-9 cont''d ..'!G7/'Table-9 cont''d ..'!F7)*100-100</f>
        <v>3.8927335640138523</v>
      </c>
      <c r="F7" s="274">
        <f>('Table-9 cont''d ..'!H7/'Table-9 cont''d ..'!G7)*100-100</f>
        <v>4.246461282264775</v>
      </c>
      <c r="G7" s="274">
        <f>('Table-9 cont''d ..'!J7/'Table-9 cont''d ..'!H7)*100-100</f>
        <v>5.111821086261983</v>
      </c>
      <c r="H7" s="274">
        <f>('Table-9 cont''d ..'!K7/'Table-9 cont''d ..'!J7)*100-100</f>
        <v>-5.2431610942249165</v>
      </c>
      <c r="I7" s="274">
        <f>('Table-9 cont''d ..'!L7/'Table-9 cont''d ..'!K7)*100-100</f>
        <v>-1.3632718524458625</v>
      </c>
      <c r="J7" s="391">
        <f>('Table-9 cont''d ..'!M7/'Table-9 cont''d ..'!L7)*100-100</f>
        <v>-4.959349593495929</v>
      </c>
      <c r="K7" s="476">
        <f>('Table-9 cont''d ..'!J7/'Table-9 cont''d ..'!E7)*100-100</f>
        <v>16.25441696113073</v>
      </c>
      <c r="L7" s="157">
        <f>('Table-9 cont''d ..'!K7/'Table-9 cont''d ..'!F7)*100-100</f>
        <v>7.871972318339118</v>
      </c>
      <c r="M7" s="157">
        <f>('Table-9 cont''d ..'!L7/'Table-9 cont''d ..'!G7)*100-100</f>
        <v>2.414654454621143</v>
      </c>
      <c r="N7" s="157">
        <f>('Table-9 cont''d ..'!M7/'Table-9 cont''d ..'!H7)*100-100</f>
        <v>-6.629392971246006</v>
      </c>
      <c r="O7" s="539"/>
    </row>
    <row r="8" spans="1:15" ht="25.5" customHeight="1">
      <c r="A8" s="163" t="s">
        <v>113</v>
      </c>
      <c r="B8" s="164" t="s">
        <v>114</v>
      </c>
      <c r="C8" s="251">
        <v>194</v>
      </c>
      <c r="D8" s="274">
        <f>('Table-9 cont''d ..'!F8/'Table-9 cont''d ..'!E8)*100-100</f>
        <v>2.0157756354075502</v>
      </c>
      <c r="E8" s="274">
        <f>('Table-9 cont''d ..'!G8/'Table-9 cont''d ..'!F8)*100-100</f>
        <v>3.86597938144331</v>
      </c>
      <c r="F8" s="274">
        <f>('Table-9 cont''d ..'!H8/'Table-9 cont''d ..'!G8)*100-100</f>
        <v>4.3010752688172005</v>
      </c>
      <c r="G8" s="274">
        <f>('Table-9 cont''d ..'!J8/'Table-9 cont''d ..'!H8)*100-100</f>
        <v>7.4544012688342605</v>
      </c>
      <c r="H8" s="274">
        <f>('Table-9 cont''d ..'!K8/'Table-9 cont''d ..'!J8)*100-100</f>
        <v>0.4428044280442691</v>
      </c>
      <c r="I8" s="274">
        <f>('Table-9 cont''d ..'!L8/'Table-9 cont''d ..'!K8)*100-100</f>
        <v>2.351212343864816</v>
      </c>
      <c r="J8" s="391">
        <f>('Table-9 cont''d ..'!M8/'Table-9 cont''d ..'!L8)*100-100</f>
        <v>0.7178750897343775</v>
      </c>
      <c r="K8" s="476">
        <f>('Table-9 cont''d ..'!J8/'Table-9 cont''d ..'!E8)*100-100</f>
        <v>18.75547765118317</v>
      </c>
      <c r="L8" s="157">
        <f>('Table-9 cont''d ..'!K8/'Table-9 cont''d ..'!F8)*100-100</f>
        <v>16.924398625429532</v>
      </c>
      <c r="M8" s="157">
        <f>('Table-9 cont''d ..'!L8/'Table-9 cont''d ..'!G8)*100-100</f>
        <v>15.219189412737805</v>
      </c>
      <c r="N8" s="157">
        <f>('Table-9 cont''d ..'!M8/'Table-9 cont''d ..'!H8)*100-100</f>
        <v>11.260904044409202</v>
      </c>
      <c r="O8" s="539"/>
    </row>
    <row r="9" spans="1:15" ht="27.75" customHeight="1">
      <c r="A9" s="163" t="s">
        <v>115</v>
      </c>
      <c r="B9" s="164" t="s">
        <v>265</v>
      </c>
      <c r="C9" s="251">
        <v>216</v>
      </c>
      <c r="D9" s="274">
        <f>('Table-9 cont''d ..'!F9/'Table-9 cont''d ..'!E9)*100-100</f>
        <v>3.4579439252336357</v>
      </c>
      <c r="E9" s="274">
        <f>('Table-9 cont''d ..'!G9/'Table-9 cont''d ..'!F9)*100-100</f>
        <v>4.878048780487788</v>
      </c>
      <c r="F9" s="274">
        <f>('Table-9 cont''d ..'!H9/'Table-9 cont''d ..'!G9)*100-100</f>
        <v>5.598621877691642</v>
      </c>
      <c r="G9" s="274">
        <f>('Table-9 cont''d ..'!J9/'Table-9 cont''d ..'!H9)*100-100</f>
        <v>4.241435562805876</v>
      </c>
      <c r="H9" s="274">
        <f>('Table-9 cont''d ..'!K9/'Table-9 cont''d ..'!J9)*100-100</f>
        <v>-2.1909233176838825</v>
      </c>
      <c r="I9" s="274">
        <f>('Table-9 cont''d ..'!L9/'Table-9 cont''d ..'!K9)*100-100</f>
        <v>-0.07999999999998408</v>
      </c>
      <c r="J9" s="391">
        <f>('Table-9 cont''d ..'!M9/'Table-9 cont''d ..'!L9)*100-100</f>
        <v>0.7205764611689176</v>
      </c>
      <c r="K9" s="476">
        <f>('Table-9 cont''d ..'!J9/'Table-9 cont''d ..'!E9)*100-100</f>
        <v>19.43925233644859</v>
      </c>
      <c r="L9" s="157">
        <f>('Table-9 cont''d ..'!K9/'Table-9 cont''d ..'!F9)*100-100</f>
        <v>12.917795844625118</v>
      </c>
      <c r="M9" s="157">
        <f>('Table-9 cont''d ..'!L9/'Table-9 cont''d ..'!G9)*100-100</f>
        <v>7.579672695951771</v>
      </c>
      <c r="N9" s="157">
        <f>('Table-9 cont''d ..'!M9/'Table-9 cont''d ..'!H9)*100-100</f>
        <v>2.610114192495928</v>
      </c>
      <c r="O9" s="539"/>
    </row>
    <row r="10" spans="1:15" ht="27" customHeight="1">
      <c r="A10" s="163" t="s">
        <v>116</v>
      </c>
      <c r="B10" s="164" t="s">
        <v>117</v>
      </c>
      <c r="C10" s="251">
        <v>567</v>
      </c>
      <c r="D10" s="274">
        <f>('Table-9 cont''d ..'!F11/'Table-9 cont''d ..'!E11)*100-100</f>
        <v>4.245709123757905</v>
      </c>
      <c r="E10" s="274">
        <f>('Table-9 cont''d ..'!G11/'Table-9 cont''d ..'!F11)*100-100</f>
        <v>2.5996533795493946</v>
      </c>
      <c r="F10" s="274">
        <f>('Table-9 cont''d ..'!H11/'Table-9 cont''d ..'!G11)*100-100</f>
        <v>4.222972972972983</v>
      </c>
      <c r="G10" s="274">
        <f>('Table-9 cont''d ..'!J11/'Table-9 cont''d ..'!H11)*100-100</f>
        <v>-0.3241491085899497</v>
      </c>
      <c r="H10" s="274">
        <f>('Table-9 cont''d ..'!K11/'Table-9 cont''d ..'!J11)*100-100</f>
        <v>-3.00813008130082</v>
      </c>
      <c r="I10" s="274">
        <f>('Table-9 cont''d ..'!L11/'Table-9 cont''d ..'!K11)*100-100</f>
        <v>2.766135792120707</v>
      </c>
      <c r="J10" s="391">
        <f>('Table-9 cont''d ..'!M11/'Table-9 cont''d ..'!L11)*100-100</f>
        <v>-1.5497553017944483</v>
      </c>
      <c r="K10" s="476">
        <f>('Table-9 cont''d ..'!J11/'Table-9 cont''d ..'!E11)*100-100</f>
        <v>11.111111111111114</v>
      </c>
      <c r="L10" s="157">
        <f>('Table-9 cont''d ..'!K11/'Table-9 cont''d ..'!F11)*100-100</f>
        <v>3.3795493934142087</v>
      </c>
      <c r="M10" s="157">
        <f>('Table-9 cont''d ..'!L11/'Table-9 cont''d ..'!G11)*100-100</f>
        <v>3.547297297297277</v>
      </c>
      <c r="N10" s="157">
        <f>('Table-9 cont''d ..'!M11/'Table-9 cont''d ..'!H11)*100-100</f>
        <v>-2.188006482982175</v>
      </c>
      <c r="O10" s="539"/>
    </row>
    <row r="11" spans="1:15" ht="14.25" customHeight="1">
      <c r="A11" s="163"/>
      <c r="B11" s="187" t="s">
        <v>70</v>
      </c>
      <c r="C11" s="251"/>
      <c r="D11" s="273"/>
      <c r="E11" s="273"/>
      <c r="F11" s="273"/>
      <c r="G11" s="273"/>
      <c r="H11" s="273"/>
      <c r="I11" s="273"/>
      <c r="J11" s="435"/>
      <c r="K11" s="475"/>
      <c r="L11" s="176"/>
      <c r="M11" s="176"/>
      <c r="N11" s="176"/>
      <c r="O11" s="539"/>
    </row>
    <row r="12" spans="1:15" s="344" customFormat="1" ht="10.5" customHeight="1">
      <c r="A12" s="181"/>
      <c r="B12" s="179" t="s">
        <v>173</v>
      </c>
      <c r="C12" s="252">
        <v>378</v>
      </c>
      <c r="D12" s="343">
        <f>('Table-9 cont''d ..'!F13/'Table-9 cont''d ..'!E13)*100-100</f>
        <v>3.2590051457976017</v>
      </c>
      <c r="E12" s="343">
        <f>('Table-9 cont''d ..'!G13/'Table-9 cont''d ..'!F13)*100-100</f>
        <v>2.99003322259135</v>
      </c>
      <c r="F12" s="343">
        <f>('Table-9 cont''d ..'!H13/'Table-9 cont''d ..'!G13)*100-100</f>
        <v>4.274193548387089</v>
      </c>
      <c r="G12" s="343">
        <f>('Table-9 cont''d ..'!J13/'Table-9 cont''d ..'!H13)*100-100</f>
        <v>-0.4640371229698559</v>
      </c>
      <c r="H12" s="343">
        <f>('Table-9 cont''d ..'!K13/'Table-9 cont''d ..'!J13)*100-100</f>
        <v>-2.6418026418026415</v>
      </c>
      <c r="I12" s="343">
        <f>('Table-9 cont''d ..'!L13/'Table-9 cont''d ..'!K13)*100-100</f>
        <v>-0.71827613727055</v>
      </c>
      <c r="J12" s="436">
        <f>('Table-9 cont''d ..'!M13/'Table-9 cont''d ..'!L13)*100-100</f>
        <v>0</v>
      </c>
      <c r="K12" s="477">
        <f>('Table-9 cont''d ..'!J13/'Table-9 cont''d ..'!E13)*100-100</f>
        <v>10.377358490566024</v>
      </c>
      <c r="L12" s="184">
        <f>('Table-9 cont''d ..'!K13/'Table-9 cont''d ..'!F13)*100-100</f>
        <v>4.069767441860449</v>
      </c>
      <c r="M12" s="184">
        <f>('Table-9 cont''d ..'!L13/'Table-9 cont''d ..'!G13)*100-100</f>
        <v>0.32258064516128115</v>
      </c>
      <c r="N12" s="184">
        <f>('Table-9 cont''d ..'!M13/'Table-9 cont''d ..'!H13)*100-100</f>
        <v>-3.7896365042536786</v>
      </c>
      <c r="O12" s="539"/>
    </row>
    <row r="13" spans="1:15" ht="12" customHeight="1">
      <c r="A13" s="181"/>
      <c r="B13" s="179" t="s">
        <v>154</v>
      </c>
      <c r="C13" s="252"/>
      <c r="D13" s="343"/>
      <c r="E13" s="343"/>
      <c r="F13" s="343"/>
      <c r="G13" s="343"/>
      <c r="H13" s="343"/>
      <c r="I13" s="343"/>
      <c r="J13" s="436"/>
      <c r="K13" s="477"/>
      <c r="L13" s="184"/>
      <c r="M13" s="184"/>
      <c r="N13" s="184"/>
      <c r="O13" s="539"/>
    </row>
    <row r="14" spans="1:15" ht="30" customHeight="1">
      <c r="A14" s="170" t="s">
        <v>118</v>
      </c>
      <c r="B14" s="168" t="s">
        <v>33</v>
      </c>
      <c r="C14" s="250">
        <v>879</v>
      </c>
      <c r="D14" s="273">
        <f>('Table-9 cont''d ..'!F15/'Table-9 cont''d ..'!E15)*100-100</f>
        <v>-0.2508361204013312</v>
      </c>
      <c r="E14" s="273">
        <f>('Table-9 cont''d ..'!G15/'Table-9 cont''d ..'!F15)*100-100</f>
        <v>2.5984911986588486</v>
      </c>
      <c r="F14" s="273">
        <f>('Table-9 cont''d ..'!H15/'Table-9 cont''d ..'!G15)*100-100</f>
        <v>11.356209150326805</v>
      </c>
      <c r="G14" s="273">
        <f>('Table-9 cont''d ..'!J15/'Table-9 cont''d ..'!H15)*100-100</f>
        <v>1.5407190022010298</v>
      </c>
      <c r="H14" s="273">
        <f>('Table-9 cont''d ..'!K15/'Table-9 cont''d ..'!J15)*100-100</f>
        <v>-3.1791907514450912</v>
      </c>
      <c r="I14" s="273">
        <f>('Table-9 cont''d ..'!L15/'Table-9 cont''d ..'!K15)*100-100</f>
        <v>-6.9402985074626855</v>
      </c>
      <c r="J14" s="435">
        <f>('Table-9 cont''d ..'!M15/'Table-9 cont''d ..'!L15)*100-100</f>
        <v>-0.6415396952686478</v>
      </c>
      <c r="K14" s="475">
        <f>('Table-9 cont''d ..'!J15/'Table-9 cont''d ..'!E15)*100-100</f>
        <v>15.719063545150519</v>
      </c>
      <c r="L14" s="176">
        <f>('Table-9 cont''d ..'!K15/'Table-9 cont''d ..'!F15)*100-100</f>
        <v>12.32187761944678</v>
      </c>
      <c r="M14" s="176">
        <f>('Table-9 cont''d ..'!L15/'Table-9 cont''d ..'!G15)*100-100</f>
        <v>1.879084967320253</v>
      </c>
      <c r="N14" s="176">
        <f>('Table-9 cont''d ..'!M15/'Table-9 cont''d ..'!H15)*100-100</f>
        <v>-9.097578870139401</v>
      </c>
      <c r="O14" s="539"/>
    </row>
    <row r="15" spans="1:15" ht="24.75" customHeight="1">
      <c r="A15" s="163" t="s">
        <v>119</v>
      </c>
      <c r="B15" s="164" t="s">
        <v>120</v>
      </c>
      <c r="C15" s="251">
        <v>179</v>
      </c>
      <c r="D15" s="274">
        <f>('Table-9 cont''d ..'!F16/'Table-9 cont''d ..'!E16)*100-100</f>
        <v>1.8322082931533146</v>
      </c>
      <c r="E15" s="274">
        <f>('Table-9 cont''d ..'!G16/'Table-9 cont''d ..'!F16)*100-100</f>
        <v>6.534090909090921</v>
      </c>
      <c r="F15" s="274">
        <f>('Table-9 cont''d ..'!H16/'Table-9 cont''d ..'!G16)*100-100</f>
        <v>38.844444444444434</v>
      </c>
      <c r="G15" s="274">
        <f>('Table-9 cont''d ..'!J16/'Table-9 cont''d ..'!H16)*100-100</f>
        <v>0.4481434058898941</v>
      </c>
      <c r="H15" s="274">
        <f>('Table-9 cont''d ..'!K16/'Table-9 cont''d ..'!J16)*100-100</f>
        <v>-2.4219247928617023</v>
      </c>
      <c r="I15" s="274">
        <f>('Table-9 cont''d ..'!L16/'Table-9 cont''d ..'!K16)*100-100</f>
        <v>-0.5225342913128657</v>
      </c>
      <c r="J15" s="391">
        <f>('Table-9 cont''d ..'!M16/'Table-9 cont''d ..'!L16)*100-100</f>
        <v>-0.45961917268549257</v>
      </c>
      <c r="K15" s="476">
        <f>('Table-9 cont''d ..'!J16/'Table-9 cont''d ..'!E16)*100-100</f>
        <v>51.30183220829315</v>
      </c>
      <c r="L15" s="157">
        <f>('Table-9 cont''d ..'!K16/'Table-9 cont''d ..'!F16)*100-100</f>
        <v>44.98106060606062</v>
      </c>
      <c r="M15" s="157">
        <f>('Table-9 cont''d ..'!L16/'Table-9 cont''d ..'!G16)*100-100</f>
        <v>35.377777777777794</v>
      </c>
      <c r="N15" s="157">
        <f>('Table-9 cont''d ..'!M16/'Table-9 cont''d ..'!H16)*100-100</f>
        <v>-2.9449423815621003</v>
      </c>
      <c r="O15" s="539"/>
    </row>
    <row r="16" spans="1:15" ht="21.75" customHeight="1">
      <c r="A16" s="163" t="s">
        <v>121</v>
      </c>
      <c r="B16" s="164" t="s">
        <v>122</v>
      </c>
      <c r="C16" s="251">
        <v>700</v>
      </c>
      <c r="D16" s="274">
        <f>('Table-9 cont''d ..'!F17/'Table-9 cont''d ..'!E17)*100-100</f>
        <v>-0.6472491909385099</v>
      </c>
      <c r="E16" s="274">
        <f>('Table-9 cont''d ..'!G17/'Table-9 cont''d ..'!F17)*100-100</f>
        <v>1.7100977198697223</v>
      </c>
      <c r="F16" s="274">
        <f>('Table-9 cont''d ..'!H17/'Table-9 cont''d ..'!G17)*100-100</f>
        <v>5.044035228182537</v>
      </c>
      <c r="G16" s="274">
        <f>('Table-9 cont''d ..'!J17/'Table-9 cont''d ..'!H17)*100-100</f>
        <v>-7.317073170731703</v>
      </c>
      <c r="H16" s="274">
        <f>('Table-9 cont''d ..'!K17/'Table-9 cont''d ..'!J17)*100-100</f>
        <v>6.16776315789474</v>
      </c>
      <c r="I16" s="274">
        <f>('Table-9 cont''d ..'!L17/'Table-9 cont''d ..'!K17)*100-100</f>
        <v>-8.830364058869094</v>
      </c>
      <c r="J16" s="391">
        <f>('Table-9 cont''d ..'!M17/'Table-9 cont''d ..'!L17)*100-100</f>
        <v>-0.6796941376380659</v>
      </c>
      <c r="K16" s="476">
        <f>('Table-9 cont''d ..'!J17/'Table-9 cont''d ..'!E17)*100-100</f>
        <v>-1.6181229773462746</v>
      </c>
      <c r="L16" s="157">
        <f>('Table-9 cont''d ..'!K17/'Table-9 cont''d ..'!F17)*100-100</f>
        <v>5.13029315960911</v>
      </c>
      <c r="M16" s="157">
        <f>('Table-9 cont''d ..'!L17/'Table-9 cont''d ..'!G17)*100-100</f>
        <v>-5.764611689351483</v>
      </c>
      <c r="N16" s="157">
        <f>('Table-9 cont''d ..'!M17/'Table-9 cont''d ..'!H17)*100-100</f>
        <v>-10.899390243902431</v>
      </c>
      <c r="O16" s="539"/>
    </row>
    <row r="17" spans="1:15" ht="12.75" customHeight="1">
      <c r="A17" s="185"/>
      <c r="B17" s="187" t="s">
        <v>70</v>
      </c>
      <c r="C17" s="251"/>
      <c r="D17" s="374"/>
      <c r="E17" s="374"/>
      <c r="F17" s="374"/>
      <c r="G17" s="374"/>
      <c r="H17" s="374"/>
      <c r="I17" s="374"/>
      <c r="J17" s="437"/>
      <c r="K17" s="478"/>
      <c r="L17" s="481"/>
      <c r="M17" s="481"/>
      <c r="N17" s="481"/>
      <c r="O17" s="539"/>
    </row>
    <row r="18" spans="1:15" s="344" customFormat="1" ht="16.5" customHeight="1">
      <c r="A18" s="177"/>
      <c r="B18" s="179" t="s">
        <v>123</v>
      </c>
      <c r="C18" s="252">
        <v>195</v>
      </c>
      <c r="D18" s="343">
        <f>('Table-9 cont''d ..'!F19/'Table-9 cont''d ..'!E19)*100-100</f>
        <v>-6.100068540095961</v>
      </c>
      <c r="E18" s="343">
        <f>('Table-9 cont''d ..'!G19/'Table-9 cont''d ..'!F19)*100-100</f>
        <v>-1.751824817518255</v>
      </c>
      <c r="F18" s="343">
        <f>('Table-9 cont''d ..'!H19/'Table-9 cont''d ..'!G19)*100-100</f>
        <v>5.720653789004459</v>
      </c>
      <c r="G18" s="343">
        <f>('Table-9 cont''d ..'!J19/'Table-9 cont''d ..'!H19)*100-100</f>
        <v>3.724525650035119</v>
      </c>
      <c r="H18" s="343">
        <f>('Table-9 cont''d ..'!K19/'Table-9 cont''d ..'!J19)*100-100</f>
        <v>-2.913279132791317</v>
      </c>
      <c r="I18" s="343">
        <f>('Table-9 cont''d ..'!L19/'Table-9 cont''d ..'!K19)*100-100</f>
        <v>0</v>
      </c>
      <c r="J18" s="436">
        <f>('Table-9 cont''d ..'!M19/'Table-9 cont''d ..'!L19)*100-100</f>
        <v>-0.558269364968595</v>
      </c>
      <c r="K18" s="477">
        <f>('Table-9 cont''d ..'!J19/'Table-9 cont''d ..'!E19)*100-100</f>
        <v>1.1651816312542707</v>
      </c>
      <c r="L18" s="184">
        <f>('Table-9 cont''d ..'!K19/'Table-9 cont''d ..'!F19)*100-100</f>
        <v>4.5985401459854245</v>
      </c>
      <c r="M18" s="184">
        <f>('Table-9 cont''d ..'!L19/'Table-9 cont''d ..'!G19)*100-100</f>
        <v>6.463595839524544</v>
      </c>
      <c r="N18" s="184">
        <f>('Table-9 cont''d ..'!M19/'Table-9 cont''d ..'!H19)*100-100</f>
        <v>0.1405481377371558</v>
      </c>
      <c r="O18" s="539"/>
    </row>
    <row r="19" spans="1:15" s="344" customFormat="1" ht="16.5" customHeight="1">
      <c r="A19" s="177"/>
      <c r="B19" s="179" t="s">
        <v>172</v>
      </c>
      <c r="C19" s="252">
        <v>233</v>
      </c>
      <c r="D19" s="343">
        <f>('Table-9 cont''d ..'!F20/'Table-9 cont''d ..'!E20)*100-100</f>
        <v>1.267962806424336</v>
      </c>
      <c r="E19" s="343">
        <f>('Table-9 cont''d ..'!G20/'Table-9 cont''d ..'!F20)*100-100</f>
        <v>2.5041736227044993</v>
      </c>
      <c r="F19" s="343">
        <f>('Table-9 cont''d ..'!H20/'Table-9 cont''d ..'!G20)*100-100</f>
        <v>4.560260586319217</v>
      </c>
      <c r="G19" s="343">
        <f>('Table-9 cont''d ..'!J20/'Table-9 cont''d ..'!H20)*100-100</f>
        <v>0.389408099688481</v>
      </c>
      <c r="H19" s="343">
        <f>('Table-9 cont''d ..'!K20/'Table-9 cont''d ..'!J20)*100-100</f>
        <v>-4.4220325833979786</v>
      </c>
      <c r="I19" s="343">
        <f>('Table-9 cont''d ..'!L20/'Table-9 cont''d ..'!K20)*100-100</f>
        <v>-27.43506493506493</v>
      </c>
      <c r="J19" s="436">
        <f>('Table-9 cont''d ..'!M20/'Table-9 cont''d ..'!L20)*100-100</f>
        <v>-2.5727069351230654</v>
      </c>
      <c r="K19" s="477">
        <f>('Table-9 cont''d ..'!J20/'Table-9 cont''d ..'!E20)*100-100</f>
        <v>8.960270498732044</v>
      </c>
      <c r="L19" s="184">
        <f>('Table-9 cont''d ..'!K20/'Table-9 cont''d ..'!F20)*100-100</f>
        <v>2.838063439065124</v>
      </c>
      <c r="M19" s="184">
        <f>('Table-9 cont''d ..'!L20/'Table-9 cont''d ..'!G20)*100-100</f>
        <v>-27.198697068403902</v>
      </c>
      <c r="N19" s="184">
        <f>('Table-9 cont''d ..'!M20/'Table-9 cont''d ..'!H20)*100-100</f>
        <v>-32.16510903426793</v>
      </c>
      <c r="O19" s="539"/>
    </row>
    <row r="20" spans="1:15" ht="16.5" customHeight="1">
      <c r="A20" s="262"/>
      <c r="B20" s="263" t="s">
        <v>152</v>
      </c>
      <c r="C20" s="262"/>
      <c r="D20" s="277"/>
      <c r="E20" s="277"/>
      <c r="F20" s="277"/>
      <c r="G20" s="277"/>
      <c r="H20" s="277"/>
      <c r="I20" s="277"/>
      <c r="J20" s="438"/>
      <c r="K20" s="479"/>
      <c r="L20" s="482"/>
      <c r="M20" s="482"/>
      <c r="N20" s="482"/>
      <c r="O20" s="539"/>
    </row>
    <row r="21" spans="1:15" ht="17.25" customHeight="1">
      <c r="A21" s="129" t="s">
        <v>140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539"/>
    </row>
    <row r="22" spans="4:15" ht="18" customHeight="1"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539"/>
    </row>
    <row r="23" spans="4:15" ht="12.75"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539"/>
    </row>
    <row r="24" spans="4:15" ht="12.75"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22"/>
    </row>
    <row r="25" spans="4:15" ht="12.75"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254"/>
    </row>
    <row r="26" spans="4:14" ht="12.75"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</row>
    <row r="27" spans="4:14" ht="12.75"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</row>
  </sheetData>
  <sheetProtection/>
  <mergeCells count="5">
    <mergeCell ref="A4:A5"/>
    <mergeCell ref="B4:B5"/>
    <mergeCell ref="C4:C5"/>
    <mergeCell ref="D4:N4"/>
    <mergeCell ref="O1:O23"/>
  </mergeCells>
  <printOptions/>
  <pageMargins left="0.18" right="0.09" top="0.59" bottom="0.48" header="0.39" footer="0.2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8" sqref="I18"/>
    </sheetView>
  </sheetViews>
  <sheetFormatPr defaultColWidth="9.33203125" defaultRowHeight="12.75"/>
  <cols>
    <col min="1" max="1" width="11.16015625" style="0" customWidth="1"/>
    <col min="2" max="2" width="62.16015625" style="0" customWidth="1"/>
    <col min="3" max="8" width="10.83203125" style="0" customWidth="1"/>
    <col min="9" max="9" width="7.33203125" style="0" customWidth="1"/>
  </cols>
  <sheetData>
    <row r="1" spans="1:9" ht="27.75" customHeight="1">
      <c r="A1" s="155" t="s">
        <v>277</v>
      </c>
      <c r="I1" s="580">
        <v>23</v>
      </c>
    </row>
    <row r="2" spans="1:9" ht="19.5" customHeight="1">
      <c r="A2" s="121"/>
      <c r="I2" s="581"/>
    </row>
    <row r="3" ht="12.75">
      <c r="I3" s="581"/>
    </row>
    <row r="4" spans="1:9" ht="33.75" customHeight="1">
      <c r="A4" s="574" t="s">
        <v>51</v>
      </c>
      <c r="B4" s="576" t="s">
        <v>15</v>
      </c>
      <c r="C4" s="584" t="s">
        <v>9</v>
      </c>
      <c r="D4" s="586" t="s">
        <v>52</v>
      </c>
      <c r="E4" s="588">
        <v>2003</v>
      </c>
      <c r="F4" s="589"/>
      <c r="G4" s="589"/>
      <c r="H4" s="590"/>
      <c r="I4" s="581"/>
    </row>
    <row r="5" spans="1:9" ht="24" customHeight="1">
      <c r="A5" s="582"/>
      <c r="B5" s="583"/>
      <c r="C5" s="585"/>
      <c r="D5" s="587"/>
      <c r="E5" s="229" t="s">
        <v>5</v>
      </c>
      <c r="F5" s="229" t="s">
        <v>6</v>
      </c>
      <c r="G5" s="229" t="s">
        <v>7</v>
      </c>
      <c r="H5" s="236" t="s">
        <v>8</v>
      </c>
      <c r="I5" s="581"/>
    </row>
    <row r="6" spans="1:9" ht="30.75" customHeight="1">
      <c r="A6" s="122"/>
      <c r="B6" s="123" t="s">
        <v>53</v>
      </c>
      <c r="C6" s="237">
        <v>10000</v>
      </c>
      <c r="D6" s="238">
        <v>100</v>
      </c>
      <c r="E6" s="239">
        <v>100.60760339831867</v>
      </c>
      <c r="F6" s="239">
        <v>97.11458629464586</v>
      </c>
      <c r="G6" s="239">
        <v>101.3676625497454</v>
      </c>
      <c r="H6" s="239">
        <v>100.91014775729002</v>
      </c>
      <c r="I6" s="581"/>
    </row>
    <row r="7" spans="1:9" ht="30.75" customHeight="1">
      <c r="A7" s="124">
        <v>0</v>
      </c>
      <c r="B7" s="240" t="s">
        <v>17</v>
      </c>
      <c r="C7" s="241">
        <v>1621</v>
      </c>
      <c r="D7" s="242">
        <v>100</v>
      </c>
      <c r="E7" s="243">
        <v>99.3993846728378</v>
      </c>
      <c r="F7" s="243">
        <v>95.61474362327529</v>
      </c>
      <c r="G7" s="243">
        <v>102.80363101939535</v>
      </c>
      <c r="H7" s="243">
        <v>102.18224068449153</v>
      </c>
      <c r="I7" s="581"/>
    </row>
    <row r="8" spans="1:9" ht="30.75" customHeight="1">
      <c r="A8" s="125">
        <v>2</v>
      </c>
      <c r="B8" s="244" t="s">
        <v>23</v>
      </c>
      <c r="C8" s="241">
        <v>221</v>
      </c>
      <c r="D8" s="242">
        <v>100</v>
      </c>
      <c r="E8" s="243">
        <v>91.62954410253244</v>
      </c>
      <c r="F8" s="243">
        <v>92.84081326726533</v>
      </c>
      <c r="G8" s="243">
        <v>101.69622956344251</v>
      </c>
      <c r="H8" s="243">
        <v>113.83341306675972</v>
      </c>
      <c r="I8" s="581"/>
    </row>
    <row r="9" spans="1:9" ht="30.75" customHeight="1">
      <c r="A9" s="126">
        <v>3</v>
      </c>
      <c r="B9" s="127" t="s">
        <v>54</v>
      </c>
      <c r="C9" s="241">
        <v>1789</v>
      </c>
      <c r="D9" s="242">
        <v>100</v>
      </c>
      <c r="E9" s="243">
        <v>112.9942339379231</v>
      </c>
      <c r="F9" s="243">
        <v>90.713368934726</v>
      </c>
      <c r="G9" s="243">
        <v>99.9</v>
      </c>
      <c r="H9" s="243">
        <v>96.41731924913731</v>
      </c>
      <c r="I9" s="581"/>
    </row>
    <row r="10" spans="1:9" ht="30.75" customHeight="1">
      <c r="A10" s="126">
        <v>4</v>
      </c>
      <c r="B10" s="127" t="s">
        <v>55</v>
      </c>
      <c r="C10" s="241">
        <v>113</v>
      </c>
      <c r="D10" s="242">
        <v>100</v>
      </c>
      <c r="E10" s="243">
        <v>104.6911596496548</v>
      </c>
      <c r="F10" s="243">
        <v>95.13061709590055</v>
      </c>
      <c r="G10" s="243">
        <v>106.37651391057477</v>
      </c>
      <c r="H10" s="243">
        <v>93.8</v>
      </c>
      <c r="I10" s="581"/>
    </row>
    <row r="11" spans="1:9" ht="30.75" customHeight="1">
      <c r="A11" s="126">
        <v>5</v>
      </c>
      <c r="B11" s="127" t="s">
        <v>56</v>
      </c>
      <c r="C11" s="241">
        <v>467</v>
      </c>
      <c r="D11" s="242">
        <v>100</v>
      </c>
      <c r="E11" s="243">
        <v>97.66787195494632</v>
      </c>
      <c r="F11" s="243">
        <v>99.21430947366952</v>
      </c>
      <c r="G11" s="243">
        <v>101.73466376980048</v>
      </c>
      <c r="H11" s="243">
        <v>101.38315480158366</v>
      </c>
      <c r="I11" s="581"/>
    </row>
    <row r="12" spans="1:9" ht="30.75" customHeight="1">
      <c r="A12" s="126">
        <v>6</v>
      </c>
      <c r="B12" s="127" t="s">
        <v>26</v>
      </c>
      <c r="C12" s="241">
        <v>3776</v>
      </c>
      <c r="D12" s="242">
        <v>100</v>
      </c>
      <c r="E12" s="243">
        <v>97.90786948096935</v>
      </c>
      <c r="F12" s="243">
        <v>99.42436037407532</v>
      </c>
      <c r="G12" s="243">
        <v>101.33047210444295</v>
      </c>
      <c r="H12" s="243">
        <v>101.3372980405124</v>
      </c>
      <c r="I12" s="581"/>
    </row>
    <row r="13" spans="1:9" ht="30.75" customHeight="1">
      <c r="A13" s="126">
        <v>7</v>
      </c>
      <c r="B13" s="244" t="s">
        <v>57</v>
      </c>
      <c r="C13" s="241">
        <v>1134</v>
      </c>
      <c r="D13" s="242">
        <v>100</v>
      </c>
      <c r="E13" s="243">
        <v>97.58415116552396</v>
      </c>
      <c r="F13" s="243">
        <v>100.56338256246904</v>
      </c>
      <c r="G13" s="243">
        <v>101.97188462998612</v>
      </c>
      <c r="H13" s="243">
        <v>99.88058164202084</v>
      </c>
      <c r="I13" s="581"/>
    </row>
    <row r="14" spans="1:9" ht="30.75" customHeight="1">
      <c r="A14" s="128">
        <v>8</v>
      </c>
      <c r="B14" s="245" t="s">
        <v>33</v>
      </c>
      <c r="C14" s="246">
        <v>879</v>
      </c>
      <c r="D14" s="247">
        <v>100</v>
      </c>
      <c r="E14" s="248">
        <v>96.36643096940925</v>
      </c>
      <c r="F14" s="248">
        <v>98.71578039612353</v>
      </c>
      <c r="G14" s="248">
        <v>100.22131318649458</v>
      </c>
      <c r="H14" s="248">
        <v>104.69647544797265</v>
      </c>
      <c r="I14" s="581"/>
    </row>
    <row r="15" ht="12.75">
      <c r="I15" s="581"/>
    </row>
    <row r="16" spans="1:9" ht="12.75">
      <c r="A16" s="129" t="s">
        <v>58</v>
      </c>
      <c r="I16" s="581"/>
    </row>
    <row r="17" ht="12.75">
      <c r="I17" s="581"/>
    </row>
  </sheetData>
  <sheetProtection/>
  <mergeCells count="6">
    <mergeCell ref="I1:I17"/>
    <mergeCell ref="A4:A5"/>
    <mergeCell ref="B4:B5"/>
    <mergeCell ref="C4:C5"/>
    <mergeCell ref="D4:D5"/>
    <mergeCell ref="E4:H4"/>
  </mergeCells>
  <printOptions/>
  <pageMargins left="0.75" right="0.3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pane xSplit="4" ySplit="6" topLeftCell="H1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33203125" defaultRowHeight="12.75"/>
  <cols>
    <col min="1" max="1" width="7.5" style="0" customWidth="1"/>
    <col min="2" max="2" width="0.65625" style="0" customWidth="1"/>
    <col min="3" max="3" width="0.328125" style="0" customWidth="1"/>
    <col min="4" max="4" width="42.66015625" style="0" customWidth="1"/>
    <col min="5" max="16" width="7.83203125" style="0" customWidth="1"/>
    <col min="17" max="17" width="4.16015625" style="0" customWidth="1"/>
  </cols>
  <sheetData>
    <row r="1" spans="1:17" ht="21.75" customHeight="1">
      <c r="A1" s="18" t="s">
        <v>245</v>
      </c>
      <c r="B1" s="19"/>
      <c r="C1" s="19"/>
      <c r="D1" s="19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539">
        <v>9</v>
      </c>
    </row>
    <row r="2" spans="1:17" ht="21.75" customHeight="1">
      <c r="A2" s="18"/>
      <c r="B2" s="19"/>
      <c r="C2" s="19"/>
      <c r="D2" s="19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539"/>
    </row>
    <row r="3" spans="1:17" ht="13.5" customHeight="1">
      <c r="A3" s="18"/>
      <c r="B3" s="19"/>
      <c r="C3" s="19"/>
      <c r="D3" s="19"/>
      <c r="E3" s="20"/>
      <c r="F3" s="21"/>
      <c r="H3" s="21"/>
      <c r="I3" s="21"/>
      <c r="J3" s="21"/>
      <c r="K3" s="21"/>
      <c r="L3" s="158" t="s">
        <v>59</v>
      </c>
      <c r="M3" s="21"/>
      <c r="N3" s="21"/>
      <c r="O3" s="21"/>
      <c r="P3" s="21"/>
      <c r="Q3" s="540"/>
    </row>
    <row r="4" spans="1:17" ht="8.25" customHeight="1">
      <c r="A4" s="23"/>
      <c r="B4" s="24"/>
      <c r="C4" s="24"/>
      <c r="D4" s="24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540"/>
    </row>
    <row r="5" spans="1:17" ht="18" customHeight="1">
      <c r="A5" s="28" t="s">
        <v>13</v>
      </c>
      <c r="B5" s="29"/>
      <c r="C5" s="30"/>
      <c r="D5" s="31"/>
      <c r="E5" s="543" t="s">
        <v>9</v>
      </c>
      <c r="F5" s="159">
        <v>2005</v>
      </c>
      <c r="G5" s="545">
        <v>2006</v>
      </c>
      <c r="H5" s="546"/>
      <c r="I5" s="546"/>
      <c r="J5" s="546"/>
      <c r="K5" s="547"/>
      <c r="L5" s="545">
        <v>2007</v>
      </c>
      <c r="M5" s="546"/>
      <c r="N5" s="546"/>
      <c r="O5" s="546"/>
      <c r="P5" s="547"/>
      <c r="Q5" s="540"/>
    </row>
    <row r="6" spans="1:17" ht="25.5" customHeight="1">
      <c r="A6" s="33" t="s">
        <v>14</v>
      </c>
      <c r="B6" s="34"/>
      <c r="C6" s="35"/>
      <c r="D6" s="36" t="s">
        <v>15</v>
      </c>
      <c r="E6" s="544"/>
      <c r="F6" s="37" t="s">
        <v>181</v>
      </c>
      <c r="G6" s="41" t="s">
        <v>5</v>
      </c>
      <c r="H6" s="41" t="s">
        <v>189</v>
      </c>
      <c r="I6" s="41" t="s">
        <v>7</v>
      </c>
      <c r="J6" s="41" t="s">
        <v>221</v>
      </c>
      <c r="K6" s="310" t="s">
        <v>16</v>
      </c>
      <c r="L6" s="41" t="s">
        <v>5</v>
      </c>
      <c r="M6" s="41" t="s">
        <v>6</v>
      </c>
      <c r="N6" s="41" t="s">
        <v>257</v>
      </c>
      <c r="O6" s="41" t="s">
        <v>244</v>
      </c>
      <c r="P6" s="37" t="s">
        <v>16</v>
      </c>
      <c r="Q6" s="540"/>
    </row>
    <row r="7" spans="1:17" ht="25.5" customHeight="1">
      <c r="A7" s="77"/>
      <c r="B7" s="111"/>
      <c r="C7" s="108"/>
      <c r="D7" s="109" t="s">
        <v>44</v>
      </c>
      <c r="E7" s="281">
        <v>10000</v>
      </c>
      <c r="F7" s="303">
        <v>113.375</v>
      </c>
      <c r="G7" s="303">
        <v>116.4</v>
      </c>
      <c r="H7" s="303">
        <v>119.3</v>
      </c>
      <c r="I7" s="303">
        <v>122</v>
      </c>
      <c r="J7" s="303">
        <v>125</v>
      </c>
      <c r="K7" s="303">
        <f>(G7+H7+I7+J7)/4</f>
        <v>120.675</v>
      </c>
      <c r="L7" s="303">
        <v>129.1</v>
      </c>
      <c r="M7" s="303">
        <v>126.4</v>
      </c>
      <c r="N7" s="303">
        <v>126.5</v>
      </c>
      <c r="O7" s="303">
        <v>126.4</v>
      </c>
      <c r="P7" s="303">
        <f>(L7+M7+N7+O7)/4</f>
        <v>127.1</v>
      </c>
      <c r="Q7" s="540"/>
    </row>
    <row r="8" spans="1:17" ht="20.25" customHeight="1">
      <c r="A8" s="42">
        <v>0</v>
      </c>
      <c r="B8" s="43"/>
      <c r="C8" s="44" t="s">
        <v>17</v>
      </c>
      <c r="D8" s="45"/>
      <c r="E8" s="297">
        <v>2942</v>
      </c>
      <c r="F8" s="49">
        <v>114.6425</v>
      </c>
      <c r="G8" s="49">
        <v>119.8</v>
      </c>
      <c r="H8" s="49">
        <v>121.3</v>
      </c>
      <c r="I8" s="49">
        <v>126.4</v>
      </c>
      <c r="J8" s="49">
        <v>127.6</v>
      </c>
      <c r="K8" s="49">
        <f aca="true" t="shared" si="0" ref="K8:K21">(G8+H8+I8+J8)/4</f>
        <v>123.775</v>
      </c>
      <c r="L8" s="49">
        <v>127.9</v>
      </c>
      <c r="M8" s="49">
        <v>128.3</v>
      </c>
      <c r="N8" s="49">
        <v>130.5</v>
      </c>
      <c r="O8" s="49">
        <v>132</v>
      </c>
      <c r="P8" s="49">
        <f aca="true" t="shared" si="1" ref="P8:P21">(L8+M8+N8+O8)/4</f>
        <v>129.675</v>
      </c>
      <c r="Q8" s="540"/>
    </row>
    <row r="9" spans="1:17" ht="20.25" customHeight="1">
      <c r="A9" s="50"/>
      <c r="B9" s="51"/>
      <c r="C9" s="52"/>
      <c r="D9" s="53" t="s">
        <v>18</v>
      </c>
      <c r="E9" s="54">
        <v>521</v>
      </c>
      <c r="F9" s="55">
        <v>109.35</v>
      </c>
      <c r="G9" s="55">
        <v>111.9</v>
      </c>
      <c r="H9" s="55">
        <v>119.1</v>
      </c>
      <c r="I9" s="55">
        <v>128.5</v>
      </c>
      <c r="J9" s="55">
        <v>134.4</v>
      </c>
      <c r="K9" s="55">
        <f t="shared" si="0"/>
        <v>123.475</v>
      </c>
      <c r="L9" s="55">
        <v>131.3</v>
      </c>
      <c r="M9" s="55">
        <v>132.6</v>
      </c>
      <c r="N9" s="55">
        <v>140.4</v>
      </c>
      <c r="O9" s="55">
        <v>146.9</v>
      </c>
      <c r="P9" s="55">
        <f t="shared" si="1"/>
        <v>137.79999999999998</v>
      </c>
      <c r="Q9" s="540"/>
    </row>
    <row r="10" spans="1:17" ht="20.25" customHeight="1">
      <c r="A10" s="50"/>
      <c r="B10" s="56"/>
      <c r="C10" s="57"/>
      <c r="D10" s="58" t="s">
        <v>19</v>
      </c>
      <c r="E10" s="54">
        <v>55</v>
      </c>
      <c r="F10" s="55">
        <v>131.425</v>
      </c>
      <c r="G10" s="55">
        <v>114.8</v>
      </c>
      <c r="H10" s="55">
        <v>124.5</v>
      </c>
      <c r="I10" s="55">
        <v>133.2</v>
      </c>
      <c r="J10" s="55">
        <v>140</v>
      </c>
      <c r="K10" s="55">
        <f t="shared" si="0"/>
        <v>128.125</v>
      </c>
      <c r="L10" s="55">
        <v>177.7</v>
      </c>
      <c r="M10" s="55">
        <v>178.7</v>
      </c>
      <c r="N10" s="55">
        <v>182.2</v>
      </c>
      <c r="O10" s="55">
        <v>207</v>
      </c>
      <c r="P10" s="55">
        <f t="shared" si="1"/>
        <v>186.39999999999998</v>
      </c>
      <c r="Q10" s="540"/>
    </row>
    <row r="11" spans="1:17" ht="20.25" customHeight="1">
      <c r="A11" s="50"/>
      <c r="B11" s="56"/>
      <c r="C11" s="57"/>
      <c r="D11" s="53" t="s">
        <v>20</v>
      </c>
      <c r="E11" s="54">
        <v>2296</v>
      </c>
      <c r="F11" s="55">
        <v>115.265</v>
      </c>
      <c r="G11" s="55">
        <v>121.43</v>
      </c>
      <c r="H11" s="55">
        <v>121.43</v>
      </c>
      <c r="I11" s="55">
        <v>125.3</v>
      </c>
      <c r="J11" s="55">
        <v>125.3</v>
      </c>
      <c r="K11" s="55">
        <f t="shared" si="0"/>
        <v>123.36500000000001</v>
      </c>
      <c r="L11" s="55">
        <v>125.3</v>
      </c>
      <c r="M11" s="55">
        <v>125.3</v>
      </c>
      <c r="N11" s="55">
        <v>126.9</v>
      </c>
      <c r="O11" s="55">
        <v>126.9</v>
      </c>
      <c r="P11" s="55">
        <f t="shared" si="1"/>
        <v>126.1</v>
      </c>
      <c r="Q11" s="540"/>
    </row>
    <row r="12" spans="1:17" ht="20.25" customHeight="1">
      <c r="A12" s="50"/>
      <c r="B12" s="56"/>
      <c r="C12" s="57"/>
      <c r="D12" s="53" t="s">
        <v>21</v>
      </c>
      <c r="E12" s="54">
        <v>15</v>
      </c>
      <c r="F12" s="55">
        <v>185.115</v>
      </c>
      <c r="G12" s="55">
        <v>213.13</v>
      </c>
      <c r="H12" s="55">
        <v>213.13</v>
      </c>
      <c r="I12" s="55">
        <v>259</v>
      </c>
      <c r="J12" s="55">
        <v>259</v>
      </c>
      <c r="K12" s="55">
        <f t="shared" si="0"/>
        <v>236.065</v>
      </c>
      <c r="L12" s="55">
        <v>259</v>
      </c>
      <c r="M12" s="55">
        <v>259</v>
      </c>
      <c r="N12" s="55">
        <v>163.4</v>
      </c>
      <c r="O12" s="55">
        <v>163.4</v>
      </c>
      <c r="P12" s="55">
        <f t="shared" si="1"/>
        <v>211.2</v>
      </c>
      <c r="Q12" s="540"/>
    </row>
    <row r="13" spans="1:17" ht="20.25" customHeight="1">
      <c r="A13" s="50"/>
      <c r="B13" s="56"/>
      <c r="C13" s="57"/>
      <c r="D13" s="58" t="s">
        <v>22</v>
      </c>
      <c r="E13" s="54">
        <v>55</v>
      </c>
      <c r="F13" s="55">
        <v>102.725</v>
      </c>
      <c r="G13" s="55">
        <v>108.1</v>
      </c>
      <c r="H13" s="55">
        <v>108.4</v>
      </c>
      <c r="I13" s="55">
        <v>110.5</v>
      </c>
      <c r="J13" s="55">
        <v>113.1</v>
      </c>
      <c r="K13" s="55">
        <f t="shared" si="0"/>
        <v>110.025</v>
      </c>
      <c r="L13" s="55">
        <v>119.2</v>
      </c>
      <c r="M13" s="55">
        <v>124.4</v>
      </c>
      <c r="N13" s="55">
        <v>123.53</v>
      </c>
      <c r="O13" s="55">
        <v>121</v>
      </c>
      <c r="P13" s="55">
        <f t="shared" si="1"/>
        <v>122.0325</v>
      </c>
      <c r="Q13" s="540"/>
    </row>
    <row r="14" spans="1:17" ht="20.25" customHeight="1">
      <c r="A14" s="42">
        <v>2</v>
      </c>
      <c r="B14" s="56"/>
      <c r="C14" s="541" t="s">
        <v>23</v>
      </c>
      <c r="D14" s="542"/>
      <c r="E14" s="60">
        <v>31</v>
      </c>
      <c r="F14" s="62">
        <v>94.25</v>
      </c>
      <c r="G14" s="62">
        <v>92.6</v>
      </c>
      <c r="H14" s="62">
        <v>97.1</v>
      </c>
      <c r="I14" s="62">
        <v>109.8</v>
      </c>
      <c r="J14" s="62">
        <v>110.4</v>
      </c>
      <c r="K14" s="62">
        <f t="shared" si="0"/>
        <v>102.475</v>
      </c>
      <c r="L14" s="62">
        <v>107.4</v>
      </c>
      <c r="M14" s="62">
        <v>104.9</v>
      </c>
      <c r="N14" s="62">
        <v>113.4</v>
      </c>
      <c r="O14" s="62">
        <v>109.7</v>
      </c>
      <c r="P14" s="62">
        <f t="shared" si="1"/>
        <v>108.85000000000001</v>
      </c>
      <c r="Q14" s="540"/>
    </row>
    <row r="15" spans="1:17" ht="20.25" customHeight="1">
      <c r="A15" s="42"/>
      <c r="B15" s="56"/>
      <c r="C15" s="59"/>
      <c r="D15" s="53" t="s">
        <v>24</v>
      </c>
      <c r="E15" s="63">
        <v>31</v>
      </c>
      <c r="F15" s="55">
        <v>94.25</v>
      </c>
      <c r="G15" s="55">
        <v>92.6</v>
      </c>
      <c r="H15" s="55">
        <v>97.1</v>
      </c>
      <c r="I15" s="55">
        <v>109.8</v>
      </c>
      <c r="J15" s="55">
        <v>110.4</v>
      </c>
      <c r="K15" s="55">
        <f t="shared" si="0"/>
        <v>102.475</v>
      </c>
      <c r="L15" s="55">
        <v>107.4</v>
      </c>
      <c r="M15" s="55">
        <v>104.9</v>
      </c>
      <c r="N15" s="55">
        <v>113.4</v>
      </c>
      <c r="O15" s="55">
        <v>109.7</v>
      </c>
      <c r="P15" s="55">
        <f t="shared" si="1"/>
        <v>108.85000000000001</v>
      </c>
      <c r="Q15" s="540"/>
    </row>
    <row r="16" spans="1:17" ht="20.25" customHeight="1">
      <c r="A16" s="42">
        <v>5</v>
      </c>
      <c r="B16" s="43"/>
      <c r="C16" s="541" t="s">
        <v>146</v>
      </c>
      <c r="D16" s="542"/>
      <c r="E16" s="60">
        <v>21</v>
      </c>
      <c r="F16" s="62">
        <v>132.425</v>
      </c>
      <c r="G16" s="62">
        <v>129.1</v>
      </c>
      <c r="H16" s="62">
        <v>129.1</v>
      </c>
      <c r="I16" s="62">
        <v>129.1</v>
      </c>
      <c r="J16" s="62">
        <v>129.1</v>
      </c>
      <c r="K16" s="62">
        <f t="shared" si="0"/>
        <v>129.1</v>
      </c>
      <c r="L16" s="62">
        <v>140.7</v>
      </c>
      <c r="M16" s="62">
        <v>137.9</v>
      </c>
      <c r="N16" s="62">
        <v>137.9</v>
      </c>
      <c r="O16" s="62">
        <v>140.7</v>
      </c>
      <c r="P16" s="62">
        <f t="shared" si="1"/>
        <v>139.3</v>
      </c>
      <c r="Q16" s="540"/>
    </row>
    <row r="17" spans="1:17" ht="20.25" customHeight="1">
      <c r="A17" s="50"/>
      <c r="B17" s="64"/>
      <c r="C17" s="65"/>
      <c r="D17" s="66" t="s">
        <v>25</v>
      </c>
      <c r="E17" s="63">
        <v>21</v>
      </c>
      <c r="F17" s="55">
        <v>132.425</v>
      </c>
      <c r="G17" s="55">
        <v>129.1</v>
      </c>
      <c r="H17" s="55">
        <v>129.1</v>
      </c>
      <c r="I17" s="55">
        <v>129.1</v>
      </c>
      <c r="J17" s="55">
        <v>129.1</v>
      </c>
      <c r="K17" s="55">
        <f t="shared" si="0"/>
        <v>129.1</v>
      </c>
      <c r="L17" s="55">
        <v>140.7</v>
      </c>
      <c r="M17" s="55">
        <v>137.9</v>
      </c>
      <c r="N17" s="55">
        <v>137.9</v>
      </c>
      <c r="O17" s="55">
        <v>140.7</v>
      </c>
      <c r="P17" s="55">
        <f t="shared" si="1"/>
        <v>139.3</v>
      </c>
      <c r="Q17" s="540"/>
    </row>
    <row r="18" spans="1:17" ht="20.25" customHeight="1">
      <c r="A18" s="42">
        <v>6</v>
      </c>
      <c r="B18" s="43"/>
      <c r="C18" s="541" t="s">
        <v>26</v>
      </c>
      <c r="D18" s="542"/>
      <c r="E18" s="46">
        <v>293</v>
      </c>
      <c r="F18" s="49">
        <v>101.55</v>
      </c>
      <c r="G18" s="49">
        <v>105</v>
      </c>
      <c r="H18" s="49">
        <v>106.2</v>
      </c>
      <c r="I18" s="49">
        <v>107.1</v>
      </c>
      <c r="J18" s="49">
        <v>108.3</v>
      </c>
      <c r="K18" s="49">
        <f t="shared" si="0"/>
        <v>106.64999999999999</v>
      </c>
      <c r="L18" s="49">
        <v>115</v>
      </c>
      <c r="M18" s="49">
        <v>112.5</v>
      </c>
      <c r="N18" s="49">
        <v>112.1</v>
      </c>
      <c r="O18" s="49">
        <v>127.9</v>
      </c>
      <c r="P18" s="49">
        <f t="shared" si="1"/>
        <v>116.875</v>
      </c>
      <c r="Q18" s="540"/>
    </row>
    <row r="19" spans="1:17" ht="32.25" customHeight="1">
      <c r="A19" s="50"/>
      <c r="B19" s="64"/>
      <c r="C19" s="65"/>
      <c r="D19" s="67" t="s">
        <v>27</v>
      </c>
      <c r="E19" s="54">
        <v>24</v>
      </c>
      <c r="F19" s="55">
        <v>96.1</v>
      </c>
      <c r="G19" s="55">
        <v>102.9</v>
      </c>
      <c r="H19" s="55">
        <v>105.9</v>
      </c>
      <c r="I19" s="55">
        <v>110.4</v>
      </c>
      <c r="J19" s="55">
        <v>113.1</v>
      </c>
      <c r="K19" s="55">
        <f t="shared" si="0"/>
        <v>108.07500000000002</v>
      </c>
      <c r="L19" s="55">
        <v>114.7</v>
      </c>
      <c r="M19" s="55">
        <v>112.4</v>
      </c>
      <c r="N19" s="55">
        <v>127.6</v>
      </c>
      <c r="O19" s="55">
        <v>135.3</v>
      </c>
      <c r="P19" s="55">
        <f t="shared" si="1"/>
        <v>122.50000000000001</v>
      </c>
      <c r="Q19" s="540"/>
    </row>
    <row r="20" spans="1:17" ht="32.25" customHeight="1">
      <c r="A20" s="50"/>
      <c r="B20" s="64"/>
      <c r="C20" s="65"/>
      <c r="D20" s="66" t="s">
        <v>28</v>
      </c>
      <c r="E20" s="54">
        <v>226</v>
      </c>
      <c r="F20" s="68">
        <v>100.775</v>
      </c>
      <c r="G20" s="68">
        <v>104.6</v>
      </c>
      <c r="H20" s="68">
        <v>104.8</v>
      </c>
      <c r="I20" s="68">
        <v>104.7</v>
      </c>
      <c r="J20" s="68">
        <v>105.1</v>
      </c>
      <c r="K20" s="68">
        <f t="shared" si="0"/>
        <v>104.79999999999998</v>
      </c>
      <c r="L20" s="68">
        <v>113.5</v>
      </c>
      <c r="M20" s="68">
        <v>111.2</v>
      </c>
      <c r="N20" s="68">
        <v>109.07</v>
      </c>
      <c r="O20" s="68">
        <v>128.6</v>
      </c>
      <c r="P20" s="68">
        <f t="shared" si="1"/>
        <v>115.5925</v>
      </c>
      <c r="Q20" s="540"/>
    </row>
    <row r="21" spans="1:17" ht="20.25" customHeight="1">
      <c r="A21" s="69"/>
      <c r="B21" s="70"/>
      <c r="C21" s="71"/>
      <c r="D21" s="72" t="s">
        <v>29</v>
      </c>
      <c r="E21" s="308">
        <v>43</v>
      </c>
      <c r="F21" s="73">
        <v>108.7</v>
      </c>
      <c r="G21" s="73">
        <v>108.4</v>
      </c>
      <c r="H21" s="73">
        <v>113.4</v>
      </c>
      <c r="I21" s="73">
        <v>118.2</v>
      </c>
      <c r="J21" s="73">
        <v>122.6</v>
      </c>
      <c r="K21" s="73">
        <f t="shared" si="0"/>
        <v>115.65</v>
      </c>
      <c r="L21" s="73">
        <v>123.4</v>
      </c>
      <c r="M21" s="73">
        <v>119.4</v>
      </c>
      <c r="N21" s="73">
        <v>119.5</v>
      </c>
      <c r="O21" s="73">
        <v>120.7</v>
      </c>
      <c r="P21" s="73">
        <f t="shared" si="1"/>
        <v>120.75</v>
      </c>
      <c r="Q21" s="540"/>
    </row>
    <row r="22" spans="1:17" ht="18" customHeight="1">
      <c r="A22" s="75" t="s">
        <v>30</v>
      </c>
      <c r="B22" s="24"/>
      <c r="C22" s="24"/>
      <c r="D22" s="24"/>
      <c r="E22" s="74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540"/>
    </row>
    <row r="23" spans="1:17" ht="18" customHeight="1">
      <c r="A23" s="76" t="s">
        <v>31</v>
      </c>
      <c r="B23" s="24"/>
      <c r="C23" s="24"/>
      <c r="D23" s="24"/>
      <c r="E23" s="7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540"/>
    </row>
    <row r="24" spans="1:17" ht="18" customHeight="1">
      <c r="A24" s="76" t="s">
        <v>32</v>
      </c>
      <c r="B24" s="24"/>
      <c r="C24" s="24"/>
      <c r="D24" s="24"/>
      <c r="E24" s="74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540"/>
    </row>
    <row r="25" spans="1:17" ht="20.25" customHeight="1">
      <c r="A25" s="24"/>
      <c r="B25" s="24"/>
      <c r="C25" s="24"/>
      <c r="D25" s="24"/>
      <c r="E25" s="74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7" ht="20.25" customHeight="1">
      <c r="A26" s="24"/>
      <c r="B26" s="24"/>
      <c r="C26" s="24"/>
      <c r="D26" s="24"/>
      <c r="E26" s="74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</row>
    <row r="27" ht="20.25" customHeight="1"/>
  </sheetData>
  <sheetProtection/>
  <mergeCells count="7">
    <mergeCell ref="Q1:Q24"/>
    <mergeCell ref="C14:D14"/>
    <mergeCell ref="C16:D16"/>
    <mergeCell ref="C18:D18"/>
    <mergeCell ref="E5:E6"/>
    <mergeCell ref="G5:K5"/>
    <mergeCell ref="L5:P5"/>
  </mergeCells>
  <printOptions/>
  <pageMargins left="0.5" right="0.19" top="0.58" bottom="0.52" header="0.5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0">
      <selection activeCell="M6" sqref="M6"/>
    </sheetView>
  </sheetViews>
  <sheetFormatPr defaultColWidth="9.33203125" defaultRowHeight="12.75"/>
  <cols>
    <col min="1" max="1" width="7.66015625" style="0" customWidth="1"/>
    <col min="2" max="2" width="0.65625" style="0" hidden="1" customWidth="1"/>
    <col min="3" max="3" width="45.16015625" style="0" customWidth="1"/>
    <col min="4" max="15" width="8.33203125" style="0" customWidth="1"/>
    <col min="16" max="16" width="3.33203125" style="0" customWidth="1"/>
  </cols>
  <sheetData>
    <row r="1" spans="1:16" ht="21.75" customHeight="1">
      <c r="A1" s="18" t="s">
        <v>246</v>
      </c>
      <c r="B1" s="19"/>
      <c r="C1" s="19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539">
        <v>10</v>
      </c>
    </row>
    <row r="2" spans="1:16" ht="21.75" customHeight="1">
      <c r="A2" s="18"/>
      <c r="B2" s="19"/>
      <c r="C2" s="19"/>
      <c r="D2" s="20"/>
      <c r="E2" s="21"/>
      <c r="G2" s="21"/>
      <c r="H2" s="21"/>
      <c r="I2" s="21"/>
      <c r="J2" s="21"/>
      <c r="K2" s="158" t="s">
        <v>59</v>
      </c>
      <c r="L2" s="21"/>
      <c r="M2" s="21"/>
      <c r="N2" s="21"/>
      <c r="O2" s="21"/>
      <c r="P2" s="539"/>
    </row>
    <row r="3" spans="1:16" ht="8.25" customHeight="1">
      <c r="A3" s="23"/>
      <c r="B3" s="24"/>
      <c r="C3" s="24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540"/>
    </row>
    <row r="4" spans="1:16" ht="18" customHeight="1">
      <c r="A4" s="28" t="s">
        <v>13</v>
      </c>
      <c r="B4" s="30"/>
      <c r="C4" s="31"/>
      <c r="D4" s="31"/>
      <c r="E4" s="417">
        <v>2005</v>
      </c>
      <c r="F4" s="545">
        <v>2006</v>
      </c>
      <c r="G4" s="546"/>
      <c r="H4" s="546"/>
      <c r="I4" s="546"/>
      <c r="J4" s="547"/>
      <c r="K4" s="545">
        <v>2007</v>
      </c>
      <c r="L4" s="546"/>
      <c r="M4" s="546"/>
      <c r="N4" s="546"/>
      <c r="O4" s="547"/>
      <c r="P4" s="540"/>
    </row>
    <row r="5" spans="1:16" ht="25.5" customHeight="1">
      <c r="A5" s="33" t="s">
        <v>14</v>
      </c>
      <c r="B5" s="35"/>
      <c r="C5" s="36" t="s">
        <v>15</v>
      </c>
      <c r="D5" s="37" t="s">
        <v>9</v>
      </c>
      <c r="E5" s="37" t="s">
        <v>181</v>
      </c>
      <c r="F5" s="41" t="s">
        <v>5</v>
      </c>
      <c r="G5" s="41" t="s">
        <v>6</v>
      </c>
      <c r="H5" s="41" t="s">
        <v>7</v>
      </c>
      <c r="I5" s="41" t="s">
        <v>8</v>
      </c>
      <c r="J5" s="37" t="s">
        <v>16</v>
      </c>
      <c r="K5" s="41" t="s">
        <v>5</v>
      </c>
      <c r="L5" s="41" t="s">
        <v>6</v>
      </c>
      <c r="M5" s="41" t="s">
        <v>257</v>
      </c>
      <c r="N5" s="41" t="s">
        <v>244</v>
      </c>
      <c r="O5" s="37" t="s">
        <v>16</v>
      </c>
      <c r="P5" s="540"/>
    </row>
    <row r="6" spans="1:16" ht="20.25" customHeight="1">
      <c r="A6" s="77">
        <v>8</v>
      </c>
      <c r="B6" s="79"/>
      <c r="C6" s="347" t="s">
        <v>33</v>
      </c>
      <c r="D6" s="346">
        <v>6713</v>
      </c>
      <c r="E6" s="120">
        <v>113.375</v>
      </c>
      <c r="F6" s="120">
        <v>115.5</v>
      </c>
      <c r="G6" s="120">
        <v>119.1</v>
      </c>
      <c r="H6" s="120">
        <v>120.7</v>
      </c>
      <c r="I6" s="120">
        <v>124.7</v>
      </c>
      <c r="J6" s="376">
        <f>(F6+G6+H6+I6)/4</f>
        <v>120</v>
      </c>
      <c r="K6" s="120">
        <v>130.3</v>
      </c>
      <c r="L6" s="120">
        <v>126.2</v>
      </c>
      <c r="M6" s="120">
        <v>125.46</v>
      </c>
      <c r="N6" s="120">
        <v>124</v>
      </c>
      <c r="O6" s="376">
        <f>(K6+L6+M6+N6)/4</f>
        <v>126.49</v>
      </c>
      <c r="P6" s="540"/>
    </row>
    <row r="7" spans="1:16" ht="20.25" customHeight="1">
      <c r="A7" s="83"/>
      <c r="B7" s="85"/>
      <c r="C7" s="86" t="s">
        <v>34</v>
      </c>
      <c r="D7" s="87">
        <v>6589</v>
      </c>
      <c r="E7" s="88">
        <v>112.975</v>
      </c>
      <c r="F7" s="88">
        <v>114.7</v>
      </c>
      <c r="G7" s="88">
        <v>118.2</v>
      </c>
      <c r="H7" s="88">
        <v>119.7</v>
      </c>
      <c r="I7" s="88">
        <v>123.7</v>
      </c>
      <c r="J7" s="377">
        <f aca="true" t="shared" si="0" ref="J7:J16">(F7+G7+H7+I7)/4</f>
        <v>119.075</v>
      </c>
      <c r="K7" s="88">
        <v>129.4</v>
      </c>
      <c r="L7" s="88">
        <v>125</v>
      </c>
      <c r="M7" s="88">
        <v>124.26</v>
      </c>
      <c r="N7" s="88">
        <v>122.7</v>
      </c>
      <c r="O7" s="377">
        <f aca="true" t="shared" si="1" ref="O7:O16">(K7+L7+M7+N7)/4</f>
        <v>125.34</v>
      </c>
      <c r="P7" s="540"/>
    </row>
    <row r="8" spans="1:16" ht="41.25" customHeight="1">
      <c r="A8" s="83"/>
      <c r="B8" s="23"/>
      <c r="C8" s="90" t="s">
        <v>35</v>
      </c>
      <c r="D8" s="91">
        <v>1772</v>
      </c>
      <c r="E8" s="92">
        <v>113.225</v>
      </c>
      <c r="F8" s="92">
        <v>113.1</v>
      </c>
      <c r="G8" s="92">
        <v>118.6</v>
      </c>
      <c r="H8" s="92">
        <v>114.2</v>
      </c>
      <c r="I8" s="92">
        <v>120.4</v>
      </c>
      <c r="J8" s="378">
        <f t="shared" si="0"/>
        <v>116.57499999999999</v>
      </c>
      <c r="K8" s="92">
        <v>123.7</v>
      </c>
      <c r="L8" s="92">
        <v>117.3</v>
      </c>
      <c r="M8" s="92">
        <v>118.6</v>
      </c>
      <c r="N8" s="92">
        <v>116.2</v>
      </c>
      <c r="O8" s="378">
        <f t="shared" si="1"/>
        <v>118.95</v>
      </c>
      <c r="P8" s="540"/>
    </row>
    <row r="9" spans="1:16" ht="40.5" customHeight="1">
      <c r="A9" s="83"/>
      <c r="B9" s="23"/>
      <c r="C9" s="93" t="s">
        <v>36</v>
      </c>
      <c r="D9" s="91">
        <v>1125</v>
      </c>
      <c r="E9" s="92">
        <v>105.85</v>
      </c>
      <c r="F9" s="92">
        <v>109.5</v>
      </c>
      <c r="G9" s="92">
        <v>110</v>
      </c>
      <c r="H9" s="92">
        <v>110</v>
      </c>
      <c r="I9" s="92">
        <v>110.1</v>
      </c>
      <c r="J9" s="378">
        <f t="shared" si="0"/>
        <v>109.9</v>
      </c>
      <c r="K9" s="92">
        <v>118.9</v>
      </c>
      <c r="L9" s="92">
        <v>115.5</v>
      </c>
      <c r="M9" s="92">
        <v>113.4</v>
      </c>
      <c r="N9" s="92">
        <v>110</v>
      </c>
      <c r="O9" s="378">
        <f t="shared" si="1"/>
        <v>114.45</v>
      </c>
      <c r="P9" s="540"/>
    </row>
    <row r="10" spans="1:16" ht="36" customHeight="1">
      <c r="A10" s="83"/>
      <c r="B10" s="23"/>
      <c r="C10" s="93" t="s">
        <v>37</v>
      </c>
      <c r="D10" s="91">
        <v>286</v>
      </c>
      <c r="E10" s="92">
        <v>122.05</v>
      </c>
      <c r="F10" s="92">
        <v>124.4</v>
      </c>
      <c r="G10" s="92">
        <v>127</v>
      </c>
      <c r="H10" s="92">
        <v>130.6</v>
      </c>
      <c r="I10" s="92">
        <v>131.9</v>
      </c>
      <c r="J10" s="378">
        <f t="shared" si="0"/>
        <v>128.475</v>
      </c>
      <c r="K10" s="92">
        <v>136</v>
      </c>
      <c r="L10" s="92">
        <v>132.2</v>
      </c>
      <c r="M10" s="92">
        <v>134.54</v>
      </c>
      <c r="N10" s="92">
        <v>132.1</v>
      </c>
      <c r="O10" s="378">
        <f t="shared" si="1"/>
        <v>133.71</v>
      </c>
      <c r="P10" s="540"/>
    </row>
    <row r="11" spans="1:16" ht="41.25" customHeight="1">
      <c r="A11" s="83"/>
      <c r="B11" s="23"/>
      <c r="C11" s="93" t="s">
        <v>38</v>
      </c>
      <c r="D11" s="91">
        <v>172</v>
      </c>
      <c r="E11" s="92">
        <v>106.35</v>
      </c>
      <c r="F11" s="92">
        <v>110</v>
      </c>
      <c r="G11" s="92">
        <v>110.9</v>
      </c>
      <c r="H11" s="92">
        <v>112</v>
      </c>
      <c r="I11" s="92">
        <v>113.3</v>
      </c>
      <c r="J11" s="378">
        <f t="shared" si="0"/>
        <v>111.55</v>
      </c>
      <c r="K11" s="92">
        <v>120.7</v>
      </c>
      <c r="L11" s="92">
        <v>117.4</v>
      </c>
      <c r="M11" s="92">
        <v>115.6</v>
      </c>
      <c r="N11" s="92">
        <v>113.2</v>
      </c>
      <c r="O11" s="378">
        <f t="shared" si="1"/>
        <v>116.72500000000001</v>
      </c>
      <c r="P11" s="540"/>
    </row>
    <row r="12" spans="1:16" ht="32.25" customHeight="1">
      <c r="A12" s="83"/>
      <c r="B12" s="23"/>
      <c r="C12" s="93" t="s">
        <v>39</v>
      </c>
      <c r="D12" s="91">
        <v>3209</v>
      </c>
      <c r="E12" s="92">
        <v>114.925</v>
      </c>
      <c r="F12" s="92">
        <v>116.8</v>
      </c>
      <c r="G12" s="92">
        <v>120.5</v>
      </c>
      <c r="H12" s="92">
        <v>125.6</v>
      </c>
      <c r="I12" s="92">
        <v>130.2</v>
      </c>
      <c r="J12" s="378">
        <f t="shared" si="0"/>
        <v>123.27499999999999</v>
      </c>
      <c r="K12" s="92">
        <v>136</v>
      </c>
      <c r="L12" s="92">
        <v>132.3</v>
      </c>
      <c r="M12" s="92">
        <v>130.7</v>
      </c>
      <c r="N12" s="92">
        <v>130.3</v>
      </c>
      <c r="O12" s="378">
        <f t="shared" si="1"/>
        <v>132.325</v>
      </c>
      <c r="P12" s="540"/>
    </row>
    <row r="13" spans="1:16" ht="32.25" customHeight="1">
      <c r="A13" s="83"/>
      <c r="B13" s="23"/>
      <c r="C13" s="93" t="s">
        <v>40</v>
      </c>
      <c r="D13" s="91">
        <v>25</v>
      </c>
      <c r="E13" s="92">
        <v>114.075</v>
      </c>
      <c r="F13" s="92">
        <v>114.5</v>
      </c>
      <c r="G13" s="92">
        <v>120.2</v>
      </c>
      <c r="H13" s="92">
        <v>120.2</v>
      </c>
      <c r="I13" s="92">
        <v>120.2</v>
      </c>
      <c r="J13" s="378">
        <f t="shared" si="0"/>
        <v>118.77499999999999</v>
      </c>
      <c r="K13" s="92">
        <v>131</v>
      </c>
      <c r="L13" s="92">
        <v>128.4</v>
      </c>
      <c r="M13" s="92">
        <v>128.4</v>
      </c>
      <c r="N13" s="92">
        <v>131</v>
      </c>
      <c r="O13" s="378">
        <f t="shared" si="1"/>
        <v>129.7</v>
      </c>
      <c r="P13" s="540"/>
    </row>
    <row r="14" spans="1:16" ht="20.25" customHeight="1">
      <c r="A14" s="83"/>
      <c r="B14" s="23"/>
      <c r="C14" s="94" t="s">
        <v>41</v>
      </c>
      <c r="D14" s="95">
        <v>124</v>
      </c>
      <c r="E14" s="96">
        <v>132.9</v>
      </c>
      <c r="F14" s="96">
        <v>159.7</v>
      </c>
      <c r="G14" s="96">
        <v>166.1</v>
      </c>
      <c r="H14" s="96">
        <v>171.8</v>
      </c>
      <c r="I14" s="96">
        <v>176.9</v>
      </c>
      <c r="J14" s="379">
        <f t="shared" si="0"/>
        <v>168.625</v>
      </c>
      <c r="K14" s="96">
        <v>182.7</v>
      </c>
      <c r="L14" s="96">
        <v>190.1</v>
      </c>
      <c r="M14" s="96">
        <v>189.4</v>
      </c>
      <c r="N14" s="96">
        <v>191.5</v>
      </c>
      <c r="O14" s="379">
        <f t="shared" si="1"/>
        <v>188.42499999999998</v>
      </c>
      <c r="P14" s="540"/>
    </row>
    <row r="15" spans="1:16" ht="20.25" customHeight="1">
      <c r="A15" s="83"/>
      <c r="B15" s="23"/>
      <c r="C15" s="90" t="s">
        <v>42</v>
      </c>
      <c r="D15" s="91">
        <v>38</v>
      </c>
      <c r="E15" s="92">
        <v>107.7</v>
      </c>
      <c r="F15" s="92">
        <v>109.5</v>
      </c>
      <c r="G15" s="92">
        <v>111.1</v>
      </c>
      <c r="H15" s="92">
        <v>118.3</v>
      </c>
      <c r="I15" s="92">
        <v>124.5</v>
      </c>
      <c r="J15" s="378">
        <f t="shared" si="0"/>
        <v>115.85</v>
      </c>
      <c r="K15" s="92">
        <v>126.9</v>
      </c>
      <c r="L15" s="92">
        <v>124.8</v>
      </c>
      <c r="M15" s="92">
        <v>122.4</v>
      </c>
      <c r="N15" s="92">
        <v>122.5</v>
      </c>
      <c r="O15" s="378">
        <f t="shared" si="1"/>
        <v>124.15</v>
      </c>
      <c r="P15" s="540"/>
    </row>
    <row r="16" spans="1:16" ht="20.25" customHeight="1">
      <c r="A16" s="83"/>
      <c r="B16" s="85"/>
      <c r="C16" s="90" t="s">
        <v>43</v>
      </c>
      <c r="D16" s="91">
        <v>86</v>
      </c>
      <c r="E16" s="97">
        <v>144</v>
      </c>
      <c r="F16" s="97">
        <v>181.9</v>
      </c>
      <c r="G16" s="97">
        <v>190.3</v>
      </c>
      <c r="H16" s="97">
        <v>195.4</v>
      </c>
      <c r="I16" s="97">
        <v>200.1</v>
      </c>
      <c r="J16" s="380">
        <f t="shared" si="0"/>
        <v>191.925</v>
      </c>
      <c r="K16" s="97">
        <v>207.4</v>
      </c>
      <c r="L16" s="97">
        <v>218.9</v>
      </c>
      <c r="M16" s="97">
        <v>219</v>
      </c>
      <c r="N16" s="97">
        <v>222</v>
      </c>
      <c r="O16" s="380">
        <f t="shared" si="1"/>
        <v>216.825</v>
      </c>
      <c r="P16" s="540"/>
    </row>
    <row r="17" spans="1:16" ht="5.25" customHeight="1">
      <c r="A17" s="268"/>
      <c r="B17" s="103"/>
      <c r="C17" s="285"/>
      <c r="D17" s="282"/>
      <c r="E17" s="283"/>
      <c r="F17" s="283"/>
      <c r="G17" s="283"/>
      <c r="H17" s="283"/>
      <c r="I17" s="283"/>
      <c r="J17" s="381"/>
      <c r="K17" s="283"/>
      <c r="L17" s="283"/>
      <c r="M17" s="283"/>
      <c r="N17" s="283"/>
      <c r="O17" s="381"/>
      <c r="P17" s="540"/>
    </row>
    <row r="18" spans="1:16" ht="20.25" customHeight="1">
      <c r="A18" s="75" t="s">
        <v>30</v>
      </c>
      <c r="B18" s="100"/>
      <c r="C18" s="99"/>
      <c r="D18" s="101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540"/>
    </row>
    <row r="19" spans="1:16" ht="20.25" customHeight="1">
      <c r="A19" s="76" t="s">
        <v>31</v>
      </c>
      <c r="B19" s="100"/>
      <c r="C19" s="9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540"/>
    </row>
    <row r="20" spans="1:16" ht="20.25" customHeight="1">
      <c r="A20" s="76" t="s">
        <v>32</v>
      </c>
      <c r="P20" s="540"/>
    </row>
    <row r="21" ht="12.75">
      <c r="P21" s="27"/>
    </row>
    <row r="22" ht="12.75">
      <c r="P22" s="27"/>
    </row>
    <row r="23" ht="12.75">
      <c r="P23" s="27"/>
    </row>
    <row r="24" ht="12.75">
      <c r="P24" s="27"/>
    </row>
    <row r="25" ht="12.75">
      <c r="P25" s="27"/>
    </row>
  </sheetData>
  <sheetProtection/>
  <mergeCells count="3">
    <mergeCell ref="P1:P20"/>
    <mergeCell ref="F4:J4"/>
    <mergeCell ref="K4:O4"/>
  </mergeCells>
  <printOptions/>
  <pageMargins left="0.51" right="0.19" top="0.59" bottom="0.25" header="0.44" footer="0.3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G13" sqref="G13"/>
    </sheetView>
  </sheetViews>
  <sheetFormatPr defaultColWidth="9.33203125" defaultRowHeight="12.75"/>
  <cols>
    <col min="1" max="1" width="7.5" style="0" customWidth="1"/>
    <col min="2" max="2" width="0.65625" style="0" hidden="1" customWidth="1"/>
    <col min="3" max="3" width="1.0078125" style="0" hidden="1" customWidth="1"/>
    <col min="4" max="4" width="45" style="0" customWidth="1"/>
    <col min="5" max="16" width="8.33203125" style="0" customWidth="1"/>
    <col min="17" max="17" width="4.5" style="0" customWidth="1"/>
  </cols>
  <sheetData>
    <row r="1" spans="1:17" ht="21.75" customHeight="1">
      <c r="A1" s="18" t="s">
        <v>267</v>
      </c>
      <c r="B1" s="19"/>
      <c r="C1" s="19"/>
      <c r="D1" s="19"/>
      <c r="E1" s="20"/>
      <c r="Q1" s="539">
        <v>11</v>
      </c>
    </row>
    <row r="2" spans="1:17" ht="21.75" customHeight="1">
      <c r="A2" s="18"/>
      <c r="B2" s="19"/>
      <c r="C2" s="19"/>
      <c r="D2" s="421"/>
      <c r="E2" s="20"/>
      <c r="F2" s="158"/>
      <c r="G2" s="158"/>
      <c r="I2" s="158"/>
      <c r="J2" s="158"/>
      <c r="K2" s="158"/>
      <c r="L2" s="158"/>
      <c r="M2" s="158" t="s">
        <v>59</v>
      </c>
      <c r="Q2" s="539"/>
    </row>
    <row r="3" spans="1:17" ht="8.25" customHeight="1">
      <c r="A3" s="103"/>
      <c r="B3" s="104"/>
      <c r="C3" s="104"/>
      <c r="D3" s="104"/>
      <c r="E3" s="105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540"/>
    </row>
    <row r="4" spans="1:17" ht="21" customHeight="1">
      <c r="A4" s="106" t="s">
        <v>13</v>
      </c>
      <c r="B4" s="107"/>
      <c r="C4" s="107"/>
      <c r="D4" s="108"/>
      <c r="E4" s="77"/>
      <c r="F4" s="545" t="s">
        <v>125</v>
      </c>
      <c r="G4" s="546"/>
      <c r="H4" s="546"/>
      <c r="I4" s="546"/>
      <c r="J4" s="546"/>
      <c r="K4" s="546"/>
      <c r="L4" s="546"/>
      <c r="M4" s="546"/>
      <c r="N4" s="546"/>
      <c r="O4" s="546"/>
      <c r="P4" s="547"/>
      <c r="Q4" s="540"/>
    </row>
    <row r="5" spans="1:17" ht="13.5" customHeight="1">
      <c r="A5" s="77" t="s">
        <v>14</v>
      </c>
      <c r="B5" s="108"/>
      <c r="C5" s="108"/>
      <c r="D5" s="109" t="s">
        <v>15</v>
      </c>
      <c r="E5" s="110" t="s">
        <v>9</v>
      </c>
      <c r="F5" s="269" t="s">
        <v>175</v>
      </c>
      <c r="G5" s="269" t="s">
        <v>176</v>
      </c>
      <c r="H5" s="269" t="s">
        <v>182</v>
      </c>
      <c r="I5" s="269" t="s">
        <v>190</v>
      </c>
      <c r="J5" s="269" t="s">
        <v>212</v>
      </c>
      <c r="K5" s="269" t="s">
        <v>222</v>
      </c>
      <c r="L5" s="485" t="s">
        <v>228</v>
      </c>
      <c r="M5" s="256" t="s">
        <v>175</v>
      </c>
      <c r="N5" s="256" t="s">
        <v>176</v>
      </c>
      <c r="O5" s="256" t="s">
        <v>182</v>
      </c>
      <c r="P5" s="256" t="s">
        <v>190</v>
      </c>
      <c r="Q5" s="540"/>
    </row>
    <row r="6" spans="1:17" ht="13.5" customHeight="1">
      <c r="A6" s="77"/>
      <c r="B6" s="111"/>
      <c r="C6" s="108"/>
      <c r="D6" s="109"/>
      <c r="E6" s="110"/>
      <c r="F6" s="269" t="s">
        <v>45</v>
      </c>
      <c r="G6" s="269" t="s">
        <v>45</v>
      </c>
      <c r="H6" s="269" t="s">
        <v>45</v>
      </c>
      <c r="I6" s="269" t="s">
        <v>45</v>
      </c>
      <c r="J6" s="269" t="s">
        <v>45</v>
      </c>
      <c r="K6" s="269" t="s">
        <v>45</v>
      </c>
      <c r="L6" s="258" t="s">
        <v>45</v>
      </c>
      <c r="M6" s="256" t="s">
        <v>45</v>
      </c>
      <c r="N6" s="256" t="s">
        <v>45</v>
      </c>
      <c r="O6" s="256" t="s">
        <v>45</v>
      </c>
      <c r="P6" s="256" t="s">
        <v>45</v>
      </c>
      <c r="Q6" s="540"/>
    </row>
    <row r="7" spans="1:17" ht="13.5" customHeight="1">
      <c r="A7" s="33"/>
      <c r="B7" s="34"/>
      <c r="C7" s="35"/>
      <c r="D7" s="112"/>
      <c r="E7" s="37"/>
      <c r="F7" s="270" t="s">
        <v>176</v>
      </c>
      <c r="G7" s="270" t="s">
        <v>182</v>
      </c>
      <c r="H7" s="270" t="s">
        <v>190</v>
      </c>
      <c r="I7" s="270" t="s">
        <v>212</v>
      </c>
      <c r="J7" s="270" t="s">
        <v>222</v>
      </c>
      <c r="K7" s="270" t="s">
        <v>228</v>
      </c>
      <c r="L7" s="259" t="s">
        <v>247</v>
      </c>
      <c r="M7" s="257" t="s">
        <v>212</v>
      </c>
      <c r="N7" s="257" t="s">
        <v>222</v>
      </c>
      <c r="O7" s="257" t="s">
        <v>228</v>
      </c>
      <c r="P7" s="257" t="s">
        <v>247</v>
      </c>
      <c r="Q7" s="540"/>
    </row>
    <row r="8" spans="1:17" ht="22.5" customHeight="1">
      <c r="A8" s="77"/>
      <c r="B8" s="111"/>
      <c r="C8" s="108"/>
      <c r="D8" s="287" t="s">
        <v>44</v>
      </c>
      <c r="E8" s="288">
        <v>10000</v>
      </c>
      <c r="F8" s="311">
        <f>('Table-4'!H7/'Table-4'!G7)*100-100</f>
        <v>2.4914089347078914</v>
      </c>
      <c r="G8" s="373">
        <f>('Table-4'!I7/'Table-4'!H7)*100-100</f>
        <v>2.2632020117351317</v>
      </c>
      <c r="H8" s="373">
        <f>('Table-4'!J7/'Table-4'!I7)*100-100</f>
        <v>2.45901639344261</v>
      </c>
      <c r="I8" s="311">
        <f>('Table-4'!L7/'Table-4'!J7)*100-100</f>
        <v>3.280000000000001</v>
      </c>
      <c r="J8" s="373">
        <f>('Table-4'!M7/'Table-4'!L7)*100-100</f>
        <v>-2.0914020139426697</v>
      </c>
      <c r="K8" s="373">
        <f>('Table-4'!N7/'Table-4'!M7)*100-100</f>
        <v>0.0791139240506169</v>
      </c>
      <c r="L8" s="312">
        <f>('Table-4'!O7/'Table-4'!N7)*100-100</f>
        <v>-0.0790513833992037</v>
      </c>
      <c r="M8" s="313">
        <f>('Table-4'!L7/'Table-4'!G7)*100-100</f>
        <v>10.910652920962178</v>
      </c>
      <c r="N8" s="450">
        <f>('Table-4'!M7/'Table-4'!H7)*100-100</f>
        <v>5.95138306789606</v>
      </c>
      <c r="O8" s="450">
        <f>('Table-4'!N7/'Table-4'!I7)*100-100</f>
        <v>3.6885245901639365</v>
      </c>
      <c r="P8" s="450">
        <f>('Table-4'!O7/'Table-4'!J7)*100-100</f>
        <v>1.1200000000000045</v>
      </c>
      <c r="Q8" s="540"/>
    </row>
    <row r="9" spans="1:17" ht="20.25" customHeight="1">
      <c r="A9" s="42">
        <v>0</v>
      </c>
      <c r="B9" s="43"/>
      <c r="C9" s="44" t="s">
        <v>17</v>
      </c>
      <c r="D9" s="440" t="s">
        <v>17</v>
      </c>
      <c r="E9" s="292">
        <v>2942</v>
      </c>
      <c r="F9" s="311">
        <f>('Table-4'!H8/'Table-4'!G8)*100-100</f>
        <v>1.2520868113522425</v>
      </c>
      <c r="G9" s="311">
        <f>('Table-4'!I8/'Table-4'!H8)*100-100</f>
        <v>4.204451772464978</v>
      </c>
      <c r="H9" s="311">
        <f>('Table-4'!J8/'Table-4'!I8)*100-100</f>
        <v>0.9493670886075734</v>
      </c>
      <c r="I9" s="311">
        <f>('Table-4'!L8/'Table-4'!J8)*100-100</f>
        <v>0.23510971786835455</v>
      </c>
      <c r="J9" s="311">
        <f>('Table-4'!M8/'Table-4'!L8)*100-100</f>
        <v>0.3127443315089806</v>
      </c>
      <c r="K9" s="311">
        <f>('Table-4'!N8/'Table-4'!M8)*100-100</f>
        <v>1.7147310989867464</v>
      </c>
      <c r="L9" s="312">
        <f>('Table-4'!O8/'Table-4'!N8)*100-100</f>
        <v>1.1494252873563369</v>
      </c>
      <c r="M9" s="313">
        <f>('Table-4'!L8/'Table-4'!G8)*100-100</f>
        <v>6.761268781302192</v>
      </c>
      <c r="N9" s="451">
        <f>('Table-4'!M8/'Table-4'!H8)*100-100</f>
        <v>5.770816158285257</v>
      </c>
      <c r="O9" s="451">
        <f>('Table-4'!N8/'Table-4'!I8)*100-100</f>
        <v>3.243670886075961</v>
      </c>
      <c r="P9" s="451">
        <f>('Table-4'!O8/'Table-4'!J8)*100-100</f>
        <v>3.448275862068968</v>
      </c>
      <c r="Q9" s="540"/>
    </row>
    <row r="10" spans="1:17" ht="20.25" customHeight="1">
      <c r="A10" s="50"/>
      <c r="B10" s="51"/>
      <c r="C10" s="52"/>
      <c r="D10" s="53" t="s">
        <v>18</v>
      </c>
      <c r="E10" s="304">
        <v>521</v>
      </c>
      <c r="F10" s="314">
        <f>('Table-4'!H9/'Table-4'!G9)*100-100</f>
        <v>6.434316353887382</v>
      </c>
      <c r="G10" s="314">
        <f>('Table-4'!I9/'Table-4'!H9)*100-100</f>
        <v>7.892527287993275</v>
      </c>
      <c r="H10" s="314">
        <f>('Table-4'!J9/'Table-4'!I9)*100-100</f>
        <v>4.591439688715965</v>
      </c>
      <c r="I10" s="448">
        <f>('Table-4'!L9/'Table-4'!J9)*100-100</f>
        <v>-2.3065476190476204</v>
      </c>
      <c r="J10" s="448">
        <f>('Table-4'!M9/'Table-4'!L9)*100-100</f>
        <v>0.9900990099009732</v>
      </c>
      <c r="K10" s="448">
        <f>('Table-4'!N9/'Table-4'!M9)*100-100</f>
        <v>5.882352941176478</v>
      </c>
      <c r="L10" s="422">
        <f>('Table-4'!O9/'Table-4'!N9)*100-100</f>
        <v>4.629629629629633</v>
      </c>
      <c r="M10" s="423">
        <f>('Table-4'!L9/'Table-4'!G9)*100-100</f>
        <v>17.33690795352993</v>
      </c>
      <c r="N10" s="452">
        <f>('Table-4'!M9/'Table-4'!H9)*100-100</f>
        <v>11.335012594458433</v>
      </c>
      <c r="O10" s="452">
        <f>('Table-4'!N9/'Table-4'!I9)*100-100</f>
        <v>9.260700389105068</v>
      </c>
      <c r="P10" s="452">
        <f>('Table-4'!O9/'Table-4'!J9)*100-100</f>
        <v>9.300595238095227</v>
      </c>
      <c r="Q10" s="540"/>
    </row>
    <row r="11" spans="1:17" ht="20.25" customHeight="1">
      <c r="A11" s="50"/>
      <c r="B11" s="56"/>
      <c r="C11" s="57"/>
      <c r="D11" s="58" t="s">
        <v>19</v>
      </c>
      <c r="E11" s="304">
        <v>55</v>
      </c>
      <c r="F11" s="314">
        <f>('Table-4'!H10/'Table-4'!G10)*100-100</f>
        <v>8.449477351916372</v>
      </c>
      <c r="G11" s="314">
        <f>('Table-4'!I10/'Table-4'!H10)*100-100</f>
        <v>6.98795180722891</v>
      </c>
      <c r="H11" s="314">
        <f>('Table-4'!J10/'Table-4'!I10)*100-100</f>
        <v>5.10510510510511</v>
      </c>
      <c r="I11" s="448">
        <f>('Table-4'!L10/'Table-4'!J10)*100-100</f>
        <v>26.928571428571416</v>
      </c>
      <c r="J11" s="448">
        <f>('Table-4'!M10/'Table-4'!L10)*100-100</f>
        <v>0.5627462014631419</v>
      </c>
      <c r="K11" s="448">
        <f>('Table-4'!N10/'Table-4'!M10)*100-100</f>
        <v>1.9585898153329708</v>
      </c>
      <c r="L11" s="422">
        <f>('Table-4'!O10/'Table-4'!N10)*100-100</f>
        <v>13.611416026344685</v>
      </c>
      <c r="M11" s="423">
        <f>('Table-4'!L10/'Table-4'!G10)*100-100</f>
        <v>54.790940766550506</v>
      </c>
      <c r="N11" s="452">
        <f>('Table-4'!M10/'Table-4'!H10)*100-100</f>
        <v>43.534136546184726</v>
      </c>
      <c r="O11" s="452">
        <f>('Table-4'!N10/'Table-4'!I10)*100-100</f>
        <v>36.78678678678679</v>
      </c>
      <c r="P11" s="452">
        <f>('Table-4'!O10/'Table-4'!J10)*100-100</f>
        <v>47.85714285714286</v>
      </c>
      <c r="Q11" s="540"/>
    </row>
    <row r="12" spans="1:17" ht="20.25" customHeight="1">
      <c r="A12" s="50"/>
      <c r="B12" s="56"/>
      <c r="C12" s="57"/>
      <c r="D12" s="53" t="s">
        <v>20</v>
      </c>
      <c r="E12" s="304">
        <v>2296</v>
      </c>
      <c r="F12" s="314">
        <f>('Table-4'!H11/'Table-4'!G11)*100-100</f>
        <v>0</v>
      </c>
      <c r="G12" s="314">
        <f>('Table-4'!I11/'Table-4'!H11)*100-100</f>
        <v>3.187021329160828</v>
      </c>
      <c r="H12" s="314">
        <f>('Table-4'!J11/'Table-4'!I11)*100-100</f>
        <v>0</v>
      </c>
      <c r="I12" s="448">
        <f>('Table-4'!L11/'Table-4'!J11)*100-100</f>
        <v>0</v>
      </c>
      <c r="J12" s="448">
        <f>('Table-4'!M11/'Table-4'!L11)*100-100</f>
        <v>0</v>
      </c>
      <c r="K12" s="448">
        <f>('Table-4'!N11/'Table-4'!M11)*100-100</f>
        <v>1.276935355147657</v>
      </c>
      <c r="L12" s="422">
        <f>('Table-4'!O11/'Table-4'!N11)*100-100</f>
        <v>0</v>
      </c>
      <c r="M12" s="423">
        <f>('Table-4'!L11/'Table-4'!G11)*100-100</f>
        <v>3.187021329160828</v>
      </c>
      <c r="N12" s="452">
        <f>('Table-4'!M11/'Table-4'!H11)*100-100</f>
        <v>3.187021329160828</v>
      </c>
      <c r="O12" s="452">
        <f>('Table-4'!N11/'Table-4'!I11)*100-100</f>
        <v>1.276935355147657</v>
      </c>
      <c r="P12" s="452">
        <f>('Table-4'!O11/'Table-4'!J11)*100-100</f>
        <v>1.276935355147657</v>
      </c>
      <c r="Q12" s="540"/>
    </row>
    <row r="13" spans="1:17" ht="20.25" customHeight="1">
      <c r="A13" s="50"/>
      <c r="B13" s="56"/>
      <c r="C13" s="57"/>
      <c r="D13" s="53" t="s">
        <v>21</v>
      </c>
      <c r="E13" s="304">
        <v>15</v>
      </c>
      <c r="F13" s="314">
        <f>('Table-4'!H12/'Table-4'!G12)*100-100</f>
        <v>0</v>
      </c>
      <c r="G13" s="314">
        <f>('Table-4'!I12/'Table-4'!H12)*100-100</f>
        <v>21.52207572842866</v>
      </c>
      <c r="H13" s="314">
        <f>('Table-4'!J12/'Table-4'!I12)*100-100</f>
        <v>0</v>
      </c>
      <c r="I13" s="448">
        <f>('Table-4'!L12/'Table-4'!J12)*100-100</f>
        <v>0</v>
      </c>
      <c r="J13" s="448">
        <f>('Table-4'!M12/'Table-4'!L12)*100-100</f>
        <v>0</v>
      </c>
      <c r="K13" s="448">
        <f>('Table-4'!N12/'Table-4'!M12)*100-100</f>
        <v>-36.91119691119691</v>
      </c>
      <c r="L13" s="422">
        <f>('Table-4'!O12/'Table-4'!N12)*100-100</f>
        <v>0</v>
      </c>
      <c r="M13" s="423">
        <f>('Table-4'!L12/'Table-4'!G12)*100-100</f>
        <v>21.52207572842866</v>
      </c>
      <c r="N13" s="452">
        <f>('Table-4'!M12/'Table-4'!H12)*100-100</f>
        <v>21.52207572842866</v>
      </c>
      <c r="O13" s="452">
        <f>('Table-4'!N12/'Table-4'!I12)*100-100</f>
        <v>-36.91119691119691</v>
      </c>
      <c r="P13" s="452">
        <f>('Table-4'!O12/'Table-4'!J12)*100-100</f>
        <v>-36.91119691119691</v>
      </c>
      <c r="Q13" s="540"/>
    </row>
    <row r="14" spans="1:17" ht="20.25" customHeight="1">
      <c r="A14" s="50"/>
      <c r="B14" s="56"/>
      <c r="C14" s="57"/>
      <c r="D14" s="58" t="s">
        <v>22</v>
      </c>
      <c r="E14" s="304">
        <v>55</v>
      </c>
      <c r="F14" s="314">
        <f>('Table-4'!H13/'Table-4'!G13)*100-100</f>
        <v>0.2775208140610772</v>
      </c>
      <c r="G14" s="314">
        <f>('Table-4'!I13/'Table-4'!H13)*100-100</f>
        <v>1.93726937269372</v>
      </c>
      <c r="H14" s="314">
        <f>('Table-4'!J13/'Table-4'!I13)*100-100</f>
        <v>2.35294117647058</v>
      </c>
      <c r="I14" s="448">
        <f>('Table-4'!L13/'Table-4'!J13)*100-100</f>
        <v>5.393457117595048</v>
      </c>
      <c r="J14" s="448">
        <f>('Table-4'!M13/'Table-4'!L13)*100-100</f>
        <v>4.362416107382543</v>
      </c>
      <c r="K14" s="448">
        <f>('Table-4'!N13/'Table-4'!M13)*100-100</f>
        <v>-0.69935691318328</v>
      </c>
      <c r="L14" s="422">
        <f>('Table-4'!O13/'Table-4'!N13)*100-100</f>
        <v>-2.0480854853072117</v>
      </c>
      <c r="M14" s="423">
        <f>('Table-4'!L13/'Table-4'!G13)*100-100</f>
        <v>10.268270120259032</v>
      </c>
      <c r="N14" s="452">
        <f>('Table-4'!M13/'Table-4'!H13)*100-100</f>
        <v>14.760147601476021</v>
      </c>
      <c r="O14" s="452">
        <f>('Table-4'!N13/'Table-4'!I13)*100-100</f>
        <v>11.791855203619917</v>
      </c>
      <c r="P14" s="452">
        <f>('Table-4'!O13/'Table-4'!J13)*100-100</f>
        <v>6.984969053934577</v>
      </c>
      <c r="Q14" s="540"/>
    </row>
    <row r="15" spans="1:17" ht="20.25" customHeight="1">
      <c r="A15" s="42">
        <v>2</v>
      </c>
      <c r="B15" s="56"/>
      <c r="C15" s="541" t="s">
        <v>23</v>
      </c>
      <c r="D15" s="542"/>
      <c r="E15" s="305">
        <v>31</v>
      </c>
      <c r="F15" s="315">
        <f>('Table-4'!H14/'Table-4'!G14)*100-100</f>
        <v>4.859611231101496</v>
      </c>
      <c r="G15" s="315">
        <f>('Table-4'!I14/'Table-4'!H14)*100-100</f>
        <v>13.079299691040163</v>
      </c>
      <c r="H15" s="315">
        <f>('Table-4'!J14/'Table-4'!I14)*100-100</f>
        <v>0.546448087431699</v>
      </c>
      <c r="I15" s="311">
        <f>('Table-4'!L14/'Table-4'!J14)*100-100</f>
        <v>-2.717391304347828</v>
      </c>
      <c r="J15" s="311">
        <f>('Table-4'!M14/'Table-4'!L14)*100-100</f>
        <v>-2.327746741154556</v>
      </c>
      <c r="K15" s="311">
        <f>('Table-4'!N14/'Table-4'!M14)*100-100</f>
        <v>8.102955195424215</v>
      </c>
      <c r="L15" s="312">
        <f>('Table-4'!O14/'Table-4'!N14)*100-100</f>
        <v>-3.2627865961199234</v>
      </c>
      <c r="M15" s="313">
        <f>('Table-4'!L14/'Table-4'!G14)*100-100</f>
        <v>15.982721382289427</v>
      </c>
      <c r="N15" s="451">
        <f>('Table-4'!M14/'Table-4'!H14)*100-100</f>
        <v>8.03295571575697</v>
      </c>
      <c r="O15" s="451">
        <f>('Table-4'!N14/'Table-4'!I14)*100-100</f>
        <v>3.278688524590166</v>
      </c>
      <c r="P15" s="451">
        <f>('Table-4'!O14/'Table-4'!J14)*100-100</f>
        <v>-0.6340579710144851</v>
      </c>
      <c r="Q15" s="540"/>
    </row>
    <row r="16" spans="1:17" ht="20.25" customHeight="1">
      <c r="A16" s="42"/>
      <c r="B16" s="56"/>
      <c r="C16" s="59"/>
      <c r="D16" s="53" t="s">
        <v>24</v>
      </c>
      <c r="E16" s="304">
        <v>31</v>
      </c>
      <c r="F16" s="314">
        <f>('Table-4'!H15/'Table-4'!G15)*100-100</f>
        <v>4.859611231101496</v>
      </c>
      <c r="G16" s="314">
        <f>('Table-4'!I15/'Table-4'!H15)*100-100</f>
        <v>13.079299691040163</v>
      </c>
      <c r="H16" s="314">
        <f>('Table-4'!J15/'Table-4'!I15)*100-100</f>
        <v>0.546448087431699</v>
      </c>
      <c r="I16" s="448">
        <f>('Table-4'!L15/'Table-4'!J15)*100-100</f>
        <v>-2.717391304347828</v>
      </c>
      <c r="J16" s="448">
        <f>('Table-4'!M15/'Table-4'!L15)*100-100</f>
        <v>-2.327746741154556</v>
      </c>
      <c r="K16" s="448">
        <f>('Table-4'!N15/'Table-4'!M15)*100-100</f>
        <v>8.102955195424215</v>
      </c>
      <c r="L16" s="422">
        <f>('Table-4'!O15/'Table-4'!N15)*100-100</f>
        <v>-3.2627865961199234</v>
      </c>
      <c r="M16" s="423">
        <f>('Table-4'!L15/'Table-4'!G15)*100-100</f>
        <v>15.982721382289427</v>
      </c>
      <c r="N16" s="452">
        <f>('Table-4'!M15/'Table-4'!H15)*100-100</f>
        <v>8.03295571575697</v>
      </c>
      <c r="O16" s="452">
        <f>('Table-4'!N15/'Table-4'!I15)*100-100</f>
        <v>3.278688524590166</v>
      </c>
      <c r="P16" s="452">
        <f>('Table-4'!O15/'Table-4'!J15)*100-100</f>
        <v>-0.6340579710144851</v>
      </c>
      <c r="Q16" s="540"/>
    </row>
    <row r="17" spans="1:17" ht="20.25" customHeight="1">
      <c r="A17" s="42">
        <v>5</v>
      </c>
      <c r="B17" s="43"/>
      <c r="C17" s="541" t="s">
        <v>146</v>
      </c>
      <c r="D17" s="542"/>
      <c r="E17" s="305">
        <v>21</v>
      </c>
      <c r="F17" s="315">
        <f>('Table-4'!H16/'Table-4'!G16)*100-100</f>
        <v>0</v>
      </c>
      <c r="G17" s="315">
        <f>('Table-4'!I16/'Table-4'!H16)*100-100</f>
        <v>0</v>
      </c>
      <c r="H17" s="315">
        <f>('Table-4'!J16/'Table-4'!I16)*100-100</f>
        <v>0</v>
      </c>
      <c r="I17" s="311">
        <f>('Table-4'!L16/'Table-4'!J16)*100-100</f>
        <v>8.985282726568556</v>
      </c>
      <c r="J17" s="311">
        <f>('Table-4'!M16/'Table-4'!L16)*100-100</f>
        <v>-1.9900497512437738</v>
      </c>
      <c r="K17" s="311">
        <f>('Table-4'!N16/'Table-4'!M16)*100-100</f>
        <v>0</v>
      </c>
      <c r="L17" s="312">
        <f>('Table-4'!O16/'Table-4'!N16)*100-100</f>
        <v>2.0304568527918576</v>
      </c>
      <c r="M17" s="313">
        <f>('Table-4'!L16/'Table-4'!G16)*100-100</f>
        <v>8.985282726568556</v>
      </c>
      <c r="N17" s="451">
        <f>('Table-4'!M16/'Table-4'!H16)*100-100</f>
        <v>6.816421378776155</v>
      </c>
      <c r="O17" s="451">
        <f>('Table-4'!N16/'Table-4'!I16)*100-100</f>
        <v>6.816421378776155</v>
      </c>
      <c r="P17" s="451">
        <f>('Table-4'!O16/'Table-4'!J16)*100-100</f>
        <v>8.985282726568556</v>
      </c>
      <c r="Q17" s="540"/>
    </row>
    <row r="18" spans="1:17" ht="20.25" customHeight="1">
      <c r="A18" s="50"/>
      <c r="B18" s="64"/>
      <c r="C18" s="65"/>
      <c r="D18" s="66" t="s">
        <v>25</v>
      </c>
      <c r="E18" s="304">
        <v>21</v>
      </c>
      <c r="F18" s="314">
        <f>('Table-4'!H17/'Table-4'!G17)*100-100</f>
        <v>0</v>
      </c>
      <c r="G18" s="314">
        <f>('Table-4'!I17/'Table-4'!H17)*100-100</f>
        <v>0</v>
      </c>
      <c r="H18" s="314">
        <f>('Table-4'!J17/'Table-4'!I17)*100-100</f>
        <v>0</v>
      </c>
      <c r="I18" s="448">
        <f>('Table-4'!L17/'Table-4'!J17)*100-100</f>
        <v>8.985282726568556</v>
      </c>
      <c r="J18" s="448">
        <f>('Table-4'!M17/'Table-4'!L17)*100-100</f>
        <v>-1.9900497512437738</v>
      </c>
      <c r="K18" s="448">
        <f>('Table-4'!N17/'Table-4'!M17)*100-100</f>
        <v>0</v>
      </c>
      <c r="L18" s="422">
        <f>('Table-4'!O17/'Table-4'!N17)*100-100</f>
        <v>2.0304568527918576</v>
      </c>
      <c r="M18" s="423">
        <f>('Table-4'!L17/'Table-4'!G17)*100-100</f>
        <v>8.985282726568556</v>
      </c>
      <c r="N18" s="452">
        <f>('Table-4'!M17/'Table-4'!H17)*100-100</f>
        <v>6.816421378776155</v>
      </c>
      <c r="O18" s="452">
        <f>('Table-4'!N17/'Table-4'!I17)*100-100</f>
        <v>6.816421378776155</v>
      </c>
      <c r="P18" s="452">
        <f>('Table-4'!O17/'Table-4'!J17)*100-100</f>
        <v>8.985282726568556</v>
      </c>
      <c r="Q18" s="540"/>
    </row>
    <row r="19" spans="1:17" ht="30" customHeight="1">
      <c r="A19" s="42">
        <v>6</v>
      </c>
      <c r="B19" s="43"/>
      <c r="C19" s="541" t="s">
        <v>26</v>
      </c>
      <c r="D19" s="542"/>
      <c r="E19" s="292">
        <v>293</v>
      </c>
      <c r="F19" s="315">
        <f>('Table-4'!H18/'Table-4'!G18)*100-100</f>
        <v>1.142857142857153</v>
      </c>
      <c r="G19" s="315">
        <f>('Table-4'!I18/'Table-4'!H18)*100-100</f>
        <v>0.8474576271186436</v>
      </c>
      <c r="H19" s="315">
        <f>('Table-4'!J18/'Table-4'!I18)*100-100</f>
        <v>1.1204481792717047</v>
      </c>
      <c r="I19" s="311">
        <f>('Table-4'!L18/'Table-4'!J18)*100-100</f>
        <v>6.186518928901208</v>
      </c>
      <c r="J19" s="311">
        <f>('Table-4'!M18/'Table-4'!L18)*100-100</f>
        <v>-2.173913043478265</v>
      </c>
      <c r="K19" s="232">
        <f>('Table-4'!N18/'Table-4'!M18)*100-100</f>
        <v>-0.3555555555555685</v>
      </c>
      <c r="L19" s="498">
        <f>('Table-4'!O18/'Table-4'!N18)*100-100</f>
        <v>14.094558429973247</v>
      </c>
      <c r="M19" s="313">
        <f>('Table-4'!L18/'Table-4'!G18)*100-100</f>
        <v>9.523809523809533</v>
      </c>
      <c r="N19" s="451">
        <f>('Table-4'!M18/'Table-4'!H18)*100-100</f>
        <v>5.932203389830519</v>
      </c>
      <c r="O19" s="451">
        <f>('Table-4'!N18/'Table-4'!I18)*100-100</f>
        <v>4.668534080298798</v>
      </c>
      <c r="P19" s="451">
        <f>('Table-4'!O18/'Table-4'!J18)*100-100</f>
        <v>18.097876269621423</v>
      </c>
      <c r="Q19" s="540"/>
    </row>
    <row r="20" spans="1:17" ht="38.25" customHeight="1">
      <c r="A20" s="50"/>
      <c r="B20" s="64"/>
      <c r="C20" s="65"/>
      <c r="D20" s="67" t="s">
        <v>27</v>
      </c>
      <c r="E20" s="304">
        <v>24</v>
      </c>
      <c r="F20" s="314">
        <f>('Table-4'!H19/'Table-4'!G19)*100-100</f>
        <v>2.915451895043745</v>
      </c>
      <c r="G20" s="314">
        <f>('Table-4'!I19/'Table-4'!H19)*100-100</f>
        <v>4.2492917847025495</v>
      </c>
      <c r="H20" s="314">
        <f>('Table-4'!J19/'Table-4'!I19)*100-100</f>
        <v>2.4456521739130324</v>
      </c>
      <c r="I20" s="448">
        <f>('Table-4'!L19/'Table-4'!J19)*100-100</f>
        <v>1.4146772767462465</v>
      </c>
      <c r="J20" s="448">
        <f>('Table-4'!M19/'Table-4'!L19)*100-100</f>
        <v>-2.0052310374890965</v>
      </c>
      <c r="K20" s="448">
        <f>('Table-4'!N19/'Table-4'!M19)*100-100</f>
        <v>13.523131672597842</v>
      </c>
      <c r="L20" s="422">
        <f>('Table-4'!O19/'Table-4'!N19)*100-100</f>
        <v>6.034482758620712</v>
      </c>
      <c r="M20" s="423">
        <f>('Table-4'!L19/'Table-4'!G19)*100-100</f>
        <v>11.467444120505334</v>
      </c>
      <c r="N20" s="452">
        <f>('Table-4'!M19/'Table-4'!H19)*100-100</f>
        <v>6.137865911237014</v>
      </c>
      <c r="O20" s="452">
        <f>('Table-4'!N19/'Table-4'!I19)*100-100</f>
        <v>15.579710144927517</v>
      </c>
      <c r="P20" s="452">
        <f>('Table-4'!O19/'Table-4'!J19)*100-100</f>
        <v>19.62864721485414</v>
      </c>
      <c r="Q20" s="540"/>
    </row>
    <row r="21" spans="1:17" ht="30" customHeight="1">
      <c r="A21" s="50"/>
      <c r="B21" s="64"/>
      <c r="C21" s="65"/>
      <c r="D21" s="66" t="s">
        <v>28</v>
      </c>
      <c r="E21" s="306">
        <v>226</v>
      </c>
      <c r="F21" s="314">
        <f>('Table-4'!H20/'Table-4'!G20)*100-100</f>
        <v>0.19120458891012504</v>
      </c>
      <c r="G21" s="314">
        <f>('Table-4'!I20/'Table-4'!H20)*100-100</f>
        <v>-0.09541984732823039</v>
      </c>
      <c r="H21" s="314">
        <f>('Table-4'!J20/'Table-4'!I20)*100-100</f>
        <v>0.382043935052522</v>
      </c>
      <c r="I21" s="448">
        <f>('Table-4'!L20/'Table-4'!J20)*100-100</f>
        <v>7.992388201712657</v>
      </c>
      <c r="J21" s="448">
        <f>('Table-4'!M20/'Table-4'!L20)*100-100</f>
        <v>-2.026431718061673</v>
      </c>
      <c r="K21" s="448">
        <f>('Table-4'!N20/'Table-4'!M20)*100-100</f>
        <v>-1.9154676258992964</v>
      </c>
      <c r="L21" s="422">
        <f>('Table-4'!O20/'Table-4'!N20)*100-100</f>
        <v>17.905931970294304</v>
      </c>
      <c r="M21" s="423">
        <f>('Table-4'!L20/'Table-4'!G20)*100-100</f>
        <v>8.508604206500962</v>
      </c>
      <c r="N21" s="452">
        <f>('Table-4'!M20/'Table-4'!H20)*100-100</f>
        <v>6.10687022900764</v>
      </c>
      <c r="O21" s="452">
        <f>('Table-4'!N20/'Table-4'!I20)*100-100</f>
        <v>4.17382999044888</v>
      </c>
      <c r="P21" s="452">
        <f>('Table-4'!O20/'Table-4'!J20)*100-100</f>
        <v>22.359657469077064</v>
      </c>
      <c r="Q21" s="540"/>
    </row>
    <row r="22" spans="1:17" ht="21.75" customHeight="1">
      <c r="A22" s="69"/>
      <c r="B22" s="70"/>
      <c r="C22" s="71"/>
      <c r="D22" s="72" t="s">
        <v>29</v>
      </c>
      <c r="E22" s="307">
        <v>43</v>
      </c>
      <c r="F22" s="316">
        <f>('Table-4'!H21/'Table-4'!G21)*100-100</f>
        <v>4.61254612546125</v>
      </c>
      <c r="G22" s="316">
        <f>('Table-4'!I21/'Table-4'!H21)*100-100</f>
        <v>4.232804232804227</v>
      </c>
      <c r="H22" s="316">
        <f>('Table-4'!J21/'Table-4'!I21)*100-100</f>
        <v>3.722504230118446</v>
      </c>
      <c r="I22" s="449">
        <f>('Table-4'!L21/'Table-4'!J21)*100-100</f>
        <v>0.652528548123982</v>
      </c>
      <c r="J22" s="449">
        <f>('Table-4'!M21/'Table-4'!L21)*100-100</f>
        <v>-3.2414910858995114</v>
      </c>
      <c r="K22" s="449">
        <f>('Table-4'!N21/'Table-4'!M21)*100-100</f>
        <v>0.08375209380233173</v>
      </c>
      <c r="L22" s="424">
        <f>('Table-4'!O21/'Table-4'!N21)*100-100</f>
        <v>1.0041841004183993</v>
      </c>
      <c r="M22" s="425">
        <f>('Table-4'!L21/'Table-4'!G21)*100-100</f>
        <v>13.837638376383765</v>
      </c>
      <c r="N22" s="453">
        <f>('Table-4'!M21/'Table-4'!H21)*100-100</f>
        <v>5.291005291005305</v>
      </c>
      <c r="O22" s="453">
        <f>('Table-4'!N21/'Table-4'!I21)*100-100</f>
        <v>1.099830795262264</v>
      </c>
      <c r="P22" s="453">
        <f>('Table-4'!O21/'Table-4'!J21)*100-100</f>
        <v>-1.5497553017944483</v>
      </c>
      <c r="Q22" s="540"/>
    </row>
    <row r="23" spans="1:17" ht="7.5" customHeight="1">
      <c r="A23" s="24"/>
      <c r="B23" s="24"/>
      <c r="C23" s="24"/>
      <c r="D23" s="24"/>
      <c r="E23" s="74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540"/>
    </row>
    <row r="24" spans="1:17" ht="20.25" customHeight="1">
      <c r="A24" s="75" t="s">
        <v>30</v>
      </c>
      <c r="B24" s="24"/>
      <c r="C24" s="24"/>
      <c r="D24" s="24"/>
      <c r="E24" s="74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540"/>
    </row>
    <row r="25" spans="1:17" ht="20.25" customHeight="1">
      <c r="A25" s="76"/>
      <c r="B25" s="24"/>
      <c r="C25" s="24"/>
      <c r="D25" s="24"/>
      <c r="E25" s="74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540"/>
    </row>
    <row r="26" spans="1:17" ht="20.25" customHeight="1">
      <c r="A26" s="24"/>
      <c r="B26" s="24"/>
      <c r="C26" s="24"/>
      <c r="D26" s="24"/>
      <c r="E26" s="74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27"/>
    </row>
    <row r="27" spans="6:16" ht="20.25" customHeight="1"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</row>
    <row r="28" spans="6:16" ht="12.75"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</row>
    <row r="29" spans="6:16" ht="12.75"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6:16" ht="12.75"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</row>
    <row r="31" spans="6:16" ht="12.75"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  <row r="32" spans="6:16" ht="12.75"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</row>
    <row r="33" spans="6:16" ht="12.75"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</row>
    <row r="34" spans="6:16" ht="12.75"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</row>
    <row r="35" spans="6:16" ht="12.75"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6:16" ht="12.75"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  <row r="37" spans="6:16" ht="12.75"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</row>
    <row r="38" spans="6:16" ht="12.75"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</row>
    <row r="39" spans="6:16" ht="12.75"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</row>
    <row r="40" spans="6:16" ht="12.75"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</row>
    <row r="41" spans="6:16" ht="12.75"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6:16" ht="12.75"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6:16" ht="12.75"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</row>
    <row r="44" spans="6:16" ht="12.75"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</row>
    <row r="45" spans="6:16" ht="12.75"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</row>
    <row r="46" spans="6:16" ht="12.75"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</row>
    <row r="47" spans="6:16" ht="12.75"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</row>
    <row r="48" spans="6:16" ht="12.75"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</row>
    <row r="49" spans="6:16" ht="12.75"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</row>
    <row r="50" spans="6:16" ht="12.75"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</row>
    <row r="51" spans="6:16" ht="12.75"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6:16" ht="12.75"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</row>
    <row r="53" spans="6:16" ht="12.75"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</row>
    <row r="54" spans="6:16" ht="12.75"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</row>
    <row r="55" spans="6:16" ht="12.75"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</row>
    <row r="56" spans="6:16" ht="12.75"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</row>
    <row r="57" spans="6:16" ht="12.75"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</row>
    <row r="58" spans="6:16" ht="12.75"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</row>
    <row r="59" spans="6:16" ht="12.75"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</row>
    <row r="60" spans="6:16" ht="12.75"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</row>
    <row r="61" spans="6:16" ht="12.75"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</row>
    <row r="62" spans="6:16" ht="12.75"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</row>
    <row r="63" spans="6:16" ht="12.75"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</row>
    <row r="64" spans="6:16" ht="12.75"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</row>
    <row r="65" spans="6:16" ht="12.75"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</row>
    <row r="66" spans="6:16" ht="12.75"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</row>
    <row r="67" spans="6:16" ht="12.75"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</row>
    <row r="68" spans="6:16" ht="12.75"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</row>
    <row r="69" spans="6:16" ht="12.75"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</row>
    <row r="70" spans="6:16" ht="12.75"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</row>
    <row r="71" spans="6:16" ht="12.75"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</row>
    <row r="72" spans="6:16" ht="12.75"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</row>
    <row r="73" spans="6:16" ht="12.75"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</row>
    <row r="74" spans="6:16" ht="12.75"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</row>
    <row r="75" spans="6:16" ht="12.75"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</row>
    <row r="76" spans="6:16" ht="12.75"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</row>
    <row r="77" spans="6:16" ht="12.75"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</row>
    <row r="78" spans="6:16" ht="12.75"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</row>
    <row r="79" spans="6:16" ht="12.75"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</row>
    <row r="80" spans="6:16" ht="12.75"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</row>
    <row r="81" spans="6:16" ht="12.75"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</row>
    <row r="82" spans="6:16" ht="12.75"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</row>
    <row r="83" spans="6:16" ht="12.75"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</row>
    <row r="84" spans="6:16" ht="12.75"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</row>
    <row r="85" spans="6:16" ht="12.75"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</row>
    <row r="86" spans="6:16" ht="12.75"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</row>
    <row r="87" spans="6:16" ht="12.75"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</row>
    <row r="88" spans="6:16" ht="12.75"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</row>
    <row r="89" spans="6:16" ht="12.75"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</row>
    <row r="90" spans="6:16" ht="12.75"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</row>
    <row r="91" spans="6:16" ht="12.75"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</row>
    <row r="92" spans="6:16" ht="12.75"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</row>
    <row r="93" spans="6:16" ht="12.75"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</row>
    <row r="94" spans="6:16" ht="12.75"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</row>
  </sheetData>
  <sheetProtection/>
  <mergeCells count="5">
    <mergeCell ref="Q1:Q25"/>
    <mergeCell ref="C15:D15"/>
    <mergeCell ref="C17:D17"/>
    <mergeCell ref="C19:D19"/>
    <mergeCell ref="F4:P4"/>
  </mergeCells>
  <printOptions/>
  <pageMargins left="0.45" right="0.21" top="0.37" bottom="0.35" header="0.37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G12" sqref="G12"/>
    </sheetView>
  </sheetViews>
  <sheetFormatPr defaultColWidth="9.33203125" defaultRowHeight="12.75"/>
  <cols>
    <col min="1" max="1" width="7.66015625" style="0" customWidth="1"/>
    <col min="2" max="2" width="0.65625" style="0" hidden="1" customWidth="1"/>
    <col min="3" max="3" width="0.82421875" style="0" customWidth="1"/>
    <col min="4" max="4" width="45.16015625" style="0" customWidth="1"/>
    <col min="5" max="16" width="8.33203125" style="0" customWidth="1"/>
    <col min="17" max="17" width="3.33203125" style="0" customWidth="1"/>
  </cols>
  <sheetData>
    <row r="1" spans="1:17" ht="21.75" customHeight="1">
      <c r="A1" s="18" t="s">
        <v>268</v>
      </c>
      <c r="B1" s="19"/>
      <c r="C1" s="19"/>
      <c r="D1" s="19"/>
      <c r="E1" s="20"/>
      <c r="Q1" s="539">
        <v>12</v>
      </c>
    </row>
    <row r="2" spans="1:17" ht="9" customHeight="1">
      <c r="A2" s="18"/>
      <c r="B2" s="19"/>
      <c r="C2" s="19"/>
      <c r="D2" s="19"/>
      <c r="E2" s="20"/>
      <c r="Q2" s="548"/>
    </row>
    <row r="3" spans="1:17" ht="21.75" customHeight="1">
      <c r="A3" s="18"/>
      <c r="B3" s="19"/>
      <c r="C3" s="19"/>
      <c r="D3" s="19"/>
      <c r="E3" s="20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548"/>
    </row>
    <row r="4" spans="1:17" ht="8.25" customHeight="1">
      <c r="A4" s="115"/>
      <c r="B4" s="116"/>
      <c r="C4" s="116"/>
      <c r="D4" s="116"/>
      <c r="E4" s="11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548"/>
    </row>
    <row r="5" spans="1:17" ht="20.25" customHeight="1">
      <c r="A5" s="106" t="s">
        <v>13</v>
      </c>
      <c r="B5" s="107"/>
      <c r="C5" s="107"/>
      <c r="D5" s="108"/>
      <c r="E5" s="543" t="s">
        <v>9</v>
      </c>
      <c r="F5" s="545" t="s">
        <v>125</v>
      </c>
      <c r="G5" s="546"/>
      <c r="H5" s="546"/>
      <c r="I5" s="546"/>
      <c r="J5" s="546"/>
      <c r="K5" s="546"/>
      <c r="L5" s="546"/>
      <c r="M5" s="546"/>
      <c r="N5" s="546"/>
      <c r="O5" s="546"/>
      <c r="P5" s="547"/>
      <c r="Q5" s="548"/>
    </row>
    <row r="6" spans="1:17" ht="19.5" customHeight="1">
      <c r="A6" s="77" t="s">
        <v>14</v>
      </c>
      <c r="B6" s="108"/>
      <c r="C6" s="108"/>
      <c r="D6" s="109" t="s">
        <v>15</v>
      </c>
      <c r="E6" s="549"/>
      <c r="F6" s="269" t="s">
        <v>175</v>
      </c>
      <c r="G6" s="269" t="s">
        <v>176</v>
      </c>
      <c r="H6" s="269" t="s">
        <v>182</v>
      </c>
      <c r="I6" s="269" t="s">
        <v>190</v>
      </c>
      <c r="J6" s="269" t="s">
        <v>212</v>
      </c>
      <c r="K6" s="269" t="s">
        <v>222</v>
      </c>
      <c r="L6" s="258" t="s">
        <v>228</v>
      </c>
      <c r="M6" s="256" t="s">
        <v>175</v>
      </c>
      <c r="N6" s="256" t="s">
        <v>176</v>
      </c>
      <c r="O6" s="256" t="s">
        <v>182</v>
      </c>
      <c r="P6" s="256" t="s">
        <v>190</v>
      </c>
      <c r="Q6" s="548"/>
    </row>
    <row r="7" spans="1:17" ht="13.5" customHeight="1">
      <c r="A7" s="77"/>
      <c r="B7" s="111"/>
      <c r="C7" s="108"/>
      <c r="D7" s="109"/>
      <c r="E7" s="549"/>
      <c r="F7" s="269" t="s">
        <v>45</v>
      </c>
      <c r="G7" s="269" t="s">
        <v>45</v>
      </c>
      <c r="H7" s="269" t="s">
        <v>45</v>
      </c>
      <c r="I7" s="269" t="s">
        <v>45</v>
      </c>
      <c r="J7" s="269" t="s">
        <v>45</v>
      </c>
      <c r="K7" s="269" t="s">
        <v>45</v>
      </c>
      <c r="L7" s="258" t="s">
        <v>45</v>
      </c>
      <c r="M7" s="256" t="s">
        <v>45</v>
      </c>
      <c r="N7" s="256" t="s">
        <v>45</v>
      </c>
      <c r="O7" s="256" t="s">
        <v>45</v>
      </c>
      <c r="P7" s="256" t="s">
        <v>45</v>
      </c>
      <c r="Q7" s="548"/>
    </row>
    <row r="8" spans="1:17" ht="13.5" customHeight="1">
      <c r="A8" s="33"/>
      <c r="B8" s="34"/>
      <c r="C8" s="35"/>
      <c r="D8" s="112"/>
      <c r="E8" s="544"/>
      <c r="F8" s="270" t="s">
        <v>176</v>
      </c>
      <c r="G8" s="270" t="s">
        <v>182</v>
      </c>
      <c r="H8" s="270" t="s">
        <v>190</v>
      </c>
      <c r="I8" s="270" t="s">
        <v>212</v>
      </c>
      <c r="J8" s="270" t="s">
        <v>222</v>
      </c>
      <c r="K8" s="270" t="s">
        <v>228</v>
      </c>
      <c r="L8" s="259" t="s">
        <v>247</v>
      </c>
      <c r="M8" s="257" t="s">
        <v>212</v>
      </c>
      <c r="N8" s="257" t="s">
        <v>222</v>
      </c>
      <c r="O8" s="257" t="s">
        <v>228</v>
      </c>
      <c r="P8" s="257" t="s">
        <v>247</v>
      </c>
      <c r="Q8" s="548"/>
    </row>
    <row r="9" spans="1:17" ht="20.25" customHeight="1">
      <c r="A9" s="77">
        <v>8</v>
      </c>
      <c r="B9" s="78"/>
      <c r="C9" s="79"/>
      <c r="D9" s="347" t="s">
        <v>33</v>
      </c>
      <c r="E9" s="346">
        <v>6713</v>
      </c>
      <c r="F9" s="355">
        <f>('Table-4 cont''d'!G6/'Table-4 cont''d'!F6)*100-100</f>
        <v>3.116883116883116</v>
      </c>
      <c r="G9" s="355">
        <f>('Table-4 cont''d'!H6/'Table-4 cont''d'!G6)*100-100</f>
        <v>1.343408900083972</v>
      </c>
      <c r="H9" s="355">
        <f>('Table-4 cont''d'!I6/'Table-4 cont''d'!H6)*100-100</f>
        <v>3.3140016570008157</v>
      </c>
      <c r="I9" s="355">
        <f>('Table-4 cont''d'!K6/'Table-4 cont''d'!I6)*100-100</f>
        <v>4.490777866880521</v>
      </c>
      <c r="J9" s="355">
        <f>('Table-4 cont''d'!L6/'Table-4 cont''d'!K6)*100-100</f>
        <v>-3.146584804297774</v>
      </c>
      <c r="K9" s="355">
        <f>('Table-4 cont''d'!M6/'Table-4 cont''d'!L6)*100-100</f>
        <v>-0.5863708399366061</v>
      </c>
      <c r="L9" s="360">
        <f>('Table-4 cont''d'!N6/'Table-4 cont''d'!M6)*100-100</f>
        <v>-1.1637175195281344</v>
      </c>
      <c r="M9" s="357">
        <f>('Table-4 cont''d'!K6/'Table-4 cont''d'!F6)*100-100</f>
        <v>12.813852813852833</v>
      </c>
      <c r="N9" s="455">
        <f>('Table-4 cont''d'!L6/'Table-4 cont''d'!G6)*100-100</f>
        <v>5.9613769941226025</v>
      </c>
      <c r="O9" s="455">
        <f>('Table-4 cont''d'!M6/'Table-4 cont''d'!H6)*100-100</f>
        <v>3.943661971830977</v>
      </c>
      <c r="P9" s="455">
        <f>('Table-4 cont''d'!N6/'Table-4 cont''d'!I6)*100-100</f>
        <v>-0.5613472333600669</v>
      </c>
      <c r="Q9" s="548"/>
    </row>
    <row r="10" spans="1:17" ht="20.25" customHeight="1">
      <c r="A10" s="83"/>
      <c r="B10" s="84"/>
      <c r="C10" s="85"/>
      <c r="D10" s="86" t="s">
        <v>34</v>
      </c>
      <c r="E10" s="87">
        <v>6589</v>
      </c>
      <c r="F10" s="317">
        <f>('Table-4 cont''d'!G7/'Table-4 cont''d'!F7)*100-100</f>
        <v>3.0514385353094866</v>
      </c>
      <c r="G10" s="317">
        <f>('Table-4 cont''d'!H7/'Table-4 cont''d'!G7)*100-100</f>
        <v>1.269035532994934</v>
      </c>
      <c r="H10" s="317">
        <f>('Table-4 cont''d'!I7/'Table-4 cont''d'!H7)*100-100</f>
        <v>3.3416875522138696</v>
      </c>
      <c r="I10" s="317">
        <f>('Table-4 cont''d'!K7/'Table-4 cont''d'!I7)*100-100</f>
        <v>4.60792239288601</v>
      </c>
      <c r="J10" s="317">
        <f>('Table-4 cont''d'!L7/'Table-4 cont''d'!K7)*100-100</f>
        <v>-3.400309119010828</v>
      </c>
      <c r="K10" s="317">
        <f>('Table-4 cont''d'!M7/'Table-4 cont''d'!L7)*100-100</f>
        <v>-0.5919999999999987</v>
      </c>
      <c r="L10" s="318">
        <f>('Table-4 cont''d'!N7/'Table-4 cont''d'!M7)*100-100</f>
        <v>-1.2554321583776016</v>
      </c>
      <c r="M10" s="319">
        <f>('Table-4 cont''d'!K7/'Table-4 cont''d'!F7)*100-100</f>
        <v>12.816041848299918</v>
      </c>
      <c r="N10" s="456">
        <f>('Table-4 cont''d'!L7/'Table-4 cont''d'!G7)*100-100</f>
        <v>5.752961082910318</v>
      </c>
      <c r="O10" s="456">
        <f>('Table-4 cont''d'!M7/'Table-4 cont''d'!H7)*100-100</f>
        <v>3.8095238095238244</v>
      </c>
      <c r="P10" s="456">
        <f>('Table-4 cont''d'!N7/'Table-4 cont''d'!I7)*100-100</f>
        <v>-0.8084074373484214</v>
      </c>
      <c r="Q10" s="548"/>
    </row>
    <row r="11" spans="1:17" ht="39.75" customHeight="1">
      <c r="A11" s="83"/>
      <c r="B11" s="89"/>
      <c r="C11" s="23"/>
      <c r="D11" s="90" t="s">
        <v>35</v>
      </c>
      <c r="E11" s="91">
        <v>1772</v>
      </c>
      <c r="F11" s="317">
        <f>('Table-4 cont''d'!G8/'Table-4 cont''d'!F8)*100-100</f>
        <v>4.8629531388152145</v>
      </c>
      <c r="G11" s="317">
        <f>('Table-4 cont''d'!H8/'Table-4 cont''d'!G8)*100-100</f>
        <v>-3.709949409780762</v>
      </c>
      <c r="H11" s="317">
        <f>('Table-4 cont''d'!I8/'Table-4 cont''d'!H8)*100-100</f>
        <v>5.429071803852906</v>
      </c>
      <c r="I11" s="317">
        <f>('Table-4 cont''d'!K8/'Table-4 cont''d'!I8)*100-100</f>
        <v>2.7408637873754174</v>
      </c>
      <c r="J11" s="317">
        <f>('Table-4 cont''d'!L8/'Table-4 cont''d'!K8)*100-100</f>
        <v>-5.173807599029914</v>
      </c>
      <c r="K11" s="317">
        <f>('Table-4 cont''d'!M8/'Table-4 cont''d'!L8)*100-100</f>
        <v>1.108269394714398</v>
      </c>
      <c r="L11" s="318">
        <f>('Table-4 cont''d'!N8/'Table-4 cont''d'!M8)*100-100</f>
        <v>-2.0236087689713287</v>
      </c>
      <c r="M11" s="319">
        <f>('Table-4 cont''d'!K8/'Table-4 cont''d'!F8)*100-100</f>
        <v>9.372236958443864</v>
      </c>
      <c r="N11" s="456">
        <f>('Table-4 cont''d'!L8/'Table-4 cont''d'!G8)*100-100</f>
        <v>-1.0961214165261453</v>
      </c>
      <c r="O11" s="456">
        <f>('Table-4 cont''d'!M8/'Table-4 cont''d'!H8)*100-100</f>
        <v>3.8528896672504374</v>
      </c>
      <c r="P11" s="456">
        <f>('Table-4 cont''d'!N8/'Table-4 cont''d'!I8)*100-100</f>
        <v>-3.4883720930232585</v>
      </c>
      <c r="Q11" s="548"/>
    </row>
    <row r="12" spans="1:17" ht="39.75" customHeight="1">
      <c r="A12" s="83"/>
      <c r="B12" s="89"/>
      <c r="C12" s="23"/>
      <c r="D12" s="93" t="s">
        <v>36</v>
      </c>
      <c r="E12" s="91">
        <v>1125</v>
      </c>
      <c r="F12" s="317">
        <f>('Table-4 cont''d'!G9/'Table-4 cont''d'!F9)*100-100</f>
        <v>0.4566210045662018</v>
      </c>
      <c r="G12" s="317">
        <f>('Table-4 cont''d'!H9/'Table-4 cont''d'!G9)*100-100</f>
        <v>0</v>
      </c>
      <c r="H12" s="317">
        <f>('Table-4 cont''d'!I9/'Table-4 cont''d'!H9)*100-100</f>
        <v>0.09090909090907928</v>
      </c>
      <c r="I12" s="317">
        <f>('Table-4 cont''d'!K9/'Table-4 cont''d'!I9)*100-100</f>
        <v>7.992733878292469</v>
      </c>
      <c r="J12" s="317">
        <f>('Table-4 cont''d'!L9/'Table-4 cont''d'!K9)*100-100</f>
        <v>-2.8595458368376825</v>
      </c>
      <c r="K12" s="317">
        <f>('Table-4 cont''d'!M9/'Table-4 cont''d'!L9)*100-100</f>
        <v>-1.818181818181813</v>
      </c>
      <c r="L12" s="318">
        <f>('Table-4 cont''d'!N9/'Table-4 cont''d'!M9)*100-100</f>
        <v>-2.9982363315696716</v>
      </c>
      <c r="M12" s="319">
        <f>('Table-4 cont''d'!K9/'Table-4 cont''d'!F9)*100-100</f>
        <v>8.584474885844756</v>
      </c>
      <c r="N12" s="456">
        <f>('Table-4 cont''d'!L9/'Table-4 cont''d'!G9)*100-100</f>
        <v>5</v>
      </c>
      <c r="O12" s="456">
        <f>('Table-4 cont''d'!M9/'Table-4 cont''d'!H9)*100-100</f>
        <v>3.0909090909090935</v>
      </c>
      <c r="P12" s="456">
        <f>('Table-4 cont''d'!N9/'Table-4 cont''d'!I9)*100-100</f>
        <v>-0.09082652134422631</v>
      </c>
      <c r="Q12" s="548"/>
    </row>
    <row r="13" spans="1:17" ht="39.75" customHeight="1">
      <c r="A13" s="83"/>
      <c r="B13" s="89"/>
      <c r="C13" s="23"/>
      <c r="D13" s="93" t="s">
        <v>37</v>
      </c>
      <c r="E13" s="91">
        <v>286</v>
      </c>
      <c r="F13" s="317">
        <f>('Table-4 cont''d'!G10/'Table-4 cont''d'!F10)*100-100</f>
        <v>2.0900321543408324</v>
      </c>
      <c r="G13" s="317">
        <f>('Table-4 cont''d'!H10/'Table-4 cont''d'!G10)*100-100</f>
        <v>2.8346456692913193</v>
      </c>
      <c r="H13" s="317">
        <f>('Table-4 cont''d'!I10/'Table-4 cont''d'!H10)*100-100</f>
        <v>0.9954058192955557</v>
      </c>
      <c r="I13" s="317">
        <f>('Table-4 cont''d'!K10/'Table-4 cont''d'!I10)*100-100</f>
        <v>3.108415466262329</v>
      </c>
      <c r="J13" s="317">
        <f>('Table-4 cont''d'!L10/'Table-4 cont''d'!K10)*100-100</f>
        <v>-2.7941176470588402</v>
      </c>
      <c r="K13" s="317">
        <f>('Table-4 cont''d'!M10/'Table-4 cont''d'!L10)*100-100</f>
        <v>1.7700453857791132</v>
      </c>
      <c r="L13" s="318">
        <f>('Table-4 cont''d'!N10/'Table-4 cont''d'!M10)*100-100</f>
        <v>-1.813587037312331</v>
      </c>
      <c r="M13" s="319">
        <f>('Table-4 cont''d'!K10/'Table-4 cont''d'!F10)*100-100</f>
        <v>9.324758842443728</v>
      </c>
      <c r="N13" s="456">
        <f>('Table-4 cont''d'!L10/'Table-4 cont''d'!G10)*100-100</f>
        <v>4.094488188976371</v>
      </c>
      <c r="O13" s="456">
        <f>('Table-4 cont''d'!M10/'Table-4 cont''d'!H10)*100-100</f>
        <v>3.0168453292496196</v>
      </c>
      <c r="P13" s="456">
        <f>('Table-4 cont''d'!N10/'Table-4 cont''d'!I10)*100-100</f>
        <v>0.15163002274449866</v>
      </c>
      <c r="Q13" s="548"/>
    </row>
    <row r="14" spans="1:17" ht="39.75" customHeight="1">
      <c r="A14" s="83"/>
      <c r="B14" s="89"/>
      <c r="C14" s="23"/>
      <c r="D14" s="93" t="s">
        <v>38</v>
      </c>
      <c r="E14" s="91">
        <v>172</v>
      </c>
      <c r="F14" s="317">
        <f>('Table-4 cont''d'!G11/'Table-4 cont''d'!F11)*100-100</f>
        <v>0.8181818181818272</v>
      </c>
      <c r="G14" s="317">
        <f>('Table-4 cont''d'!H11/'Table-4 cont''d'!G11)*100-100</f>
        <v>0.9918845807033421</v>
      </c>
      <c r="H14" s="317">
        <f>('Table-4 cont''d'!I11/'Table-4 cont''d'!H11)*100-100</f>
        <v>1.1607142857142918</v>
      </c>
      <c r="I14" s="317">
        <f>('Table-4 cont''d'!K11/'Table-4 cont''d'!I11)*100-100</f>
        <v>6.531332744924995</v>
      </c>
      <c r="J14" s="317">
        <f>('Table-4 cont''d'!L11/'Table-4 cont''d'!K11)*100-100</f>
        <v>-2.7340513670256854</v>
      </c>
      <c r="K14" s="317">
        <f>('Table-4 cont''d'!M11/'Table-4 cont''d'!L11)*100-100</f>
        <v>-1.5332197614991543</v>
      </c>
      <c r="L14" s="318">
        <f>('Table-4 cont''d'!N11/'Table-4 cont''d'!M11)*100-100</f>
        <v>-2.0761245674740394</v>
      </c>
      <c r="M14" s="319">
        <f>('Table-4 cont''d'!K11/'Table-4 cont''d'!F11)*100-100</f>
        <v>9.727272727272734</v>
      </c>
      <c r="N14" s="456">
        <f>('Table-4 cont''d'!L11/'Table-4 cont''d'!G11)*100-100</f>
        <v>5.861136158701541</v>
      </c>
      <c r="O14" s="456">
        <f>('Table-4 cont''d'!M11/'Table-4 cont''d'!H11)*100-100</f>
        <v>3.214285714285708</v>
      </c>
      <c r="P14" s="456">
        <f>('Table-4 cont''d'!N11/'Table-4 cont''d'!I11)*100-100</f>
        <v>-0.0882612533097955</v>
      </c>
      <c r="Q14" s="548"/>
    </row>
    <row r="15" spans="1:17" ht="36" customHeight="1">
      <c r="A15" s="83"/>
      <c r="B15" s="89"/>
      <c r="C15" s="23"/>
      <c r="D15" s="93" t="s">
        <v>39</v>
      </c>
      <c r="E15" s="91">
        <v>3209</v>
      </c>
      <c r="F15" s="317">
        <f>('Table-4 cont''d'!G12/'Table-4 cont''d'!F12)*100-100</f>
        <v>3.1678082191780845</v>
      </c>
      <c r="G15" s="317">
        <f>('Table-4 cont''d'!H12/'Table-4 cont''d'!G12)*100-100</f>
        <v>4.232365145228201</v>
      </c>
      <c r="H15" s="317">
        <f>('Table-4 cont''d'!I12/'Table-4 cont''d'!H12)*100-100</f>
        <v>3.6624203821655925</v>
      </c>
      <c r="I15" s="317">
        <f>('Table-4 cont''d'!K12/'Table-4 cont''d'!I12)*100-100</f>
        <v>4.454685099846387</v>
      </c>
      <c r="J15" s="317">
        <f>('Table-4 cont''d'!L12/'Table-4 cont''d'!K12)*100-100</f>
        <v>-2.7205882352941018</v>
      </c>
      <c r="K15" s="317">
        <f>('Table-4 cont''d'!M12/'Table-4 cont''d'!L12)*100-100</f>
        <v>-1.2093726379440852</v>
      </c>
      <c r="L15" s="318">
        <f>('Table-4 cont''d'!N12/'Table-4 cont''d'!M12)*100-100</f>
        <v>-0.3060443764345706</v>
      </c>
      <c r="M15" s="319">
        <f>('Table-4 cont''d'!K12/'Table-4 cont''d'!F12)*100-100</f>
        <v>16.438356164383563</v>
      </c>
      <c r="N15" s="456">
        <f>('Table-4 cont''d'!L12/'Table-4 cont''d'!G12)*100-100</f>
        <v>9.792531120331958</v>
      </c>
      <c r="O15" s="456">
        <f>('Table-4 cont''d'!M12/'Table-4 cont''d'!H12)*100-100</f>
        <v>4.0605095541401255</v>
      </c>
      <c r="P15" s="456">
        <f>('Table-4 cont''d'!N12/'Table-4 cont''d'!I12)*100-100</f>
        <v>0.07680491551460022</v>
      </c>
      <c r="Q15" s="548"/>
    </row>
    <row r="16" spans="1:17" ht="36" customHeight="1">
      <c r="A16" s="83"/>
      <c r="B16" s="89"/>
      <c r="C16" s="23"/>
      <c r="D16" s="93" t="s">
        <v>40</v>
      </c>
      <c r="E16" s="91">
        <v>25</v>
      </c>
      <c r="F16" s="352">
        <f>('Table-4 cont''d'!G13/'Table-4 cont''d'!F13)*100-100</f>
        <v>4.97816593886462</v>
      </c>
      <c r="G16" s="352">
        <f>('Table-4 cont''d'!H13/'Table-4 cont''d'!G13)*100-100</f>
        <v>0</v>
      </c>
      <c r="H16" s="352">
        <f>('Table-4 cont''d'!I13/'Table-4 cont''d'!H13)*100-100</f>
        <v>0</v>
      </c>
      <c r="I16" s="352">
        <f>('Table-4 cont''d'!K13/'Table-4 cont''d'!I13)*100-100</f>
        <v>8.985024958402647</v>
      </c>
      <c r="J16" s="352">
        <f>('Table-4 cont''d'!L13/'Table-4 cont''d'!K13)*100-100</f>
        <v>-1.984732824427482</v>
      </c>
      <c r="K16" s="352">
        <f>('Table-4 cont''d'!M13/'Table-4 cont''d'!L13)*100-100</f>
        <v>0</v>
      </c>
      <c r="L16" s="353">
        <f>('Table-4 cont''d'!N13/'Table-4 cont''d'!M13)*100-100</f>
        <v>2.0249221183800614</v>
      </c>
      <c r="M16" s="354">
        <f>('Table-4 cont''d'!K13/'Table-4 cont''d'!F13)*100-100</f>
        <v>14.41048034934498</v>
      </c>
      <c r="N16" s="457">
        <f>('Table-4 cont''d'!L13/'Table-4 cont''d'!G13)*100-100</f>
        <v>6.82196339434276</v>
      </c>
      <c r="O16" s="457">
        <f>('Table-4 cont''d'!M13/'Table-4 cont''d'!H13)*100-100</f>
        <v>6.82196339434276</v>
      </c>
      <c r="P16" s="457">
        <f>('Table-4 cont''d'!N13/'Table-4 cont''d'!I13)*100-100</f>
        <v>8.985024958402647</v>
      </c>
      <c r="Q16" s="548"/>
    </row>
    <row r="17" spans="1:17" ht="20.25" customHeight="1">
      <c r="A17" s="83"/>
      <c r="B17" s="23"/>
      <c r="C17" s="23"/>
      <c r="D17" s="94" t="s">
        <v>41</v>
      </c>
      <c r="E17" s="95">
        <v>124</v>
      </c>
      <c r="F17" s="317">
        <f>('Table-4 cont''d'!G14/'Table-4 cont''d'!F14)*100-100</f>
        <v>4.007514088916736</v>
      </c>
      <c r="G17" s="317">
        <f>('Table-4 cont''d'!H14/'Table-4 cont''d'!G14)*100-100</f>
        <v>3.4316676700782693</v>
      </c>
      <c r="H17" s="317">
        <f>('Table-4 cont''d'!I14/'Table-4 cont''d'!H14)*100-100</f>
        <v>2.9685681024447064</v>
      </c>
      <c r="I17" s="317">
        <f>('Table-4 cont''d'!K14/'Table-4 cont''d'!I14)*100-100</f>
        <v>3.2786885245901516</v>
      </c>
      <c r="J17" s="317">
        <f>('Table-4 cont''d'!L14/'Table-4 cont''d'!K14)*100-100</f>
        <v>4.05035577449371</v>
      </c>
      <c r="K17" s="317">
        <f>('Table-4 cont''d'!M14/'Table-4 cont''d'!L14)*100-100</f>
        <v>-0.3682272488164102</v>
      </c>
      <c r="L17" s="318">
        <f>('Table-4 cont''d'!N14/'Table-4 cont''d'!M14)*100-100</f>
        <v>1.1087645195353701</v>
      </c>
      <c r="M17" s="319">
        <f>('Table-4 cont''d'!K14/'Table-4 cont''d'!F14)*100-100</f>
        <v>14.402003757044454</v>
      </c>
      <c r="N17" s="456">
        <f>('Table-4 cont''d'!L14/'Table-4 cont''d'!G14)*100-100</f>
        <v>14.449127031908489</v>
      </c>
      <c r="O17" s="456">
        <f>('Table-4 cont''d'!M14/'Table-4 cont''d'!H14)*100-100</f>
        <v>10.24447031431896</v>
      </c>
      <c r="P17" s="456">
        <f>('Table-4 cont''d'!N14/'Table-4 cont''d'!I14)*100-100</f>
        <v>8.253250423968339</v>
      </c>
      <c r="Q17" s="548"/>
    </row>
    <row r="18" spans="1:17" ht="20.25" customHeight="1">
      <c r="A18" s="83"/>
      <c r="B18" s="23"/>
      <c r="C18" s="23"/>
      <c r="D18" s="90" t="s">
        <v>42</v>
      </c>
      <c r="E18" s="91">
        <v>38</v>
      </c>
      <c r="F18" s="352">
        <f>('Table-4 cont''d'!G15/'Table-4 cont''d'!F15)*100-100</f>
        <v>1.4611872146118543</v>
      </c>
      <c r="G18" s="352">
        <f>('Table-4 cont''d'!H15/'Table-4 cont''d'!G15)*100-100</f>
        <v>6.480648064806488</v>
      </c>
      <c r="H18" s="352">
        <f>('Table-4 cont''d'!I15/'Table-4 cont''d'!H15)*100-100</f>
        <v>5.2409129332206135</v>
      </c>
      <c r="I18" s="352">
        <f>('Table-4 cont''d'!K15/'Table-4 cont''d'!I15)*100-100</f>
        <v>1.9277108433735037</v>
      </c>
      <c r="J18" s="352">
        <f>('Table-4 cont''d'!L15/'Table-4 cont''d'!K15)*100-100</f>
        <v>-1.6548463356973997</v>
      </c>
      <c r="K18" s="352">
        <f>('Table-4 cont''d'!M15/'Table-4 cont''d'!L15)*100-100</f>
        <v>-1.9230769230769198</v>
      </c>
      <c r="L18" s="353">
        <f>('Table-4 cont''d'!N15/'Table-4 cont''d'!M15)*100-100</f>
        <v>0.08169934640523024</v>
      </c>
      <c r="M18" s="354">
        <f>('Table-4 cont''d'!K15/'Table-4 cont''d'!F15)*100-100</f>
        <v>15.890410958904113</v>
      </c>
      <c r="N18" s="457">
        <f>('Table-4 cont''d'!L15/'Table-4 cont''d'!G15)*100-100</f>
        <v>12.33123312331233</v>
      </c>
      <c r="O18" s="457">
        <f>('Table-4 cont''d'!M15/'Table-4 cont''d'!H15)*100-100</f>
        <v>3.4657650042265544</v>
      </c>
      <c r="P18" s="457">
        <f>('Table-4 cont''d'!N15/'Table-4 cont''d'!I15)*100-100</f>
        <v>-1.6064257028112365</v>
      </c>
      <c r="Q18" s="548"/>
    </row>
    <row r="19" spans="1:17" ht="20.25" customHeight="1">
      <c r="A19" s="83"/>
      <c r="B19" s="84"/>
      <c r="C19" s="85"/>
      <c r="D19" s="90" t="s">
        <v>43</v>
      </c>
      <c r="E19" s="91">
        <v>86</v>
      </c>
      <c r="F19" s="352">
        <f>('Table-4 cont''d'!G16/'Table-4 cont''d'!F16)*100-100</f>
        <v>4.617921935129203</v>
      </c>
      <c r="G19" s="352">
        <f>('Table-4 cont''d'!H16/'Table-4 cont''d'!G16)*100-100</f>
        <v>2.67997898055701</v>
      </c>
      <c r="H19" s="352">
        <f>('Table-4 cont''d'!I16/'Table-4 cont''d'!H16)*100-100</f>
        <v>2.4053224155578192</v>
      </c>
      <c r="I19" s="352">
        <f>('Table-4 cont''d'!K16/'Table-4 cont''d'!I16)*100-100</f>
        <v>3.648175912043982</v>
      </c>
      <c r="J19" s="352">
        <f>('Table-4 cont''d'!L16/'Table-4 cont''d'!K16)*100-100</f>
        <v>5.5448408871745585</v>
      </c>
      <c r="K19" s="352">
        <f>('Table-4 cont''d'!M16/'Table-4 cont''d'!L16)*100-100</f>
        <v>0.045682960255817306</v>
      </c>
      <c r="L19" s="353">
        <f>('Table-4 cont''d'!N16/'Table-4 cont''d'!M16)*100-100</f>
        <v>1.3698630136986338</v>
      </c>
      <c r="M19" s="354">
        <f>('Table-4 cont''d'!K16/'Table-4 cont''d'!F16)*100-100</f>
        <v>14.018691588785032</v>
      </c>
      <c r="N19" s="457">
        <f>('Table-4 cont''d'!L16/'Table-4 cont''d'!G16)*100-100</f>
        <v>15.028901734104053</v>
      </c>
      <c r="O19" s="457">
        <f>('Table-4 cont''d'!M16/'Table-4 cont''d'!H16)*100-100</f>
        <v>12.077789150460589</v>
      </c>
      <c r="P19" s="457">
        <f>('Table-4 cont''d'!N16/'Table-4 cont''d'!I16)*100-100</f>
        <v>10.944527736131946</v>
      </c>
      <c r="Q19" s="548"/>
    </row>
    <row r="20" spans="1:17" ht="6.75" customHeight="1">
      <c r="A20" s="268"/>
      <c r="B20" s="284"/>
      <c r="C20" s="103"/>
      <c r="D20" s="285"/>
      <c r="E20" s="282"/>
      <c r="F20" s="356"/>
      <c r="G20" s="356"/>
      <c r="H20" s="356"/>
      <c r="I20" s="454"/>
      <c r="J20" s="454"/>
      <c r="K20" s="454"/>
      <c r="L20" s="426"/>
      <c r="M20" s="286"/>
      <c r="N20" s="458"/>
      <c r="O20" s="458"/>
      <c r="P20" s="458"/>
      <c r="Q20" s="548"/>
    </row>
    <row r="21" spans="1:17" ht="22.5" customHeight="1">
      <c r="A21" s="75" t="s">
        <v>30</v>
      </c>
      <c r="B21" s="100"/>
      <c r="C21" s="100"/>
      <c r="D21" s="99"/>
      <c r="E21" s="10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548"/>
    </row>
    <row r="22" spans="1:17" ht="12.75" customHeight="1">
      <c r="A22" s="119"/>
      <c r="B22" s="100"/>
      <c r="C22" s="100"/>
      <c r="D22" s="99"/>
      <c r="E22" s="101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118"/>
    </row>
    <row r="23" spans="6:17" ht="12.75"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118"/>
    </row>
    <row r="24" spans="6:17" ht="12.75"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18"/>
    </row>
    <row r="25" spans="6:17" ht="12.75"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18"/>
    </row>
    <row r="26" spans="6:17" ht="12.75"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118"/>
    </row>
    <row r="27" spans="6:16" ht="12.75"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</sheetData>
  <sheetProtection/>
  <mergeCells count="3">
    <mergeCell ref="Q1:Q21"/>
    <mergeCell ref="E5:E8"/>
    <mergeCell ref="F5:P5"/>
  </mergeCells>
  <printOptions/>
  <pageMargins left="0.4" right="0.19" top="0.39" bottom="0.35" header="0.39" footer="0.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1" sqref="K1:K17"/>
    </sheetView>
  </sheetViews>
  <sheetFormatPr defaultColWidth="9.33203125" defaultRowHeight="12.75"/>
  <cols>
    <col min="1" max="1" width="11" style="0" customWidth="1"/>
    <col min="2" max="2" width="0.82421875" style="0" customWidth="1"/>
    <col min="3" max="3" width="2.83203125" style="0" customWidth="1"/>
    <col min="4" max="4" width="47.33203125" style="0" customWidth="1"/>
    <col min="5" max="10" width="12.83203125" style="0" customWidth="1"/>
    <col min="11" max="11" width="7.33203125" style="0" customWidth="1"/>
  </cols>
  <sheetData>
    <row r="1" spans="1:11" ht="21.75" customHeight="1">
      <c r="A1" s="18" t="s">
        <v>137</v>
      </c>
      <c r="B1" s="19"/>
      <c r="C1" s="19"/>
      <c r="D1" s="19"/>
      <c r="E1" s="20"/>
      <c r="F1" s="20"/>
      <c r="G1" s="21"/>
      <c r="H1" s="21"/>
      <c r="I1" s="21"/>
      <c r="J1" s="21"/>
      <c r="K1" s="540">
        <v>13</v>
      </c>
    </row>
    <row r="2" spans="1:11" ht="23.25" customHeight="1">
      <c r="A2" s="23"/>
      <c r="B2" s="24"/>
      <c r="C2" s="24"/>
      <c r="D2" s="24"/>
      <c r="E2" s="25"/>
      <c r="F2" s="25"/>
      <c r="G2" s="26"/>
      <c r="H2" s="26"/>
      <c r="I2" s="26"/>
      <c r="J2" s="26"/>
      <c r="K2" s="540"/>
    </row>
    <row r="3" spans="1:11" ht="27" customHeight="1">
      <c r="A3" s="28" t="s">
        <v>13</v>
      </c>
      <c r="B3" s="29"/>
      <c r="C3" s="30"/>
      <c r="D3" s="31"/>
      <c r="E3" s="31"/>
      <c r="F3" s="32">
        <v>2003</v>
      </c>
      <c r="G3" s="550">
        <v>2003</v>
      </c>
      <c r="H3" s="551"/>
      <c r="I3" s="551"/>
      <c r="J3" s="552"/>
      <c r="K3" s="540"/>
    </row>
    <row r="4" spans="1:11" ht="27" customHeight="1">
      <c r="A4" s="249" t="s">
        <v>14</v>
      </c>
      <c r="B4" s="34"/>
      <c r="C4" s="35"/>
      <c r="D4" s="36" t="s">
        <v>15</v>
      </c>
      <c r="E4" s="37" t="s">
        <v>9</v>
      </c>
      <c r="F4" s="38" t="s">
        <v>16</v>
      </c>
      <c r="G4" s="39" t="s">
        <v>5</v>
      </c>
      <c r="H4" s="40" t="s">
        <v>6</v>
      </c>
      <c r="I4" s="39" t="s">
        <v>7</v>
      </c>
      <c r="J4" s="39" t="s">
        <v>8</v>
      </c>
      <c r="K4" s="540"/>
    </row>
    <row r="5" spans="1:11" ht="36.75" customHeight="1">
      <c r="A5" s="42"/>
      <c r="B5" s="111"/>
      <c r="C5" s="108"/>
      <c r="D5" s="109" t="s">
        <v>44</v>
      </c>
      <c r="E5" s="292">
        <v>10000</v>
      </c>
      <c r="F5" s="289">
        <v>100</v>
      </c>
      <c r="G5" s="289">
        <v>98.1</v>
      </c>
      <c r="H5" s="290">
        <v>98.5</v>
      </c>
      <c r="I5" s="291">
        <v>101.9</v>
      </c>
      <c r="J5" s="291">
        <v>101.5</v>
      </c>
      <c r="K5" s="540"/>
    </row>
    <row r="6" spans="1:11" ht="39.75" customHeight="1">
      <c r="A6" s="42">
        <v>0</v>
      </c>
      <c r="B6" s="43"/>
      <c r="C6" s="44" t="s">
        <v>17</v>
      </c>
      <c r="D6" s="45"/>
      <c r="E6" s="46">
        <v>2942</v>
      </c>
      <c r="F6" s="232">
        <f>(G6+H6+I6+J6)/4</f>
        <v>99.99999999999999</v>
      </c>
      <c r="G6" s="232">
        <v>98.1</v>
      </c>
      <c r="H6" s="47">
        <v>97.8</v>
      </c>
      <c r="I6" s="47">
        <v>102.4</v>
      </c>
      <c r="J6" s="48">
        <v>101.7</v>
      </c>
      <c r="K6" s="540"/>
    </row>
    <row r="7" spans="1:11" ht="39.75" customHeight="1">
      <c r="A7" s="42">
        <v>2</v>
      </c>
      <c r="B7" s="56"/>
      <c r="C7" s="541" t="s">
        <v>23</v>
      </c>
      <c r="D7" s="542"/>
      <c r="E7" s="60">
        <v>31</v>
      </c>
      <c r="F7" s="61">
        <f>(G7+H7+I7+J7)/4</f>
        <v>100</v>
      </c>
      <c r="G7" s="230">
        <v>95.6</v>
      </c>
      <c r="H7" s="202">
        <v>98.8</v>
      </c>
      <c r="I7" s="202">
        <v>102.8</v>
      </c>
      <c r="J7" s="231">
        <v>102.8</v>
      </c>
      <c r="K7" s="540"/>
    </row>
    <row r="8" spans="1:11" ht="39.75" customHeight="1">
      <c r="A8" s="42">
        <v>5</v>
      </c>
      <c r="B8" s="43"/>
      <c r="C8" s="541" t="s">
        <v>146</v>
      </c>
      <c r="D8" s="542"/>
      <c r="E8" s="60">
        <v>21</v>
      </c>
      <c r="F8" s="61">
        <f>(G8+H8+I8+J8)/4</f>
        <v>100</v>
      </c>
      <c r="G8" s="230">
        <v>94.2</v>
      </c>
      <c r="H8" s="202">
        <v>98.7</v>
      </c>
      <c r="I8" s="202">
        <v>103</v>
      </c>
      <c r="J8" s="231">
        <v>104.1</v>
      </c>
      <c r="K8" s="540"/>
    </row>
    <row r="9" spans="1:11" ht="39.75" customHeight="1">
      <c r="A9" s="42">
        <v>6</v>
      </c>
      <c r="B9" s="43"/>
      <c r="C9" s="541" t="s">
        <v>26</v>
      </c>
      <c r="D9" s="542"/>
      <c r="E9" s="46">
        <v>293</v>
      </c>
      <c r="F9" s="232">
        <f>(G9+H9+I9+J9)/4</f>
        <v>100.025</v>
      </c>
      <c r="G9" s="233">
        <v>99.4</v>
      </c>
      <c r="H9" s="47">
        <v>99.2</v>
      </c>
      <c r="I9" s="47">
        <v>101.9</v>
      </c>
      <c r="J9" s="48">
        <v>99.6</v>
      </c>
      <c r="K9" s="540"/>
    </row>
    <row r="10" spans="1:11" ht="39.75" customHeight="1">
      <c r="A10" s="77">
        <v>8</v>
      </c>
      <c r="B10" s="78" t="s">
        <v>33</v>
      </c>
      <c r="C10" s="79"/>
      <c r="D10" s="24"/>
      <c r="E10" s="80">
        <v>6713</v>
      </c>
      <c r="F10" s="81">
        <f>(G10+H10+I10+J10)/4</f>
        <v>100</v>
      </c>
      <c r="G10" s="81">
        <v>98.1</v>
      </c>
      <c r="H10" s="82">
        <v>98.7</v>
      </c>
      <c r="I10" s="82">
        <v>101.6</v>
      </c>
      <c r="J10" s="234">
        <v>101.6</v>
      </c>
      <c r="K10" s="540"/>
    </row>
    <row r="11" spans="1:11" ht="8.25" customHeight="1">
      <c r="A11" s="33"/>
      <c r="B11" s="298"/>
      <c r="C11" s="299"/>
      <c r="D11" s="104"/>
      <c r="E11" s="300"/>
      <c r="F11" s="301"/>
      <c r="G11" s="301"/>
      <c r="H11" s="235"/>
      <c r="I11" s="235"/>
      <c r="J11" s="302"/>
      <c r="K11" s="540"/>
    </row>
    <row r="12" ht="17.25" customHeight="1">
      <c r="K12" s="540"/>
    </row>
    <row r="13" ht="12.75">
      <c r="K13" s="540"/>
    </row>
    <row r="14" spans="1:11" ht="12.75">
      <c r="A14" s="75" t="s">
        <v>30</v>
      </c>
      <c r="K14" s="540"/>
    </row>
    <row r="15" ht="12.75">
      <c r="K15" s="540"/>
    </row>
    <row r="16" ht="12.75">
      <c r="K16" s="540"/>
    </row>
    <row r="17" ht="12.75">
      <c r="K17" s="540"/>
    </row>
    <row r="18" ht="12.75">
      <c r="K18" s="22"/>
    </row>
  </sheetData>
  <sheetProtection/>
  <mergeCells count="5">
    <mergeCell ref="K1:K17"/>
    <mergeCell ref="G3:J3"/>
    <mergeCell ref="C7:D7"/>
    <mergeCell ref="C8:D8"/>
    <mergeCell ref="C9:D9"/>
  </mergeCells>
  <printOptions/>
  <pageMargins left="0.88" right="0.4" top="1.1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E1">
      <selection activeCell="I6" sqref="I6"/>
    </sheetView>
  </sheetViews>
  <sheetFormatPr defaultColWidth="9.33203125" defaultRowHeight="12.75"/>
  <cols>
    <col min="1" max="1" width="28" style="0" customWidth="1"/>
    <col min="2" max="9" width="11.83203125" style="0" customWidth="1"/>
    <col min="10" max="10" width="1.0078125" style="0" customWidth="1"/>
    <col min="11" max="11" width="11.83203125" style="0" customWidth="1"/>
    <col min="12" max="12" width="2" style="0" customWidth="1"/>
    <col min="13" max="13" width="6.33203125" style="0" customWidth="1"/>
  </cols>
  <sheetData>
    <row r="1" spans="1:13" ht="39" customHeight="1">
      <c r="A1" s="553" t="s">
        <v>269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418"/>
      <c r="M1" s="540">
        <v>14</v>
      </c>
    </row>
    <row r="2" spans="1:13" ht="26.25" customHeight="1">
      <c r="A2" s="495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540"/>
    </row>
    <row r="3" spans="1:13" ht="38.25" customHeight="1">
      <c r="A3" s="496"/>
      <c r="B3" s="546" t="s">
        <v>213</v>
      </c>
      <c r="C3" s="546"/>
      <c r="D3" s="546"/>
      <c r="E3" s="546"/>
      <c r="F3" s="547"/>
      <c r="G3" s="545" t="s">
        <v>59</v>
      </c>
      <c r="H3" s="546"/>
      <c r="I3" s="546"/>
      <c r="J3" s="546"/>
      <c r="K3" s="546"/>
      <c r="L3" s="547"/>
      <c r="M3" s="540"/>
    </row>
    <row r="4" spans="1:13" ht="38.25" customHeight="1">
      <c r="A4" s="497"/>
      <c r="B4" s="487">
        <v>1999</v>
      </c>
      <c r="C4" s="427">
        <v>2000</v>
      </c>
      <c r="D4" s="427">
        <v>2001</v>
      </c>
      <c r="E4" s="427">
        <v>2002</v>
      </c>
      <c r="F4" s="427">
        <v>2003</v>
      </c>
      <c r="G4" s="441">
        <v>2004</v>
      </c>
      <c r="H4" s="441">
        <v>2005</v>
      </c>
      <c r="I4" s="442">
        <v>2006</v>
      </c>
      <c r="J4" s="487"/>
      <c r="K4" s="554">
        <v>2007</v>
      </c>
      <c r="L4" s="552"/>
      <c r="M4" s="540"/>
    </row>
    <row r="5" spans="1:13" ht="38.25" customHeight="1">
      <c r="A5" s="133" t="s">
        <v>46</v>
      </c>
      <c r="B5" s="132">
        <v>111</v>
      </c>
      <c r="C5" s="132">
        <v>108.24</v>
      </c>
      <c r="D5" s="132">
        <v>108.1</v>
      </c>
      <c r="E5" s="132">
        <v>117.6</v>
      </c>
      <c r="F5" s="132">
        <v>124.9</v>
      </c>
      <c r="G5" s="134">
        <v>102</v>
      </c>
      <c r="H5" s="132">
        <v>112</v>
      </c>
      <c r="I5" s="490">
        <v>116.4</v>
      </c>
      <c r="J5" s="488"/>
      <c r="K5" s="443">
        <v>129.1</v>
      </c>
      <c r="L5" s="483"/>
      <c r="M5" s="540"/>
    </row>
    <row r="6" spans="1:13" ht="38.25" customHeight="1">
      <c r="A6" s="133" t="s">
        <v>47</v>
      </c>
      <c r="B6" s="134">
        <v>110</v>
      </c>
      <c r="C6" s="134">
        <v>105.3</v>
      </c>
      <c r="D6" s="134">
        <v>107.4</v>
      </c>
      <c r="E6" s="134">
        <v>120.2</v>
      </c>
      <c r="F6" s="134">
        <v>126.5</v>
      </c>
      <c r="G6" s="134">
        <v>106.3</v>
      </c>
      <c r="H6" s="134">
        <v>111.7</v>
      </c>
      <c r="I6" s="491">
        <v>119.31</v>
      </c>
      <c r="J6" s="489"/>
      <c r="K6" s="444">
        <v>126.4</v>
      </c>
      <c r="L6" s="483"/>
      <c r="M6" s="540"/>
    </row>
    <row r="7" spans="1:13" ht="38.25" customHeight="1">
      <c r="A7" s="133" t="s">
        <v>48</v>
      </c>
      <c r="B7" s="134">
        <v>109.7</v>
      </c>
      <c r="C7" s="134">
        <v>101.6</v>
      </c>
      <c r="D7" s="134">
        <v>112.6</v>
      </c>
      <c r="E7" s="134">
        <v>126.5</v>
      </c>
      <c r="F7" s="134">
        <v>131.2</v>
      </c>
      <c r="G7" s="134">
        <v>109.5</v>
      </c>
      <c r="H7" s="134">
        <v>114.6</v>
      </c>
      <c r="I7" s="491">
        <v>122</v>
      </c>
      <c r="J7" s="483"/>
      <c r="K7" s="444">
        <v>126.5</v>
      </c>
      <c r="L7" s="483">
        <v>1</v>
      </c>
      <c r="M7" s="540"/>
    </row>
    <row r="8" spans="1:13" ht="38.25" customHeight="1">
      <c r="A8" s="135" t="s">
        <v>49</v>
      </c>
      <c r="B8" s="136">
        <v>109.7</v>
      </c>
      <c r="C8" s="136">
        <v>102.4</v>
      </c>
      <c r="D8" s="136">
        <v>114.8</v>
      </c>
      <c r="E8" s="136">
        <v>126.8</v>
      </c>
      <c r="F8" s="136">
        <v>132.2</v>
      </c>
      <c r="G8" s="136">
        <v>111.3</v>
      </c>
      <c r="H8" s="136">
        <v>115.2</v>
      </c>
      <c r="I8" s="492">
        <v>125</v>
      </c>
      <c r="J8" s="494"/>
      <c r="K8" s="445">
        <v>126.4</v>
      </c>
      <c r="L8" s="483">
        <v>2</v>
      </c>
      <c r="M8" s="540"/>
    </row>
    <row r="9" spans="1:13" ht="38.25" customHeight="1">
      <c r="A9" s="137" t="s">
        <v>10</v>
      </c>
      <c r="B9" s="138">
        <f>(B5+B6+B7+B8)/4</f>
        <v>110.1</v>
      </c>
      <c r="C9" s="138">
        <f aca="true" t="shared" si="0" ref="C9:K9">(C5+C6+C7+C8)/4</f>
        <v>104.38499999999999</v>
      </c>
      <c r="D9" s="138">
        <f t="shared" si="0"/>
        <v>110.72500000000001</v>
      </c>
      <c r="E9" s="138">
        <f t="shared" si="0"/>
        <v>122.775</v>
      </c>
      <c r="F9" s="138">
        <f t="shared" si="0"/>
        <v>128.7</v>
      </c>
      <c r="G9" s="138">
        <f t="shared" si="0"/>
        <v>107.275</v>
      </c>
      <c r="H9" s="138">
        <f t="shared" si="0"/>
        <v>113.37499999999999</v>
      </c>
      <c r="I9" s="493">
        <f t="shared" si="0"/>
        <v>120.67750000000001</v>
      </c>
      <c r="J9" s="494"/>
      <c r="K9" s="446">
        <f t="shared" si="0"/>
        <v>127.1</v>
      </c>
      <c r="L9" s="447"/>
      <c r="M9" s="540"/>
    </row>
    <row r="10" ht="12.75">
      <c r="M10" s="540"/>
    </row>
    <row r="11" spans="1:13" ht="15.75">
      <c r="A11" s="76" t="s">
        <v>262</v>
      </c>
      <c r="B11" s="507"/>
      <c r="C11" s="507"/>
      <c r="D11" s="507"/>
      <c r="E11" s="507"/>
      <c r="F11" s="507"/>
      <c r="M11" s="540"/>
    </row>
    <row r="12" spans="1:13" ht="15.75">
      <c r="A12" s="76" t="s">
        <v>263</v>
      </c>
      <c r="B12" s="507"/>
      <c r="C12" s="507"/>
      <c r="D12" s="507"/>
      <c r="E12" s="507"/>
      <c r="F12" s="507"/>
      <c r="M12" s="540"/>
    </row>
    <row r="13" spans="1:13" ht="12.75">
      <c r="A13" s="507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M13" s="540"/>
    </row>
    <row r="14" spans="1:13" ht="12.75">
      <c r="A14" s="507"/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M14" s="540"/>
    </row>
    <row r="15" spans="1:13" ht="12.75">
      <c r="A15" s="507"/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M15" s="540"/>
    </row>
    <row r="16" spans="1:13" ht="12.75">
      <c r="A16" s="507"/>
      <c r="B16" s="507"/>
      <c r="C16" s="507"/>
      <c r="D16" s="507"/>
      <c r="E16" s="507"/>
      <c r="F16" s="507"/>
      <c r="G16" s="507"/>
      <c r="H16" s="507"/>
      <c r="I16" s="507"/>
      <c r="J16" s="507"/>
      <c r="K16" s="507"/>
      <c r="M16" s="540"/>
    </row>
    <row r="17" spans="1:13" ht="12.75">
      <c r="A17" s="507"/>
      <c r="B17" s="507"/>
      <c r="C17" s="507"/>
      <c r="D17" s="507"/>
      <c r="E17" s="507"/>
      <c r="F17" s="507"/>
      <c r="G17" s="507"/>
      <c r="H17" s="507"/>
      <c r="I17" s="507"/>
      <c r="K17" s="507"/>
      <c r="M17" s="540"/>
    </row>
    <row r="18" spans="1:13" ht="12.75">
      <c r="A18" s="507"/>
      <c r="B18" s="507"/>
      <c r="C18" s="507"/>
      <c r="D18" s="507"/>
      <c r="E18" s="507"/>
      <c r="F18" s="507"/>
      <c r="G18" s="507"/>
      <c r="H18" s="507"/>
      <c r="I18" s="507"/>
      <c r="K18" s="507"/>
      <c r="M18" s="540"/>
    </row>
    <row r="19" spans="1:13" ht="12.75">
      <c r="A19" s="507"/>
      <c r="B19" s="507"/>
      <c r="C19" s="507"/>
      <c r="D19" s="507"/>
      <c r="E19" s="507"/>
      <c r="M19" s="27"/>
    </row>
    <row r="20" spans="2:13" ht="12.75">
      <c r="B20" s="507"/>
      <c r="C20" s="507"/>
      <c r="D20" s="507"/>
      <c r="E20" s="507"/>
      <c r="F20" s="507"/>
      <c r="M20" s="27"/>
    </row>
    <row r="21" spans="2:13" ht="12.75">
      <c r="B21" s="507"/>
      <c r="C21" s="507"/>
      <c r="D21" s="507"/>
      <c r="E21" s="507"/>
      <c r="F21" s="507"/>
      <c r="M21" s="27"/>
    </row>
    <row r="22" spans="2:13" ht="12.75">
      <c r="B22" s="507"/>
      <c r="C22" s="507"/>
      <c r="D22" s="507"/>
      <c r="E22" s="507"/>
      <c r="F22" s="507"/>
      <c r="M22" s="27"/>
    </row>
    <row r="23" spans="2:13" ht="12.75">
      <c r="B23" s="507"/>
      <c r="C23" s="507"/>
      <c r="D23" s="507"/>
      <c r="E23" s="507"/>
      <c r="F23" s="507"/>
      <c r="M23" s="27"/>
    </row>
    <row r="24" spans="2:13" ht="12.75">
      <c r="B24" s="507"/>
      <c r="C24" s="507"/>
      <c r="D24" s="507"/>
      <c r="E24" s="507"/>
      <c r="M24" s="27"/>
    </row>
    <row r="25" spans="2:13" ht="12.75">
      <c r="B25" s="507"/>
      <c r="C25" s="507"/>
      <c r="D25" s="507"/>
      <c r="E25" s="507"/>
      <c r="M25" s="27"/>
    </row>
    <row r="26" spans="2:5" ht="12.75">
      <c r="B26" s="507"/>
      <c r="C26" s="507"/>
      <c r="D26" s="507"/>
      <c r="E26" s="507"/>
    </row>
    <row r="27" spans="2:5" ht="12.75">
      <c r="B27" s="507"/>
      <c r="C27" s="507"/>
      <c r="D27" s="507"/>
      <c r="E27" s="507"/>
    </row>
  </sheetData>
  <sheetProtection/>
  <mergeCells count="5">
    <mergeCell ref="A1:K1"/>
    <mergeCell ref="G3:L3"/>
    <mergeCell ref="K4:L4"/>
    <mergeCell ref="B3:F3"/>
    <mergeCell ref="M1:M18"/>
  </mergeCells>
  <printOptions/>
  <pageMargins left="0.5" right="0.21" top="1.07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pane xSplit="3" ySplit="5" topLeftCell="G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1" sqref="O1:O18"/>
    </sheetView>
  </sheetViews>
  <sheetFormatPr defaultColWidth="8.83203125" defaultRowHeight="12.75"/>
  <cols>
    <col min="1" max="1" width="9.33203125" style="79" customWidth="1"/>
    <col min="2" max="2" width="41.83203125" style="79" customWidth="1"/>
    <col min="3" max="14" width="8.33203125" style="79" customWidth="1"/>
    <col min="15" max="15" width="4.16015625" style="79" customWidth="1"/>
    <col min="16" max="16384" width="8.83203125" style="79" customWidth="1"/>
  </cols>
  <sheetData>
    <row r="1" spans="1:15" ht="27.75" customHeight="1">
      <c r="A1" s="155" t="s">
        <v>270</v>
      </c>
      <c r="O1" s="539">
        <v>15</v>
      </c>
    </row>
    <row r="2" spans="1:15" ht="19.5" customHeight="1">
      <c r="A2" s="139"/>
      <c r="L2" s="79" t="s">
        <v>50</v>
      </c>
      <c r="O2" s="555"/>
    </row>
    <row r="3" spans="4:15" ht="12.75"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555"/>
    </row>
    <row r="4" spans="1:15" ht="33.75" customHeight="1">
      <c r="A4" s="556" t="s">
        <v>51</v>
      </c>
      <c r="B4" s="558" t="s">
        <v>15</v>
      </c>
      <c r="C4" s="560" t="s">
        <v>9</v>
      </c>
      <c r="D4" s="417">
        <v>2005</v>
      </c>
      <c r="E4" s="545">
        <v>2006</v>
      </c>
      <c r="F4" s="546"/>
      <c r="G4" s="546"/>
      <c r="H4" s="546"/>
      <c r="I4" s="547"/>
      <c r="J4" s="545">
        <v>2007</v>
      </c>
      <c r="K4" s="546"/>
      <c r="L4" s="546"/>
      <c r="M4" s="546"/>
      <c r="N4" s="547"/>
      <c r="O4" s="555"/>
    </row>
    <row r="5" spans="1:15" ht="24" customHeight="1">
      <c r="A5" s="557"/>
      <c r="B5" s="559"/>
      <c r="C5" s="561"/>
      <c r="D5" s="249" t="s">
        <v>181</v>
      </c>
      <c r="E5" s="142" t="s">
        <v>134</v>
      </c>
      <c r="F5" s="141" t="s">
        <v>136</v>
      </c>
      <c r="G5" s="142" t="s">
        <v>218</v>
      </c>
      <c r="H5" s="142" t="s">
        <v>220</v>
      </c>
      <c r="I5" s="249" t="s">
        <v>181</v>
      </c>
      <c r="J5" s="142" t="s">
        <v>134</v>
      </c>
      <c r="K5" s="142" t="s">
        <v>136</v>
      </c>
      <c r="L5" s="142" t="s">
        <v>250</v>
      </c>
      <c r="M5" s="142" t="s">
        <v>249</v>
      </c>
      <c r="N5" s="249" t="s">
        <v>181</v>
      </c>
      <c r="O5" s="555"/>
    </row>
    <row r="6" spans="1:15" ht="30.75" customHeight="1">
      <c r="A6" s="143"/>
      <c r="B6" s="144" t="s">
        <v>53</v>
      </c>
      <c r="C6" s="264">
        <v>10000</v>
      </c>
      <c r="D6" s="323">
        <v>128.8</v>
      </c>
      <c r="E6" s="320">
        <v>137.8</v>
      </c>
      <c r="F6" s="320">
        <v>141.1</v>
      </c>
      <c r="G6" s="320">
        <v>148.3</v>
      </c>
      <c r="H6" s="320">
        <v>153.3</v>
      </c>
      <c r="I6" s="323">
        <f>(E6+F6+G6+H6)/4</f>
        <v>145.125</v>
      </c>
      <c r="J6" s="320">
        <v>156.2</v>
      </c>
      <c r="K6" s="320">
        <v>151.8</v>
      </c>
      <c r="L6" s="320">
        <v>150.2</v>
      </c>
      <c r="M6" s="320">
        <v>156.9</v>
      </c>
      <c r="N6" s="323">
        <f>SUM(J6:M6)/4</f>
        <v>153.775</v>
      </c>
      <c r="O6" s="555"/>
    </row>
    <row r="7" spans="1:15" ht="30.75" customHeight="1">
      <c r="A7" s="145">
        <v>0</v>
      </c>
      <c r="B7" s="146" t="s">
        <v>17</v>
      </c>
      <c r="C7" s="192">
        <v>1621</v>
      </c>
      <c r="D7" s="324">
        <v>124.575</v>
      </c>
      <c r="E7" s="321">
        <v>135.2</v>
      </c>
      <c r="F7" s="321">
        <v>142.1</v>
      </c>
      <c r="G7" s="321">
        <v>152.4</v>
      </c>
      <c r="H7" s="321">
        <v>157.1</v>
      </c>
      <c r="I7" s="324">
        <f aca="true" t="shared" si="0" ref="I7:I14">(E7+F7+G7+H7)/4</f>
        <v>146.7</v>
      </c>
      <c r="J7" s="321">
        <v>160.3</v>
      </c>
      <c r="K7" s="321">
        <v>163.6</v>
      </c>
      <c r="L7" s="321">
        <v>168.2</v>
      </c>
      <c r="M7" s="321">
        <v>183.4</v>
      </c>
      <c r="N7" s="324">
        <f aca="true" t="shared" si="1" ref="N7:N14">SUM(J7:M7)/4</f>
        <v>168.875</v>
      </c>
      <c r="O7" s="555"/>
    </row>
    <row r="8" spans="1:15" ht="30.75" customHeight="1">
      <c r="A8" s="147">
        <v>2</v>
      </c>
      <c r="B8" s="148" t="s">
        <v>23</v>
      </c>
      <c r="C8" s="192">
        <v>221</v>
      </c>
      <c r="D8" s="324">
        <v>131.1</v>
      </c>
      <c r="E8" s="321">
        <v>140.3</v>
      </c>
      <c r="F8" s="321">
        <v>144.4</v>
      </c>
      <c r="G8" s="321">
        <v>149.5</v>
      </c>
      <c r="H8" s="321">
        <v>152.9</v>
      </c>
      <c r="I8" s="324">
        <f t="shared" si="0"/>
        <v>146.775</v>
      </c>
      <c r="J8" s="321">
        <v>161</v>
      </c>
      <c r="K8" s="321">
        <v>158.3</v>
      </c>
      <c r="L8" s="321">
        <v>156.4</v>
      </c>
      <c r="M8" s="321">
        <v>156.9</v>
      </c>
      <c r="N8" s="324">
        <f t="shared" si="1"/>
        <v>158.15</v>
      </c>
      <c r="O8" s="555"/>
    </row>
    <row r="9" spans="1:15" ht="30.75" customHeight="1">
      <c r="A9" s="149">
        <v>3</v>
      </c>
      <c r="B9" s="150" t="s">
        <v>54</v>
      </c>
      <c r="C9" s="192">
        <v>1789</v>
      </c>
      <c r="D9" s="324">
        <v>181.25</v>
      </c>
      <c r="E9" s="321">
        <v>201.3</v>
      </c>
      <c r="F9" s="321">
        <v>210.2</v>
      </c>
      <c r="G9" s="321">
        <v>222</v>
      </c>
      <c r="H9" s="321">
        <v>223.3</v>
      </c>
      <c r="I9" s="324">
        <f t="shared" si="0"/>
        <v>214.2</v>
      </c>
      <c r="J9" s="321">
        <v>224.1</v>
      </c>
      <c r="K9" s="321">
        <v>217.3</v>
      </c>
      <c r="L9" s="321">
        <v>208.5</v>
      </c>
      <c r="M9" s="321">
        <v>231.3</v>
      </c>
      <c r="N9" s="324">
        <f t="shared" si="1"/>
        <v>220.3</v>
      </c>
      <c r="O9" s="555"/>
    </row>
    <row r="10" spans="1:15" ht="30.75" customHeight="1">
      <c r="A10" s="149">
        <v>4</v>
      </c>
      <c r="B10" s="150" t="s">
        <v>55</v>
      </c>
      <c r="C10" s="192">
        <v>113</v>
      </c>
      <c r="D10" s="324">
        <v>111.3</v>
      </c>
      <c r="E10" s="321">
        <v>115.4</v>
      </c>
      <c r="F10" s="321">
        <v>109.1</v>
      </c>
      <c r="G10" s="321">
        <v>115.1</v>
      </c>
      <c r="H10" s="321">
        <v>135.9</v>
      </c>
      <c r="I10" s="324">
        <f t="shared" si="0"/>
        <v>118.875</v>
      </c>
      <c r="J10" s="321">
        <v>163.8</v>
      </c>
      <c r="K10" s="321">
        <v>158.9</v>
      </c>
      <c r="L10" s="321">
        <v>171.3</v>
      </c>
      <c r="M10" s="321">
        <v>183.1</v>
      </c>
      <c r="N10" s="324">
        <f t="shared" si="1"/>
        <v>169.275</v>
      </c>
      <c r="O10" s="555"/>
    </row>
    <row r="11" spans="1:15" ht="30.75" customHeight="1">
      <c r="A11" s="149">
        <v>5</v>
      </c>
      <c r="B11" s="150" t="s">
        <v>56</v>
      </c>
      <c r="C11" s="192">
        <v>467</v>
      </c>
      <c r="D11" s="324">
        <v>113.15</v>
      </c>
      <c r="E11" s="321">
        <v>115.8</v>
      </c>
      <c r="F11" s="321">
        <v>120.4</v>
      </c>
      <c r="G11" s="321">
        <v>124.7</v>
      </c>
      <c r="H11" s="321">
        <v>130.1</v>
      </c>
      <c r="I11" s="324">
        <f t="shared" si="0"/>
        <v>122.75</v>
      </c>
      <c r="J11" s="321">
        <v>133.9</v>
      </c>
      <c r="K11" s="321">
        <v>130.3</v>
      </c>
      <c r="L11" s="321">
        <v>129</v>
      </c>
      <c r="M11" s="321">
        <v>129.5</v>
      </c>
      <c r="N11" s="324">
        <f t="shared" si="1"/>
        <v>130.675</v>
      </c>
      <c r="O11" s="555"/>
    </row>
    <row r="12" spans="1:15" ht="30.75" customHeight="1">
      <c r="A12" s="149">
        <v>6</v>
      </c>
      <c r="B12" s="150" t="s">
        <v>26</v>
      </c>
      <c r="C12" s="192">
        <v>3776</v>
      </c>
      <c r="D12" s="324">
        <v>117.85</v>
      </c>
      <c r="E12" s="321">
        <v>124.4</v>
      </c>
      <c r="F12" s="321">
        <v>124.2</v>
      </c>
      <c r="G12" s="321">
        <v>130.4</v>
      </c>
      <c r="H12" s="321">
        <v>134.7</v>
      </c>
      <c r="I12" s="324">
        <f t="shared" si="0"/>
        <v>128.425</v>
      </c>
      <c r="J12" s="321">
        <v>137.4</v>
      </c>
      <c r="K12" s="321">
        <v>130.2</v>
      </c>
      <c r="L12" s="321">
        <v>129.6</v>
      </c>
      <c r="M12" s="321">
        <v>130.4</v>
      </c>
      <c r="N12" s="324">
        <f t="shared" si="1"/>
        <v>131.9</v>
      </c>
      <c r="O12" s="555"/>
    </row>
    <row r="13" spans="1:15" ht="30.75" customHeight="1">
      <c r="A13" s="149">
        <v>7</v>
      </c>
      <c r="B13" s="148" t="s">
        <v>57</v>
      </c>
      <c r="C13" s="192">
        <v>1134</v>
      </c>
      <c r="D13" s="324">
        <v>108.75</v>
      </c>
      <c r="E13" s="321">
        <v>110.9</v>
      </c>
      <c r="F13" s="321">
        <v>114.7</v>
      </c>
      <c r="G13" s="321">
        <v>118.6</v>
      </c>
      <c r="H13" s="321">
        <v>124</v>
      </c>
      <c r="I13" s="324">
        <f t="shared" si="0"/>
        <v>117.05000000000001</v>
      </c>
      <c r="J13" s="321">
        <v>127.2</v>
      </c>
      <c r="K13" s="321">
        <v>124</v>
      </c>
      <c r="L13" s="321">
        <v>126</v>
      </c>
      <c r="M13" s="321">
        <v>124.5</v>
      </c>
      <c r="N13" s="324">
        <f t="shared" si="1"/>
        <v>125.425</v>
      </c>
      <c r="O13" s="555"/>
    </row>
    <row r="14" spans="1:15" ht="30.75" customHeight="1">
      <c r="A14" s="151">
        <v>8</v>
      </c>
      <c r="B14" s="152" t="s">
        <v>33</v>
      </c>
      <c r="C14" s="266">
        <v>879</v>
      </c>
      <c r="D14" s="325">
        <v>112.9</v>
      </c>
      <c r="E14" s="322">
        <v>119.6</v>
      </c>
      <c r="F14" s="322">
        <v>119.3</v>
      </c>
      <c r="G14" s="322">
        <v>122.4</v>
      </c>
      <c r="H14" s="322">
        <v>136.3</v>
      </c>
      <c r="I14" s="325">
        <f t="shared" si="0"/>
        <v>124.39999999999999</v>
      </c>
      <c r="J14" s="322">
        <v>138.4</v>
      </c>
      <c r="K14" s="322">
        <v>134</v>
      </c>
      <c r="L14" s="322">
        <v>124.7</v>
      </c>
      <c r="M14" s="322">
        <v>123.9</v>
      </c>
      <c r="N14" s="325">
        <f t="shared" si="1"/>
        <v>130.25</v>
      </c>
      <c r="O14" s="555"/>
    </row>
    <row r="15" ht="12.75">
      <c r="O15" s="555"/>
    </row>
    <row r="16" spans="1:15" ht="12.75">
      <c r="A16" s="154" t="s">
        <v>140</v>
      </c>
      <c r="O16" s="555"/>
    </row>
    <row r="17" spans="1:15" ht="15.75">
      <c r="A17" s="76" t="s">
        <v>31</v>
      </c>
      <c r="O17" s="555"/>
    </row>
    <row r="18" spans="1:15" ht="15.75">
      <c r="A18" s="76" t="s">
        <v>32</v>
      </c>
      <c r="O18" s="555"/>
    </row>
  </sheetData>
  <sheetProtection/>
  <mergeCells count="6">
    <mergeCell ref="O1:O18"/>
    <mergeCell ref="A4:A5"/>
    <mergeCell ref="B4:B5"/>
    <mergeCell ref="C4:C5"/>
    <mergeCell ref="E4:I4"/>
    <mergeCell ref="J4:N4"/>
  </mergeCells>
  <printOptions/>
  <pageMargins left="0.52" right="0.19" top="0.79" bottom="0.54" header="0.5" footer="0.3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1">
      <pane xSplit="3" ySplit="5" topLeftCell="H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1" sqref="O1:O29"/>
    </sheetView>
  </sheetViews>
  <sheetFormatPr defaultColWidth="11.5" defaultRowHeight="12.75"/>
  <cols>
    <col min="1" max="1" width="9" style="79" customWidth="1"/>
    <col min="2" max="2" width="48.5" style="79" customWidth="1"/>
    <col min="3" max="3" width="7.66015625" style="79" customWidth="1"/>
    <col min="4" max="11" width="7.33203125" style="79" customWidth="1"/>
    <col min="12" max="12" width="8.33203125" style="79" customWidth="1"/>
    <col min="13" max="13" width="8.16015625" style="79" customWidth="1"/>
    <col min="14" max="14" width="7.33203125" style="79" customWidth="1"/>
    <col min="15" max="15" width="3.5" style="79" customWidth="1"/>
    <col min="16" max="16" width="4.5" style="79" customWidth="1"/>
    <col min="17" max="16384" width="11.5" style="79" customWidth="1"/>
  </cols>
  <sheetData>
    <row r="1" spans="1:15" ht="27" customHeight="1">
      <c r="A1" s="155" t="s">
        <v>271</v>
      </c>
      <c r="B1" s="154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562">
        <v>16</v>
      </c>
    </row>
    <row r="2" spans="1:15" ht="18.75" customHeight="1">
      <c r="A2" s="139"/>
      <c r="B2" s="154"/>
      <c r="C2" s="158"/>
      <c r="F2" s="158"/>
      <c r="G2" s="158"/>
      <c r="H2" s="158"/>
      <c r="I2" s="158" t="s">
        <v>59</v>
      </c>
      <c r="J2" s="158"/>
      <c r="K2" s="158"/>
      <c r="L2" s="158"/>
      <c r="M2" s="158"/>
      <c r="N2" s="158"/>
      <c r="O2" s="563"/>
    </row>
    <row r="3" spans="1:15" ht="15.75" customHeight="1">
      <c r="A3" s="139"/>
      <c r="B3" s="154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563"/>
    </row>
    <row r="4" spans="1:15" ht="20.25" customHeight="1">
      <c r="A4" s="556" t="s">
        <v>60</v>
      </c>
      <c r="B4" s="558" t="s">
        <v>15</v>
      </c>
      <c r="C4" s="560" t="s">
        <v>9</v>
      </c>
      <c r="D4" s="417">
        <v>2005</v>
      </c>
      <c r="E4" s="545">
        <v>2006</v>
      </c>
      <c r="F4" s="546"/>
      <c r="G4" s="546"/>
      <c r="H4" s="546"/>
      <c r="I4" s="547"/>
      <c r="J4" s="545">
        <v>2007</v>
      </c>
      <c r="K4" s="546"/>
      <c r="L4" s="546"/>
      <c r="M4" s="546"/>
      <c r="N4" s="547"/>
      <c r="O4" s="563"/>
    </row>
    <row r="5" spans="1:15" ht="19.5" customHeight="1">
      <c r="A5" s="557"/>
      <c r="B5" s="564"/>
      <c r="C5" s="565"/>
      <c r="D5" s="98" t="s">
        <v>181</v>
      </c>
      <c r="E5" s="142" t="s">
        <v>5</v>
      </c>
      <c r="F5" s="142" t="s">
        <v>136</v>
      </c>
      <c r="G5" s="142" t="s">
        <v>135</v>
      </c>
      <c r="H5" s="142" t="s">
        <v>219</v>
      </c>
      <c r="I5" s="249" t="s">
        <v>181</v>
      </c>
      <c r="J5" s="142" t="s">
        <v>229</v>
      </c>
      <c r="K5" s="142" t="s">
        <v>248</v>
      </c>
      <c r="L5" s="142" t="s">
        <v>258</v>
      </c>
      <c r="M5" s="142" t="s">
        <v>249</v>
      </c>
      <c r="N5" s="249" t="s">
        <v>181</v>
      </c>
      <c r="O5" s="563"/>
    </row>
    <row r="6" spans="1:15" ht="24" customHeight="1">
      <c r="A6" s="159"/>
      <c r="B6" s="42" t="s">
        <v>53</v>
      </c>
      <c r="C6" s="326">
        <v>10000</v>
      </c>
      <c r="D6" s="323">
        <v>128.8</v>
      </c>
      <c r="E6" s="320">
        <v>137.8</v>
      </c>
      <c r="F6" s="320">
        <v>141.1</v>
      </c>
      <c r="G6" s="320">
        <v>148.3</v>
      </c>
      <c r="H6" s="320">
        <v>153.3</v>
      </c>
      <c r="I6" s="323">
        <f aca="true" t="shared" si="0" ref="I6:I11">(E6+F6+G6+H6)/4</f>
        <v>145.125</v>
      </c>
      <c r="J6" s="320">
        <v>156.2</v>
      </c>
      <c r="K6" s="320">
        <v>151.8</v>
      </c>
      <c r="L6" s="320">
        <v>150.2</v>
      </c>
      <c r="M6" s="320">
        <v>156.9</v>
      </c>
      <c r="N6" s="323">
        <f>(J6+K6+L6+M6)/4</f>
        <v>153.775</v>
      </c>
      <c r="O6" s="563"/>
    </row>
    <row r="7" spans="1:15" s="162" customFormat="1" ht="19.5" customHeight="1">
      <c r="A7" s="160" t="s">
        <v>61</v>
      </c>
      <c r="B7" s="161" t="s">
        <v>17</v>
      </c>
      <c r="C7" s="192">
        <v>1621</v>
      </c>
      <c r="D7" s="331">
        <v>124.575</v>
      </c>
      <c r="E7" s="330">
        <v>135.2</v>
      </c>
      <c r="F7" s="330">
        <v>142.1</v>
      </c>
      <c r="G7" s="330">
        <v>152.4</v>
      </c>
      <c r="H7" s="330">
        <v>157.1</v>
      </c>
      <c r="I7" s="331">
        <f t="shared" si="0"/>
        <v>146.7</v>
      </c>
      <c r="J7" s="330">
        <v>160.3</v>
      </c>
      <c r="K7" s="330">
        <v>163.6</v>
      </c>
      <c r="L7" s="330">
        <v>168.2</v>
      </c>
      <c r="M7" s="330">
        <v>183.4</v>
      </c>
      <c r="N7" s="331">
        <f aca="true" t="shared" si="1" ref="N7:N25">(J7+K7+L7+M7)/4</f>
        <v>168.875</v>
      </c>
      <c r="O7" s="563"/>
    </row>
    <row r="8" spans="1:15" s="162" customFormat="1" ht="15.75" customHeight="1">
      <c r="A8" s="163" t="s">
        <v>62</v>
      </c>
      <c r="B8" s="146" t="s">
        <v>63</v>
      </c>
      <c r="C8" s="193">
        <v>101</v>
      </c>
      <c r="D8" s="324">
        <v>121.15</v>
      </c>
      <c r="E8" s="321">
        <v>123.9</v>
      </c>
      <c r="F8" s="321">
        <v>127.4</v>
      </c>
      <c r="G8" s="321">
        <v>139.4</v>
      </c>
      <c r="H8" s="321">
        <v>146.8</v>
      </c>
      <c r="I8" s="324">
        <f t="shared" si="0"/>
        <v>134.375</v>
      </c>
      <c r="J8" s="321">
        <v>143.5</v>
      </c>
      <c r="K8" s="321">
        <v>145</v>
      </c>
      <c r="L8" s="321">
        <v>144</v>
      </c>
      <c r="M8" s="321">
        <v>141.6</v>
      </c>
      <c r="N8" s="324">
        <f t="shared" si="1"/>
        <v>143.525</v>
      </c>
      <c r="O8" s="563"/>
    </row>
    <row r="9" spans="1:15" s="162" customFormat="1" ht="15.75" customHeight="1">
      <c r="A9" s="163" t="s">
        <v>64</v>
      </c>
      <c r="B9" s="146" t="s">
        <v>65</v>
      </c>
      <c r="C9" s="193">
        <v>266</v>
      </c>
      <c r="D9" s="324">
        <v>125.65</v>
      </c>
      <c r="E9" s="321">
        <v>128.5</v>
      </c>
      <c r="F9" s="321">
        <v>129.3</v>
      </c>
      <c r="G9" s="321">
        <v>130</v>
      </c>
      <c r="H9" s="321">
        <v>133.8</v>
      </c>
      <c r="I9" s="324">
        <f t="shared" si="0"/>
        <v>130.4</v>
      </c>
      <c r="J9" s="321">
        <v>140.2</v>
      </c>
      <c r="K9" s="321">
        <v>153.8</v>
      </c>
      <c r="L9" s="321">
        <v>156.3</v>
      </c>
      <c r="M9" s="321">
        <v>214.4</v>
      </c>
      <c r="N9" s="324">
        <f t="shared" si="1"/>
        <v>166.175</v>
      </c>
      <c r="O9" s="563"/>
    </row>
    <row r="10" spans="1:15" s="162" customFormat="1" ht="23.25" customHeight="1">
      <c r="A10" s="163" t="s">
        <v>66</v>
      </c>
      <c r="B10" s="164" t="s">
        <v>67</v>
      </c>
      <c r="C10" s="193">
        <v>388</v>
      </c>
      <c r="D10" s="324">
        <v>134.925</v>
      </c>
      <c r="E10" s="321">
        <v>168.9</v>
      </c>
      <c r="F10" s="321">
        <v>194.2</v>
      </c>
      <c r="G10" s="321">
        <v>228.8</v>
      </c>
      <c r="H10" s="321">
        <v>229.5</v>
      </c>
      <c r="I10" s="324">
        <f t="shared" si="0"/>
        <v>205.35000000000002</v>
      </c>
      <c r="J10" s="321">
        <v>223.7</v>
      </c>
      <c r="K10" s="321">
        <v>235.8</v>
      </c>
      <c r="L10" s="321">
        <v>242.7</v>
      </c>
      <c r="M10" s="321">
        <v>266</v>
      </c>
      <c r="N10" s="324">
        <f t="shared" si="1"/>
        <v>242.05</v>
      </c>
      <c r="O10" s="563"/>
    </row>
    <row r="11" spans="1:15" s="162" customFormat="1" ht="15.75" customHeight="1">
      <c r="A11" s="163" t="s">
        <v>68</v>
      </c>
      <c r="B11" s="146" t="s">
        <v>69</v>
      </c>
      <c r="C11" s="193">
        <v>472</v>
      </c>
      <c r="D11" s="324">
        <v>120.075</v>
      </c>
      <c r="E11" s="321">
        <v>123.6</v>
      </c>
      <c r="F11" s="321">
        <v>123.2</v>
      </c>
      <c r="G11" s="321">
        <v>125.7</v>
      </c>
      <c r="H11" s="321">
        <v>130.6</v>
      </c>
      <c r="I11" s="324">
        <f t="shared" si="0"/>
        <v>125.775</v>
      </c>
      <c r="J11" s="321">
        <v>134.6</v>
      </c>
      <c r="K11" s="321">
        <v>131.6</v>
      </c>
      <c r="L11" s="321">
        <v>135.5</v>
      </c>
      <c r="M11" s="321">
        <v>134.2</v>
      </c>
      <c r="N11" s="324">
        <f>(J11+K11+L11+M11)/4</f>
        <v>133.975</v>
      </c>
      <c r="O11" s="563"/>
    </row>
    <row r="12" spans="1:15" s="162" customFormat="1" ht="8.25" customHeight="1">
      <c r="A12" s="163"/>
      <c r="B12" s="165" t="s">
        <v>70</v>
      </c>
      <c r="C12" s="193"/>
      <c r="D12" s="333"/>
      <c r="E12" s="332"/>
      <c r="F12" s="332"/>
      <c r="G12" s="332"/>
      <c r="H12" s="332"/>
      <c r="I12" s="333"/>
      <c r="J12" s="332"/>
      <c r="K12" s="332"/>
      <c r="L12" s="332"/>
      <c r="M12" s="332"/>
      <c r="N12" s="333"/>
      <c r="O12" s="563"/>
    </row>
    <row r="13" spans="1:15" s="162" customFormat="1" ht="15" customHeight="1">
      <c r="A13" s="163"/>
      <c r="B13" s="165" t="s">
        <v>71</v>
      </c>
      <c r="C13" s="194">
        <v>196</v>
      </c>
      <c r="D13" s="335">
        <v>113.075</v>
      </c>
      <c r="E13" s="334">
        <v>116.9</v>
      </c>
      <c r="F13" s="334">
        <v>114.3</v>
      </c>
      <c r="G13" s="334">
        <v>118.7</v>
      </c>
      <c r="H13" s="334">
        <v>125.2</v>
      </c>
      <c r="I13" s="335">
        <f aca="true" t="shared" si="2" ref="I13:I18">(E13+F13+G13+H13)/4</f>
        <v>118.77499999999999</v>
      </c>
      <c r="J13" s="334">
        <v>125.7</v>
      </c>
      <c r="K13" s="334">
        <v>123.2</v>
      </c>
      <c r="L13" s="334">
        <v>121.7</v>
      </c>
      <c r="M13" s="334">
        <v>120.6</v>
      </c>
      <c r="N13" s="335">
        <f t="shared" si="1"/>
        <v>122.80000000000001</v>
      </c>
      <c r="O13" s="563"/>
    </row>
    <row r="14" spans="1:15" s="162" customFormat="1" ht="15.75" customHeight="1">
      <c r="A14" s="163" t="s">
        <v>72</v>
      </c>
      <c r="B14" s="146" t="s">
        <v>73</v>
      </c>
      <c r="C14" s="193">
        <v>227</v>
      </c>
      <c r="D14" s="324">
        <v>122.55</v>
      </c>
      <c r="E14" s="321">
        <v>126.7</v>
      </c>
      <c r="F14" s="321">
        <v>127.3</v>
      </c>
      <c r="G14" s="321">
        <v>125.9</v>
      </c>
      <c r="H14" s="321">
        <v>134.5</v>
      </c>
      <c r="I14" s="324">
        <f t="shared" si="2"/>
        <v>128.6</v>
      </c>
      <c r="J14" s="321">
        <v>149.1</v>
      </c>
      <c r="K14" s="321">
        <v>142.7</v>
      </c>
      <c r="L14" s="321">
        <v>150.9</v>
      </c>
      <c r="M14" s="321">
        <v>153.9</v>
      </c>
      <c r="N14" s="324">
        <f t="shared" si="1"/>
        <v>149.14999999999998</v>
      </c>
      <c r="O14" s="563"/>
    </row>
    <row r="15" spans="1:15" s="162" customFormat="1" ht="24.75" customHeight="1">
      <c r="A15" s="163" t="s">
        <v>74</v>
      </c>
      <c r="B15" s="164" t="s">
        <v>75</v>
      </c>
      <c r="C15" s="193">
        <v>167</v>
      </c>
      <c r="D15" s="324">
        <v>116.625</v>
      </c>
      <c r="E15" s="321">
        <v>119.2</v>
      </c>
      <c r="F15" s="321">
        <v>123.7</v>
      </c>
      <c r="G15" s="321">
        <v>129.9</v>
      </c>
      <c r="H15" s="321">
        <v>137.5</v>
      </c>
      <c r="I15" s="324">
        <f t="shared" si="2"/>
        <v>127.575</v>
      </c>
      <c r="J15" s="321">
        <v>142.3</v>
      </c>
      <c r="K15" s="321">
        <v>142.2</v>
      </c>
      <c r="L15" s="321">
        <v>145.3</v>
      </c>
      <c r="M15" s="321">
        <v>146.8</v>
      </c>
      <c r="N15" s="324">
        <f t="shared" si="1"/>
        <v>144.15</v>
      </c>
      <c r="O15" s="563"/>
    </row>
    <row r="16" spans="1:15" s="162" customFormat="1" ht="19.5" customHeight="1">
      <c r="A16" s="166" t="s">
        <v>76</v>
      </c>
      <c r="B16" s="167" t="s">
        <v>23</v>
      </c>
      <c r="C16" s="192">
        <v>221</v>
      </c>
      <c r="D16" s="331">
        <v>131.1</v>
      </c>
      <c r="E16" s="330">
        <v>140.3</v>
      </c>
      <c r="F16" s="330">
        <v>144.4</v>
      </c>
      <c r="G16" s="330">
        <v>149.5</v>
      </c>
      <c r="H16" s="330">
        <v>152.9</v>
      </c>
      <c r="I16" s="331">
        <f t="shared" si="2"/>
        <v>146.775</v>
      </c>
      <c r="J16" s="330">
        <v>161</v>
      </c>
      <c r="K16" s="330">
        <v>158.3</v>
      </c>
      <c r="L16" s="330">
        <v>156.4</v>
      </c>
      <c r="M16" s="330">
        <v>156.9</v>
      </c>
      <c r="N16" s="331">
        <f t="shared" si="1"/>
        <v>158.15</v>
      </c>
      <c r="O16" s="563"/>
    </row>
    <row r="17" spans="1:15" s="162" customFormat="1" ht="15.75" customHeight="1">
      <c r="A17" s="163" t="s">
        <v>77</v>
      </c>
      <c r="B17" s="146" t="s">
        <v>78</v>
      </c>
      <c r="C17" s="193">
        <v>102</v>
      </c>
      <c r="D17" s="324">
        <v>139.725</v>
      </c>
      <c r="E17" s="321">
        <v>148.8</v>
      </c>
      <c r="F17" s="321">
        <v>157.7</v>
      </c>
      <c r="G17" s="321">
        <v>151.8</v>
      </c>
      <c r="H17" s="321">
        <v>157.3</v>
      </c>
      <c r="I17" s="324">
        <f t="shared" si="2"/>
        <v>153.9</v>
      </c>
      <c r="J17" s="321">
        <v>169.7</v>
      </c>
      <c r="K17" s="321">
        <v>169.1</v>
      </c>
      <c r="L17" s="321">
        <v>168.6</v>
      </c>
      <c r="M17" s="321">
        <v>168</v>
      </c>
      <c r="N17" s="324">
        <f t="shared" si="1"/>
        <v>168.85</v>
      </c>
      <c r="O17" s="563"/>
    </row>
    <row r="18" spans="1:15" s="162" customFormat="1" ht="14.25" customHeight="1">
      <c r="A18" s="163" t="s">
        <v>79</v>
      </c>
      <c r="B18" s="164" t="s">
        <v>162</v>
      </c>
      <c r="C18" s="193">
        <v>119</v>
      </c>
      <c r="D18" s="324">
        <v>123.75</v>
      </c>
      <c r="E18" s="321">
        <v>133</v>
      </c>
      <c r="F18" s="321">
        <v>133</v>
      </c>
      <c r="G18" s="321">
        <v>147.6</v>
      </c>
      <c r="H18" s="321">
        <v>149.1</v>
      </c>
      <c r="I18" s="324">
        <f t="shared" si="2"/>
        <v>140.675</v>
      </c>
      <c r="J18" s="321">
        <v>153.6</v>
      </c>
      <c r="K18" s="321">
        <v>149</v>
      </c>
      <c r="L18" s="321">
        <v>146</v>
      </c>
      <c r="M18" s="321">
        <v>147.5</v>
      </c>
      <c r="N18" s="324">
        <f t="shared" si="1"/>
        <v>149.025</v>
      </c>
      <c r="O18" s="563"/>
    </row>
    <row r="19" spans="1:15" s="162" customFormat="1" ht="12" customHeight="1">
      <c r="A19" s="163"/>
      <c r="B19" s="164" t="s">
        <v>161</v>
      </c>
      <c r="C19" s="193"/>
      <c r="D19" s="324"/>
      <c r="E19" s="321"/>
      <c r="F19" s="321"/>
      <c r="G19" s="321"/>
      <c r="H19" s="321"/>
      <c r="I19" s="324"/>
      <c r="J19" s="321"/>
      <c r="K19" s="321"/>
      <c r="L19" s="321"/>
      <c r="M19" s="321"/>
      <c r="N19" s="324"/>
      <c r="O19" s="563"/>
    </row>
    <row r="20" spans="1:15" s="169" customFormat="1" ht="24" customHeight="1">
      <c r="A20" s="161" t="s">
        <v>80</v>
      </c>
      <c r="B20" s="168" t="s">
        <v>54</v>
      </c>
      <c r="C20" s="192">
        <v>1789</v>
      </c>
      <c r="D20" s="331">
        <v>181.25</v>
      </c>
      <c r="E20" s="330">
        <v>201.3</v>
      </c>
      <c r="F20" s="330">
        <v>210.2</v>
      </c>
      <c r="G20" s="330">
        <v>222</v>
      </c>
      <c r="H20" s="330">
        <v>223.3</v>
      </c>
      <c r="I20" s="331">
        <f aca="true" t="shared" si="3" ref="I20:I25">(E20+F20+G20+H20)/4</f>
        <v>214.2</v>
      </c>
      <c r="J20" s="330">
        <v>224.1</v>
      </c>
      <c r="K20" s="330">
        <v>217.3</v>
      </c>
      <c r="L20" s="330">
        <v>208.5</v>
      </c>
      <c r="M20" s="330">
        <v>231.3</v>
      </c>
      <c r="N20" s="331">
        <f t="shared" si="1"/>
        <v>220.3</v>
      </c>
      <c r="O20" s="563"/>
    </row>
    <row r="21" spans="1:15" s="162" customFormat="1" ht="15.75" customHeight="1">
      <c r="A21" s="163" t="s">
        <v>81</v>
      </c>
      <c r="B21" s="146" t="s">
        <v>82</v>
      </c>
      <c r="C21" s="193">
        <v>94</v>
      </c>
      <c r="D21" s="324">
        <v>193.8</v>
      </c>
      <c r="E21" s="321">
        <v>173.9</v>
      </c>
      <c r="F21" s="321">
        <v>172.8</v>
      </c>
      <c r="G21" s="321">
        <v>180.2</v>
      </c>
      <c r="H21" s="321">
        <v>203.8</v>
      </c>
      <c r="I21" s="324">
        <f t="shared" si="3"/>
        <v>182.675</v>
      </c>
      <c r="J21" s="321">
        <v>225.5</v>
      </c>
      <c r="K21" s="321">
        <v>217.9</v>
      </c>
      <c r="L21" s="321">
        <v>229.4</v>
      </c>
      <c r="M21" s="321">
        <v>237.8</v>
      </c>
      <c r="N21" s="324">
        <f t="shared" si="1"/>
        <v>227.64999999999998</v>
      </c>
      <c r="O21" s="563"/>
    </row>
    <row r="22" spans="1:15" s="162" customFormat="1" ht="24" customHeight="1">
      <c r="A22" s="163" t="s">
        <v>83</v>
      </c>
      <c r="B22" s="164" t="s">
        <v>84</v>
      </c>
      <c r="C22" s="193">
        <v>1554</v>
      </c>
      <c r="D22" s="324">
        <v>183.875</v>
      </c>
      <c r="E22" s="321">
        <v>203.6</v>
      </c>
      <c r="F22" s="321">
        <v>216.9</v>
      </c>
      <c r="G22" s="321">
        <v>228.5</v>
      </c>
      <c r="H22" s="321">
        <v>228.5</v>
      </c>
      <c r="I22" s="324">
        <f t="shared" si="3"/>
        <v>219.375</v>
      </c>
      <c r="J22" s="321">
        <v>228.7</v>
      </c>
      <c r="K22" s="321">
        <v>221.8</v>
      </c>
      <c r="L22" s="321">
        <v>211.3</v>
      </c>
      <c r="M22" s="321">
        <v>234.3</v>
      </c>
      <c r="N22" s="324">
        <f t="shared" si="1"/>
        <v>224.02499999999998</v>
      </c>
      <c r="O22" s="563"/>
    </row>
    <row r="23" spans="1:15" s="162" customFormat="1" ht="15.75" customHeight="1">
      <c r="A23" s="163" t="s">
        <v>85</v>
      </c>
      <c r="B23" s="146" t="s">
        <v>86</v>
      </c>
      <c r="C23" s="193">
        <v>141</v>
      </c>
      <c r="D23" s="324">
        <v>143.9</v>
      </c>
      <c r="E23" s="321">
        <v>193.1</v>
      </c>
      <c r="F23" s="321">
        <v>160.5</v>
      </c>
      <c r="G23" s="321">
        <v>178.8</v>
      </c>
      <c r="H23" s="321">
        <v>178.8</v>
      </c>
      <c r="I23" s="324">
        <f t="shared" si="3"/>
        <v>177.8</v>
      </c>
      <c r="J23" s="321">
        <v>173</v>
      </c>
      <c r="K23" s="321">
        <v>167.8</v>
      </c>
      <c r="L23" s="321">
        <v>164.4</v>
      </c>
      <c r="M23" s="321">
        <v>194</v>
      </c>
      <c r="N23" s="324">
        <f t="shared" si="1"/>
        <v>174.8</v>
      </c>
      <c r="O23" s="563"/>
    </row>
    <row r="24" spans="1:15" s="162" customFormat="1" ht="19.5" customHeight="1">
      <c r="A24" s="170" t="s">
        <v>87</v>
      </c>
      <c r="B24" s="167" t="s">
        <v>55</v>
      </c>
      <c r="C24" s="192">
        <v>113</v>
      </c>
      <c r="D24" s="331">
        <v>111.3</v>
      </c>
      <c r="E24" s="330">
        <v>115.4</v>
      </c>
      <c r="F24" s="330">
        <v>109.1</v>
      </c>
      <c r="G24" s="330">
        <v>115.1</v>
      </c>
      <c r="H24" s="330">
        <v>135.9</v>
      </c>
      <c r="I24" s="331">
        <f t="shared" si="3"/>
        <v>118.875</v>
      </c>
      <c r="J24" s="330">
        <v>163.8</v>
      </c>
      <c r="K24" s="330">
        <v>158.9</v>
      </c>
      <c r="L24" s="330">
        <v>171.3</v>
      </c>
      <c r="M24" s="330">
        <v>183.1</v>
      </c>
      <c r="N24" s="331">
        <f t="shared" si="1"/>
        <v>169.275</v>
      </c>
      <c r="O24" s="563"/>
    </row>
    <row r="25" spans="1:15" s="162" customFormat="1" ht="14.25" customHeight="1">
      <c r="A25" s="163" t="s">
        <v>88</v>
      </c>
      <c r="B25" s="164" t="s">
        <v>141</v>
      </c>
      <c r="C25" s="193">
        <v>113</v>
      </c>
      <c r="D25" s="324">
        <v>111.3</v>
      </c>
      <c r="E25" s="321">
        <v>115.4</v>
      </c>
      <c r="F25" s="321">
        <v>109.1</v>
      </c>
      <c r="G25" s="321">
        <v>115.1</v>
      </c>
      <c r="H25" s="321">
        <v>135.9</v>
      </c>
      <c r="I25" s="324">
        <f t="shared" si="3"/>
        <v>118.875</v>
      </c>
      <c r="J25" s="321">
        <v>163.8</v>
      </c>
      <c r="K25" s="321">
        <v>158.9</v>
      </c>
      <c r="L25" s="321">
        <v>171.3</v>
      </c>
      <c r="M25" s="321">
        <v>183.1</v>
      </c>
      <c r="N25" s="324">
        <f t="shared" si="1"/>
        <v>169.275</v>
      </c>
      <c r="O25" s="563"/>
    </row>
    <row r="26" spans="1:15" s="162" customFormat="1" ht="15.75" customHeight="1">
      <c r="A26" s="293"/>
      <c r="B26" s="294" t="s">
        <v>142</v>
      </c>
      <c r="C26" s="327"/>
      <c r="D26" s="201"/>
      <c r="E26" s="153"/>
      <c r="F26" s="153"/>
      <c r="G26" s="153"/>
      <c r="H26" s="153"/>
      <c r="I26" s="201"/>
      <c r="J26" s="153"/>
      <c r="K26" s="153"/>
      <c r="L26" s="153"/>
      <c r="M26" s="153"/>
      <c r="N26" s="201"/>
      <c r="O26" s="563"/>
    </row>
    <row r="27" spans="1:15" ht="6" customHeight="1">
      <c r="A27" s="154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563"/>
    </row>
    <row r="28" spans="1:15" ht="12.75">
      <c r="A28" s="154" t="s">
        <v>140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563"/>
    </row>
    <row r="29" spans="1:15" ht="15.75">
      <c r="A29" s="76" t="s">
        <v>31</v>
      </c>
      <c r="B29" s="174"/>
      <c r="C29" s="174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563"/>
    </row>
    <row r="30" spans="1:14" ht="15.75">
      <c r="A30" s="76" t="s">
        <v>32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</row>
    <row r="31" spans="4:14" ht="12.75"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</row>
    <row r="32" spans="4:14" ht="12.75"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</row>
    <row r="33" spans="4:14" ht="12.75"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</row>
    <row r="34" spans="4:14" ht="12.75"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4:14" ht="12.75"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4:14" ht="12.75"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</row>
    <row r="37" spans="4:14" ht="12.75"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</row>
    <row r="38" spans="4:14" ht="12.75"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</row>
    <row r="39" spans="4:14" ht="12.75"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</row>
    <row r="40" spans="4:14" ht="12.75"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</row>
    <row r="41" spans="4:14" ht="12.75"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</row>
    <row r="42" spans="4:14" ht="12.75"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</row>
    <row r="43" spans="4:14" ht="12.75"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</row>
    <row r="44" spans="4:14" ht="12.75"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</row>
    <row r="45" spans="4:14" ht="12.75"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</row>
    <row r="46" spans="4:14" ht="12.75"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</row>
    <row r="47" spans="4:14" ht="12.75"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</row>
    <row r="48" spans="4:14" ht="12.75"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</row>
    <row r="49" spans="4:14" ht="12.75"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</row>
    <row r="50" spans="4:14" ht="12.75"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</row>
    <row r="51" spans="4:14" ht="12.75"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</row>
    <row r="52" spans="4:14" ht="12.75"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</row>
    <row r="53" spans="4:14" ht="12.75"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</row>
    <row r="54" spans="4:14" ht="12.75"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</row>
    <row r="55" spans="4:14" ht="12.75"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</row>
    <row r="56" spans="4:14" ht="12.75"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</row>
    <row r="57" spans="4:14" ht="12.75"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</row>
    <row r="58" spans="4:14" ht="12.75"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</row>
    <row r="59" spans="4:14" ht="12.75"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</row>
    <row r="60" spans="4:14" ht="12.75"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</row>
    <row r="61" spans="4:14" ht="12.75"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</row>
    <row r="62" spans="4:14" ht="12.75"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</row>
    <row r="63" spans="4:14" ht="12.75"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</row>
    <row r="64" spans="4:14" ht="12.75"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</row>
    <row r="65" spans="4:14" ht="12.75"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</row>
    <row r="66" spans="4:14" ht="12.75"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</row>
    <row r="67" spans="4:14" ht="12.75"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</row>
    <row r="68" spans="4:14" ht="12.75"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</row>
    <row r="69" spans="4:14" ht="12.75"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</row>
    <row r="70" spans="4:14" ht="12.75"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</row>
    <row r="71" spans="4:14" ht="12.75"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</row>
    <row r="72" spans="4:14" ht="12.75"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</row>
    <row r="73" spans="4:14" ht="12.75"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</row>
    <row r="74" spans="4:14" ht="12.75"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</row>
    <row r="75" spans="4:14" ht="12.75"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</row>
    <row r="76" spans="4:14" ht="12.75"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</row>
    <row r="77" spans="4:14" ht="12.75"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</row>
    <row r="78" spans="4:14" ht="12.75"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</row>
    <row r="79" spans="4:14" ht="12.75"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</row>
    <row r="80" spans="4:14" ht="12.75"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</row>
    <row r="81" spans="4:14" ht="12.75"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</row>
    <row r="82" spans="4:14" ht="12.75"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</row>
    <row r="83" spans="4:14" ht="12.75"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</row>
    <row r="84" spans="4:14" ht="12.75"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</row>
    <row r="85" spans="4:14" ht="12.75"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</row>
    <row r="86" spans="4:14" ht="12.75"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</row>
    <row r="87" spans="4:14" ht="12.75"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</row>
    <row r="88" spans="4:14" ht="12.75"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</row>
    <row r="89" spans="4:14" ht="12.75"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</row>
    <row r="90" spans="4:14" ht="12.75"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</row>
    <row r="91" spans="4:14" ht="12.75"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</row>
    <row r="92" spans="4:14" ht="12.75"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</row>
    <row r="93" spans="4:14" ht="12.75"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</row>
    <row r="94" spans="4:14" ht="12.75"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</row>
    <row r="95" spans="4:14" ht="12.75"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</row>
    <row r="96" spans="4:14" ht="12.75"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</row>
    <row r="97" spans="4:14" ht="12.75"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</row>
    <row r="98" spans="4:14" ht="12.75"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</row>
    <row r="99" spans="4:14" ht="12.75"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</row>
    <row r="100" spans="4:14" ht="12.75"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</row>
    <row r="101" spans="4:14" ht="12.75"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</row>
    <row r="102" spans="4:14" ht="12.75"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</row>
    <row r="103" spans="4:14" ht="12.75"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</row>
    <row r="104" spans="4:14" ht="12.75"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</row>
  </sheetData>
  <sheetProtection/>
  <mergeCells count="6">
    <mergeCell ref="O1:O29"/>
    <mergeCell ref="A4:A5"/>
    <mergeCell ref="B4:B5"/>
    <mergeCell ref="C4:C5"/>
    <mergeCell ref="E4:I4"/>
    <mergeCell ref="J4:N4"/>
  </mergeCells>
  <printOptions/>
  <pageMargins left="0.67" right="0.18" top="0.36" bottom="0.28" header="0.22" footer="0.47"/>
  <pageSetup horizontalDpi="600" verticalDpi="600" orientation="landscape" paperSize="9" r:id="rId1"/>
  <ignoredErrors>
    <ignoredError sqref="N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</dc:creator>
  <cp:keywords/>
  <dc:description/>
  <cp:lastModifiedBy>nasreen</cp:lastModifiedBy>
  <cp:lastPrinted>2008-03-21T11:30:29Z</cp:lastPrinted>
  <dcterms:created xsi:type="dcterms:W3CDTF">1997-12-31T20:30:20Z</dcterms:created>
  <dcterms:modified xsi:type="dcterms:W3CDTF">2008-03-21T11:30:33Z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ea9e7527-0bad-44fd-8d76-6e88f8e43cc5</vt:lpwstr>
  </property>
  <property fmtid="{D5CDD505-2E9C-101B-9397-08002B2CF9AE}" pid="5" name="PublishingVariationRelationshipLinkField">
    <vt:lpwstr>http://statsmauritius.gov.mu/Relationships List/3001_.000, /Relationships List/3001_.000</vt:lpwstr>
  </property>
</Properties>
</file>