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5130" windowHeight="3390" firstSheet="4" activeTab="11"/>
  </bookViews>
  <sheets>
    <sheet name="EnB06" sheetId="1" r:id="rId1"/>
    <sheet name="EnB05" sheetId="2" r:id="rId2"/>
    <sheet name="pri requ " sheetId="3" r:id="rId3"/>
    <sheet name="imp+reex " sheetId="4" r:id="rId4"/>
    <sheet name="elec 1" sheetId="5" r:id="rId5"/>
    <sheet name="elec 2" sheetId="6" r:id="rId6"/>
    <sheet name="Fin cons" sheetId="7" r:id="rId7"/>
    <sheet name="rainfall" sheetId="8" r:id="rId8"/>
    <sheet name="water level " sheetId="9" r:id="rId9"/>
    <sheet name="wat prod" sheetId="10" r:id="rId10"/>
    <sheet name="Wat sale " sheetId="11" r:id="rId11"/>
    <sheet name="main ind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Fill" localSheetId="1" hidden="1">#REF!</definedName>
    <definedName name="_Fill" localSheetId="0" hidden="1">#REF!</definedName>
    <definedName name="_Fill" localSheetId="7" hidden="1">#REF!</definedName>
    <definedName name="_Fill" localSheetId="9" hidden="1">#REF!</definedName>
    <definedName name="_Fill" localSheetId="8" hidden="1">#REF!</definedName>
    <definedName name="_Fill" hidden="1">#REF!</definedName>
    <definedName name="nal" hidden="1">#REF!</definedName>
    <definedName name="_xlnm.Print_Area" localSheetId="4">'elec 1'!$A$1:$T$61</definedName>
    <definedName name="_xlnm.Print_Area" localSheetId="5">'elec 2'!$A$1:$J$49</definedName>
    <definedName name="_xlnm.Print_Area" localSheetId="1">'EnB05'!$A$1:$P$25</definedName>
    <definedName name="_xlnm.Print_Area" localSheetId="0">'EnB06'!$A$1:$P$25</definedName>
    <definedName name="_xlnm.Print_Area" localSheetId="6">'Fin cons'!$A$1:$I$62</definedName>
    <definedName name="_xlnm.Print_Area" localSheetId="3">'imp+reex '!$A$1:$P$45</definedName>
    <definedName name="_xlnm.Print_Area" localSheetId="2">'pri requ '!$A$1:$S$46</definedName>
    <definedName name="_xlnm.Print_Area" localSheetId="7">'rainfall'!$A$1:$AE$34</definedName>
    <definedName name="_xlnm.Print_Area" localSheetId="9">'wat prod'!$A$1:$Y$40</definedName>
    <definedName name="_xlnm.Print_Area" localSheetId="8">'water level '!$A$1:$V$55</definedName>
    <definedName name="_xlnm.Print_Titles" localSheetId="7">'rainfall'!$3:$5</definedName>
    <definedName name="_xlnm.Print_Titles" localSheetId="9">'wat prod'!$3:$5</definedName>
    <definedName name="sul" hidden="1">#REF!</definedName>
  </definedNames>
  <calcPr fullCalcOnLoad="1"/>
</workbook>
</file>

<file path=xl/sharedStrings.xml><?xml version="1.0" encoding="utf-8"?>
<sst xmlns="http://schemas.openxmlformats.org/spreadsheetml/2006/main" count="657" uniqueCount="285">
  <si>
    <t>Month</t>
  </si>
  <si>
    <t>Mare Aux Vacoas (Upper)</t>
  </si>
  <si>
    <t>Mare Aux Vacoas (Lower)</t>
  </si>
  <si>
    <t>Port -Louis</t>
  </si>
  <si>
    <t>District water supply - North</t>
  </si>
  <si>
    <t>District water supply - South</t>
  </si>
  <si>
    <t>District water supply - East</t>
  </si>
  <si>
    <t>Total production</t>
  </si>
  <si>
    <t>Surface</t>
  </si>
  <si>
    <t>Total</t>
  </si>
  <si>
    <t xml:space="preserve">Borehole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</si>
  <si>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</si>
  <si>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</si>
  <si>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</si>
  <si>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</si>
  <si>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</si>
  <si>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</si>
  <si>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</si>
  <si>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</si>
  <si>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</si>
  <si>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</si>
  <si>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</si>
  <si>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</si>
  <si>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Source: Central Water Authority</t>
  </si>
  <si>
    <t>Tonne of oil equivalent (toe)</t>
  </si>
  <si>
    <t>Coal</t>
  </si>
  <si>
    <t>Gasolene</t>
  </si>
  <si>
    <t>Diesel</t>
  </si>
  <si>
    <t>Aviation Fuel</t>
  </si>
  <si>
    <t>Kerosene</t>
  </si>
  <si>
    <t>Fuel Oil</t>
  </si>
  <si>
    <t>LPG</t>
  </si>
  <si>
    <t>Charcoal</t>
  </si>
  <si>
    <t>Hydro</t>
  </si>
  <si>
    <t>Bagasse</t>
  </si>
  <si>
    <t>Electricity</t>
  </si>
  <si>
    <t>Flow</t>
  </si>
  <si>
    <t>Local production</t>
  </si>
  <si>
    <t>Imports</t>
  </si>
  <si>
    <t>Re-exports and bunkering</t>
  </si>
  <si>
    <t>Stock change / Statistical error</t>
  </si>
  <si>
    <t>Total Primary Energy Requirement</t>
  </si>
  <si>
    <t>Public electricity generation plant</t>
  </si>
  <si>
    <t>Autoproducer plants</t>
  </si>
  <si>
    <t>Other transformation</t>
  </si>
  <si>
    <t>Own use</t>
  </si>
  <si>
    <t>Total Final Consumption</t>
  </si>
  <si>
    <t>Manufacturing sector</t>
  </si>
  <si>
    <t>Transport sector</t>
  </si>
  <si>
    <t>Commercial and distributive trade sector</t>
  </si>
  <si>
    <t>Household</t>
  </si>
  <si>
    <t>Agriculture</t>
  </si>
  <si>
    <t>Other</t>
  </si>
  <si>
    <t>Note: figures in brackets represent negative quantities</t>
  </si>
  <si>
    <t>Energy source</t>
  </si>
  <si>
    <t>Tonne/GWh</t>
  </si>
  <si>
    <t>Ktoe</t>
  </si>
  <si>
    <t>%</t>
  </si>
  <si>
    <t>Imported</t>
  </si>
  <si>
    <t>Diesel Oil</t>
  </si>
  <si>
    <t>Dual Purpose Kerosene</t>
  </si>
  <si>
    <t>Sub total (petroleum products)</t>
  </si>
  <si>
    <t>Sub total (Imported)</t>
  </si>
  <si>
    <t>Local</t>
  </si>
  <si>
    <t>Electricity (hydro)</t>
  </si>
  <si>
    <t>GWh</t>
  </si>
  <si>
    <r>
      <t xml:space="preserve">Bagasse </t>
    </r>
    <r>
      <rPr>
        <sz val="9"/>
        <rFont val="Times New Roman"/>
        <family val="1"/>
      </rPr>
      <t>*</t>
    </r>
  </si>
  <si>
    <t>Sub total (Local)</t>
  </si>
  <si>
    <t>*  estimates</t>
  </si>
  <si>
    <t>Tonne
(000)</t>
  </si>
  <si>
    <t>C.I.F value
(Rs million)</t>
  </si>
  <si>
    <t>Total imports</t>
  </si>
  <si>
    <t>Energy Re-exported</t>
  </si>
  <si>
    <t>Tonne</t>
  </si>
  <si>
    <t>Aviation fuel to</t>
  </si>
  <si>
    <t>foreign aircraft</t>
  </si>
  <si>
    <t>Diesel oil</t>
  </si>
  <si>
    <t>Fuel oil</t>
  </si>
  <si>
    <t>Year</t>
  </si>
  <si>
    <t>Installed</t>
  </si>
  <si>
    <t>Effective</t>
  </si>
  <si>
    <t>Peak</t>
  </si>
  <si>
    <t>Electricity generated (GWh)</t>
  </si>
  <si>
    <t xml:space="preserve">capacity </t>
  </si>
  <si>
    <t>capacity</t>
  </si>
  <si>
    <t>demand</t>
  </si>
  <si>
    <t>Thermal</t>
  </si>
  <si>
    <t>(MW)</t>
  </si>
  <si>
    <t>Source of energy</t>
  </si>
  <si>
    <t>Primary energy</t>
  </si>
  <si>
    <t>Secondary energy</t>
  </si>
  <si>
    <t>Gas turbine (kerosene)</t>
  </si>
  <si>
    <t>Diesel &amp; Fuel oil</t>
  </si>
  <si>
    <t>Power producer</t>
  </si>
  <si>
    <t xml:space="preserve">  2002</t>
  </si>
  <si>
    <t>CEB</t>
  </si>
  <si>
    <t>Island of Mauritius</t>
  </si>
  <si>
    <t>IPP</t>
  </si>
  <si>
    <t>Total hydro</t>
  </si>
  <si>
    <t>of which: exported to CEB</t>
  </si>
  <si>
    <t>Total thermal</t>
  </si>
  <si>
    <t xml:space="preserve"> </t>
  </si>
  <si>
    <t>IPP export to CEB</t>
  </si>
  <si>
    <t>Fuel</t>
  </si>
  <si>
    <t xml:space="preserve">Bagasse </t>
  </si>
  <si>
    <t>Type of tariff</t>
  </si>
  <si>
    <t>No. of</t>
  </si>
  <si>
    <t>Consumption</t>
  </si>
  <si>
    <t>consumers</t>
  </si>
  <si>
    <t>(MWh)</t>
  </si>
  <si>
    <t>Domestic</t>
  </si>
  <si>
    <t>Commercial</t>
  </si>
  <si>
    <t>Industrial</t>
  </si>
  <si>
    <t>of which: irrigation</t>
  </si>
  <si>
    <t>Excluding VAT &amp; meter rent</t>
  </si>
  <si>
    <t>Source: Central Electricity Board (CEB)</t>
  </si>
  <si>
    <t>Sector</t>
  </si>
  <si>
    <t>Manufacturing</t>
  </si>
  <si>
    <t>1.1  excluding bagasse</t>
  </si>
  <si>
    <t>Fuel wood ¹</t>
  </si>
  <si>
    <t>1.2  bagasse</t>
  </si>
  <si>
    <t>Transport</t>
  </si>
  <si>
    <t>Charcoal ¹</t>
  </si>
  <si>
    <t>Commercial and Distributive Trade</t>
  </si>
  <si>
    <t>Diesel oil ¹</t>
  </si>
  <si>
    <t xml:space="preserve">Other (n.e.s) </t>
  </si>
  <si>
    <t>TOTAL</t>
  </si>
  <si>
    <t>1  Estimates</t>
  </si>
  <si>
    <t>Com.&amp; Distr.Trade</t>
  </si>
  <si>
    <t>Indicators</t>
  </si>
  <si>
    <t>Unit</t>
  </si>
  <si>
    <t>Mid-year population, Republic
   of Mauritius</t>
  </si>
  <si>
    <t>thousand</t>
  </si>
  <si>
    <t>Rs.Million</t>
  </si>
  <si>
    <t>Total primary energy requirement</t>
  </si>
  <si>
    <t>ktoe</t>
  </si>
  <si>
    <t>Annual increase</t>
  </si>
  <si>
    <t>Import dependency</t>
  </si>
  <si>
    <t>Energy intensity</t>
  </si>
  <si>
    <t>toe per Rs.100,000 GDP</t>
  </si>
  <si>
    <t>Per capita primary energy requirement</t>
  </si>
  <si>
    <t>toe</t>
  </si>
  <si>
    <t>Total final energy consumption</t>
  </si>
  <si>
    <t>Per capita final energy consumption</t>
  </si>
  <si>
    <t>Total electricity sold</t>
  </si>
  <si>
    <t>Per capita consumption of electricity sold</t>
  </si>
  <si>
    <t>kWh</t>
  </si>
  <si>
    <t>litres</t>
  </si>
  <si>
    <t>Mare aux Vacoas</t>
  </si>
  <si>
    <t>La Nicoliere</t>
  </si>
  <si>
    <t>Piton du Milieu</t>
  </si>
  <si>
    <t>La Ferme</t>
  </si>
  <si>
    <t>Mare Longue</t>
  </si>
  <si>
    <t>All reservoirs</t>
  </si>
  <si>
    <t>Source: Water Resources Unit</t>
  </si>
  <si>
    <t>Subscribers</t>
  </si>
  <si>
    <t>Volume sold (m³)</t>
  </si>
  <si>
    <t>Amount collectible</t>
  </si>
  <si>
    <t>Average consumption (m³)</t>
  </si>
  <si>
    <t>No.</t>
  </si>
  <si>
    <t>Government</t>
  </si>
  <si>
    <t>Acquired / concessionary prises</t>
  </si>
  <si>
    <t>Hotels, Guest Houses</t>
  </si>
  <si>
    <t>Sub total</t>
  </si>
  <si>
    <t>Vegetable &amp; Livestock producers</t>
  </si>
  <si>
    <t>Total potable water</t>
  </si>
  <si>
    <t>Grand Total</t>
  </si>
  <si>
    <r>
      <t>Borehole</t>
    </r>
  </si>
  <si>
    <r>
      <t>Island of Rodrigues(</t>
    </r>
    <r>
      <rPr>
        <i/>
        <sz val="10"/>
        <rFont val="Times New Roman"/>
        <family val="1"/>
      </rPr>
      <t>Thermal</t>
    </r>
    <r>
      <rPr>
        <sz val="10"/>
        <rFont val="Times New Roman"/>
        <family val="1"/>
      </rPr>
      <t>)</t>
    </r>
  </si>
  <si>
    <r>
      <t>Average sales
 price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per KWh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(Rupees)</t>
    </r>
  </si>
  <si>
    <r>
      <t>Electricity                               (</t>
    </r>
    <r>
      <rPr>
        <i/>
        <sz val="10"/>
        <rFont val="Times New Roman"/>
        <family val="1"/>
      </rPr>
      <t>GWh</t>
    </r>
    <r>
      <rPr>
        <sz val="10"/>
        <rFont val="Times New Roman"/>
        <family val="1"/>
      </rPr>
      <t>)</t>
    </r>
  </si>
  <si>
    <r>
      <t>Electricity                                    (</t>
    </r>
    <r>
      <rPr>
        <i/>
        <sz val="10"/>
        <rFont val="Times New Roman"/>
        <family val="1"/>
      </rPr>
      <t>GWh</t>
    </r>
    <r>
      <rPr>
        <sz val="10"/>
        <rFont val="Times New Roman"/>
        <family val="1"/>
      </rPr>
      <t>)</t>
    </r>
  </si>
  <si>
    <r>
      <t>Mm</t>
    </r>
    <r>
      <rPr>
        <vertAlign val="superscript"/>
        <sz val="12"/>
        <rFont val="Times New Roman"/>
        <family val="1"/>
      </rPr>
      <t>3</t>
    </r>
  </si>
  <si>
    <t>Source: Central Electricity Board and Annual Sugar Industry Energy Survey</t>
  </si>
  <si>
    <t xml:space="preserve">  2003</t>
  </si>
  <si>
    <t>2003</t>
  </si>
  <si>
    <t>2002</t>
  </si>
  <si>
    <t>Midlands Dam</t>
  </si>
  <si>
    <t>Power station</t>
  </si>
  <si>
    <t xml:space="preserve">  2000</t>
  </si>
  <si>
    <t xml:space="preserve">  2001</t>
  </si>
  <si>
    <t>Millimetres</t>
  </si>
  <si>
    <t>Period</t>
  </si>
  <si>
    <t>Long Term Mean 
(1971-2000)</t>
  </si>
  <si>
    <t>Mean</t>
  </si>
  <si>
    <t>% of Long Term Mean</t>
  </si>
  <si>
    <t>North</t>
  </si>
  <si>
    <t>South</t>
  </si>
  <si>
    <t>East</t>
  </si>
  <si>
    <t>West</t>
  </si>
  <si>
    <t>Center</t>
  </si>
  <si>
    <t>Mean(1971-2000)</t>
  </si>
  <si>
    <t>Centre</t>
  </si>
  <si>
    <t>Source: Mauritius Meteorological Services</t>
  </si>
  <si>
    <t>Piton Milieu</t>
  </si>
  <si>
    <t xml:space="preserve"> Surface</t>
  </si>
  <si>
    <t>Upper MAV</t>
  </si>
  <si>
    <t>Lower MAV</t>
  </si>
  <si>
    <t xml:space="preserve">P.Louis </t>
  </si>
  <si>
    <t>DWS North</t>
  </si>
  <si>
    <t>DWS South</t>
  </si>
  <si>
    <t>DWS East</t>
  </si>
  <si>
    <t>Normal</t>
  </si>
  <si>
    <t>Min</t>
  </si>
  <si>
    <t>Max</t>
  </si>
  <si>
    <t>+</t>
  </si>
  <si>
    <t>Mean annual rainfall, Island of Mauritius</t>
  </si>
  <si>
    <t>Total electricity generated</t>
  </si>
  <si>
    <t>Total units generated for sales</t>
  </si>
  <si>
    <t>Mm³</t>
  </si>
  <si>
    <t>Rs million</t>
  </si>
  <si>
    <t>All reservoirs ( excluding Midlands Dam)</t>
  </si>
  <si>
    <t>Normal*</t>
  </si>
  <si>
    <r>
      <t>*</t>
    </r>
    <r>
      <rPr>
        <sz val="7"/>
        <rFont val="Times New Roman"/>
        <family val="1"/>
      </rPr>
      <t xml:space="preserve"> Normal is the long term mean for 1990-1999</t>
    </r>
  </si>
  <si>
    <t xml:space="preserve">  Jan</t>
  </si>
  <si>
    <t xml:space="preserve">  Feb</t>
  </si>
  <si>
    <t xml:space="preserve">  Mar</t>
  </si>
  <si>
    <t xml:space="preserve">  Apr</t>
  </si>
  <si>
    <t xml:space="preserve">  May</t>
  </si>
  <si>
    <t xml:space="preserve">  Jun</t>
  </si>
  <si>
    <t xml:space="preserve">  Jul</t>
  </si>
  <si>
    <t xml:space="preserve">  Aug</t>
  </si>
  <si>
    <t xml:space="preserve">  Sep</t>
  </si>
  <si>
    <t xml:space="preserve">  Oct</t>
  </si>
  <si>
    <t xml:space="preserve">  Nov</t>
  </si>
  <si>
    <t xml:space="preserve">  Dec</t>
  </si>
  <si>
    <t>IPP(export to CEB)</t>
  </si>
  <si>
    <t>1 Revised</t>
  </si>
  <si>
    <t>Total primary energy requirement index    (1990 = 100)</t>
  </si>
  <si>
    <r>
      <t>Million cubic metres (Mm</t>
    </r>
    <r>
      <rPr>
        <b/>
        <vertAlign val="superscript"/>
        <sz val="6"/>
        <color indexed="8"/>
        <rFont val="Arial"/>
        <family val="2"/>
      </rPr>
      <t>3</t>
    </r>
    <r>
      <rPr>
        <b/>
        <sz val="6"/>
        <color indexed="8"/>
        <rFont val="Arial"/>
        <family val="2"/>
      </rPr>
      <t>)</t>
    </r>
  </si>
  <si>
    <t xml:space="preserve">  2004</t>
  </si>
  <si>
    <t>2004</t>
  </si>
  <si>
    <t>Wind</t>
  </si>
  <si>
    <t>Island of Rodrigues</t>
  </si>
  <si>
    <t>Pointe Canon</t>
  </si>
  <si>
    <t>Plaine Corail</t>
  </si>
  <si>
    <t>Pte Canon</t>
  </si>
  <si>
    <t>Aviation
Fuel</t>
  </si>
  <si>
    <t>Fuel
Oil</t>
  </si>
  <si>
    <t>Whole Island</t>
  </si>
  <si>
    <t>-0.82</t>
  </si>
  <si>
    <t>GDP in1990 rupees</t>
  </si>
  <si>
    <t>GDP index (1990 = 100)</t>
  </si>
  <si>
    <t>Mean'05</t>
  </si>
  <si>
    <t xml:space="preserve">  2005</t>
  </si>
  <si>
    <t>2005</t>
  </si>
  <si>
    <r>
      <t xml:space="preserve">Mean annual rainfall, Island of Rodrigues </t>
    </r>
    <r>
      <rPr>
        <vertAlign val="superscript"/>
        <sz val="12"/>
        <rFont val="Times New Roman"/>
        <family val="1"/>
      </rPr>
      <t>2</t>
    </r>
  </si>
  <si>
    <r>
      <t>Potable water produced</t>
    </r>
    <r>
      <rPr>
        <vertAlign val="superscript"/>
        <sz val="12"/>
        <rFont val="Times New Roman"/>
        <family val="1"/>
      </rPr>
      <t>3</t>
    </r>
  </si>
  <si>
    <r>
      <t>Potable water consumed</t>
    </r>
    <r>
      <rPr>
        <vertAlign val="superscript"/>
        <sz val="12"/>
        <rFont val="Times New Roman"/>
        <family val="1"/>
      </rPr>
      <t>3</t>
    </r>
  </si>
  <si>
    <r>
      <t>Potable water consumed per capita per day</t>
    </r>
    <r>
      <rPr>
        <vertAlign val="superscript"/>
        <sz val="12"/>
        <rFont val="Times New Roman"/>
        <family val="1"/>
      </rPr>
      <t>3</t>
    </r>
  </si>
  <si>
    <t>2 Refers to Pte Canon only</t>
  </si>
  <si>
    <t>Rsmn</t>
  </si>
  <si>
    <t>GWH</t>
  </si>
  <si>
    <t>644.5*</t>
  </si>
  <si>
    <t>549.9*</t>
  </si>
  <si>
    <t>678.9*</t>
  </si>
  <si>
    <t>577.9*</t>
  </si>
  <si>
    <t>Imp</t>
  </si>
  <si>
    <t xml:space="preserve">            Source</t>
  </si>
  <si>
    <t>Losses</t>
  </si>
  <si>
    <r>
      <t xml:space="preserve">Fuelwood </t>
    </r>
    <r>
      <rPr>
        <sz val="9"/>
        <rFont val="Times New Roman"/>
        <family val="1"/>
      </rPr>
      <t>*</t>
    </r>
  </si>
  <si>
    <t>Fuelwood ¹</t>
  </si>
  <si>
    <t>Fuelwood</t>
  </si>
  <si>
    <t>Mean'06</t>
  </si>
  <si>
    <t>Table 6 - Evolution of plant capacities, peak demand and electricity generation, 2005-2006</t>
  </si>
  <si>
    <t>Table 3  -  Primary energy requirement, 2005 - 2006</t>
  </si>
  <si>
    <t>Table 4 - Imports of energy sources, 2005-2006</t>
  </si>
  <si>
    <t>Table 5 - Re-exports of energy sources to foreign aircraft and bunkers, 2005-2006</t>
  </si>
  <si>
    <t>Table 7  -  Electricity production by source of energy, 2005-2006</t>
  </si>
  <si>
    <t>Table 8  -  Generation of electricity by CEB and IPP, 2005 - 2006</t>
  </si>
  <si>
    <t>Table 9  -  Fuel input  for electricity production, 2005 - 2006</t>
  </si>
  <si>
    <t>Table 10 - Sales of electricity by type of tariff, 2005 - 2006</t>
  </si>
  <si>
    <t>Table 11 - Final energy consumption by sector and type of fuel, 2005 - 2006</t>
  </si>
  <si>
    <t>Table 13 - Percentage water level by month and reservoir - 2005, 2006</t>
  </si>
  <si>
    <t xml:space="preserve">  2006</t>
  </si>
  <si>
    <r>
      <t>Table 14 - Average monthly potable water production (Mm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), 2005-2006 (</t>
    </r>
    <r>
      <rPr>
        <b/>
        <i/>
        <sz val="10"/>
        <rFont val="Times New Roman"/>
        <family val="1"/>
      </rPr>
      <t>Island of Mauritius</t>
    </r>
    <r>
      <rPr>
        <b/>
        <sz val="10"/>
        <rFont val="Times New Roman"/>
        <family val="1"/>
      </rPr>
      <t>)</t>
    </r>
  </si>
  <si>
    <r>
      <t>Table 16 -  Main Indicators</t>
    </r>
    <r>
      <rPr>
        <b/>
        <vertAlign val="superscript"/>
        <sz val="10"/>
        <rFont val="Times New Roman"/>
        <family val="1"/>
      </rPr>
      <t>1</t>
    </r>
    <r>
      <rPr>
        <b/>
        <sz val="13"/>
        <rFont val="Times New Roman"/>
        <family val="1"/>
      </rPr>
      <t>, 2002 - 2006</t>
    </r>
  </si>
  <si>
    <t>Table 12 - Mean rainfall 2005 &amp; 2006</t>
  </si>
  <si>
    <t>2006</t>
  </si>
  <si>
    <t>Table 1 - Energy balance, 2006</t>
  </si>
  <si>
    <t>Table 2 - Energy balance, 2005</t>
  </si>
  <si>
    <t>Sub total(Petroleum products)</t>
  </si>
  <si>
    <r>
      <t>Table 15 - Water sales by type of tariff of subscriber, 2005 - 2006 (</t>
    </r>
    <r>
      <rPr>
        <b/>
        <i/>
        <sz val="11"/>
        <rFont val="Times New Roman"/>
        <family val="1"/>
      </rPr>
      <t>Island of Mauritius</t>
    </r>
    <r>
      <rPr>
        <b/>
        <sz val="11"/>
        <rFont val="Times New Roman"/>
        <family val="1"/>
      </rPr>
      <t>)</t>
    </r>
  </si>
  <si>
    <r>
      <t xml:space="preserve">Total non-treated water
        </t>
    </r>
    <r>
      <rPr>
        <b/>
        <i/>
        <sz val="10"/>
        <rFont val="Times New Roman"/>
        <family val="1"/>
      </rPr>
      <t>(Agriculture/Industry)</t>
    </r>
  </si>
  <si>
    <t>3 Refers to Island of Mauritius only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</si>
</sst>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#,##0\ \ \ \ "/>
    <numFmt numFmtId="175" formatCode="0.0\ \ \ \ \ "/>
    <numFmt numFmtId="176" formatCode="0.\ "/>
    <numFmt numFmtId="177" formatCode="0.0\ "/>
    <numFmt numFmtId="178" formatCode="_(* #,##0.00_);_(* \(#,##0.00\);_(* &quot;-&quot;?_);_(@_)"/>
    <numFmt numFmtId="179" formatCode="#,##0\ "/>
    <numFmt numFmtId="180" formatCode="\+##.00\ \ "/>
    <numFmt numFmtId="181" formatCode="##.00\ \ "/>
    <numFmt numFmtId="182" formatCode="_(* #,##0.0_);_(* \(#,##0.0\);_(* &quot;-&quot;_);_(@_)"/>
    <numFmt numFmtId="183" formatCode="0.0"/>
    <numFmt numFmtId="184" formatCode="0.0%"/>
    <numFmt numFmtId="185" formatCode="General_)"/>
    <numFmt numFmtId="186" formatCode="#,##0.0_);\(#,##0.0\)"/>
    <numFmt numFmtId="187" formatCode="#,##0.00\ \ \ \ \ \ "/>
    <numFmt numFmtId="188" formatCode="#,##0.0\ \ \ \ \ \ \ "/>
    <numFmt numFmtId="189" formatCode="0.0\ \ \ \ \ \ "/>
    <numFmt numFmtId="190" formatCode="0.0\ \ \ \ \ \ \ \ "/>
    <numFmt numFmtId="191" formatCode="0.0000"/>
    <numFmt numFmtId="192" formatCode="0.000"/>
    <numFmt numFmtId="193" formatCode="#,##0.0"/>
    <numFmt numFmtId="194" formatCode="#,##0.0\ \ \ \ \ \ \ \ "/>
    <numFmt numFmtId="195" formatCode="#,##0\ \ \ \ \ \ \ \ "/>
    <numFmt numFmtId="196" formatCode="#,##0\ \ \ "/>
    <numFmt numFmtId="197" formatCode="_(* #,##0.000000_);_(* \(#,##0.000000\);_(* &quot;-&quot;??_);_(@_)"/>
    <numFmt numFmtId="198" formatCode="#,##0.0\ \ \ \ \ \ \ \ \ "/>
    <numFmt numFmtId="199" formatCode="#,##0.000000\ \ \ \ \ \ \ \ "/>
    <numFmt numFmtId="200" formatCode="_(* \-\ \ \ \ \ "/>
    <numFmt numFmtId="201" formatCode="0.0* \ "/>
    <numFmt numFmtId="202" formatCode="0.0\ \ "/>
    <numFmt numFmtId="203" formatCode="#,##0.00\ "/>
    <numFmt numFmtId="204" formatCode="_-* #,##0.0_-;\-* #,##0.0_-;_-* &quot;-&quot;?_-;_-@_-"/>
    <numFmt numFmtId="205" formatCode="0\ "/>
    <numFmt numFmtId="206" formatCode="\+##.0\ \ "/>
    <numFmt numFmtId="207" formatCode="#,##0.0\ "/>
  </numFmts>
  <fonts count="107">
    <font>
      <sz val="12"/>
      <name val="Times New Roman"/>
      <family val="0"/>
    </font>
    <font>
      <u val="single"/>
      <sz val="9"/>
      <color indexed="36"/>
      <name val="Times New Roman"/>
      <family val="0"/>
    </font>
    <font>
      <u val="single"/>
      <sz val="9"/>
      <color indexed="12"/>
      <name val="Times New Roman"/>
      <family val="0"/>
    </font>
    <font>
      <sz val="10"/>
      <name val="MS Sans Serif"/>
      <family val="0"/>
    </font>
    <font>
      <sz val="10"/>
      <name val="Courier"/>
      <family val="0"/>
    </font>
    <font>
      <sz val="10"/>
      <name val="Arial"/>
      <family val="0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8.5"/>
      <name val="Times New Roman"/>
      <family val="1"/>
    </font>
    <font>
      <b/>
      <sz val="8"/>
      <name val="Times New Roman"/>
      <family val="1"/>
    </font>
    <font>
      <sz val="8.5"/>
      <name val="Courier"/>
      <family val="0"/>
    </font>
    <font>
      <sz val="6"/>
      <name val="Times New Roman"/>
      <family val="1"/>
    </font>
    <font>
      <vertAlign val="superscript"/>
      <sz val="6"/>
      <color indexed="16"/>
      <name val="Arial"/>
      <family val="2"/>
    </font>
    <font>
      <sz val="5"/>
      <name val="Times New Roman"/>
      <family val="1"/>
    </font>
    <font>
      <b/>
      <vertAlign val="superscript"/>
      <sz val="6"/>
      <color indexed="8"/>
      <name val="Arial"/>
      <family val="2"/>
    </font>
    <font>
      <b/>
      <sz val="6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color indexed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b/>
      <sz val="11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5.5"/>
      <name val="Times New Roman"/>
      <family val="0"/>
    </font>
    <font>
      <b/>
      <sz val="5"/>
      <name val="Times New Roman"/>
      <family val="1"/>
    </font>
    <font>
      <b/>
      <sz val="5.5"/>
      <name val="Times New Roman"/>
      <family val="1"/>
    </font>
    <font>
      <sz val="5.5"/>
      <name val="Times New Roman"/>
      <family val="1"/>
    </font>
    <font>
      <b/>
      <sz val="11.25"/>
      <name val="Times New Roman"/>
      <family val="1"/>
    </font>
    <font>
      <sz val="13.25"/>
      <name val="Times New Roman"/>
      <family val="0"/>
    </font>
    <font>
      <b/>
      <sz val="6.5"/>
      <name val="Times New Roman"/>
      <family val="1"/>
    </font>
    <font>
      <sz val="6.5"/>
      <name val="Times New Roman"/>
      <family val="1"/>
    </font>
    <font>
      <b/>
      <sz val="10.75"/>
      <name val="Times New Roman"/>
      <family val="1"/>
    </font>
    <font>
      <sz val="16.75"/>
      <name val="Times New Roman"/>
      <family val="0"/>
    </font>
    <font>
      <sz val="9.5"/>
      <name val="Times New Roman"/>
      <family val="1"/>
    </font>
    <font>
      <b/>
      <i/>
      <sz val="8"/>
      <name val="Times New Roman"/>
      <family val="1"/>
    </font>
    <font>
      <sz val="6.25"/>
      <name val="Times New Roman"/>
      <family val="1"/>
    </font>
    <font>
      <b/>
      <sz val="8.75"/>
      <name val="Times New Roman"/>
      <family val="1"/>
    </font>
    <font>
      <b/>
      <sz val="4.75"/>
      <name val="Times New Roman"/>
      <family val="1"/>
    </font>
    <font>
      <sz val="4.75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5"/>
      <name val="Times New Roman"/>
      <family val="1"/>
    </font>
    <font>
      <sz val="2.5"/>
      <name val="Times New Roman"/>
      <family val="1"/>
    </font>
    <font>
      <sz val="4.5"/>
      <name val="Times New Roman"/>
      <family val="1"/>
    </font>
    <font>
      <sz val="4.25"/>
      <name val="Times New Roman"/>
      <family val="1"/>
    </font>
    <font>
      <sz val="4"/>
      <name val="Times New Roman"/>
      <family val="1"/>
    </font>
    <font>
      <b/>
      <sz val="6.25"/>
      <name val="Times New Roman"/>
      <family val="1"/>
    </font>
    <font>
      <sz val="2.75"/>
      <name val="Times New Roman"/>
      <family val="1"/>
    </font>
    <font>
      <sz val="3.5"/>
      <name val="Times New Roman"/>
      <family val="1"/>
    </font>
    <font>
      <sz val="8.25"/>
      <name val="Times New Roman"/>
      <family val="0"/>
    </font>
    <font>
      <b/>
      <sz val="8.25"/>
      <name val="Times New Roman"/>
      <family val="1"/>
    </font>
    <font>
      <sz val="12"/>
      <name val="Arial"/>
      <family val="0"/>
    </font>
    <font>
      <sz val="5.25"/>
      <name val="Times New Roman"/>
      <family val="1"/>
    </font>
    <font>
      <b/>
      <sz val="5.25"/>
      <name val="Times New Roman"/>
      <family val="1"/>
    </font>
    <font>
      <b/>
      <vertAlign val="superscript"/>
      <sz val="5.25"/>
      <name val="Times New Roman"/>
      <family val="1"/>
    </font>
    <font>
      <b/>
      <sz val="8"/>
      <color indexed="8"/>
      <name val="Times New Roman"/>
      <family val="1"/>
    </font>
    <font>
      <sz val="5.75"/>
      <name val="Times New Roman"/>
      <family val="1"/>
    </font>
    <font>
      <sz val="8.75"/>
      <name val="Times New Roman"/>
      <family val="1"/>
    </font>
    <font>
      <b/>
      <sz val="8.5"/>
      <name val="Times New Roman"/>
      <family val="1"/>
    </font>
    <font>
      <sz val="7.25"/>
      <name val="Times New Roman"/>
      <family val="1"/>
    </font>
    <font>
      <b/>
      <sz val="7.25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7"/>
      <color indexed="9"/>
      <name val="Times New Roman"/>
      <family val="1"/>
    </font>
    <font>
      <sz val="6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i/>
      <sz val="6"/>
      <name val="Times New Roman"/>
      <family val="1"/>
    </font>
    <font>
      <vertAlign val="superscript"/>
      <sz val="5"/>
      <name val="Times New Roman"/>
      <family val="1"/>
    </font>
    <font>
      <sz val="12"/>
      <color indexed="22"/>
      <name val="Times New Roman"/>
      <family val="1"/>
    </font>
    <font>
      <sz val="8"/>
      <color indexed="22"/>
      <name val="Times New Roman"/>
      <family val="1"/>
    </font>
    <font>
      <b/>
      <sz val="8"/>
      <color indexed="22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b/>
      <sz val="8"/>
      <color indexed="9"/>
      <name val="Times New Roman"/>
      <family val="1"/>
    </font>
    <font>
      <sz val="13"/>
      <color indexed="9"/>
      <name val="Times New Roman"/>
      <family val="1"/>
    </font>
    <font>
      <sz val="6"/>
      <color indexed="10"/>
      <name val="Times New Roman"/>
      <family val="1"/>
    </font>
    <font>
      <sz val="5"/>
      <color indexed="9"/>
      <name val="Times New Roman"/>
      <family val="1"/>
    </font>
    <font>
      <vertAlign val="superscript"/>
      <sz val="7"/>
      <name val="Times New Roman"/>
      <family val="1"/>
    </font>
    <font>
      <sz val="6"/>
      <color indexed="8"/>
      <name val="Times New Roman"/>
      <family val="1"/>
    </font>
    <font>
      <sz val="5.75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83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tted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hair"/>
      <top style="thin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51">
    <xf numFmtId="0" fontId="0" fillId="0" borderId="0" xfId="0" applyAlignment="1">
      <alignment/>
    </xf>
    <xf numFmtId="0" fontId="7" fillId="0" borderId="0" xfId="26" applyFont="1" applyAlignment="1">
      <alignment vertical="center"/>
      <protection/>
    </xf>
    <xf numFmtId="0" fontId="8" fillId="0" borderId="0" xfId="26" applyFont="1">
      <alignment/>
      <protection/>
    </xf>
    <xf numFmtId="0" fontId="5" fillId="0" borderId="0" xfId="26">
      <alignment/>
      <protection/>
    </xf>
    <xf numFmtId="185" fontId="4" fillId="0" borderId="0" xfId="25">
      <alignment/>
      <protection/>
    </xf>
    <xf numFmtId="0" fontId="12" fillId="0" borderId="1" xfId="26" applyFont="1" applyBorder="1" applyAlignment="1">
      <alignment horizontal="center" vertical="center" wrapText="1"/>
      <protection/>
    </xf>
    <xf numFmtId="0" fontId="14" fillId="0" borderId="2" xfId="26" applyFont="1" applyBorder="1" applyAlignment="1">
      <alignment horizontal="center" vertical="center" wrapText="1"/>
      <protection/>
    </xf>
    <xf numFmtId="0" fontId="12" fillId="0" borderId="3" xfId="26" applyFont="1" applyBorder="1" applyAlignment="1">
      <alignment horizontal="center" vertical="center" wrapText="1"/>
      <protection/>
    </xf>
    <xf numFmtId="17" fontId="17" fillId="0" borderId="4" xfId="26" applyNumberFormat="1" applyFont="1" applyBorder="1" applyAlignment="1" quotePrefix="1">
      <alignment horizontal="left" vertical="center"/>
      <protection/>
    </xf>
    <xf numFmtId="0" fontId="22" fillId="0" borderId="0" xfId="26" applyFont="1">
      <alignment/>
      <protection/>
    </xf>
    <xf numFmtId="0" fontId="0" fillId="0" borderId="0" xfId="22" applyFont="1">
      <alignment/>
      <protection/>
    </xf>
    <xf numFmtId="0" fontId="24" fillId="0" borderId="0" xfId="22" applyFont="1">
      <alignment/>
      <protection/>
    </xf>
    <xf numFmtId="0" fontId="24" fillId="0" borderId="0" xfId="22" applyFont="1" applyAlignment="1">
      <alignment horizontal="right"/>
      <protection/>
    </xf>
    <xf numFmtId="0" fontId="24" fillId="0" borderId="5" xfId="22" applyFont="1" applyBorder="1" applyAlignment="1">
      <alignment horizontal="left" indent="9"/>
      <protection/>
    </xf>
    <xf numFmtId="0" fontId="24" fillId="0" borderId="6" xfId="22" applyFont="1" applyBorder="1" applyAlignment="1">
      <alignment horizontal="center"/>
      <protection/>
    </xf>
    <xf numFmtId="0" fontId="24" fillId="0" borderId="7" xfId="22" applyFont="1" applyBorder="1" applyAlignment="1">
      <alignment horizontal="center"/>
      <protection/>
    </xf>
    <xf numFmtId="0" fontId="24" fillId="0" borderId="0" xfId="22" applyFont="1" applyAlignment="1">
      <alignment horizontal="center"/>
      <protection/>
    </xf>
    <xf numFmtId="0" fontId="24" fillId="0" borderId="8" xfId="22" applyFont="1" applyBorder="1" applyAlignment="1">
      <alignment horizontal="left" vertical="center" indent="1"/>
      <protection/>
    </xf>
    <xf numFmtId="0" fontId="24" fillId="0" borderId="9" xfId="22" applyFont="1" applyBorder="1" applyAlignment="1">
      <alignment horizontal="center" vertical="center"/>
      <protection/>
    </xf>
    <xf numFmtId="0" fontId="24" fillId="0" borderId="10" xfId="22" applyFont="1" applyBorder="1" applyAlignment="1">
      <alignment horizontal="center" vertical="center"/>
      <protection/>
    </xf>
    <xf numFmtId="0" fontId="24" fillId="0" borderId="11" xfId="22" applyFont="1" applyBorder="1" applyAlignment="1">
      <alignment horizontal="center" vertical="center"/>
      <protection/>
    </xf>
    <xf numFmtId="0" fontId="24" fillId="0" borderId="0" xfId="22" applyFont="1" applyBorder="1" applyAlignment="1">
      <alignment horizontal="center" vertical="center"/>
      <protection/>
    </xf>
    <xf numFmtId="0" fontId="24" fillId="0" borderId="12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vertical="center"/>
      <protection/>
    </xf>
    <xf numFmtId="173" fontId="0" fillId="0" borderId="0" xfId="15" applyNumberFormat="1" applyFont="1" applyBorder="1" applyAlignment="1">
      <alignment vertical="center"/>
    </xf>
    <xf numFmtId="173" fontId="24" fillId="0" borderId="12" xfId="15" applyNumberFormat="1" applyFont="1" applyBorder="1" applyAlignment="1">
      <alignment vertical="center"/>
    </xf>
    <xf numFmtId="0" fontId="24" fillId="0" borderId="13" xfId="22" applyFont="1" applyBorder="1" applyAlignment="1">
      <alignment vertical="center"/>
      <protection/>
    </xf>
    <xf numFmtId="173" fontId="24" fillId="0" borderId="14" xfId="15" applyNumberFormat="1" applyFont="1" applyBorder="1" applyAlignment="1">
      <alignment vertical="center"/>
    </xf>
    <xf numFmtId="173" fontId="24" fillId="0" borderId="0" xfId="22" applyNumberFormat="1" applyFont="1">
      <alignment/>
      <protection/>
    </xf>
    <xf numFmtId="173" fontId="0" fillId="0" borderId="0" xfId="22" applyNumberFormat="1" applyFont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24" fillId="0" borderId="17" xfId="22" applyFont="1" applyBorder="1">
      <alignment/>
      <protection/>
    </xf>
    <xf numFmtId="173" fontId="24" fillId="0" borderId="18" xfId="15" applyNumberFormat="1" applyFont="1" applyBorder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173" fontId="0" fillId="0" borderId="22" xfId="15" applyNumberFormat="1" applyFont="1" applyBorder="1" applyAlignment="1">
      <alignment horizontal="center" vertical="center"/>
    </xf>
    <xf numFmtId="173" fontId="0" fillId="0" borderId="23" xfId="15" applyNumberFormat="1" applyFont="1" applyBorder="1" applyAlignment="1">
      <alignment horizontal="center" vertical="center"/>
    </xf>
    <xf numFmtId="173" fontId="26" fillId="0" borderId="4" xfId="15" applyNumberFormat="1" applyFont="1" applyBorder="1" applyAlignment="1">
      <alignment horizontal="center" vertical="center"/>
    </xf>
    <xf numFmtId="172" fontId="26" fillId="0" borderId="24" xfId="15" applyNumberFormat="1" applyFont="1" applyBorder="1" applyAlignment="1">
      <alignment horizontal="center" vertical="center"/>
    </xf>
    <xf numFmtId="173" fontId="25" fillId="0" borderId="22" xfId="15" applyNumberFormat="1" applyFont="1" applyBorder="1" applyAlignment="1">
      <alignment horizontal="center" vertical="center"/>
    </xf>
    <xf numFmtId="173" fontId="27" fillId="0" borderId="22" xfId="15" applyNumberFormat="1" applyFont="1" applyFill="1" applyBorder="1" applyAlignment="1">
      <alignment horizontal="center" vertical="center"/>
    </xf>
    <xf numFmtId="173" fontId="27" fillId="0" borderId="23" xfId="15" applyNumberFormat="1" applyFont="1" applyFill="1" applyBorder="1" applyAlignment="1">
      <alignment horizontal="center" vertical="center"/>
    </xf>
    <xf numFmtId="173" fontId="27" fillId="0" borderId="22" xfId="15" applyNumberFormat="1" applyFont="1" applyBorder="1" applyAlignment="1">
      <alignment horizontal="center" vertical="center"/>
    </xf>
    <xf numFmtId="173" fontId="29" fillId="0" borderId="22" xfId="15" applyNumberFormat="1" applyFont="1" applyBorder="1" applyAlignment="1">
      <alignment horizontal="center" vertical="center"/>
    </xf>
    <xf numFmtId="173" fontId="27" fillId="0" borderId="23" xfId="15" applyNumberFormat="1" applyFont="1" applyBorder="1" applyAlignment="1">
      <alignment horizontal="center" vertical="center"/>
    </xf>
    <xf numFmtId="172" fontId="31" fillId="0" borderId="24" xfId="15" applyNumberFormat="1" applyFont="1" applyBorder="1" applyAlignment="1">
      <alignment horizontal="center" vertical="center"/>
    </xf>
    <xf numFmtId="172" fontId="32" fillId="0" borderId="24" xfId="15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32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6" fillId="0" borderId="25" xfId="0" applyFont="1" applyBorder="1" applyAlignment="1">
      <alignment/>
    </xf>
    <xf numFmtId="0" fontId="26" fillId="0" borderId="9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/>
    </xf>
    <xf numFmtId="0" fontId="24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20" fillId="0" borderId="9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7" xfId="0" applyFont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32" fillId="0" borderId="0" xfId="0" applyFont="1" applyAlignment="1">
      <alignment/>
    </xf>
    <xf numFmtId="0" fontId="17" fillId="0" borderId="19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7" fillId="0" borderId="25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center"/>
    </xf>
    <xf numFmtId="189" fontId="17" fillId="0" borderId="27" xfId="0" applyNumberFormat="1" applyFont="1" applyBorder="1" applyAlignment="1">
      <alignment vertical="center"/>
    </xf>
    <xf numFmtId="189" fontId="17" fillId="0" borderId="9" xfId="0" applyNumberFormat="1" applyFont="1" applyBorder="1" applyAlignment="1">
      <alignment vertical="center"/>
    </xf>
    <xf numFmtId="0" fontId="17" fillId="0" borderId="31" xfId="0" applyFont="1" applyBorder="1" applyAlignment="1">
      <alignment/>
    </xf>
    <xf numFmtId="175" fontId="17" fillId="0" borderId="0" xfId="0" applyNumberFormat="1" applyFont="1" applyBorder="1" applyAlignment="1">
      <alignment horizontal="center" vertical="center"/>
    </xf>
    <xf numFmtId="175" fontId="17" fillId="0" borderId="0" xfId="0" applyNumberFormat="1" applyFont="1" applyBorder="1" applyAlignment="1">
      <alignment vertical="center"/>
    </xf>
    <xf numFmtId="43" fontId="17" fillId="0" borderId="0" xfId="15" applyFont="1" applyBorder="1" applyAlignment="1">
      <alignment vertical="center"/>
    </xf>
    <xf numFmtId="0" fontId="3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29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43" fontId="7" fillId="0" borderId="0" xfId="15" applyNumberFormat="1" applyFont="1" applyBorder="1" applyAlignment="1">
      <alignment vertical="center"/>
    </xf>
    <xf numFmtId="172" fontId="7" fillId="0" borderId="0" xfId="15" applyNumberFormat="1" applyFont="1" applyBorder="1" applyAlignment="1">
      <alignment vertical="center"/>
    </xf>
    <xf numFmtId="0" fontId="7" fillId="0" borderId="30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26" xfId="0" applyFont="1" applyBorder="1" applyAlignment="1">
      <alignment/>
    </xf>
    <xf numFmtId="0" fontId="10" fillId="0" borderId="30" xfId="0" applyFont="1" applyBorder="1" applyAlignment="1">
      <alignment vertical="center"/>
    </xf>
    <xf numFmtId="0" fontId="17" fillId="0" borderId="3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7" fillId="0" borderId="34" xfId="0" applyFont="1" applyBorder="1" applyAlignment="1">
      <alignment/>
    </xf>
    <xf numFmtId="188" fontId="0" fillId="0" borderId="26" xfId="0" applyNumberFormat="1" applyBorder="1" applyAlignment="1">
      <alignment/>
    </xf>
    <xf numFmtId="0" fontId="18" fillId="0" borderId="35" xfId="0" applyFont="1" applyBorder="1" applyAlignment="1">
      <alignment vertical="center"/>
    </xf>
    <xf numFmtId="0" fontId="17" fillId="0" borderId="36" xfId="0" applyFont="1" applyBorder="1" applyAlignment="1">
      <alignment/>
    </xf>
    <xf numFmtId="188" fontId="36" fillId="0" borderId="36" xfId="15" applyNumberFormat="1" applyFont="1" applyBorder="1" applyAlignment="1">
      <alignment vertical="center"/>
    </xf>
    <xf numFmtId="0" fontId="17" fillId="0" borderId="24" xfId="0" applyFont="1" applyBorder="1" applyAlignment="1">
      <alignment/>
    </xf>
    <xf numFmtId="0" fontId="7" fillId="0" borderId="9" xfId="0" applyFont="1" applyBorder="1" applyAlignment="1">
      <alignment/>
    </xf>
    <xf numFmtId="2" fontId="0" fillId="0" borderId="0" xfId="0" applyNumberFormat="1" applyFont="1" applyAlignment="1">
      <alignment/>
    </xf>
    <xf numFmtId="0" fontId="17" fillId="0" borderId="4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17" fillId="0" borderId="32" xfId="0" applyFont="1" applyBorder="1" applyAlignment="1">
      <alignment horizontal="centerContinuous"/>
    </xf>
    <xf numFmtId="0" fontId="17" fillId="0" borderId="27" xfId="0" applyFont="1" applyBorder="1" applyAlignment="1">
      <alignment horizontal="centerContinuous" vertical="center"/>
    </xf>
    <xf numFmtId="0" fontId="7" fillId="0" borderId="19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7" xfId="0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32" fillId="0" borderId="32" xfId="0" applyFont="1" applyBorder="1" applyAlignment="1">
      <alignment horizontal="center" vertical="center"/>
    </xf>
    <xf numFmtId="176" fontId="7" fillId="0" borderId="21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7" fillId="0" borderId="24" xfId="0" applyFont="1" applyBorder="1" applyAlignment="1">
      <alignment/>
    </xf>
    <xf numFmtId="172" fontId="26" fillId="0" borderId="4" xfId="15" applyNumberFormat="1" applyFont="1" applyBorder="1" applyAlignment="1">
      <alignment horizontal="center"/>
    </xf>
    <xf numFmtId="173" fontId="32" fillId="0" borderId="0" xfId="15" applyNumberFormat="1" applyFont="1" applyBorder="1" applyAlignment="1">
      <alignment/>
    </xf>
    <xf numFmtId="0" fontId="26" fillId="0" borderId="0" xfId="0" applyFont="1" applyBorder="1" applyAlignment="1">
      <alignment/>
    </xf>
    <xf numFmtId="172" fontId="26" fillId="0" borderId="4" xfId="15" applyNumberFormat="1" applyFont="1" applyBorder="1" applyAlignment="1">
      <alignment/>
    </xf>
    <xf numFmtId="173" fontId="26" fillId="0" borderId="0" xfId="15" applyNumberFormat="1" applyFont="1" applyBorder="1" applyAlignment="1">
      <alignment/>
    </xf>
    <xf numFmtId="0" fontId="32" fillId="0" borderId="0" xfId="0" applyFont="1" applyBorder="1" applyAlignment="1">
      <alignment/>
    </xf>
    <xf numFmtId="43" fontId="26" fillId="0" borderId="0" xfId="15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8" xfId="0" applyFont="1" applyBorder="1" applyAlignment="1">
      <alignment/>
    </xf>
    <xf numFmtId="0" fontId="32" fillId="0" borderId="26" xfId="0" applyFont="1" applyBorder="1" applyAlignment="1">
      <alignment horizontal="center"/>
    </xf>
    <xf numFmtId="43" fontId="37" fillId="0" borderId="9" xfId="0" applyNumberFormat="1" applyFont="1" applyBorder="1" applyAlignment="1">
      <alignment horizontal="center"/>
    </xf>
    <xf numFmtId="0" fontId="26" fillId="0" borderId="11" xfId="0" applyFont="1" applyBorder="1" applyAlignment="1">
      <alignment/>
    </xf>
    <xf numFmtId="0" fontId="32" fillId="0" borderId="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0" fillId="0" borderId="39" xfId="0" applyFont="1" applyBorder="1" applyAlignment="1">
      <alignment horizontal="left" vertical="center" wrapText="1"/>
    </xf>
    <xf numFmtId="173" fontId="33" fillId="0" borderId="0" xfId="15" applyNumberFormat="1" applyFont="1" applyBorder="1" applyAlignment="1">
      <alignment horizontal="center" vertical="center"/>
    </xf>
    <xf numFmtId="173" fontId="33" fillId="0" borderId="0" xfId="15" applyNumberFormat="1" applyFont="1" applyBorder="1" applyAlignment="1">
      <alignment vertical="center"/>
    </xf>
    <xf numFmtId="0" fontId="0" fillId="0" borderId="39" xfId="0" applyFont="1" applyBorder="1" applyAlignment="1">
      <alignment horizontal="left" vertical="center"/>
    </xf>
    <xf numFmtId="43" fontId="33" fillId="0" borderId="0" xfId="15" applyNumberFormat="1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43" fontId="33" fillId="0" borderId="42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43" fontId="33" fillId="0" borderId="0" xfId="15" applyFont="1" applyBorder="1" applyAlignment="1">
      <alignment horizontal="center" vertical="center"/>
    </xf>
    <xf numFmtId="180" fontId="33" fillId="0" borderId="0" xfId="15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3" fontId="33" fillId="0" borderId="0" xfId="15" applyFont="1" applyBorder="1" applyAlignment="1">
      <alignment vertical="center"/>
    </xf>
    <xf numFmtId="0" fontId="26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72" fontId="33" fillId="0" borderId="0" xfId="15" applyNumberFormat="1" applyFont="1" applyBorder="1" applyAlignment="1">
      <alignment vertical="center"/>
    </xf>
    <xf numFmtId="37" fontId="33" fillId="0" borderId="0" xfId="15" applyNumberFormat="1" applyFont="1" applyBorder="1" applyAlignment="1">
      <alignment vertical="center"/>
    </xf>
    <xf numFmtId="185" fontId="0" fillId="0" borderId="4" xfId="25" applyFont="1" applyBorder="1" applyAlignment="1">
      <alignment horizontal="center" vertical="center"/>
      <protection/>
    </xf>
    <xf numFmtId="173" fontId="33" fillId="0" borderId="21" xfId="15" applyNumberFormat="1" applyFont="1" applyBorder="1" applyAlignment="1">
      <alignment vertical="center"/>
    </xf>
    <xf numFmtId="0" fontId="18" fillId="0" borderId="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185" fontId="34" fillId="0" borderId="0" xfId="25" applyFont="1" applyBorder="1" applyAlignment="1">
      <alignment horizontal="left"/>
      <protection/>
    </xf>
    <xf numFmtId="0" fontId="32" fillId="0" borderId="0" xfId="27" applyFont="1" applyAlignment="1">
      <alignment horizontal="left" vertical="center"/>
      <protection/>
    </xf>
    <xf numFmtId="0" fontId="17" fillId="0" borderId="0" xfId="27" applyFont="1">
      <alignment/>
      <protection/>
    </xf>
    <xf numFmtId="0" fontId="0" fillId="0" borderId="0" xfId="27">
      <alignment/>
      <protection/>
    </xf>
    <xf numFmtId="0" fontId="0" fillId="0" borderId="0" xfId="27" applyFont="1">
      <alignment/>
      <protection/>
    </xf>
    <xf numFmtId="0" fontId="41" fillId="0" borderId="1" xfId="27" applyFont="1" applyBorder="1" applyAlignment="1">
      <alignment horizontal="center" vertical="center" wrapText="1"/>
      <protection/>
    </xf>
    <xf numFmtId="0" fontId="41" fillId="0" borderId="43" xfId="27" applyFont="1" applyBorder="1" applyAlignment="1">
      <alignment horizontal="center" vertical="center" wrapText="1"/>
      <protection/>
    </xf>
    <xf numFmtId="0" fontId="41" fillId="0" borderId="44" xfId="27" applyFont="1" applyBorder="1" applyAlignment="1">
      <alignment horizontal="center" vertical="center" wrapText="1"/>
      <protection/>
    </xf>
    <xf numFmtId="0" fontId="41" fillId="0" borderId="45" xfId="27" applyFont="1" applyBorder="1" applyAlignment="1">
      <alignment horizontal="center" vertical="center" wrapText="1"/>
      <protection/>
    </xf>
    <xf numFmtId="0" fontId="7" fillId="0" borderId="21" xfId="27" applyFont="1" applyBorder="1" applyAlignment="1">
      <alignment horizontal="center" vertical="center"/>
      <protection/>
    </xf>
    <xf numFmtId="0" fontId="7" fillId="0" borderId="24" xfId="27" applyFont="1" applyBorder="1" applyAlignment="1">
      <alignment horizontal="center" vertical="center"/>
      <protection/>
    </xf>
    <xf numFmtId="0" fontId="41" fillId="0" borderId="46" xfId="27" applyFont="1" applyBorder="1" applyAlignment="1">
      <alignment horizontal="center" vertical="center" wrapText="1"/>
      <protection/>
    </xf>
    <xf numFmtId="0" fontId="17" fillId="0" borderId="21" xfId="27" applyFont="1" applyBorder="1" applyAlignment="1">
      <alignment horizontal="left" vertical="center" indent="1"/>
      <protection/>
    </xf>
    <xf numFmtId="0" fontId="17" fillId="0" borderId="24" xfId="27" applyFont="1" applyBorder="1" applyAlignment="1">
      <alignment vertical="center"/>
      <protection/>
    </xf>
    <xf numFmtId="172" fontId="20" fillId="0" borderId="47" xfId="27" applyNumberFormat="1" applyFont="1" applyBorder="1" applyAlignment="1">
      <alignment vertical="center"/>
      <protection/>
    </xf>
    <xf numFmtId="173" fontId="20" fillId="0" borderId="24" xfId="27" applyNumberFormat="1" applyFont="1" applyBorder="1" applyAlignment="1">
      <alignment vertical="center"/>
      <protection/>
    </xf>
    <xf numFmtId="41" fontId="20" fillId="0" borderId="48" xfId="16" applyFont="1" applyBorder="1" applyAlignment="1">
      <alignment vertical="center"/>
    </xf>
    <xf numFmtId="172" fontId="20" fillId="0" borderId="49" xfId="27" applyNumberFormat="1" applyFont="1" applyBorder="1" applyAlignment="1">
      <alignment vertical="center"/>
      <protection/>
    </xf>
    <xf numFmtId="41" fontId="20" fillId="0" borderId="50" xfId="16" applyFont="1" applyBorder="1" applyAlignment="1">
      <alignment vertical="center"/>
    </xf>
    <xf numFmtId="0" fontId="43" fillId="0" borderId="21" xfId="27" applyFont="1" applyBorder="1" applyAlignment="1">
      <alignment horizontal="left" vertical="center" indent="1"/>
      <protection/>
    </xf>
    <xf numFmtId="0" fontId="43" fillId="0" borderId="24" xfId="27" applyFont="1" applyBorder="1" applyAlignment="1">
      <alignment horizontal="center" vertical="center"/>
      <protection/>
    </xf>
    <xf numFmtId="172" fontId="36" fillId="0" borderId="47" xfId="27" applyNumberFormat="1" applyFont="1" applyBorder="1" applyAlignment="1">
      <alignment vertical="center"/>
      <protection/>
    </xf>
    <xf numFmtId="173" fontId="36" fillId="0" borderId="24" xfId="27" applyNumberFormat="1" applyFont="1" applyBorder="1" applyAlignment="1">
      <alignment vertical="center"/>
      <protection/>
    </xf>
    <xf numFmtId="41" fontId="36" fillId="0" borderId="50" xfId="16" applyFont="1" applyBorder="1" applyAlignment="1">
      <alignment vertical="center"/>
    </xf>
    <xf numFmtId="0" fontId="7" fillId="0" borderId="21" xfId="27" applyFont="1" applyBorder="1" applyAlignment="1">
      <alignment vertical="center"/>
      <protection/>
    </xf>
    <xf numFmtId="172" fontId="35" fillId="0" borderId="47" xfId="27" applyNumberFormat="1" applyFont="1" applyBorder="1" applyAlignment="1">
      <alignment vertical="center"/>
      <protection/>
    </xf>
    <xf numFmtId="173" fontId="35" fillId="0" borderId="24" xfId="27" applyNumberFormat="1" applyFont="1" applyBorder="1" applyAlignment="1">
      <alignment vertical="center"/>
      <protection/>
    </xf>
    <xf numFmtId="41" fontId="35" fillId="0" borderId="50" xfId="16" applyFont="1" applyBorder="1" applyAlignment="1">
      <alignment vertical="center"/>
    </xf>
    <xf numFmtId="0" fontId="7" fillId="0" borderId="25" xfId="27" applyFont="1" applyBorder="1" applyAlignment="1">
      <alignment vertical="center"/>
      <protection/>
    </xf>
    <xf numFmtId="0" fontId="7" fillId="0" borderId="26" xfId="27" applyFont="1" applyBorder="1" applyAlignment="1">
      <alignment vertical="center"/>
      <protection/>
    </xf>
    <xf numFmtId="172" fontId="35" fillId="0" borderId="51" xfId="27" applyNumberFormat="1" applyFont="1" applyBorder="1" applyAlignment="1">
      <alignment vertical="center"/>
      <protection/>
    </xf>
    <xf numFmtId="173" fontId="35" fillId="0" borderId="26" xfId="27" applyNumberFormat="1" applyFont="1" applyBorder="1" applyAlignment="1">
      <alignment vertical="center"/>
      <protection/>
    </xf>
    <xf numFmtId="41" fontId="35" fillId="0" borderId="52" xfId="16" applyFont="1" applyBorder="1" applyAlignment="1">
      <alignment vertical="center"/>
    </xf>
    <xf numFmtId="0" fontId="7" fillId="0" borderId="0" xfId="27" applyFont="1" applyBorder="1">
      <alignment/>
      <protection/>
    </xf>
    <xf numFmtId="173" fontId="10" fillId="0" borderId="0" xfId="27" applyNumberFormat="1" applyFont="1" applyBorder="1">
      <alignment/>
      <protection/>
    </xf>
    <xf numFmtId="172" fontId="10" fillId="0" borderId="0" xfId="27" applyNumberFormat="1" applyFont="1" applyBorder="1">
      <alignment/>
      <protection/>
    </xf>
    <xf numFmtId="3" fontId="10" fillId="0" borderId="0" xfId="27" applyNumberFormat="1" applyFont="1" applyBorder="1">
      <alignment/>
      <protection/>
    </xf>
    <xf numFmtId="41" fontId="10" fillId="0" borderId="0" xfId="16" applyFont="1" applyBorder="1" applyAlignment="1">
      <alignment/>
    </xf>
    <xf numFmtId="185" fontId="21" fillId="0" borderId="0" xfId="25" applyFont="1" applyBorder="1" applyAlignment="1">
      <alignment horizontal="left"/>
      <protection/>
    </xf>
    <xf numFmtId="0" fontId="17" fillId="0" borderId="39" xfId="27" applyFont="1" applyBorder="1" applyAlignment="1">
      <alignment horizontal="left" indent="1"/>
      <protection/>
    </xf>
    <xf numFmtId="173" fontId="0" fillId="0" borderId="0" xfId="15" applyNumberFormat="1" applyFont="1" applyBorder="1" applyAlignment="1">
      <alignment/>
    </xf>
    <xf numFmtId="0" fontId="24" fillId="0" borderId="0" xfId="23" applyFont="1">
      <alignment/>
      <protection/>
    </xf>
    <xf numFmtId="0" fontId="0" fillId="0" borderId="0" xfId="23" applyFont="1">
      <alignment/>
      <protection/>
    </xf>
    <xf numFmtId="0" fontId="25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Border="1" applyAlignment="1">
      <alignment horizontal="center" vertical="center"/>
      <protection/>
    </xf>
    <xf numFmtId="0" fontId="0" fillId="0" borderId="21" xfId="23" applyFont="1" applyBorder="1">
      <alignment/>
      <protection/>
    </xf>
    <xf numFmtId="0" fontId="24" fillId="0" borderId="0" xfId="23" applyFont="1" applyBorder="1" applyAlignment="1">
      <alignment horizontal="left" vertical="center"/>
      <protection/>
    </xf>
    <xf numFmtId="0" fontId="24" fillId="0" borderId="53" xfId="23" applyFont="1" applyBorder="1" applyAlignment="1">
      <alignment horizontal="center"/>
      <protection/>
    </xf>
    <xf numFmtId="0" fontId="24" fillId="0" borderId="54" xfId="23" applyFont="1" applyBorder="1" applyAlignment="1">
      <alignment horizontal="center"/>
      <protection/>
    </xf>
    <xf numFmtId="0" fontId="7" fillId="0" borderId="32" xfId="23" applyFont="1" applyBorder="1" applyAlignment="1">
      <alignment horizontal="center" vertical="center"/>
      <protection/>
    </xf>
    <xf numFmtId="0" fontId="7" fillId="0" borderId="28" xfId="23" applyFont="1" applyBorder="1" applyAlignment="1">
      <alignment horizontal="center" vertical="center"/>
      <protection/>
    </xf>
    <xf numFmtId="0" fontId="24" fillId="0" borderId="25" xfId="23" applyFont="1" applyBorder="1">
      <alignment/>
      <protection/>
    </xf>
    <xf numFmtId="0" fontId="24" fillId="0" borderId="9" xfId="23" applyFont="1" applyBorder="1">
      <alignment/>
      <protection/>
    </xf>
    <xf numFmtId="0" fontId="24" fillId="0" borderId="26" xfId="23" applyFont="1" applyBorder="1" applyAlignment="1">
      <alignment horizontal="center"/>
      <protection/>
    </xf>
    <xf numFmtId="0" fontId="24" fillId="0" borderId="55" xfId="23" applyFont="1" applyBorder="1" applyAlignment="1">
      <alignment horizontal="center"/>
      <protection/>
    </xf>
    <xf numFmtId="0" fontId="24" fillId="0" borderId="56" xfId="23" applyFont="1" applyBorder="1" applyAlignment="1">
      <alignment horizontal="center"/>
      <protection/>
    </xf>
    <xf numFmtId="0" fontId="24" fillId="0" borderId="27" xfId="23" applyFont="1" applyBorder="1" applyAlignment="1">
      <alignment horizontal="center"/>
      <protection/>
    </xf>
    <xf numFmtId="0" fontId="0" fillId="0" borderId="0" xfId="23" applyFont="1" applyBorder="1">
      <alignment/>
      <protection/>
    </xf>
    <xf numFmtId="0" fontId="0" fillId="0" borderId="24" xfId="23" applyFont="1" applyBorder="1">
      <alignment/>
      <protection/>
    </xf>
    <xf numFmtId="0" fontId="0" fillId="0" borderId="22" xfId="23" applyFont="1" applyBorder="1">
      <alignment/>
      <protection/>
    </xf>
    <xf numFmtId="0" fontId="0" fillId="0" borderId="23" xfId="23" applyFont="1" applyBorder="1">
      <alignment/>
      <protection/>
    </xf>
    <xf numFmtId="0" fontId="0" fillId="0" borderId="4" xfId="23" applyFont="1" applyBorder="1">
      <alignment/>
      <protection/>
    </xf>
    <xf numFmtId="0" fontId="0" fillId="0" borderId="21" xfId="23" applyFont="1" applyBorder="1" applyAlignment="1">
      <alignment horizontal="left" vertical="center"/>
      <protection/>
    </xf>
    <xf numFmtId="0" fontId="0" fillId="0" borderId="0" xfId="23" applyFont="1" applyBorder="1" applyAlignment="1">
      <alignment horizontal="left" vertical="center"/>
      <protection/>
    </xf>
    <xf numFmtId="0" fontId="0" fillId="0" borderId="24" xfId="23" applyFont="1" applyBorder="1" applyAlignment="1">
      <alignment horizontal="center" vertical="center"/>
      <protection/>
    </xf>
    <xf numFmtId="0" fontId="0" fillId="0" borderId="22" xfId="23" applyFont="1" applyBorder="1" applyAlignment="1">
      <alignment horizontal="center" vertical="center"/>
      <protection/>
    </xf>
    <xf numFmtId="0" fontId="0" fillId="0" borderId="23" xfId="23" applyFont="1" applyBorder="1" applyAlignment="1">
      <alignment horizontal="center" vertical="center"/>
      <protection/>
    </xf>
    <xf numFmtId="0" fontId="0" fillId="0" borderId="4" xfId="23" applyFont="1" applyBorder="1" applyAlignment="1">
      <alignment horizontal="center" vertical="center"/>
      <protection/>
    </xf>
    <xf numFmtId="0" fontId="0" fillId="0" borderId="21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vertical="center"/>
      <protection/>
    </xf>
    <xf numFmtId="0" fontId="27" fillId="0" borderId="0" xfId="23" applyFont="1" applyBorder="1" applyAlignment="1">
      <alignment horizontal="center" vertical="center"/>
      <protection/>
    </xf>
    <xf numFmtId="0" fontId="27" fillId="0" borderId="24" xfId="23" applyFont="1" applyBorder="1" applyAlignment="1">
      <alignment horizontal="center" vertical="center"/>
      <protection/>
    </xf>
    <xf numFmtId="0" fontId="30" fillId="0" borderId="0" xfId="23" applyFont="1" applyBorder="1" applyAlignment="1">
      <alignment horizontal="left" vertical="center"/>
      <protection/>
    </xf>
    <xf numFmtId="0" fontId="0" fillId="2" borderId="22" xfId="23" applyFont="1" applyFill="1" applyBorder="1" applyAlignment="1">
      <alignment horizontal="center" vertical="center"/>
      <protection/>
    </xf>
    <xf numFmtId="0" fontId="0" fillId="2" borderId="23" xfId="23" applyFont="1" applyFill="1" applyBorder="1" applyAlignment="1">
      <alignment horizontal="center" vertical="center"/>
      <protection/>
    </xf>
    <xf numFmtId="0" fontId="26" fillId="2" borderId="4" xfId="23" applyFont="1" applyFill="1" applyBorder="1" applyAlignment="1">
      <alignment horizontal="center" vertical="center"/>
      <protection/>
    </xf>
    <xf numFmtId="0" fontId="26" fillId="0" borderId="4" xfId="23" applyFont="1" applyBorder="1" applyAlignment="1">
      <alignment horizontal="center" vertical="center"/>
      <protection/>
    </xf>
    <xf numFmtId="172" fontId="26" fillId="0" borderId="24" xfId="23" applyNumberFormat="1" applyFont="1" applyBorder="1" applyAlignment="1">
      <alignment horizontal="center" vertical="center"/>
      <protection/>
    </xf>
    <xf numFmtId="0" fontId="30" fillId="0" borderId="24" xfId="23" applyFont="1" applyBorder="1" applyAlignment="1">
      <alignment horizontal="right" vertical="center"/>
      <protection/>
    </xf>
    <xf numFmtId="0" fontId="0" fillId="0" borderId="25" xfId="23" applyFont="1" applyBorder="1">
      <alignment/>
      <protection/>
    </xf>
    <xf numFmtId="0" fontId="0" fillId="0" borderId="9" xfId="23" applyFont="1" applyBorder="1">
      <alignment/>
      <protection/>
    </xf>
    <xf numFmtId="0" fontId="0" fillId="0" borderId="26" xfId="23" applyFont="1" applyBorder="1">
      <alignment/>
      <protection/>
    </xf>
    <xf numFmtId="0" fontId="0" fillId="0" borderId="55" xfId="23" applyFont="1" applyBorder="1">
      <alignment/>
      <protection/>
    </xf>
    <xf numFmtId="0" fontId="0" fillId="0" borderId="56" xfId="23" applyFont="1" applyBorder="1">
      <alignment/>
      <protection/>
    </xf>
    <xf numFmtId="0" fontId="0" fillId="0" borderId="27" xfId="23" applyFont="1" applyBorder="1">
      <alignment/>
      <protection/>
    </xf>
    <xf numFmtId="0" fontId="20" fillId="0" borderId="0" xfId="23" applyFont="1" applyAlignment="1">
      <alignment vertical="top"/>
      <protection/>
    </xf>
    <xf numFmtId="0" fontId="20" fillId="0" borderId="0" xfId="23" applyFont="1">
      <alignment/>
      <protection/>
    </xf>
    <xf numFmtId="0" fontId="45" fillId="0" borderId="39" xfId="23" applyFont="1" applyBorder="1">
      <alignment/>
      <protection/>
    </xf>
    <xf numFmtId="0" fontId="20" fillId="0" borderId="0" xfId="23" applyFont="1" applyBorder="1">
      <alignment/>
      <protection/>
    </xf>
    <xf numFmtId="0" fontId="33" fillId="0" borderId="0" xfId="23" applyFont="1" applyBorder="1">
      <alignment/>
      <protection/>
    </xf>
    <xf numFmtId="0" fontId="0" fillId="0" borderId="57" xfId="0" applyFont="1" applyBorder="1" applyAlignment="1">
      <alignment/>
    </xf>
    <xf numFmtId="183" fontId="0" fillId="0" borderId="26" xfId="23" applyNumberFormat="1" applyFont="1" applyBorder="1">
      <alignment/>
      <protection/>
    </xf>
    <xf numFmtId="183" fontId="26" fillId="0" borderId="26" xfId="0" applyNumberFormat="1" applyFont="1" applyBorder="1" applyAlignment="1">
      <alignment horizontal="center"/>
    </xf>
    <xf numFmtId="183" fontId="7" fillId="0" borderId="4" xfId="0" applyNumberFormat="1" applyFont="1" applyBorder="1" applyAlignment="1">
      <alignment horizontal="center" vertical="center"/>
    </xf>
    <xf numFmtId="183" fontId="7" fillId="0" borderId="29" xfId="0" applyNumberFormat="1" applyFont="1" applyBorder="1" applyAlignment="1">
      <alignment horizontal="center"/>
    </xf>
    <xf numFmtId="186" fontId="26" fillId="0" borderId="0" xfId="15" applyNumberFormat="1" applyFont="1" applyBorder="1" applyAlignment="1">
      <alignment/>
    </xf>
    <xf numFmtId="0" fontId="9" fillId="0" borderId="32" xfId="26" applyFont="1" applyBorder="1" applyAlignment="1">
      <alignment horizontal="center" vertical="center"/>
      <protection/>
    </xf>
    <xf numFmtId="0" fontId="0" fillId="0" borderId="0" xfId="0" applyFont="1" applyAlignment="1">
      <alignment horizontal="left" indent="1"/>
    </xf>
    <xf numFmtId="172" fontId="26" fillId="0" borderId="24" xfId="15" applyNumberFormat="1" applyFont="1" applyBorder="1" applyAlignment="1">
      <alignment horizontal="right" vertical="center"/>
    </xf>
    <xf numFmtId="172" fontId="27" fillId="0" borderId="24" xfId="15" applyNumberFormat="1" applyFont="1" applyBorder="1" applyAlignment="1">
      <alignment horizontal="right" vertical="center"/>
    </xf>
    <xf numFmtId="177" fontId="32" fillId="0" borderId="24" xfId="0" applyNumberFormat="1" applyFont="1" applyBorder="1" applyAlignment="1">
      <alignment horizontal="right" vertical="center"/>
    </xf>
    <xf numFmtId="189" fontId="17" fillId="0" borderId="4" xfId="15" applyNumberFormat="1" applyFont="1" applyBorder="1" applyAlignment="1" quotePrefix="1">
      <alignment horizontal="right" vertical="center"/>
    </xf>
    <xf numFmtId="189" fontId="7" fillId="0" borderId="4" xfId="15" applyNumberFormat="1" applyFont="1" applyBorder="1" applyAlignment="1" quotePrefix="1">
      <alignment horizontal="right" vertical="center"/>
    </xf>
    <xf numFmtId="177" fontId="26" fillId="0" borderId="24" xfId="15" applyNumberFormat="1" applyFont="1" applyBorder="1" applyAlignment="1">
      <alignment horizontal="right" vertical="center"/>
    </xf>
    <xf numFmtId="177" fontId="27" fillId="0" borderId="24" xfId="15" applyNumberFormat="1" applyFont="1" applyBorder="1" applyAlignment="1">
      <alignment horizontal="right" vertical="center"/>
    </xf>
    <xf numFmtId="177" fontId="31" fillId="0" borderId="24" xfId="0" applyNumberFormat="1" applyFont="1" applyBorder="1" applyAlignment="1">
      <alignment horizontal="right" vertical="center"/>
    </xf>
    <xf numFmtId="190" fontId="17" fillId="0" borderId="4" xfId="15" applyNumberFormat="1" applyFont="1" applyBorder="1" applyAlignment="1">
      <alignment horizontal="right"/>
    </xf>
    <xf numFmtId="174" fontId="17" fillId="0" borderId="4" xfId="15" applyNumberFormat="1" applyFont="1" applyBorder="1" applyAlignment="1">
      <alignment horizontal="right"/>
    </xf>
    <xf numFmtId="182" fontId="26" fillId="0" borderId="4" xfId="15" applyNumberFormat="1" applyFont="1" applyBorder="1" applyAlignment="1">
      <alignment horizontal="right"/>
    </xf>
    <xf numFmtId="182" fontId="32" fillId="0" borderId="4" xfId="15" applyNumberFormat="1" applyFont="1" applyBorder="1" applyAlignment="1">
      <alignment horizontal="right"/>
    </xf>
    <xf numFmtId="182" fontId="32" fillId="0" borderId="4" xfId="0" applyNumberFormat="1" applyFont="1" applyBorder="1" applyAlignment="1">
      <alignment horizontal="right"/>
    </xf>
    <xf numFmtId="172" fontId="32" fillId="0" borderId="4" xfId="0" applyNumberFormat="1" applyFont="1" applyBorder="1" applyAlignment="1">
      <alignment/>
    </xf>
    <xf numFmtId="0" fontId="32" fillId="0" borderId="0" xfId="21" applyFont="1">
      <alignment/>
      <protection/>
    </xf>
    <xf numFmtId="0" fontId="0" fillId="0" borderId="0" xfId="21">
      <alignment/>
      <protection/>
    </xf>
    <xf numFmtId="0" fontId="58" fillId="0" borderId="0" xfId="21" applyFont="1">
      <alignment/>
      <protection/>
    </xf>
    <xf numFmtId="0" fontId="10" fillId="0" borderId="32" xfId="26" applyFont="1" applyBorder="1" applyAlignment="1">
      <alignment horizontal="center" vertical="center" wrapText="1"/>
      <protection/>
    </xf>
    <xf numFmtId="0" fontId="0" fillId="0" borderId="30" xfId="21" applyBorder="1">
      <alignment/>
      <protection/>
    </xf>
    <xf numFmtId="0" fontId="10" fillId="0" borderId="30" xfId="26" applyFont="1" applyBorder="1" applyAlignment="1">
      <alignment horizontal="center" vertical="center" wrapText="1"/>
      <protection/>
    </xf>
    <xf numFmtId="0" fontId="19" fillId="0" borderId="1" xfId="21" applyFont="1" applyBorder="1" applyAlignment="1">
      <alignment horizontal="center" vertical="center" wrapText="1"/>
      <protection/>
    </xf>
    <xf numFmtId="0" fontId="19" fillId="0" borderId="3" xfId="21" applyFont="1" applyBorder="1" applyAlignment="1">
      <alignment horizontal="center" vertical="center" wrapText="1"/>
      <protection/>
    </xf>
    <xf numFmtId="0" fontId="19" fillId="0" borderId="4" xfId="21" applyFont="1" applyBorder="1" applyAlignment="1">
      <alignment horizontal="center" vertical="center" wrapText="1"/>
      <protection/>
    </xf>
    <xf numFmtId="0" fontId="0" fillId="0" borderId="0" xfId="21" applyBorder="1">
      <alignment/>
      <protection/>
    </xf>
    <xf numFmtId="0" fontId="19" fillId="0" borderId="0" xfId="21" applyFont="1" applyBorder="1" applyAlignment="1">
      <alignment horizontal="center" vertical="center" wrapText="1"/>
      <protection/>
    </xf>
    <xf numFmtId="185" fontId="63" fillId="0" borderId="4" xfId="25" applyFont="1" applyBorder="1" applyAlignment="1">
      <alignment horizontal="center" vertical="center" wrapText="1"/>
      <protection/>
    </xf>
    <xf numFmtId="0" fontId="5" fillId="0" borderId="4" xfId="26" applyBorder="1">
      <alignment/>
      <protection/>
    </xf>
    <xf numFmtId="185" fontId="63" fillId="0" borderId="0" xfId="25" applyFont="1" applyBorder="1" applyAlignment="1">
      <alignment horizontal="center" vertical="center" wrapText="1"/>
      <protection/>
    </xf>
    <xf numFmtId="17" fontId="7" fillId="0" borderId="21" xfId="26" applyNumberFormat="1" applyFont="1" applyBorder="1" applyAlignment="1">
      <alignment horizontal="left" vertical="center"/>
      <protection/>
    </xf>
    <xf numFmtId="3" fontId="58" fillId="0" borderId="4" xfId="26" applyNumberFormat="1" applyFont="1" applyBorder="1" applyAlignment="1">
      <alignment vertical="center"/>
      <protection/>
    </xf>
    <xf numFmtId="3" fontId="10" fillId="0" borderId="50" xfId="26" applyNumberFormat="1" applyFont="1" applyBorder="1" applyAlignment="1">
      <alignment vertical="center"/>
      <protection/>
    </xf>
    <xf numFmtId="1" fontId="10" fillId="0" borderId="4" xfId="26" applyNumberFormat="1" applyFont="1" applyBorder="1" applyAlignment="1">
      <alignment vertical="center"/>
      <protection/>
    </xf>
    <xf numFmtId="3" fontId="58" fillId="0" borderId="21" xfId="26" applyNumberFormat="1" applyFont="1" applyBorder="1" applyAlignment="1">
      <alignment vertical="center"/>
      <protection/>
    </xf>
    <xf numFmtId="0" fontId="5" fillId="0" borderId="0" xfId="26" applyBorder="1">
      <alignment/>
      <protection/>
    </xf>
    <xf numFmtId="3" fontId="58" fillId="0" borderId="50" xfId="26" applyNumberFormat="1" applyFont="1" applyBorder="1" applyAlignment="1">
      <alignment vertical="center"/>
      <protection/>
    </xf>
    <xf numFmtId="179" fontId="58" fillId="0" borderId="50" xfId="26" applyNumberFormat="1" applyFont="1" applyBorder="1" applyAlignment="1">
      <alignment vertical="center"/>
      <protection/>
    </xf>
    <xf numFmtId="183" fontId="10" fillId="0" borderId="0" xfId="26" applyNumberFormat="1" applyFont="1" applyBorder="1" applyAlignment="1">
      <alignment vertical="center"/>
      <protection/>
    </xf>
    <xf numFmtId="17" fontId="17" fillId="0" borderId="21" xfId="26" applyNumberFormat="1" applyFont="1" applyBorder="1" applyAlignment="1" quotePrefix="1">
      <alignment horizontal="left" vertical="center"/>
      <protection/>
    </xf>
    <xf numFmtId="1" fontId="18" fillId="0" borderId="50" xfId="26" applyNumberFormat="1" applyFont="1" applyBorder="1" applyAlignment="1">
      <alignment vertical="center"/>
      <protection/>
    </xf>
    <xf numFmtId="17" fontId="17" fillId="0" borderId="27" xfId="26" applyNumberFormat="1" applyFont="1" applyBorder="1" applyAlignment="1" quotePrefix="1">
      <alignment horizontal="left" vertical="center"/>
      <protection/>
    </xf>
    <xf numFmtId="3" fontId="58" fillId="0" borderId="27" xfId="26" applyNumberFormat="1" applyFont="1" applyBorder="1" applyAlignment="1">
      <alignment vertical="center"/>
      <protection/>
    </xf>
    <xf numFmtId="1" fontId="18" fillId="0" borderId="52" xfId="26" applyNumberFormat="1" applyFont="1" applyBorder="1" applyAlignment="1">
      <alignment vertical="center"/>
      <protection/>
    </xf>
    <xf numFmtId="3" fontId="58" fillId="0" borderId="52" xfId="26" applyNumberFormat="1" applyFont="1" applyBorder="1" applyAlignment="1">
      <alignment vertical="center"/>
      <protection/>
    </xf>
    <xf numFmtId="0" fontId="5" fillId="0" borderId="27" xfId="26" applyBorder="1">
      <alignment/>
      <protection/>
    </xf>
    <xf numFmtId="179" fontId="58" fillId="0" borderId="52" xfId="26" applyNumberFormat="1" applyFont="1" applyBorder="1" applyAlignment="1">
      <alignment vertical="center"/>
      <protection/>
    </xf>
    <xf numFmtId="0" fontId="0" fillId="0" borderId="24" xfId="21" applyBorder="1">
      <alignment/>
      <protection/>
    </xf>
    <xf numFmtId="0" fontId="0" fillId="0" borderId="9" xfId="21" applyBorder="1">
      <alignment/>
      <protection/>
    </xf>
    <xf numFmtId="0" fontId="5" fillId="0" borderId="9" xfId="26" applyBorder="1">
      <alignment/>
      <protection/>
    </xf>
    <xf numFmtId="0" fontId="0" fillId="0" borderId="26" xfId="21" applyBorder="1">
      <alignment/>
      <protection/>
    </xf>
    <xf numFmtId="1" fontId="63" fillId="0" borderId="0" xfId="26" applyNumberFormat="1" applyFont="1" applyBorder="1" applyAlignment="1">
      <alignment horizontal="center" vertical="center"/>
      <protection/>
    </xf>
    <xf numFmtId="1" fontId="10" fillId="0" borderId="0" xfId="26" applyNumberFormat="1" applyFont="1" applyBorder="1" applyAlignment="1">
      <alignment vertical="center"/>
      <protection/>
    </xf>
    <xf numFmtId="0" fontId="17" fillId="0" borderId="0" xfId="24">
      <alignment/>
      <protection/>
    </xf>
    <xf numFmtId="0" fontId="17" fillId="0" borderId="19" xfId="24" applyBorder="1">
      <alignment/>
      <protection/>
    </xf>
    <xf numFmtId="0" fontId="17" fillId="0" borderId="30" xfId="24" applyBorder="1">
      <alignment/>
      <protection/>
    </xf>
    <xf numFmtId="1" fontId="19" fillId="0" borderId="4" xfId="25" applyNumberFormat="1" applyFont="1" applyBorder="1" applyAlignment="1">
      <alignment horizontal="left" vertical="center" wrapText="1"/>
      <protection/>
    </xf>
    <xf numFmtId="1" fontId="21" fillId="0" borderId="50" xfId="25" applyNumberFormat="1" applyFont="1" applyBorder="1">
      <alignment/>
      <protection/>
    </xf>
    <xf numFmtId="1" fontId="21" fillId="0" borderId="58" xfId="25" applyNumberFormat="1" applyFont="1" applyBorder="1">
      <alignment/>
      <protection/>
    </xf>
    <xf numFmtId="1" fontId="21" fillId="0" borderId="59" xfId="25" applyNumberFormat="1" applyFont="1" applyBorder="1">
      <alignment/>
      <protection/>
    </xf>
    <xf numFmtId="185" fontId="19" fillId="0" borderId="4" xfId="25" applyFont="1" applyBorder="1" applyAlignment="1">
      <alignment horizontal="left" vertical="center" wrapText="1"/>
      <protection/>
    </xf>
    <xf numFmtId="185" fontId="19" fillId="0" borderId="27" xfId="25" applyFont="1" applyBorder="1" applyAlignment="1">
      <alignment horizontal="left" vertical="center" wrapText="1"/>
      <protection/>
    </xf>
    <xf numFmtId="1" fontId="19" fillId="0" borderId="27" xfId="25" applyNumberFormat="1" applyFont="1" applyBorder="1" applyAlignment="1">
      <alignment horizontal="left" vertical="center" wrapText="1"/>
      <protection/>
    </xf>
    <xf numFmtId="2" fontId="18" fillId="0" borderId="0" xfId="26" applyNumberFormat="1" applyFont="1" applyBorder="1">
      <alignment/>
      <protection/>
    </xf>
    <xf numFmtId="2" fontId="10" fillId="0" borderId="0" xfId="26" applyNumberFormat="1" applyFont="1" applyBorder="1">
      <alignment/>
      <protection/>
    </xf>
    <xf numFmtId="2" fontId="10" fillId="0" borderId="0" xfId="15" applyNumberFormat="1" applyFont="1" applyBorder="1" applyAlignment="1">
      <alignment horizontal="center"/>
    </xf>
    <xf numFmtId="2" fontId="18" fillId="0" borderId="0" xfId="15" applyNumberFormat="1" applyFont="1" applyBorder="1" applyAlignment="1">
      <alignment horizontal="center"/>
    </xf>
    <xf numFmtId="184" fontId="19" fillId="0" borderId="0" xfId="28" applyNumberFormat="1" applyFont="1" applyBorder="1" applyAlignment="1">
      <alignment horizontal="center"/>
    </xf>
    <xf numFmtId="183" fontId="18" fillId="0" borderId="0" xfId="26" applyNumberFormat="1" applyFont="1">
      <alignment/>
      <protection/>
    </xf>
    <xf numFmtId="0" fontId="0" fillId="0" borderId="6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center" vertical="center"/>
    </xf>
    <xf numFmtId="173" fontId="33" fillId="0" borderId="62" xfId="15" applyNumberFormat="1" applyFont="1" applyBorder="1" applyAlignment="1">
      <alignment vertical="center"/>
    </xf>
    <xf numFmtId="0" fontId="28" fillId="0" borderId="11" xfId="0" applyFont="1" applyBorder="1" applyAlignment="1">
      <alignment horizontal="left" vertical="top" indent="5"/>
    </xf>
    <xf numFmtId="0" fontId="28" fillId="0" borderId="4" xfId="0" applyFont="1" applyBorder="1" applyAlignment="1">
      <alignment horizontal="center" vertical="top"/>
    </xf>
    <xf numFmtId="43" fontId="28" fillId="0" borderId="0" xfId="15" applyFont="1" applyBorder="1" applyAlignment="1">
      <alignment vertical="top"/>
    </xf>
    <xf numFmtId="183" fontId="18" fillId="0" borderId="0" xfId="23" applyNumberFormat="1" applyFont="1">
      <alignment/>
      <protection/>
    </xf>
    <xf numFmtId="43" fontId="57" fillId="0" borderId="0" xfId="15" applyFont="1" applyBorder="1" applyAlignment="1">
      <alignment/>
    </xf>
    <xf numFmtId="183" fontId="19" fillId="0" borderId="0" xfId="23" applyNumberFormat="1" applyFont="1">
      <alignment/>
      <protection/>
    </xf>
    <xf numFmtId="0" fontId="19" fillId="0" borderId="0" xfId="0" applyFont="1" applyAlignment="1">
      <alignment/>
    </xf>
    <xf numFmtId="2" fontId="17" fillId="0" borderId="0" xfId="0" applyNumberFormat="1" applyFont="1" applyAlignment="1">
      <alignment/>
    </xf>
    <xf numFmtId="2" fontId="17" fillId="0" borderId="24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10" fillId="0" borderId="0" xfId="26" applyNumberFormat="1" applyFont="1" applyBorder="1" applyAlignment="1">
      <alignment vertical="center"/>
      <protection/>
    </xf>
    <xf numFmtId="175" fontId="20" fillId="0" borderId="63" xfId="16" applyNumberFormat="1" applyFont="1" applyBorder="1" applyAlignment="1">
      <alignment vertical="center"/>
    </xf>
    <xf numFmtId="175" fontId="20" fillId="0" borderId="64" xfId="16" applyNumberFormat="1" applyFont="1" applyBorder="1" applyAlignment="1">
      <alignment vertical="center"/>
    </xf>
    <xf numFmtId="175" fontId="35" fillId="0" borderId="64" xfId="16" applyNumberFormat="1" applyFont="1" applyBorder="1" applyAlignment="1">
      <alignment vertical="center"/>
    </xf>
    <xf numFmtId="175" fontId="35" fillId="0" borderId="65" xfId="16" applyNumberFormat="1" applyFont="1" applyBorder="1" applyAlignment="1">
      <alignment vertical="center"/>
    </xf>
    <xf numFmtId="175" fontId="20" fillId="0" borderId="66" xfId="16" applyNumberFormat="1" applyFont="1" applyBorder="1" applyAlignment="1">
      <alignment vertical="center"/>
    </xf>
    <xf numFmtId="175" fontId="20" fillId="0" borderId="67" xfId="16" applyNumberFormat="1" applyFont="1" applyBorder="1" applyAlignment="1">
      <alignment vertical="center"/>
    </xf>
    <xf numFmtId="175" fontId="36" fillId="0" borderId="67" xfId="16" applyNumberFormat="1" applyFont="1" applyBorder="1" applyAlignment="1">
      <alignment vertical="center"/>
    </xf>
    <xf numFmtId="175" fontId="35" fillId="0" borderId="67" xfId="16" applyNumberFormat="1" applyFont="1" applyBorder="1" applyAlignment="1">
      <alignment vertical="center"/>
    </xf>
    <xf numFmtId="185" fontId="42" fillId="0" borderId="19" xfId="25" applyFont="1" applyBorder="1" applyAlignment="1">
      <alignment horizontal="center" vertical="center" wrapText="1"/>
      <protection/>
    </xf>
    <xf numFmtId="185" fontId="42" fillId="0" borderId="32" xfId="25" applyFont="1" applyBorder="1" applyAlignment="1">
      <alignment horizontal="center" vertical="center" wrapText="1"/>
      <protection/>
    </xf>
    <xf numFmtId="0" fontId="35" fillId="0" borderId="21" xfId="24" applyFont="1" applyBorder="1" applyAlignment="1">
      <alignment vertical="center"/>
      <protection/>
    </xf>
    <xf numFmtId="1" fontId="18" fillId="0" borderId="50" xfId="25" applyNumberFormat="1" applyFont="1" applyBorder="1" applyAlignment="1">
      <alignment vertical="center"/>
      <protection/>
    </xf>
    <xf numFmtId="1" fontId="18" fillId="0" borderId="58" xfId="25" applyNumberFormat="1" applyFont="1" applyBorder="1" applyAlignment="1">
      <alignment vertical="center"/>
      <protection/>
    </xf>
    <xf numFmtId="1" fontId="10" fillId="0" borderId="58" xfId="25" applyNumberFormat="1" applyFont="1" applyBorder="1" applyAlignment="1">
      <alignment vertical="center"/>
      <protection/>
    </xf>
    <xf numFmtId="1" fontId="18" fillId="0" borderId="59" xfId="25" applyNumberFormat="1" applyFont="1" applyBorder="1" applyAlignment="1">
      <alignment vertical="center"/>
      <protection/>
    </xf>
    <xf numFmtId="0" fontId="17" fillId="0" borderId="21" xfId="24" applyBorder="1" applyAlignment="1">
      <alignment vertical="center"/>
      <protection/>
    </xf>
    <xf numFmtId="0" fontId="17" fillId="0" borderId="25" xfId="24" applyBorder="1" applyAlignment="1">
      <alignment vertical="center"/>
      <protection/>
    </xf>
    <xf numFmtId="1" fontId="18" fillId="0" borderId="52" xfId="25" applyNumberFormat="1" applyFont="1" applyBorder="1" applyAlignment="1">
      <alignment vertical="center"/>
      <protection/>
    </xf>
    <xf numFmtId="1" fontId="18" fillId="0" borderId="68" xfId="25" applyNumberFormat="1" applyFont="1" applyBorder="1" applyAlignment="1">
      <alignment vertical="center"/>
      <protection/>
    </xf>
    <xf numFmtId="1" fontId="18" fillId="0" borderId="69" xfId="25" applyNumberFormat="1" applyFont="1" applyBorder="1" applyAlignment="1">
      <alignment vertical="center"/>
      <protection/>
    </xf>
    <xf numFmtId="1" fontId="21" fillId="0" borderId="50" xfId="25" applyNumberFormat="1" applyFont="1" applyBorder="1" applyAlignment="1">
      <alignment vertical="center"/>
      <protection/>
    </xf>
    <xf numFmtId="1" fontId="21" fillId="0" borderId="58" xfId="25" applyNumberFormat="1" applyFont="1" applyBorder="1" applyAlignment="1">
      <alignment vertical="center"/>
      <protection/>
    </xf>
    <xf numFmtId="1" fontId="21" fillId="0" borderId="59" xfId="25" applyNumberFormat="1" applyFont="1" applyBorder="1" applyAlignment="1">
      <alignment vertical="center"/>
      <protection/>
    </xf>
    <xf numFmtId="1" fontId="10" fillId="0" borderId="68" xfId="25" applyNumberFormat="1" applyFont="1" applyBorder="1" applyAlignment="1">
      <alignment vertical="center"/>
      <protection/>
    </xf>
    <xf numFmtId="1" fontId="17" fillId="0" borderId="21" xfId="24" applyNumberFormat="1" applyBorder="1" applyAlignment="1">
      <alignment vertical="center"/>
      <protection/>
    </xf>
    <xf numFmtId="1" fontId="17" fillId="0" borderId="25" xfId="24" applyNumberFormat="1" applyBorder="1" applyAlignment="1">
      <alignment vertical="center"/>
      <protection/>
    </xf>
    <xf numFmtId="1" fontId="19" fillId="0" borderId="0" xfId="25" applyNumberFormat="1" applyFont="1" applyBorder="1" applyAlignment="1">
      <alignment horizontal="left" vertical="center" wrapText="1"/>
      <protection/>
    </xf>
    <xf numFmtId="1" fontId="18" fillId="0" borderId="0" xfId="25" applyNumberFormat="1" applyFont="1" applyBorder="1" applyAlignment="1">
      <alignment vertical="center"/>
      <protection/>
    </xf>
    <xf numFmtId="1" fontId="41" fillId="0" borderId="0" xfId="24" applyNumberFormat="1" applyFont="1" applyBorder="1" applyAlignment="1">
      <alignment vertical="center"/>
      <protection/>
    </xf>
    <xf numFmtId="1" fontId="58" fillId="0" borderId="58" xfId="25" applyNumberFormat="1" applyFont="1" applyBorder="1" applyAlignment="1">
      <alignment vertical="center"/>
      <protection/>
    </xf>
    <xf numFmtId="194" fontId="7" fillId="0" borderId="21" xfId="15" applyNumberFormat="1" applyFont="1" applyBorder="1" applyAlignment="1">
      <alignment horizontal="right" vertical="center"/>
    </xf>
    <xf numFmtId="194" fontId="17" fillId="0" borderId="21" xfId="15" applyNumberFormat="1" applyFont="1" applyBorder="1" applyAlignment="1">
      <alignment horizontal="right" vertical="center"/>
    </xf>
    <xf numFmtId="194" fontId="7" fillId="0" borderId="31" xfId="15" applyNumberFormat="1" applyFont="1" applyBorder="1" applyAlignment="1">
      <alignment horizontal="right" vertical="center"/>
    </xf>
    <xf numFmtId="0" fontId="17" fillId="0" borderId="0" xfId="27" applyFont="1" applyBorder="1" applyAlignment="1">
      <alignment horizontal="left" indent="1"/>
      <protection/>
    </xf>
    <xf numFmtId="196" fontId="17" fillId="0" borderId="24" xfId="0" applyNumberFormat="1" applyFont="1" applyBorder="1" applyAlignment="1">
      <alignment/>
    </xf>
    <xf numFmtId="196" fontId="7" fillId="0" borderId="28" xfId="0" applyNumberFormat="1" applyFont="1" applyBorder="1" applyAlignment="1">
      <alignment/>
    </xf>
    <xf numFmtId="196" fontId="17" fillId="0" borderId="24" xfId="0" applyNumberFormat="1" applyFont="1" applyBorder="1" applyAlignment="1">
      <alignment/>
    </xf>
    <xf numFmtId="184" fontId="18" fillId="0" borderId="59" xfId="28" applyNumberFormat="1" applyFont="1" applyBorder="1" applyAlignment="1">
      <alignment horizontal="center" vertical="center"/>
    </xf>
    <xf numFmtId="184" fontId="18" fillId="0" borderId="69" xfId="28" applyNumberFormat="1" applyFont="1" applyBorder="1" applyAlignment="1">
      <alignment horizontal="center" vertical="center"/>
    </xf>
    <xf numFmtId="184" fontId="10" fillId="0" borderId="48" xfId="28" applyNumberFormat="1" applyFont="1" applyBorder="1" applyAlignment="1">
      <alignment horizontal="center" vertical="center"/>
    </xf>
    <xf numFmtId="184" fontId="10" fillId="0" borderId="70" xfId="28" applyNumberFormat="1" applyFont="1" applyBorder="1" applyAlignment="1">
      <alignment horizontal="center" vertical="center"/>
    </xf>
    <xf numFmtId="184" fontId="18" fillId="0" borderId="50" xfId="28" applyNumberFormat="1" applyFont="1" applyBorder="1" applyAlignment="1">
      <alignment horizontal="center" vertical="center"/>
    </xf>
    <xf numFmtId="184" fontId="18" fillId="0" borderId="52" xfId="28" applyNumberFormat="1" applyFont="1" applyBorder="1" applyAlignment="1">
      <alignment horizontal="center" vertical="center"/>
    </xf>
    <xf numFmtId="0" fontId="18" fillId="0" borderId="0" xfId="26" applyFont="1" applyBorder="1" applyAlignment="1">
      <alignment horizontal="left"/>
      <protection/>
    </xf>
    <xf numFmtId="172" fontId="18" fillId="0" borderId="50" xfId="26" applyNumberFormat="1" applyFont="1" applyBorder="1" applyAlignment="1">
      <alignment vertical="center"/>
      <protection/>
    </xf>
    <xf numFmtId="172" fontId="18" fillId="0" borderId="58" xfId="26" applyNumberFormat="1" applyFont="1" applyBorder="1" applyAlignment="1">
      <alignment vertical="center"/>
      <protection/>
    </xf>
    <xf numFmtId="172" fontId="10" fillId="0" borderId="59" xfId="26" applyNumberFormat="1" applyFont="1" applyBorder="1" applyAlignment="1">
      <alignment vertical="center"/>
      <protection/>
    </xf>
    <xf numFmtId="172" fontId="18" fillId="0" borderId="50" xfId="15" applyNumberFormat="1" applyFont="1" applyBorder="1" applyAlignment="1">
      <alignment horizontal="right" vertical="center"/>
    </xf>
    <xf numFmtId="172" fontId="18" fillId="0" borderId="58" xfId="15" applyNumberFormat="1" applyFont="1" applyBorder="1" applyAlignment="1">
      <alignment horizontal="right" vertical="center"/>
    </xf>
    <xf numFmtId="172" fontId="18" fillId="0" borderId="52" xfId="26" applyNumberFormat="1" applyFont="1" applyBorder="1" applyAlignment="1">
      <alignment vertical="center"/>
      <protection/>
    </xf>
    <xf numFmtId="172" fontId="18" fillId="0" borderId="68" xfId="26" applyNumberFormat="1" applyFont="1" applyBorder="1" applyAlignment="1">
      <alignment vertical="center"/>
      <protection/>
    </xf>
    <xf numFmtId="172" fontId="10" fillId="0" borderId="69" xfId="26" applyNumberFormat="1" applyFont="1" applyBorder="1" applyAlignment="1">
      <alignment vertical="center"/>
      <protection/>
    </xf>
    <xf numFmtId="172" fontId="18" fillId="0" borderId="52" xfId="15" applyNumberFormat="1" applyFont="1" applyBorder="1" applyAlignment="1">
      <alignment horizontal="right" vertical="center"/>
    </xf>
    <xf numFmtId="172" fontId="18" fillId="0" borderId="68" xfId="15" applyNumberFormat="1" applyFont="1" applyBorder="1" applyAlignment="1">
      <alignment horizontal="right" vertical="center"/>
    </xf>
    <xf numFmtId="172" fontId="10" fillId="0" borderId="48" xfId="26" applyNumberFormat="1" applyFont="1" applyBorder="1" applyAlignment="1">
      <alignment vertical="center"/>
      <protection/>
    </xf>
    <xf numFmtId="172" fontId="10" fillId="0" borderId="71" xfId="26" applyNumberFormat="1" applyFont="1" applyBorder="1" applyAlignment="1">
      <alignment vertical="center"/>
      <protection/>
    </xf>
    <xf numFmtId="172" fontId="10" fillId="0" borderId="70" xfId="26" applyNumberFormat="1" applyFont="1" applyBorder="1" applyAlignment="1">
      <alignment vertical="center"/>
      <protection/>
    </xf>
    <xf numFmtId="17" fontId="7" fillId="0" borderId="21" xfId="26" applyNumberFormat="1" applyFont="1" applyBorder="1" applyAlignment="1" quotePrefix="1">
      <alignment horizontal="left" vertical="center"/>
      <protection/>
    </xf>
    <xf numFmtId="176" fontId="7" fillId="0" borderId="19" xfId="0" applyNumberFormat="1" applyFont="1" applyBorder="1" applyAlignment="1" quotePrefix="1">
      <alignment horizontal="center"/>
    </xf>
    <xf numFmtId="182" fontId="32" fillId="0" borderId="32" xfId="15" applyNumberFormat="1" applyFont="1" applyBorder="1" applyAlignment="1">
      <alignment horizontal="right"/>
    </xf>
    <xf numFmtId="172" fontId="32" fillId="0" borderId="32" xfId="15" applyNumberFormat="1" applyFont="1" applyBorder="1" applyAlignment="1">
      <alignment horizontal="center"/>
    </xf>
    <xf numFmtId="0" fontId="0" fillId="0" borderId="19" xfId="23" applyFont="1" applyBorder="1" applyAlignment="1">
      <alignment horizontal="center" vertical="center"/>
      <protection/>
    </xf>
    <xf numFmtId="0" fontId="0" fillId="0" borderId="30" xfId="23" applyFont="1" applyBorder="1" applyAlignment="1">
      <alignment horizontal="center" vertical="center"/>
      <protection/>
    </xf>
    <xf numFmtId="0" fontId="30" fillId="0" borderId="30" xfId="23" applyFont="1" applyBorder="1" applyAlignment="1">
      <alignment horizontal="center" vertical="center"/>
      <protection/>
    </xf>
    <xf numFmtId="0" fontId="0" fillId="0" borderId="28" xfId="23" applyFont="1" applyBorder="1" applyAlignment="1">
      <alignment horizontal="center" vertical="center"/>
      <protection/>
    </xf>
    <xf numFmtId="173" fontId="0" fillId="0" borderId="53" xfId="15" applyNumberFormat="1" applyFont="1" applyBorder="1" applyAlignment="1">
      <alignment horizontal="center" vertical="center"/>
    </xf>
    <xf numFmtId="173" fontId="0" fillId="0" borderId="54" xfId="15" applyNumberFormat="1" applyFont="1" applyBorder="1" applyAlignment="1">
      <alignment horizontal="center" vertical="center"/>
    </xf>
    <xf numFmtId="173" fontId="26" fillId="0" borderId="32" xfId="15" applyNumberFormat="1" applyFont="1" applyBorder="1" applyAlignment="1">
      <alignment horizontal="center" vertical="center"/>
    </xf>
    <xf numFmtId="172" fontId="32" fillId="0" borderId="28" xfId="15" applyNumberFormat="1" applyFont="1" applyBorder="1" applyAlignment="1">
      <alignment horizontal="center" vertical="center"/>
    </xf>
    <xf numFmtId="0" fontId="26" fillId="0" borderId="19" xfId="0" applyFont="1" applyBorder="1" applyAlignment="1">
      <alignment/>
    </xf>
    <xf numFmtId="0" fontId="26" fillId="0" borderId="30" xfId="0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177" fontId="26" fillId="0" borderId="28" xfId="15" applyNumberFormat="1" applyFont="1" applyBorder="1" applyAlignment="1">
      <alignment horizontal="right" vertical="center"/>
    </xf>
    <xf numFmtId="172" fontId="26" fillId="0" borderId="28" xfId="0" applyNumberFormat="1" applyFont="1" applyBorder="1" applyAlignment="1">
      <alignment horizontal="right" vertical="center"/>
    </xf>
    <xf numFmtId="0" fontId="17" fillId="0" borderId="30" xfId="0" applyFont="1" applyBorder="1" applyAlignment="1">
      <alignment vertical="center"/>
    </xf>
    <xf numFmtId="190" fontId="17" fillId="0" borderId="19" xfId="15" applyNumberFormat="1" applyFont="1" applyBorder="1" applyAlignment="1">
      <alignment horizontal="right" vertical="center"/>
    </xf>
    <xf numFmtId="190" fontId="0" fillId="0" borderId="30" xfId="0" applyNumberFormat="1" applyFont="1" applyBorder="1" applyAlignment="1">
      <alignment horizontal="right" vertical="center"/>
    </xf>
    <xf numFmtId="173" fontId="17" fillId="0" borderId="30" xfId="15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189" fontId="17" fillId="0" borderId="32" xfId="15" applyNumberFormat="1" applyFont="1" applyBorder="1" applyAlignment="1">
      <alignment horizontal="right" vertical="center"/>
    </xf>
    <xf numFmtId="0" fontId="17" fillId="0" borderId="28" xfId="0" applyFont="1" applyBorder="1" applyAlignment="1">
      <alignment vertical="center"/>
    </xf>
    <xf numFmtId="173" fontId="10" fillId="0" borderId="59" xfId="26" applyNumberFormat="1" applyFont="1" applyBorder="1" applyAlignment="1">
      <alignment vertical="center"/>
      <protection/>
    </xf>
    <xf numFmtId="173" fontId="10" fillId="0" borderId="69" xfId="26" applyNumberFormat="1" applyFont="1" applyBorder="1" applyAlignment="1">
      <alignment vertical="center"/>
      <protection/>
    </xf>
    <xf numFmtId="183" fontId="10" fillId="0" borderId="9" xfId="26" applyNumberFormat="1" applyFont="1" applyBorder="1" applyAlignment="1">
      <alignment vertical="center"/>
      <protection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173" fontId="33" fillId="0" borderId="72" xfId="15" applyNumberFormat="1" applyFont="1" applyBorder="1" applyAlignment="1">
      <alignment vertical="center"/>
    </xf>
    <xf numFmtId="173" fontId="33" fillId="0" borderId="16" xfId="15" applyNumberFormat="1" applyFont="1" applyBorder="1" applyAlignment="1">
      <alignment vertical="center"/>
    </xf>
    <xf numFmtId="0" fontId="37" fillId="0" borderId="57" xfId="0" applyFont="1" applyBorder="1" applyAlignment="1">
      <alignment horizontal="center" vertical="center"/>
    </xf>
    <xf numFmtId="173" fontId="0" fillId="0" borderId="57" xfId="0" applyNumberFormat="1" applyFont="1" applyBorder="1" applyAlignment="1">
      <alignment vertical="center"/>
    </xf>
    <xf numFmtId="173" fontId="0" fillId="0" borderId="73" xfId="0" applyNumberFormat="1" applyFont="1" applyBorder="1" applyAlignment="1">
      <alignment vertical="center"/>
    </xf>
    <xf numFmtId="43" fontId="0" fillId="0" borderId="57" xfId="0" applyNumberFormat="1" applyFont="1" applyBorder="1" applyAlignment="1">
      <alignment vertical="center"/>
    </xf>
    <xf numFmtId="0" fontId="12" fillId="0" borderId="0" xfId="26" applyFont="1" applyBorder="1" applyAlignment="1">
      <alignment horizontal="center" vertical="center" wrapText="1"/>
      <protection/>
    </xf>
    <xf numFmtId="183" fontId="18" fillId="0" borderId="0" xfId="26" applyNumberFormat="1" applyFont="1" applyBorder="1">
      <alignment/>
      <protection/>
    </xf>
    <xf numFmtId="188" fontId="0" fillId="0" borderId="0" xfId="0" applyNumberFormat="1" applyBorder="1" applyAlignment="1">
      <alignment/>
    </xf>
    <xf numFmtId="188" fontId="36" fillId="0" borderId="35" xfId="15" applyNumberFormat="1" applyFont="1" applyBorder="1" applyAlignment="1">
      <alignment vertical="center"/>
    </xf>
    <xf numFmtId="0" fontId="35" fillId="0" borderId="31" xfId="0" applyFont="1" applyBorder="1" applyAlignment="1">
      <alignment horizontal="center" vertical="center"/>
    </xf>
    <xf numFmtId="194" fontId="35" fillId="0" borderId="21" xfId="15" applyNumberFormat="1" applyFont="1" applyBorder="1" applyAlignment="1">
      <alignment vertical="center"/>
    </xf>
    <xf numFmtId="194" fontId="20" fillId="0" borderId="21" xfId="15" applyNumberFormat="1" applyFont="1" applyBorder="1" applyAlignment="1">
      <alignment vertical="center"/>
    </xf>
    <xf numFmtId="194" fontId="35" fillId="0" borderId="21" xfId="0" applyNumberFormat="1" applyFont="1" applyBorder="1" applyAlignment="1">
      <alignment vertical="center"/>
    </xf>
    <xf numFmtId="187" fontId="20" fillId="0" borderId="33" xfId="0" applyNumberFormat="1" applyFont="1" applyBorder="1" applyAlignment="1">
      <alignment/>
    </xf>
    <xf numFmtId="187" fontId="20" fillId="0" borderId="74" xfId="15" applyNumberFormat="1" applyFont="1" applyBorder="1" applyAlignment="1">
      <alignment vertical="center"/>
    </xf>
    <xf numFmtId="194" fontId="20" fillId="0" borderId="21" xfId="15" applyNumberFormat="1" applyFont="1" applyBorder="1" applyAlignment="1">
      <alignment horizontal="right" vertical="center"/>
    </xf>
    <xf numFmtId="194" fontId="35" fillId="0" borderId="25" xfId="0" applyNumberFormat="1" applyFont="1" applyBorder="1" applyAlignment="1">
      <alignment horizontal="right" vertical="center"/>
    </xf>
    <xf numFmtId="188" fontId="0" fillId="0" borderId="21" xfId="0" applyNumberFormat="1" applyBorder="1" applyAlignment="1">
      <alignment/>
    </xf>
    <xf numFmtId="188" fontId="36" fillId="0" borderId="74" xfId="15" applyNumberFormat="1" applyFont="1" applyBorder="1" applyAlignment="1">
      <alignment vertical="center"/>
    </xf>
    <xf numFmtId="187" fontId="20" fillId="0" borderId="9" xfId="0" applyNumberFormat="1" applyFont="1" applyBorder="1" applyAlignment="1">
      <alignment/>
    </xf>
    <xf numFmtId="187" fontId="20" fillId="0" borderId="35" xfId="0" applyNumberFormat="1" applyFont="1" applyBorder="1" applyAlignment="1">
      <alignment/>
    </xf>
    <xf numFmtId="1" fontId="10" fillId="0" borderId="52" xfId="25" applyNumberFormat="1" applyFont="1" applyBorder="1" applyAlignment="1">
      <alignment vertical="center"/>
      <protection/>
    </xf>
    <xf numFmtId="172" fontId="26" fillId="0" borderId="4" xfId="15" applyNumberFormat="1" applyFont="1" applyBorder="1" applyAlignment="1">
      <alignment horizontal="right" vertical="center"/>
    </xf>
    <xf numFmtId="172" fontId="0" fillId="0" borderId="57" xfId="0" applyNumberFormat="1" applyFont="1" applyBorder="1" applyAlignment="1">
      <alignment vertical="center"/>
    </xf>
    <xf numFmtId="181" fontId="33" fillId="0" borderId="0" xfId="15" applyNumberFormat="1" applyFont="1" applyBorder="1" applyAlignment="1">
      <alignment horizontal="left" vertical="center" indent="3"/>
    </xf>
    <xf numFmtId="43" fontId="33" fillId="0" borderId="0" xfId="15" applyNumberFormat="1" applyFont="1" applyBorder="1" applyAlignment="1">
      <alignment vertical="center"/>
    </xf>
    <xf numFmtId="196" fontId="27" fillId="0" borderId="24" xfId="0" applyNumberFormat="1" applyFont="1" applyBorder="1" applyAlignment="1">
      <alignment/>
    </xf>
    <xf numFmtId="196" fontId="27" fillId="0" borderId="24" xfId="0" applyNumberFormat="1" applyFont="1" applyBorder="1" applyAlignment="1">
      <alignment/>
    </xf>
    <xf numFmtId="2" fontId="27" fillId="0" borderId="24" xfId="0" applyNumberFormat="1" applyFont="1" applyBorder="1" applyAlignment="1">
      <alignment horizontal="center"/>
    </xf>
    <xf numFmtId="191" fontId="20" fillId="0" borderId="0" xfId="0" applyNumberFormat="1" applyFont="1" applyAlignment="1">
      <alignment/>
    </xf>
    <xf numFmtId="0" fontId="0" fillId="0" borderId="75" xfId="0" applyFont="1" applyBorder="1" applyAlignment="1">
      <alignment/>
    </xf>
    <xf numFmtId="173" fontId="0" fillId="0" borderId="76" xfId="0" applyNumberFormat="1" applyFont="1" applyBorder="1" applyAlignment="1">
      <alignment vertical="center"/>
    </xf>
    <xf numFmtId="185" fontId="86" fillId="0" borderId="0" xfId="25" applyFont="1" applyBorder="1">
      <alignment/>
      <protection/>
    </xf>
    <xf numFmtId="0" fontId="84" fillId="0" borderId="0" xfId="24" applyFont="1" applyBorder="1">
      <alignment/>
      <protection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8" fillId="0" borderId="0" xfId="0" applyFont="1" applyBorder="1" applyAlignment="1">
      <alignment/>
    </xf>
    <xf numFmtId="173" fontId="90" fillId="0" borderId="0" xfId="15" applyNumberFormat="1" applyFont="1" applyBorder="1" applyAlignment="1">
      <alignment horizontal="right"/>
    </xf>
    <xf numFmtId="0" fontId="88" fillId="0" borderId="0" xfId="0" applyFont="1" applyAlignment="1">
      <alignment/>
    </xf>
    <xf numFmtId="0" fontId="84" fillId="0" borderId="0" xfId="0" applyFont="1" applyAlignment="1">
      <alignment/>
    </xf>
    <xf numFmtId="43" fontId="84" fillId="0" borderId="0" xfId="15" applyFont="1" applyBorder="1" applyAlignment="1">
      <alignment vertical="center"/>
    </xf>
    <xf numFmtId="0" fontId="88" fillId="0" borderId="0" xfId="0" applyFont="1" applyBorder="1" applyAlignment="1">
      <alignment horizontal="center"/>
    </xf>
    <xf numFmtId="2" fontId="88" fillId="0" borderId="0" xfId="0" applyNumberFormat="1" applyFont="1" applyBorder="1" applyAlignment="1">
      <alignment/>
    </xf>
    <xf numFmtId="183" fontId="88" fillId="0" borderId="0" xfId="0" applyNumberFormat="1" applyFont="1" applyAlignment="1">
      <alignment/>
    </xf>
    <xf numFmtId="197" fontId="84" fillId="0" borderId="0" xfId="0" applyNumberFormat="1" applyFont="1" applyBorder="1" applyAlignment="1">
      <alignment/>
    </xf>
    <xf numFmtId="172" fontId="84" fillId="0" borderId="0" xfId="0" applyNumberFormat="1" applyFont="1" applyBorder="1" applyAlignment="1">
      <alignment/>
    </xf>
    <xf numFmtId="172" fontId="91" fillId="0" borderId="0" xfId="0" applyNumberFormat="1" applyFont="1" applyBorder="1" applyAlignment="1">
      <alignment/>
    </xf>
    <xf numFmtId="197" fontId="90" fillId="0" borderId="0" xfId="15" applyNumberFormat="1" applyFont="1" applyBorder="1" applyAlignment="1">
      <alignment/>
    </xf>
    <xf numFmtId="172" fontId="90" fillId="0" borderId="0" xfId="15" applyNumberFormat="1" applyFont="1" applyBorder="1" applyAlignment="1">
      <alignment/>
    </xf>
    <xf numFmtId="0" fontId="84" fillId="0" borderId="0" xfId="0" applyFont="1" applyBorder="1" applyAlignment="1">
      <alignment/>
    </xf>
    <xf numFmtId="197" fontId="91" fillId="0" borderId="0" xfId="0" applyNumberFormat="1" applyFont="1" applyBorder="1" applyAlignment="1">
      <alignment/>
    </xf>
    <xf numFmtId="197" fontId="90" fillId="0" borderId="0" xfId="15" applyNumberFormat="1" applyFont="1" applyBorder="1" applyAlignment="1">
      <alignment/>
    </xf>
    <xf numFmtId="1" fontId="88" fillId="0" borderId="0" xfId="0" applyNumberFormat="1" applyFont="1" applyBorder="1" applyAlignment="1">
      <alignment/>
    </xf>
    <xf numFmtId="2" fontId="88" fillId="0" borderId="0" xfId="0" applyNumberFormat="1" applyFont="1" applyAlignment="1">
      <alignment/>
    </xf>
    <xf numFmtId="0" fontId="88" fillId="0" borderId="0" xfId="21" applyFont="1">
      <alignment/>
      <protection/>
    </xf>
    <xf numFmtId="0" fontId="84" fillId="0" borderId="0" xfId="26" applyFont="1">
      <alignment/>
      <protection/>
    </xf>
    <xf numFmtId="0" fontId="88" fillId="0" borderId="0" xfId="21" applyFont="1" applyBorder="1">
      <alignment/>
      <protection/>
    </xf>
    <xf numFmtId="0" fontId="84" fillId="0" borderId="0" xfId="26" applyFont="1" applyBorder="1">
      <alignment/>
      <protection/>
    </xf>
    <xf numFmtId="0" fontId="32" fillId="0" borderId="0" xfId="0" applyFont="1" applyBorder="1" applyAlignment="1">
      <alignment vertical="top"/>
    </xf>
    <xf numFmtId="0" fontId="89" fillId="0" borderId="0" xfId="0" applyFont="1" applyBorder="1" applyAlignment="1">
      <alignment horizontal="center"/>
    </xf>
    <xf numFmtId="197" fontId="88" fillId="0" borderId="0" xfId="0" applyNumberFormat="1" applyFont="1" applyBorder="1" applyAlignment="1">
      <alignment/>
    </xf>
    <xf numFmtId="200" fontId="0" fillId="0" borderId="0" xfId="15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7" fillId="0" borderId="0" xfId="24" applyFont="1">
      <alignment/>
      <protection/>
    </xf>
    <xf numFmtId="185" fontId="4" fillId="0" borderId="0" xfId="25" applyFont="1">
      <alignment/>
      <protection/>
    </xf>
    <xf numFmtId="0" fontId="5" fillId="0" borderId="0" xfId="26" applyFont="1">
      <alignment/>
      <protection/>
    </xf>
    <xf numFmtId="0" fontId="17" fillId="0" borderId="0" xfId="24" applyFont="1" applyBorder="1">
      <alignment/>
      <protection/>
    </xf>
    <xf numFmtId="0" fontId="5" fillId="0" borderId="0" xfId="26" applyFont="1" applyBorder="1">
      <alignment/>
      <protection/>
    </xf>
    <xf numFmtId="185" fontId="4" fillId="0" borderId="0" xfId="25" applyFont="1" applyBorder="1">
      <alignment/>
      <protection/>
    </xf>
    <xf numFmtId="0" fontId="17" fillId="0" borderId="0" xfId="26" applyFont="1" applyBorder="1" applyAlignment="1">
      <alignment horizontal="left"/>
      <protection/>
    </xf>
    <xf numFmtId="173" fontId="24" fillId="0" borderId="0" xfId="15" applyNumberFormat="1" applyFont="1" applyBorder="1" applyAlignment="1">
      <alignment horizontal="right"/>
    </xf>
    <xf numFmtId="173" fontId="7" fillId="0" borderId="0" xfId="15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12" fillId="0" borderId="0" xfId="0" applyFont="1" applyAlignment="1">
      <alignment/>
    </xf>
    <xf numFmtId="177" fontId="12" fillId="0" borderId="24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/>
    </xf>
    <xf numFmtId="0" fontId="93" fillId="0" borderId="0" xfId="0" applyFont="1" applyAlignment="1">
      <alignment/>
    </xf>
    <xf numFmtId="172" fontId="32" fillId="0" borderId="24" xfId="15" applyNumberFormat="1" applyFont="1" applyBorder="1" applyAlignment="1">
      <alignment horizontal="right" vertical="center"/>
    </xf>
    <xf numFmtId="172" fontId="31" fillId="0" borderId="24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0" fontId="23" fillId="0" borderId="0" xfId="22" applyFont="1" applyBorder="1">
      <alignment/>
      <protection/>
    </xf>
    <xf numFmtId="43" fontId="0" fillId="0" borderId="0" xfId="22" applyNumberFormat="1" applyFont="1">
      <alignment/>
      <protection/>
    </xf>
    <xf numFmtId="0" fontId="25" fillId="0" borderId="0" xfId="22" applyFont="1">
      <alignment/>
      <protection/>
    </xf>
    <xf numFmtId="194" fontId="21" fillId="0" borderId="21" xfId="15" applyNumberFormat="1" applyFont="1" applyBorder="1" applyAlignment="1">
      <alignment vertical="center"/>
    </xf>
    <xf numFmtId="172" fontId="26" fillId="0" borderId="0" xfId="15" applyNumberFormat="1" applyFont="1" applyBorder="1" applyAlignment="1">
      <alignment/>
    </xf>
    <xf numFmtId="172" fontId="33" fillId="0" borderId="0" xfId="15" applyNumberFormat="1" applyFont="1" applyBorder="1" applyAlignment="1">
      <alignment horizontal="center" vertical="center"/>
    </xf>
    <xf numFmtId="172" fontId="33" fillId="0" borderId="62" xfId="15" applyNumberFormat="1" applyFont="1" applyBorder="1" applyAlignment="1">
      <alignment horizontal="center" vertical="center"/>
    </xf>
    <xf numFmtId="172" fontId="0" fillId="0" borderId="76" xfId="0" applyNumberFormat="1" applyFont="1" applyBorder="1" applyAlignment="1">
      <alignment vertical="center"/>
    </xf>
    <xf numFmtId="172" fontId="28" fillId="0" borderId="0" xfId="15" applyNumberFormat="1" applyFont="1" applyBorder="1" applyAlignment="1">
      <alignment vertical="top"/>
    </xf>
    <xf numFmtId="172" fontId="28" fillId="0" borderId="57" xfId="0" applyNumberFormat="1" applyFont="1" applyBorder="1" applyAlignment="1">
      <alignment vertical="top"/>
    </xf>
    <xf numFmtId="172" fontId="33" fillId="0" borderId="42" xfId="0" applyNumberFormat="1" applyFont="1" applyBorder="1" applyAlignment="1">
      <alignment vertical="center"/>
    </xf>
    <xf numFmtId="172" fontId="33" fillId="0" borderId="0" xfId="0" applyNumberFormat="1" applyFont="1" applyBorder="1" applyAlignment="1">
      <alignment vertical="center"/>
    </xf>
    <xf numFmtId="43" fontId="32" fillId="1" borderId="30" xfId="15" applyFont="1" applyFill="1" applyBorder="1" applyAlignment="1">
      <alignment horizontal="center"/>
    </xf>
    <xf numFmtId="43" fontId="32" fillId="1" borderId="0" xfId="15" applyFont="1" applyFill="1" applyBorder="1" applyAlignment="1">
      <alignment horizontal="center"/>
    </xf>
    <xf numFmtId="43" fontId="39" fillId="1" borderId="0" xfId="15" applyFont="1" applyFill="1" applyBorder="1" applyAlignment="1">
      <alignment horizontal="center"/>
    </xf>
    <xf numFmtId="0" fontId="0" fillId="1" borderId="29" xfId="0" applyFont="1" applyFill="1" applyBorder="1" applyAlignment="1">
      <alignment/>
    </xf>
    <xf numFmtId="0" fontId="26" fillId="1" borderId="4" xfId="23" applyFont="1" applyFill="1" applyBorder="1" applyAlignment="1">
      <alignment horizontal="center" vertical="center"/>
      <protection/>
    </xf>
    <xf numFmtId="198" fontId="35" fillId="0" borderId="0" xfId="15" applyNumberFormat="1" applyFont="1" applyBorder="1" applyAlignment="1">
      <alignment vertical="center"/>
    </xf>
    <xf numFmtId="198" fontId="35" fillId="0" borderId="0" xfId="0" applyNumberFormat="1" applyFont="1" applyBorder="1" applyAlignment="1">
      <alignment vertical="center"/>
    </xf>
    <xf numFmtId="198" fontId="58" fillId="0" borderId="0" xfId="15" applyNumberFormat="1" applyFont="1" applyBorder="1" applyAlignment="1">
      <alignment vertical="center"/>
    </xf>
    <xf numFmtId="198" fontId="20" fillId="0" borderId="0" xfId="15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45" fillId="0" borderId="0" xfId="23" applyFont="1" applyBorder="1">
      <alignment/>
      <protection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172" fontId="96" fillId="0" borderId="0" xfId="0" applyNumberFormat="1" applyFont="1" applyBorder="1" applyAlignment="1">
      <alignment/>
    </xf>
    <xf numFmtId="0" fontId="96" fillId="0" borderId="0" xfId="0" applyFont="1" applyBorder="1" applyAlignment="1">
      <alignment/>
    </xf>
    <xf numFmtId="0" fontId="97" fillId="0" borderId="0" xfId="0" applyFont="1" applyBorder="1" applyAlignment="1">
      <alignment horizontal="center" vertical="center"/>
    </xf>
    <xf numFmtId="172" fontId="96" fillId="0" borderId="0" xfId="0" applyNumberFormat="1" applyFont="1" applyBorder="1" applyAlignment="1">
      <alignment horizontal="center" vertical="center"/>
    </xf>
    <xf numFmtId="193" fontId="17" fillId="0" borderId="0" xfId="15" applyNumberFormat="1" applyFont="1" applyBorder="1" applyAlignment="1">
      <alignment horizontal="center" vertical="center"/>
    </xf>
    <xf numFmtId="198" fontId="7" fillId="0" borderId="0" xfId="15" applyNumberFormat="1" applyFont="1" applyBorder="1" applyAlignment="1">
      <alignment horizontal="right" vertical="center"/>
    </xf>
    <xf numFmtId="198" fontId="0" fillId="0" borderId="0" xfId="0" applyNumberFormat="1" applyBorder="1" applyAlignment="1">
      <alignment horizontal="right"/>
    </xf>
    <xf numFmtId="198" fontId="0" fillId="0" borderId="0" xfId="0" applyNumberFormat="1" applyBorder="1" applyAlignment="1">
      <alignment vertical="center"/>
    </xf>
    <xf numFmtId="198" fontId="0" fillId="0" borderId="0" xfId="0" applyNumberFormat="1" applyBorder="1" applyAlignment="1">
      <alignment/>
    </xf>
    <xf numFmtId="194" fontId="0" fillId="0" borderId="0" xfId="0" applyNumberFormat="1" applyBorder="1" applyAlignment="1">
      <alignment horizontal="right"/>
    </xf>
    <xf numFmtId="0" fontId="35" fillId="0" borderId="0" xfId="0" applyFont="1" applyBorder="1" applyAlignment="1" quotePrefix="1">
      <alignment horizontal="center" vertical="center"/>
    </xf>
    <xf numFmtId="188" fontId="36" fillId="0" borderId="0" xfId="15" applyNumberFormat="1" applyFont="1" applyBorder="1" applyAlignment="1">
      <alignment vertical="center"/>
    </xf>
    <xf numFmtId="43" fontId="84" fillId="0" borderId="0" xfId="15" applyFont="1" applyBorder="1" applyAlignment="1">
      <alignment/>
    </xf>
    <xf numFmtId="0" fontId="88" fillId="0" borderId="0" xfId="0" applyFont="1" applyBorder="1" applyAlignment="1">
      <alignment horizontal="right"/>
    </xf>
    <xf numFmtId="0" fontId="89" fillId="0" borderId="0" xfId="0" applyFont="1" applyBorder="1" applyAlignment="1">
      <alignment horizontal="left" vertical="center"/>
    </xf>
    <xf numFmtId="0" fontId="98" fillId="0" borderId="0" xfId="0" applyFont="1" applyBorder="1" applyAlignment="1">
      <alignment horizontal="centerContinuous" vertical="center"/>
    </xf>
    <xf numFmtId="0" fontId="92" fillId="0" borderId="0" xfId="0" applyFont="1" applyBorder="1" applyAlignment="1" quotePrefix="1">
      <alignment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Border="1" applyAlignment="1" quotePrefix="1">
      <alignment horizontal="left" vertical="center" indent="1"/>
    </xf>
    <xf numFmtId="43" fontId="99" fillId="0" borderId="0" xfId="15" applyFont="1" applyBorder="1" applyAlignment="1">
      <alignment/>
    </xf>
    <xf numFmtId="43" fontId="99" fillId="0" borderId="0" xfId="0" applyNumberFormat="1" applyFont="1" applyBorder="1" applyAlignment="1">
      <alignment/>
    </xf>
    <xf numFmtId="43" fontId="99" fillId="0" borderId="0" xfId="0" applyNumberFormat="1" applyFont="1" applyFill="1" applyBorder="1" applyAlignment="1">
      <alignment/>
    </xf>
    <xf numFmtId="178" fontId="99" fillId="0" borderId="0" xfId="0" applyNumberFormat="1" applyFont="1" applyBorder="1" applyAlignment="1">
      <alignment/>
    </xf>
    <xf numFmtId="178" fontId="99" fillId="0" borderId="0" xfId="0" applyNumberFormat="1" applyFont="1" applyFill="1" applyBorder="1" applyAlignment="1">
      <alignment/>
    </xf>
    <xf numFmtId="172" fontId="84" fillId="0" borderId="0" xfId="0" applyNumberFormat="1" applyFont="1" applyBorder="1" applyAlignment="1">
      <alignment vertical="center"/>
    </xf>
    <xf numFmtId="183" fontId="84" fillId="0" borderId="0" xfId="0" applyNumberFormat="1" applyFont="1" applyBorder="1" applyAlignment="1">
      <alignment horizontal="center" vertical="center"/>
    </xf>
    <xf numFmtId="43" fontId="100" fillId="0" borderId="0" xfId="0" applyNumberFormat="1" applyFont="1" applyBorder="1" applyAlignment="1">
      <alignment/>
    </xf>
    <xf numFmtId="171" fontId="100" fillId="0" borderId="0" xfId="0" applyNumberFormat="1" applyFont="1" applyBorder="1" applyAlignment="1">
      <alignment/>
    </xf>
    <xf numFmtId="201" fontId="84" fillId="0" borderId="0" xfId="0" applyNumberFormat="1" applyFont="1" applyBorder="1" applyAlignment="1">
      <alignment horizontal="right" vertical="center"/>
    </xf>
    <xf numFmtId="177" fontId="84" fillId="0" borderId="0" xfId="0" applyNumberFormat="1" applyFont="1" applyBorder="1" applyAlignment="1">
      <alignment horizontal="center" vertical="center"/>
    </xf>
    <xf numFmtId="202" fontId="84" fillId="0" borderId="0" xfId="0" applyNumberFormat="1" applyFont="1" applyBorder="1" applyAlignment="1">
      <alignment vertical="center"/>
    </xf>
    <xf numFmtId="0" fontId="88" fillId="0" borderId="0" xfId="23" applyFont="1" applyBorder="1">
      <alignment/>
      <protection/>
    </xf>
    <xf numFmtId="0" fontId="101" fillId="0" borderId="0" xfId="23" applyFont="1" applyBorder="1" applyAlignment="1">
      <alignment horizontal="center"/>
      <protection/>
    </xf>
    <xf numFmtId="0" fontId="88" fillId="0" borderId="0" xfId="23" applyFont="1">
      <alignment/>
      <protection/>
    </xf>
    <xf numFmtId="2" fontId="84" fillId="0" borderId="0" xfId="0" applyNumberFormat="1" applyFont="1" applyAlignment="1">
      <alignment/>
    </xf>
    <xf numFmtId="185" fontId="84" fillId="0" borderId="0" xfId="25" applyFont="1">
      <alignment/>
      <protection/>
    </xf>
    <xf numFmtId="0" fontId="87" fillId="0" borderId="0" xfId="26" applyFont="1" applyBorder="1" applyAlignment="1">
      <alignment horizontal="center"/>
      <protection/>
    </xf>
    <xf numFmtId="0" fontId="87" fillId="0" borderId="0" xfId="26" applyFont="1" applyBorder="1" applyAlignment="1">
      <alignment horizontal="center" vertical="center"/>
      <protection/>
    </xf>
    <xf numFmtId="17" fontId="84" fillId="0" borderId="0" xfId="26" applyNumberFormat="1" applyFont="1" applyBorder="1" applyAlignment="1" quotePrefix="1">
      <alignment horizontal="left" vertical="center"/>
      <protection/>
    </xf>
    <xf numFmtId="183" fontId="85" fillId="0" borderId="0" xfId="15" applyNumberFormat="1" applyFont="1" applyBorder="1" applyAlignment="1">
      <alignment horizontal="center" vertical="center"/>
    </xf>
    <xf numFmtId="185" fontId="84" fillId="0" borderId="0" xfId="25" applyFont="1" applyBorder="1">
      <alignment/>
      <protection/>
    </xf>
    <xf numFmtId="0" fontId="87" fillId="0" borderId="0" xfId="26" applyFont="1" applyBorder="1" applyAlignment="1">
      <alignment horizontal="center" vertical="center" wrapText="1"/>
      <protection/>
    </xf>
    <xf numFmtId="0" fontId="85" fillId="0" borderId="0" xfId="26" applyFont="1" applyBorder="1" applyAlignment="1">
      <alignment horizontal="left"/>
      <protection/>
    </xf>
    <xf numFmtId="183" fontId="85" fillId="0" borderId="0" xfId="26" applyNumberFormat="1" applyFont="1" applyBorder="1" applyAlignment="1">
      <alignment vertical="center"/>
      <protection/>
    </xf>
    <xf numFmtId="0" fontId="84" fillId="0" borderId="0" xfId="24" applyFont="1">
      <alignment/>
      <protection/>
    </xf>
    <xf numFmtId="173" fontId="0" fillId="0" borderId="0" xfId="0" applyNumberFormat="1" applyFont="1" applyBorder="1" applyAlignment="1">
      <alignment vertical="center"/>
    </xf>
    <xf numFmtId="172" fontId="0" fillId="0" borderId="62" xfId="0" applyNumberFormat="1" applyFont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172" fontId="28" fillId="0" borderId="0" xfId="0" applyNumberFormat="1" applyFont="1" applyBorder="1" applyAlignment="1">
      <alignment vertical="top"/>
    </xf>
    <xf numFmtId="43" fontId="0" fillId="0" borderId="0" xfId="0" applyNumberFormat="1" applyFont="1" applyBorder="1" applyAlignment="1">
      <alignment vertical="center"/>
    </xf>
    <xf numFmtId="173" fontId="0" fillId="0" borderId="62" xfId="0" applyNumberFormat="1" applyFont="1" applyBorder="1" applyAlignment="1">
      <alignment vertical="center"/>
    </xf>
    <xf numFmtId="173" fontId="0" fillId="0" borderId="16" xfId="0" applyNumberFormat="1" applyFont="1" applyBorder="1" applyAlignment="1">
      <alignment vertical="center"/>
    </xf>
    <xf numFmtId="1" fontId="5" fillId="0" borderId="0" xfId="26" applyNumberFormat="1">
      <alignment/>
      <protection/>
    </xf>
    <xf numFmtId="0" fontId="41" fillId="0" borderId="77" xfId="27" applyFont="1" applyBorder="1" applyAlignment="1">
      <alignment horizontal="center" vertical="center" wrapText="1"/>
      <protection/>
    </xf>
    <xf numFmtId="0" fontId="41" fillId="0" borderId="49" xfId="27" applyFont="1" applyBorder="1" applyAlignment="1">
      <alignment horizontal="center" vertical="center" wrapText="1"/>
      <protection/>
    </xf>
    <xf numFmtId="173" fontId="35" fillId="0" borderId="78" xfId="27" applyNumberFormat="1" applyFont="1" applyBorder="1" applyAlignment="1">
      <alignment vertical="center"/>
      <protection/>
    </xf>
    <xf numFmtId="172" fontId="0" fillId="0" borderId="0" xfId="0" applyNumberFormat="1" applyFont="1" applyAlignment="1">
      <alignment/>
    </xf>
    <xf numFmtId="192" fontId="18" fillId="0" borderId="0" xfId="23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85" fillId="0" borderId="0" xfId="21" applyFont="1">
      <alignment/>
      <protection/>
    </xf>
    <xf numFmtId="0" fontId="85" fillId="0" borderId="0" xfId="21" applyFont="1" applyBorder="1">
      <alignment/>
      <protection/>
    </xf>
    <xf numFmtId="0" fontId="85" fillId="0" borderId="0" xfId="26" applyFont="1" applyBorder="1" applyAlignment="1">
      <alignment horizontal="center" vertical="center" wrapText="1"/>
      <protection/>
    </xf>
    <xf numFmtId="0" fontId="85" fillId="0" borderId="0" xfId="26" applyFont="1" applyBorder="1">
      <alignment/>
      <protection/>
    </xf>
    <xf numFmtId="3" fontId="85" fillId="0" borderId="0" xfId="26" applyNumberFormat="1" applyFont="1" applyBorder="1" applyAlignment="1">
      <alignment vertical="center"/>
      <protection/>
    </xf>
    <xf numFmtId="1" fontId="18" fillId="0" borderId="0" xfId="24" applyNumberFormat="1" applyFont="1">
      <alignment/>
      <protection/>
    </xf>
    <xf numFmtId="1" fontId="10" fillId="0" borderId="0" xfId="24" applyNumberFormat="1" applyFont="1">
      <alignment/>
      <protection/>
    </xf>
    <xf numFmtId="0" fontId="0" fillId="0" borderId="0" xfId="0" applyFont="1" applyBorder="1" applyAlignment="1">
      <alignment horizontal="center"/>
    </xf>
    <xf numFmtId="183" fontId="0" fillId="0" borderId="0" xfId="15" applyNumberFormat="1" applyFont="1" applyBorder="1" applyAlignment="1">
      <alignment/>
    </xf>
    <xf numFmtId="173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26" fillId="0" borderId="32" xfId="15" applyNumberFormat="1" applyFont="1" applyBorder="1" applyAlignment="1">
      <alignment horizontal="center" vertical="center"/>
    </xf>
    <xf numFmtId="194" fontId="17" fillId="0" borderId="0" xfId="0" applyNumberFormat="1" applyFont="1" applyAlignment="1">
      <alignment/>
    </xf>
    <xf numFmtId="172" fontId="26" fillId="0" borderId="4" xfId="0" applyNumberFormat="1" applyFont="1" applyBorder="1" applyAlignment="1">
      <alignment/>
    </xf>
    <xf numFmtId="172" fontId="32" fillId="0" borderId="32" xfId="0" applyNumberFormat="1" applyFont="1" applyBorder="1" applyAlignment="1">
      <alignment/>
    </xf>
    <xf numFmtId="0" fontId="7" fillId="0" borderId="32" xfId="24" applyFont="1" applyBorder="1">
      <alignment/>
      <protection/>
    </xf>
    <xf numFmtId="0" fontId="17" fillId="0" borderId="4" xfId="24" applyBorder="1">
      <alignment/>
      <protection/>
    </xf>
    <xf numFmtId="0" fontId="17" fillId="0" borderId="27" xfId="24" applyBorder="1">
      <alignment/>
      <protection/>
    </xf>
    <xf numFmtId="0" fontId="99" fillId="0" borderId="0" xfId="0" applyFont="1" applyBorder="1" applyAlignment="1">
      <alignment/>
    </xf>
    <xf numFmtId="183" fontId="99" fillId="0" borderId="0" xfId="0" applyNumberFormat="1" applyFont="1" applyBorder="1" applyAlignment="1">
      <alignment/>
    </xf>
    <xf numFmtId="183" fontId="99" fillId="0" borderId="0" xfId="15" applyNumberFormat="1" applyFont="1" applyBorder="1" applyAlignment="1">
      <alignment/>
    </xf>
    <xf numFmtId="0" fontId="5" fillId="0" borderId="26" xfId="26" applyBorder="1">
      <alignment/>
      <protection/>
    </xf>
    <xf numFmtId="183" fontId="84" fillId="0" borderId="0" xfId="26" applyNumberFormat="1" applyFont="1">
      <alignment/>
      <protection/>
    </xf>
    <xf numFmtId="0" fontId="18" fillId="0" borderId="50" xfId="26" applyFont="1" applyBorder="1">
      <alignment/>
      <protection/>
    </xf>
    <xf numFmtId="0" fontId="18" fillId="0" borderId="52" xfId="26" applyFont="1" applyBorder="1">
      <alignment/>
      <protection/>
    </xf>
    <xf numFmtId="0" fontId="10" fillId="0" borderId="0" xfId="26" applyFont="1">
      <alignment/>
      <protection/>
    </xf>
    <xf numFmtId="0" fontId="10" fillId="0" borderId="9" xfId="26" applyFont="1" applyBorder="1">
      <alignment/>
      <protection/>
    </xf>
    <xf numFmtId="0" fontId="24" fillId="0" borderId="0" xfId="21" applyFont="1" applyBorder="1">
      <alignment/>
      <protection/>
    </xf>
    <xf numFmtId="175" fontId="35" fillId="0" borderId="79" xfId="16" applyNumberFormat="1" applyFont="1" applyBorder="1" applyAlignment="1">
      <alignment vertical="center"/>
    </xf>
    <xf numFmtId="172" fontId="0" fillId="0" borderId="0" xfId="0" applyNumberFormat="1" applyFont="1" applyBorder="1" applyAlignment="1">
      <alignment/>
    </xf>
    <xf numFmtId="0" fontId="10" fillId="0" borderId="70" xfId="26" applyFont="1" applyBorder="1">
      <alignment/>
      <protection/>
    </xf>
    <xf numFmtId="0" fontId="10" fillId="0" borderId="59" xfId="26" applyFont="1" applyBorder="1">
      <alignment/>
      <protection/>
    </xf>
    <xf numFmtId="0" fontId="10" fillId="0" borderId="69" xfId="26" applyFont="1" applyBorder="1">
      <alignment/>
      <protection/>
    </xf>
    <xf numFmtId="173" fontId="27" fillId="0" borderId="4" xfId="15" applyNumberFormat="1" applyFont="1" applyBorder="1" applyAlignment="1">
      <alignment horizontal="center" vertical="center"/>
    </xf>
    <xf numFmtId="172" fontId="27" fillId="0" borderId="24" xfId="15" applyNumberFormat="1" applyFont="1" applyBorder="1" applyAlignment="1">
      <alignment horizontal="center" vertical="center"/>
    </xf>
    <xf numFmtId="185" fontId="0" fillId="0" borderId="80" xfId="25" applyFont="1" applyBorder="1" applyAlignment="1">
      <alignment horizontal="center" vertical="center"/>
      <protection/>
    </xf>
    <xf numFmtId="206" fontId="33" fillId="0" borderId="0" xfId="15" applyNumberFormat="1" applyFont="1" applyBorder="1" applyAlignment="1" quotePrefix="1">
      <alignment horizontal="right" vertical="center"/>
    </xf>
    <xf numFmtId="206" fontId="33" fillId="0" borderId="57" xfId="15" applyNumberFormat="1" applyFont="1" applyBorder="1" applyAlignment="1" quotePrefix="1">
      <alignment horizontal="right" vertical="center"/>
    </xf>
    <xf numFmtId="207" fontId="33" fillId="0" borderId="0" xfId="15" applyNumberFormat="1" applyFont="1" applyBorder="1" applyAlignment="1" quotePrefix="1">
      <alignment horizontal="right" vertical="center"/>
    </xf>
    <xf numFmtId="173" fontId="10" fillId="0" borderId="48" xfId="15" applyNumberFormat="1" applyFont="1" applyBorder="1" applyAlignment="1">
      <alignment/>
    </xf>
    <xf numFmtId="173" fontId="20" fillId="0" borderId="21" xfId="15" applyNumberFormat="1" applyFont="1" applyBorder="1" applyAlignment="1">
      <alignment horizontal="center" vertical="center"/>
    </xf>
    <xf numFmtId="185" fontId="87" fillId="0" borderId="0" xfId="25" applyFont="1" applyBorder="1" applyAlignment="1">
      <alignment horizontal="center" vertical="center" wrapText="1"/>
      <protection/>
    </xf>
    <xf numFmtId="185" fontId="87" fillId="0" borderId="0" xfId="25" applyFont="1" applyBorder="1" applyAlignment="1">
      <alignment wrapText="1"/>
      <protection/>
    </xf>
    <xf numFmtId="185" fontId="103" fillId="0" borderId="0" xfId="25" applyFont="1" applyBorder="1">
      <alignment/>
      <protection/>
    </xf>
    <xf numFmtId="2" fontId="86" fillId="0" borderId="0" xfId="25" applyNumberFormat="1" applyFont="1" applyBorder="1">
      <alignment/>
      <protection/>
    </xf>
    <xf numFmtId="186" fontId="86" fillId="0" borderId="0" xfId="25" applyNumberFormat="1" applyFont="1" applyBorder="1">
      <alignment/>
      <protection/>
    </xf>
    <xf numFmtId="2" fontId="86" fillId="0" borderId="0" xfId="25" applyNumberFormat="1" applyFont="1" applyFill="1" applyBorder="1">
      <alignment/>
      <protection/>
    </xf>
    <xf numFmtId="3" fontId="85" fillId="0" borderId="0" xfId="21" applyNumberFormat="1" applyFont="1" applyBorder="1">
      <alignment/>
      <protection/>
    </xf>
    <xf numFmtId="0" fontId="5" fillId="0" borderId="32" xfId="26" applyBorder="1">
      <alignment/>
      <protection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183" fontId="88" fillId="0" borderId="0" xfId="15" applyNumberFormat="1" applyFont="1" applyBorder="1" applyAlignment="1">
      <alignment/>
    </xf>
    <xf numFmtId="1" fontId="88" fillId="0" borderId="0" xfId="0" applyNumberFormat="1" applyFont="1" applyBorder="1" applyAlignment="1">
      <alignment/>
    </xf>
    <xf numFmtId="183" fontId="88" fillId="0" borderId="0" xfId="0" applyNumberFormat="1" applyFont="1" applyBorder="1" applyAlignment="1">
      <alignment/>
    </xf>
    <xf numFmtId="0" fontId="88" fillId="0" borderId="0" xfId="0" applyFont="1" applyBorder="1" applyAlignment="1">
      <alignment vertical="center"/>
    </xf>
    <xf numFmtId="183" fontId="88" fillId="0" borderId="0" xfId="15" applyNumberFormat="1" applyFont="1" applyBorder="1" applyAlignment="1">
      <alignment vertical="center"/>
    </xf>
    <xf numFmtId="0" fontId="88" fillId="0" borderId="0" xfId="23" applyFont="1" applyBorder="1" applyAlignment="1">
      <alignment horizontal="center"/>
      <protection/>
    </xf>
    <xf numFmtId="43" fontId="99" fillId="0" borderId="0" xfId="23" applyNumberFormat="1" applyFont="1" applyBorder="1">
      <alignment/>
      <protection/>
    </xf>
    <xf numFmtId="0" fontId="99" fillId="0" borderId="0" xfId="23" applyFont="1">
      <alignment/>
      <protection/>
    </xf>
    <xf numFmtId="0" fontId="104" fillId="0" borderId="0" xfId="0" applyFont="1" applyBorder="1" applyAlignment="1">
      <alignment/>
    </xf>
    <xf numFmtId="173" fontId="35" fillId="0" borderId="21" xfId="15" applyNumberFormat="1" applyFont="1" applyBorder="1" applyAlignment="1">
      <alignment horizontal="center" vertical="center"/>
    </xf>
    <xf numFmtId="172" fontId="35" fillId="0" borderId="81" xfId="27" applyNumberFormat="1" applyFont="1" applyBorder="1" applyAlignment="1">
      <alignment vertical="center"/>
      <protection/>
    </xf>
    <xf numFmtId="0" fontId="32" fillId="0" borderId="1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90" fontId="17" fillId="0" borderId="21" xfId="15" applyNumberFormat="1" applyFont="1" applyBorder="1" applyAlignment="1">
      <alignment horizontal="right" vertical="center"/>
    </xf>
    <xf numFmtId="190" fontId="0" fillId="0" borderId="24" xfId="0" applyNumberFormat="1" applyBorder="1" applyAlignment="1">
      <alignment horizontal="right" vertical="center"/>
    </xf>
    <xf numFmtId="190" fontId="7" fillId="0" borderId="21" xfId="15" applyNumberFormat="1" applyFont="1" applyBorder="1" applyAlignment="1" quotePrefix="1">
      <alignment horizontal="right" vertical="center"/>
    </xf>
    <xf numFmtId="189" fontId="17" fillId="0" borderId="4" xfId="15" applyNumberFormat="1" applyFont="1" applyBorder="1" applyAlignment="1" quotePrefix="1">
      <alignment horizontal="right" vertical="center"/>
    </xf>
    <xf numFmtId="189" fontId="17" fillId="0" borderId="4" xfId="15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95" fontId="0" fillId="0" borderId="24" xfId="0" applyNumberFormat="1" applyBorder="1" applyAlignment="1">
      <alignment horizontal="right" vertical="center"/>
    </xf>
    <xf numFmtId="190" fontId="17" fillId="0" borderId="21" xfId="15" applyNumberFormat="1" applyFont="1" applyBorder="1" applyAlignment="1" quotePrefix="1">
      <alignment horizontal="right" vertical="center"/>
    </xf>
    <xf numFmtId="190" fontId="0" fillId="0" borderId="24" xfId="0" applyNumberFormat="1" applyBorder="1" applyAlignment="1">
      <alignment horizontal="right"/>
    </xf>
    <xf numFmtId="195" fontId="0" fillId="0" borderId="0" xfId="0" applyNumberFormat="1" applyBorder="1" applyAlignment="1">
      <alignment horizontal="right"/>
    </xf>
    <xf numFmtId="195" fontId="0" fillId="0" borderId="24" xfId="0" applyNumberFormat="1" applyBorder="1" applyAlignment="1">
      <alignment horizontal="right"/>
    </xf>
    <xf numFmtId="195" fontId="17" fillId="0" borderId="21" xfId="15" applyNumberFormat="1" applyFont="1" applyBorder="1" applyAlignment="1">
      <alignment horizontal="right" vertical="center"/>
    </xf>
    <xf numFmtId="195" fontId="0" fillId="0" borderId="0" xfId="0" applyNumberFormat="1" applyBorder="1" applyAlignment="1">
      <alignment horizontal="right" vertical="center"/>
    </xf>
    <xf numFmtId="195" fontId="17" fillId="0" borderId="21" xfId="15" applyNumberFormat="1" applyFont="1" applyBorder="1" applyAlignment="1" quotePrefix="1">
      <alignment horizontal="right" vertic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24" fillId="0" borderId="6" xfId="22" applyFont="1" applyBorder="1" applyAlignment="1">
      <alignment horizontal="center" vertical="center" wrapText="1"/>
      <protection/>
    </xf>
    <xf numFmtId="0" fontId="24" fillId="0" borderId="9" xfId="22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7" fillId="0" borderId="14" xfId="23" applyFont="1" applyBorder="1" applyAlignment="1">
      <alignment horizontal="center" vertical="center"/>
      <protection/>
    </xf>
    <xf numFmtId="0" fontId="7" fillId="0" borderId="20" xfId="23" applyFont="1" applyBorder="1" applyAlignment="1">
      <alignment horizontal="center" vertical="center"/>
      <protection/>
    </xf>
    <xf numFmtId="0" fontId="24" fillId="0" borderId="19" xfId="23" applyFont="1" applyBorder="1" applyAlignment="1">
      <alignment horizontal="center" vertical="center"/>
      <protection/>
    </xf>
    <xf numFmtId="0" fontId="24" fillId="0" borderId="30" xfId="23" applyFont="1" applyBorder="1" applyAlignment="1">
      <alignment horizontal="center" vertical="center"/>
      <protection/>
    </xf>
    <xf numFmtId="0" fontId="24" fillId="0" borderId="28" xfId="23" applyFont="1" applyBorder="1" applyAlignment="1">
      <alignment horizontal="center" vertical="center"/>
      <protection/>
    </xf>
    <xf numFmtId="0" fontId="24" fillId="0" borderId="21" xfId="23" applyFont="1" applyBorder="1" applyAlignment="1">
      <alignment horizontal="center" vertical="center"/>
      <protection/>
    </xf>
    <xf numFmtId="0" fontId="24" fillId="0" borderId="0" xfId="23" applyFont="1" applyBorder="1" applyAlignment="1">
      <alignment horizontal="center" vertical="center"/>
      <protection/>
    </xf>
    <xf numFmtId="0" fontId="24" fillId="0" borderId="24" xfId="23" applyFont="1" applyBorder="1" applyAlignment="1">
      <alignment horizontal="center" vertical="center"/>
      <protection/>
    </xf>
    <xf numFmtId="0" fontId="17" fillId="1" borderId="21" xfId="0" applyFont="1" applyFill="1" applyBorder="1" applyAlignment="1">
      <alignment horizontal="right" vertical="center"/>
    </xf>
    <xf numFmtId="0" fontId="0" fillId="1" borderId="0" xfId="0" applyFill="1" applyBorder="1" applyAlignment="1">
      <alignment horizontal="right" vertical="center"/>
    </xf>
    <xf numFmtId="0" fontId="0" fillId="1" borderId="24" xfId="0" applyFill="1" applyBorder="1" applyAlignment="1">
      <alignment horizontal="right" vertical="center"/>
    </xf>
    <xf numFmtId="0" fontId="20" fillId="0" borderId="25" xfId="0" applyFont="1" applyBorder="1" applyAlignment="1">
      <alignment/>
    </xf>
    <xf numFmtId="0" fontId="0" fillId="0" borderId="26" xfId="0" applyBorder="1" applyAlignment="1">
      <alignment/>
    </xf>
    <xf numFmtId="0" fontId="7" fillId="0" borderId="3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2" fontId="26" fillId="0" borderId="19" xfId="15" applyNumberFormat="1" applyFont="1" applyBorder="1" applyAlignment="1">
      <alignment vertical="center" wrapText="1"/>
    </xf>
    <xf numFmtId="172" fontId="0" fillId="0" borderId="28" xfId="0" applyNumberFormat="1" applyBorder="1" applyAlignment="1">
      <alignment vertical="center" wrapText="1"/>
    </xf>
    <xf numFmtId="172" fontId="26" fillId="1" borderId="21" xfId="0" applyNumberFormat="1" applyFont="1" applyFill="1" applyBorder="1" applyAlignment="1">
      <alignment vertical="center" wrapText="1"/>
    </xf>
    <xf numFmtId="172" fontId="0" fillId="1" borderId="24" xfId="0" applyNumberFormat="1" applyFill="1" applyBorder="1" applyAlignment="1">
      <alignment vertical="center" wrapText="1"/>
    </xf>
    <xf numFmtId="183" fontId="26" fillId="0" borderId="25" xfId="0" applyNumberFormat="1" applyFont="1" applyBorder="1" applyAlignment="1">
      <alignment horizontal="center" vertical="center" wrapText="1"/>
    </xf>
    <xf numFmtId="183" fontId="26" fillId="0" borderId="26" xfId="0" applyNumberFormat="1" applyFont="1" applyBorder="1" applyAlignment="1">
      <alignment horizontal="center" vertical="center" wrapText="1"/>
    </xf>
    <xf numFmtId="172" fontId="27" fillId="0" borderId="21" xfId="15" applyNumberFormat="1" applyFont="1" applyBorder="1" applyAlignment="1">
      <alignment vertical="center" wrapText="1"/>
    </xf>
    <xf numFmtId="172" fontId="0" fillId="0" borderId="24" xfId="0" applyNumberFormat="1" applyBorder="1" applyAlignment="1">
      <alignment vertical="center" wrapText="1"/>
    </xf>
    <xf numFmtId="172" fontId="26" fillId="0" borderId="21" xfId="15" applyNumberFormat="1" applyFont="1" applyBorder="1" applyAlignment="1">
      <alignment vertical="center" wrapText="1"/>
    </xf>
    <xf numFmtId="172" fontId="26" fillId="1" borderId="24" xfId="0" applyNumberFormat="1" applyFont="1" applyFill="1" applyBorder="1" applyAlignment="1">
      <alignment vertical="center" wrapText="1"/>
    </xf>
    <xf numFmtId="172" fontId="17" fillId="0" borderId="21" xfId="15" applyNumberFormat="1" applyFont="1" applyBorder="1" applyAlignment="1">
      <alignment vertical="center" wrapText="1"/>
    </xf>
    <xf numFmtId="172" fontId="17" fillId="0" borderId="24" xfId="15" applyNumberFormat="1" applyFont="1" applyBorder="1" applyAlignment="1">
      <alignment vertical="center" wrapText="1"/>
    </xf>
    <xf numFmtId="172" fontId="26" fillId="0" borderId="24" xfId="15" applyNumberFormat="1" applyFont="1" applyBorder="1" applyAlignment="1">
      <alignment vertical="center" wrapText="1"/>
    </xf>
    <xf numFmtId="172" fontId="26" fillId="0" borderId="28" xfId="15" applyNumberFormat="1" applyFont="1" applyBorder="1" applyAlignment="1">
      <alignment vertical="center" wrapText="1"/>
    </xf>
    <xf numFmtId="172" fontId="32" fillId="0" borderId="21" xfId="16" applyNumberFormat="1" applyFont="1" applyBorder="1" applyAlignment="1">
      <alignment vertical="center" wrapText="1"/>
    </xf>
    <xf numFmtId="172" fontId="32" fillId="0" borderId="24" xfId="16" applyNumberFormat="1" applyFont="1" applyBorder="1" applyAlignment="1">
      <alignment vertical="center" wrapText="1"/>
    </xf>
    <xf numFmtId="172" fontId="27" fillId="0" borderId="24" xfId="15" applyNumberFormat="1" applyFont="1" applyBorder="1" applyAlignment="1">
      <alignment vertical="center" wrapText="1"/>
    </xf>
    <xf numFmtId="172" fontId="31" fillId="0" borderId="21" xfId="0" applyNumberFormat="1" applyFont="1" applyBorder="1" applyAlignment="1">
      <alignment vertical="center" wrapText="1"/>
    </xf>
    <xf numFmtId="172" fontId="31" fillId="0" borderId="24" xfId="0" applyNumberFormat="1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94" fontId="21" fillId="0" borderId="21" xfId="15" applyNumberFormat="1" applyFont="1" applyBorder="1" applyAlignment="1">
      <alignment horizontal="right" vertical="center"/>
    </xf>
    <xf numFmtId="194" fontId="21" fillId="0" borderId="0" xfId="15" applyNumberFormat="1" applyFont="1" applyBorder="1" applyAlignment="1">
      <alignment horizontal="right" vertical="center"/>
    </xf>
    <xf numFmtId="194" fontId="21" fillId="0" borderId="24" xfId="15" applyNumberFormat="1" applyFont="1" applyBorder="1" applyAlignment="1">
      <alignment horizontal="right" vertical="center"/>
    </xf>
    <xf numFmtId="194" fontId="7" fillId="0" borderId="31" xfId="15" applyNumberFormat="1" applyFont="1" applyBorder="1" applyAlignment="1">
      <alignment horizontal="right" vertical="center"/>
    </xf>
    <xf numFmtId="194" fontId="0" fillId="0" borderId="14" xfId="0" applyNumberFormat="1" applyBorder="1" applyAlignment="1">
      <alignment horizontal="right"/>
    </xf>
    <xf numFmtId="194" fontId="0" fillId="0" borderId="20" xfId="0" applyNumberFormat="1" applyBorder="1" applyAlignment="1">
      <alignment horizontal="right"/>
    </xf>
    <xf numFmtId="198" fontId="35" fillId="0" borderId="19" xfId="15" applyNumberFormat="1" applyFont="1" applyBorder="1" applyAlignment="1">
      <alignment vertical="center"/>
    </xf>
    <xf numFmtId="198" fontId="35" fillId="0" borderId="30" xfId="15" applyNumberFormat="1" applyFont="1" applyBorder="1" applyAlignment="1">
      <alignment vertical="center"/>
    </xf>
    <xf numFmtId="198" fontId="35" fillId="0" borderId="28" xfId="15" applyNumberFormat="1" applyFont="1" applyBorder="1" applyAlignment="1">
      <alignment vertical="center"/>
    </xf>
    <xf numFmtId="198" fontId="20" fillId="0" borderId="21" xfId="15" applyNumberFormat="1" applyFont="1" applyBorder="1" applyAlignment="1">
      <alignment vertical="center"/>
    </xf>
    <xf numFmtId="198" fontId="20" fillId="0" borderId="0" xfId="15" applyNumberFormat="1" applyFont="1" applyBorder="1" applyAlignment="1">
      <alignment vertical="center"/>
    </xf>
    <xf numFmtId="198" fontId="20" fillId="0" borderId="24" xfId="15" applyNumberFormat="1" applyFont="1" applyBorder="1" applyAlignment="1">
      <alignment vertical="center"/>
    </xf>
    <xf numFmtId="0" fontId="35" fillId="0" borderId="14" xfId="0" applyFont="1" applyBorder="1" applyAlignment="1" quotePrefix="1">
      <alignment horizontal="center" vertical="center"/>
    </xf>
    <xf numFmtId="0" fontId="35" fillId="0" borderId="20" xfId="0" applyFont="1" applyBorder="1" applyAlignment="1" quotePrefix="1">
      <alignment horizontal="center" vertical="center"/>
    </xf>
    <xf numFmtId="198" fontId="17" fillId="0" borderId="21" xfId="15" applyNumberFormat="1" applyFont="1" applyBorder="1" applyAlignment="1">
      <alignment horizontal="right" vertical="center"/>
    </xf>
    <xf numFmtId="198" fontId="17" fillId="0" borderId="0" xfId="15" applyNumberFormat="1" applyFont="1" applyBorder="1" applyAlignment="1">
      <alignment horizontal="right" vertical="center"/>
    </xf>
    <xf numFmtId="198" fontId="17" fillId="0" borderId="24" xfId="15" applyNumberFormat="1" applyFont="1" applyBorder="1" applyAlignment="1">
      <alignment horizontal="right" vertical="center"/>
    </xf>
    <xf numFmtId="188" fontId="17" fillId="0" borderId="21" xfId="15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190" fontId="20" fillId="0" borderId="21" xfId="15" applyNumberFormat="1" applyFont="1" applyBorder="1" applyAlignment="1">
      <alignment vertical="center"/>
    </xf>
    <xf numFmtId="190" fontId="20" fillId="0" borderId="0" xfId="15" applyNumberFormat="1" applyFont="1" applyBorder="1" applyAlignment="1">
      <alignment vertical="center"/>
    </xf>
    <xf numFmtId="190" fontId="20" fillId="0" borderId="24" xfId="15" applyNumberFormat="1" applyFont="1" applyBorder="1" applyAlignment="1">
      <alignment vertical="center"/>
    </xf>
    <xf numFmtId="188" fontId="35" fillId="0" borderId="25" xfId="15" applyNumberFormat="1" applyFont="1" applyBorder="1" applyAlignment="1">
      <alignment vertical="center"/>
    </xf>
    <xf numFmtId="188" fontId="35" fillId="0" borderId="9" xfId="15" applyNumberFormat="1" applyFont="1" applyBorder="1" applyAlignment="1">
      <alignment vertical="center"/>
    </xf>
    <xf numFmtId="188" fontId="35" fillId="0" borderId="26" xfId="15" applyNumberFormat="1" applyFont="1" applyBorder="1" applyAlignment="1">
      <alignment vertical="center"/>
    </xf>
    <xf numFmtId="198" fontId="0" fillId="0" borderId="0" xfId="0" applyNumberFormat="1" applyAlignment="1">
      <alignment vertical="center"/>
    </xf>
    <xf numFmtId="198" fontId="0" fillId="0" borderId="24" xfId="0" applyNumberFormat="1" applyBorder="1" applyAlignment="1">
      <alignment vertical="center"/>
    </xf>
    <xf numFmtId="198" fontId="35" fillId="0" borderId="25" xfId="15" applyNumberFormat="1" applyFont="1" applyBorder="1" applyAlignment="1">
      <alignment vertical="center"/>
    </xf>
    <xf numFmtId="198" fontId="24" fillId="0" borderId="9" xfId="0" applyNumberFormat="1" applyFont="1" applyBorder="1" applyAlignment="1">
      <alignment vertical="center"/>
    </xf>
    <xf numFmtId="198" fontId="24" fillId="0" borderId="26" xfId="0" applyNumberFormat="1" applyFont="1" applyBorder="1" applyAlignment="1">
      <alignment vertical="center"/>
    </xf>
    <xf numFmtId="198" fontId="35" fillId="0" borderId="21" xfId="15" applyNumberFormat="1" applyFont="1" applyBorder="1" applyAlignment="1">
      <alignment vertical="center"/>
    </xf>
    <xf numFmtId="198" fontId="35" fillId="0" borderId="0" xfId="15" applyNumberFormat="1" applyFont="1" applyBorder="1" applyAlignment="1">
      <alignment vertical="center"/>
    </xf>
    <xf numFmtId="198" fontId="35" fillId="0" borderId="24" xfId="15" applyNumberFormat="1" applyFont="1" applyBorder="1" applyAlignment="1">
      <alignment vertical="center"/>
    </xf>
    <xf numFmtId="194" fontId="21" fillId="0" borderId="21" xfId="15" applyNumberFormat="1" applyFont="1" applyBorder="1" applyAlignment="1">
      <alignment vertical="center"/>
    </xf>
    <xf numFmtId="194" fontId="21" fillId="0" borderId="0" xfId="15" applyNumberFormat="1" applyFont="1" applyBorder="1" applyAlignment="1">
      <alignment vertical="center"/>
    </xf>
    <xf numFmtId="194" fontId="21" fillId="0" borderId="24" xfId="15" applyNumberFormat="1" applyFont="1" applyBorder="1" applyAlignment="1">
      <alignment vertical="center"/>
    </xf>
    <xf numFmtId="194" fontId="20" fillId="0" borderId="21" xfId="15" applyNumberFormat="1" applyFont="1" applyBorder="1" applyAlignment="1">
      <alignment vertical="center"/>
    </xf>
    <xf numFmtId="194" fontId="20" fillId="0" borderId="0" xfId="15" applyNumberFormat="1" applyFont="1" applyBorder="1" applyAlignment="1">
      <alignment vertical="center"/>
    </xf>
    <xf numFmtId="194" fontId="20" fillId="0" borderId="24" xfId="15" applyNumberFormat="1" applyFont="1" applyBorder="1" applyAlignment="1">
      <alignment vertical="center"/>
    </xf>
    <xf numFmtId="198" fontId="0" fillId="0" borderId="9" xfId="0" applyNumberFormat="1" applyBorder="1" applyAlignment="1">
      <alignment vertical="center"/>
    </xf>
    <xf numFmtId="198" fontId="0" fillId="0" borderId="26" xfId="0" applyNumberFormat="1" applyBorder="1" applyAlignment="1">
      <alignment vertical="center"/>
    </xf>
    <xf numFmtId="198" fontId="58" fillId="0" borderId="21" xfId="15" applyNumberFormat="1" applyFont="1" applyBorder="1" applyAlignment="1">
      <alignment vertical="center"/>
    </xf>
    <xf numFmtId="198" fontId="58" fillId="0" borderId="0" xfId="15" applyNumberFormat="1" applyFont="1" applyBorder="1" applyAlignment="1">
      <alignment vertical="center"/>
    </xf>
    <xf numFmtId="198" fontId="58" fillId="0" borderId="24" xfId="15" applyNumberFormat="1" applyFont="1" applyBorder="1" applyAlignment="1">
      <alignment vertical="center"/>
    </xf>
    <xf numFmtId="198" fontId="35" fillId="0" borderId="21" xfId="0" applyNumberFormat="1" applyFont="1" applyBorder="1" applyAlignment="1">
      <alignment vertical="center"/>
    </xf>
    <xf numFmtId="198" fontId="35" fillId="0" borderId="0" xfId="0" applyNumberFormat="1" applyFont="1" applyBorder="1" applyAlignment="1">
      <alignment vertical="center"/>
    </xf>
    <xf numFmtId="198" fontId="35" fillId="0" borderId="24" xfId="0" applyNumberFormat="1" applyFont="1" applyBorder="1" applyAlignment="1">
      <alignment vertical="center"/>
    </xf>
    <xf numFmtId="0" fontId="35" fillId="0" borderId="31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98" fontId="58" fillId="0" borderId="21" xfId="15" applyNumberFormat="1" applyFont="1" applyBorder="1" applyAlignment="1">
      <alignment horizontal="right" vertical="center"/>
    </xf>
    <xf numFmtId="198" fontId="58" fillId="0" borderId="0" xfId="15" applyNumberFormat="1" applyFont="1" applyBorder="1" applyAlignment="1">
      <alignment horizontal="right" vertical="center"/>
    </xf>
    <xf numFmtId="198" fontId="58" fillId="0" borderId="24" xfId="15" applyNumberFormat="1" applyFont="1" applyBorder="1" applyAlignment="1">
      <alignment horizontal="right" vertical="center"/>
    </xf>
    <xf numFmtId="0" fontId="35" fillId="0" borderId="31" xfId="0" applyFont="1" applyBorder="1" applyAlignment="1" quotePrefix="1">
      <alignment horizontal="center" vertical="center"/>
    </xf>
    <xf numFmtId="198" fontId="17" fillId="0" borderId="21" xfId="15" applyNumberFormat="1" applyFont="1" applyBorder="1" applyAlignment="1">
      <alignment vertical="center"/>
    </xf>
    <xf numFmtId="198" fontId="0" fillId="0" borderId="0" xfId="0" applyNumberFormat="1" applyAlignment="1">
      <alignment/>
    </xf>
    <xf numFmtId="198" fontId="0" fillId="0" borderId="24" xfId="0" applyNumberFormat="1" applyBorder="1" applyAlignment="1">
      <alignment/>
    </xf>
    <xf numFmtId="198" fontId="17" fillId="0" borderId="25" xfId="15" applyNumberFormat="1" applyFont="1" applyBorder="1" applyAlignment="1">
      <alignment horizontal="right" vertical="center"/>
    </xf>
    <xf numFmtId="198" fontId="0" fillId="0" borderId="9" xfId="0" applyNumberFormat="1" applyBorder="1" applyAlignment="1">
      <alignment horizontal="right"/>
    </xf>
    <xf numFmtId="198" fontId="0" fillId="0" borderId="26" xfId="0" applyNumberFormat="1" applyBorder="1" applyAlignment="1">
      <alignment horizontal="right"/>
    </xf>
    <xf numFmtId="198" fontId="7" fillId="0" borderId="31" xfId="15" applyNumberFormat="1" applyFont="1" applyBorder="1" applyAlignment="1">
      <alignment horizontal="right" vertical="center"/>
    </xf>
    <xf numFmtId="198" fontId="0" fillId="0" borderId="14" xfId="0" applyNumberFormat="1" applyBorder="1" applyAlignment="1">
      <alignment horizontal="right"/>
    </xf>
    <xf numFmtId="198" fontId="0" fillId="0" borderId="20" xfId="0" applyNumberFormat="1" applyBorder="1" applyAlignment="1">
      <alignment horizontal="right"/>
    </xf>
    <xf numFmtId="198" fontId="7" fillId="0" borderId="21" xfId="15" applyNumberFormat="1" applyFont="1" applyBorder="1" applyAlignment="1">
      <alignment horizontal="right" vertical="center"/>
    </xf>
    <xf numFmtId="198" fontId="7" fillId="0" borderId="0" xfId="15" applyNumberFormat="1" applyFont="1" applyBorder="1" applyAlignment="1">
      <alignment horizontal="right" vertical="center"/>
    </xf>
    <xf numFmtId="198" fontId="7" fillId="0" borderId="24" xfId="15" applyNumberFormat="1" applyFont="1" applyBorder="1" applyAlignment="1">
      <alignment horizontal="right" vertical="center"/>
    </xf>
    <xf numFmtId="188" fontId="17" fillId="0" borderId="25" xfId="15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6" xfId="0" applyBorder="1" applyAlignment="1">
      <alignment vertical="center"/>
    </xf>
    <xf numFmtId="188" fontId="7" fillId="0" borderId="31" xfId="15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93" fontId="17" fillId="0" borderId="31" xfId="15" applyNumberFormat="1" applyFont="1" applyBorder="1" applyAlignment="1">
      <alignment horizontal="center" vertical="center"/>
    </xf>
    <xf numFmtId="193" fontId="17" fillId="0" borderId="14" xfId="15" applyNumberFormat="1" applyFont="1" applyBorder="1" applyAlignment="1">
      <alignment horizontal="center" vertical="center"/>
    </xf>
    <xf numFmtId="193" fontId="17" fillId="0" borderId="20" xfId="15" applyNumberFormat="1" applyFont="1" applyBorder="1" applyAlignment="1">
      <alignment horizontal="center" vertical="center"/>
    </xf>
    <xf numFmtId="183" fontId="17" fillId="0" borderId="31" xfId="15" applyNumberFormat="1" applyFont="1" applyBorder="1" applyAlignment="1">
      <alignment horizontal="center" vertical="center"/>
    </xf>
    <xf numFmtId="183" fontId="17" fillId="0" borderId="20" xfId="15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189" fontId="17" fillId="0" borderId="31" xfId="0" applyNumberFormat="1" applyFont="1" applyBorder="1" applyAlignment="1">
      <alignment horizontal="right" vertical="center"/>
    </xf>
    <xf numFmtId="189" fontId="17" fillId="0" borderId="14" xfId="0" applyNumberFormat="1" applyFont="1" applyBorder="1" applyAlignment="1">
      <alignment horizontal="right" vertical="center"/>
    </xf>
    <xf numFmtId="189" fontId="17" fillId="0" borderId="20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198" fontId="0" fillId="0" borderId="0" xfId="0" applyNumberFormat="1" applyAlignment="1">
      <alignment horizontal="right"/>
    </xf>
    <xf numFmtId="198" fontId="0" fillId="0" borderId="24" xfId="0" applyNumberFormat="1" applyBorder="1" applyAlignment="1">
      <alignment horizontal="right"/>
    </xf>
    <xf numFmtId="188" fontId="7" fillId="0" borderId="19" xfId="15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198" fontId="7" fillId="0" borderId="19" xfId="15" applyNumberFormat="1" applyFont="1" applyBorder="1" applyAlignment="1">
      <alignment horizontal="right" vertical="center"/>
    </xf>
    <xf numFmtId="198" fontId="7" fillId="0" borderId="30" xfId="15" applyNumberFormat="1" applyFont="1" applyBorder="1" applyAlignment="1">
      <alignment horizontal="right" vertical="center"/>
    </xf>
    <xf numFmtId="198" fontId="7" fillId="0" borderId="28" xfId="15" applyNumberFormat="1" applyFont="1" applyBorder="1" applyAlignment="1">
      <alignment horizontal="right" vertical="center"/>
    </xf>
    <xf numFmtId="188" fontId="7" fillId="0" borderId="21" xfId="15" applyNumberFormat="1" applyFont="1" applyBorder="1" applyAlignment="1">
      <alignment vertical="center"/>
    </xf>
    <xf numFmtId="0" fontId="17" fillId="0" borderId="24" xfId="0" applyFont="1" applyBorder="1" applyAlignment="1">
      <alignment horizontal="left"/>
    </xf>
    <xf numFmtId="0" fontId="32" fillId="0" borderId="29" xfId="0" applyFont="1" applyBorder="1" applyAlignment="1" quotePrefix="1">
      <alignment horizontal="center" vertical="center"/>
    </xf>
    <xf numFmtId="0" fontId="17" fillId="0" borderId="32" xfId="0" applyFont="1" applyBorder="1" applyAlignment="1">
      <alignment horizontal="center" wrapText="1"/>
    </xf>
    <xf numFmtId="0" fontId="17" fillId="0" borderId="27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" fontId="78" fillId="0" borderId="31" xfId="26" applyNumberFormat="1" applyFont="1" applyBorder="1" applyAlignment="1">
      <alignment horizontal="center" vertical="center"/>
      <protection/>
    </xf>
    <xf numFmtId="1" fontId="78" fillId="0" borderId="14" xfId="26" applyNumberFormat="1" applyFont="1" applyBorder="1" applyAlignment="1">
      <alignment horizontal="center" vertical="center"/>
      <protection/>
    </xf>
    <xf numFmtId="1" fontId="78" fillId="0" borderId="20" xfId="26" applyNumberFormat="1" applyFont="1" applyBorder="1" applyAlignment="1">
      <alignment horizontal="center" vertical="center"/>
      <protection/>
    </xf>
    <xf numFmtId="1" fontId="63" fillId="0" borderId="31" xfId="26" applyNumberFormat="1" applyFont="1" applyBorder="1" applyAlignment="1">
      <alignment horizontal="center" vertical="center"/>
      <protection/>
    </xf>
    <xf numFmtId="1" fontId="63" fillId="0" borderId="14" xfId="26" applyNumberFormat="1" applyFont="1" applyBorder="1" applyAlignment="1">
      <alignment horizontal="center" vertical="center"/>
      <protection/>
    </xf>
    <xf numFmtId="1" fontId="63" fillId="0" borderId="20" xfId="26" applyNumberFormat="1" applyFont="1" applyBorder="1" applyAlignment="1">
      <alignment horizontal="center" vertical="center"/>
      <protection/>
    </xf>
    <xf numFmtId="1" fontId="63" fillId="0" borderId="19" xfId="26" applyNumberFormat="1" applyFont="1" applyBorder="1" applyAlignment="1">
      <alignment horizontal="center" vertical="center"/>
      <protection/>
    </xf>
    <xf numFmtId="1" fontId="63" fillId="0" borderId="30" xfId="26" applyNumberFormat="1" applyFont="1" applyBorder="1" applyAlignment="1">
      <alignment horizontal="center" vertical="center"/>
      <protection/>
    </xf>
    <xf numFmtId="17" fontId="63" fillId="0" borderId="31" xfId="26" applyNumberFormat="1" applyFont="1" applyBorder="1" applyAlignment="1">
      <alignment horizontal="center" vertical="center"/>
      <protection/>
    </xf>
    <xf numFmtId="17" fontId="63" fillId="0" borderId="14" xfId="26" applyNumberFormat="1" applyFont="1" applyBorder="1" applyAlignment="1">
      <alignment horizontal="center" vertical="center"/>
      <protection/>
    </xf>
    <xf numFmtId="17" fontId="63" fillId="0" borderId="20" xfId="26" applyNumberFormat="1" applyFont="1" applyBorder="1" applyAlignment="1">
      <alignment horizontal="center" vertical="center"/>
      <protection/>
    </xf>
    <xf numFmtId="0" fontId="10" fillId="0" borderId="31" xfId="26" applyFont="1" applyBorder="1" applyAlignment="1">
      <alignment horizontal="center" vertical="center" wrapText="1"/>
      <protection/>
    </xf>
    <xf numFmtId="0" fontId="10" fillId="0" borderId="20" xfId="26" applyFont="1" applyBorder="1" applyAlignment="1">
      <alignment horizontal="center" vertical="center" wrapText="1"/>
      <protection/>
    </xf>
    <xf numFmtId="0" fontId="41" fillId="0" borderId="32" xfId="21" applyFont="1" applyBorder="1" applyAlignment="1">
      <alignment horizontal="center" vertical="center" wrapText="1"/>
      <protection/>
    </xf>
    <xf numFmtId="0" fontId="41" fillId="0" borderId="27" xfId="21" applyFont="1" applyBorder="1" applyAlignment="1">
      <alignment horizontal="center" vertical="center" wrapText="1"/>
      <protection/>
    </xf>
    <xf numFmtId="185" fontId="63" fillId="0" borderId="31" xfId="25" applyFont="1" applyBorder="1" applyAlignment="1">
      <alignment horizontal="center" vertical="center" wrapText="1"/>
      <protection/>
    </xf>
    <xf numFmtId="185" fontId="63" fillId="0" borderId="14" xfId="25" applyFont="1" applyBorder="1" applyAlignment="1">
      <alignment horizontal="center" vertical="center" wrapText="1"/>
      <protection/>
    </xf>
    <xf numFmtId="185" fontId="63" fillId="0" borderId="20" xfId="25" applyFont="1" applyBorder="1" applyAlignment="1">
      <alignment horizontal="center" vertical="center" wrapText="1"/>
      <protection/>
    </xf>
    <xf numFmtId="0" fontId="9" fillId="0" borderId="32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85" fillId="0" borderId="0" xfId="21" applyFont="1" applyAlignment="1">
      <alignment horizontal="center"/>
      <protection/>
    </xf>
    <xf numFmtId="0" fontId="85" fillId="0" borderId="0" xfId="26" applyFont="1" applyAlignment="1">
      <alignment horizontal="center"/>
      <protection/>
    </xf>
    <xf numFmtId="185" fontId="32" fillId="0" borderId="9" xfId="25" applyFont="1" applyBorder="1" applyAlignment="1">
      <alignment horizontal="left" vertical="center"/>
      <protection/>
    </xf>
    <xf numFmtId="185" fontId="32" fillId="0" borderId="0" xfId="25" applyFont="1" applyBorder="1" applyAlignment="1">
      <alignment horizontal="left" vertical="center"/>
      <protection/>
    </xf>
    <xf numFmtId="185" fontId="35" fillId="0" borderId="19" xfId="25" applyFont="1" applyBorder="1" applyAlignment="1">
      <alignment horizontal="center" vertical="center" wrapText="1"/>
      <protection/>
    </xf>
    <xf numFmtId="1" fontId="35" fillId="0" borderId="19" xfId="25" applyNumberFormat="1" applyFont="1" applyBorder="1" applyAlignment="1">
      <alignment horizontal="center" vertical="center" wrapText="1"/>
      <protection/>
    </xf>
    <xf numFmtId="1" fontId="41" fillId="0" borderId="21" xfId="25" applyNumberFormat="1" applyFont="1" applyBorder="1" applyAlignment="1">
      <alignment horizontal="left" vertical="center" wrapText="1"/>
      <protection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left" vertical="center"/>
    </xf>
    <xf numFmtId="185" fontId="87" fillId="0" borderId="0" xfId="25" applyFont="1" applyBorder="1" applyAlignment="1">
      <alignment horizontal="center" vertical="center" wrapText="1"/>
      <protection/>
    </xf>
    <xf numFmtId="185" fontId="35" fillId="0" borderId="30" xfId="25" applyFont="1" applyBorder="1" applyAlignment="1">
      <alignment horizontal="center" vertical="center" wrapText="1"/>
      <protection/>
    </xf>
    <xf numFmtId="185" fontId="35" fillId="0" borderId="28" xfId="25" applyFont="1" applyBorder="1" applyAlignment="1">
      <alignment horizontal="center" vertical="center" wrapText="1"/>
      <protection/>
    </xf>
    <xf numFmtId="185" fontId="11" fillId="0" borderId="4" xfId="25" applyFont="1" applyBorder="1" applyAlignment="1">
      <alignment horizontal="center" vertical="center"/>
      <protection/>
    </xf>
    <xf numFmtId="185" fontId="11" fillId="0" borderId="27" xfId="25" applyFont="1" applyBorder="1" applyAlignment="1">
      <alignment horizontal="center" vertical="center"/>
      <protection/>
    </xf>
    <xf numFmtId="0" fontId="10" fillId="0" borderId="14" xfId="26" applyFont="1" applyBorder="1" applyAlignment="1">
      <alignment horizontal="center" vertical="center" wrapText="1"/>
      <protection/>
    </xf>
    <xf numFmtId="0" fontId="10" fillId="0" borderId="31" xfId="26" applyFont="1" applyBorder="1" applyAlignment="1">
      <alignment horizontal="center" vertical="center"/>
      <protection/>
    </xf>
    <xf numFmtId="0" fontId="10" fillId="0" borderId="14" xfId="26" applyFont="1" applyBorder="1" applyAlignment="1">
      <alignment horizontal="center" vertical="center"/>
      <protection/>
    </xf>
    <xf numFmtId="0" fontId="10" fillId="0" borderId="20" xfId="26" applyFont="1" applyBorder="1" applyAlignment="1">
      <alignment horizontal="center" vertical="center"/>
      <protection/>
    </xf>
    <xf numFmtId="0" fontId="12" fillId="0" borderId="48" xfId="26" applyFont="1" applyBorder="1" applyAlignment="1">
      <alignment horizontal="center" vertical="center" wrapText="1"/>
      <protection/>
    </xf>
    <xf numFmtId="0" fontId="12" fillId="0" borderId="52" xfId="26" applyFont="1" applyBorder="1" applyAlignment="1">
      <alignment horizontal="center" vertical="center" wrapText="1"/>
      <protection/>
    </xf>
    <xf numFmtId="0" fontId="5" fillId="0" borderId="0" xfId="26" applyFont="1" applyBorder="1" applyAlignment="1">
      <alignment horizontal="center"/>
      <protection/>
    </xf>
    <xf numFmtId="0" fontId="12" fillId="0" borderId="70" xfId="26" applyFont="1" applyBorder="1" applyAlignment="1">
      <alignment horizontal="center" vertical="center" wrapText="1"/>
      <protection/>
    </xf>
    <xf numFmtId="0" fontId="12" fillId="0" borderId="69" xfId="26" applyFont="1" applyBorder="1" applyAlignment="1">
      <alignment horizontal="center" vertical="center" wrapText="1"/>
      <protection/>
    </xf>
    <xf numFmtId="185" fontId="16" fillId="0" borderId="31" xfId="25" applyFont="1" applyBorder="1" applyAlignment="1">
      <alignment horizontal="center" vertical="center" wrapText="1"/>
      <protection/>
    </xf>
    <xf numFmtId="0" fontId="84" fillId="0" borderId="0" xfId="26" applyFont="1" applyBorder="1" applyAlignment="1">
      <alignment horizontal="center"/>
      <protection/>
    </xf>
    <xf numFmtId="0" fontId="10" fillId="0" borderId="29" xfId="26" applyFont="1" applyBorder="1" applyAlignment="1">
      <alignment horizontal="center" vertical="center" wrapText="1"/>
      <protection/>
    </xf>
    <xf numFmtId="0" fontId="41" fillId="0" borderId="1" xfId="27" applyFont="1" applyBorder="1" applyAlignment="1">
      <alignment horizontal="center" vertical="center" wrapText="1"/>
      <protection/>
    </xf>
    <xf numFmtId="0" fontId="41" fillId="0" borderId="43" xfId="27" applyFont="1" applyBorder="1" applyAlignment="1">
      <alignment horizontal="center" vertical="center" wrapText="1"/>
      <protection/>
    </xf>
    <xf numFmtId="0" fontId="41" fillId="0" borderId="44" xfId="27" applyFont="1" applyBorder="1" applyAlignment="1">
      <alignment horizontal="center" vertical="center" wrapText="1"/>
      <protection/>
    </xf>
    <xf numFmtId="0" fontId="7" fillId="0" borderId="31" xfId="27" applyFont="1" applyBorder="1" applyAlignment="1">
      <alignment horizontal="center" vertical="center"/>
      <protection/>
    </xf>
    <xf numFmtId="0" fontId="7" fillId="0" borderId="14" xfId="27" applyFont="1" applyBorder="1" applyAlignment="1">
      <alignment horizontal="center" vertical="center"/>
      <protection/>
    </xf>
    <xf numFmtId="0" fontId="7" fillId="0" borderId="20" xfId="27" applyFont="1" applyBorder="1" applyAlignment="1">
      <alignment horizontal="center" vertical="center"/>
      <protection/>
    </xf>
    <xf numFmtId="0" fontId="41" fillId="0" borderId="82" xfId="27" applyFont="1" applyBorder="1" applyAlignment="1">
      <alignment horizontal="center" vertical="center" wrapText="1"/>
      <protection/>
    </xf>
    <xf numFmtId="0" fontId="41" fillId="0" borderId="45" xfId="27" applyFont="1" applyBorder="1" applyAlignment="1">
      <alignment horizontal="center" vertical="center" wrapText="1"/>
      <protection/>
    </xf>
    <xf numFmtId="0" fontId="42" fillId="0" borderId="28" xfId="27" applyFont="1" applyBorder="1" applyAlignment="1">
      <alignment horizontal="center" vertical="center" wrapText="1"/>
      <protection/>
    </xf>
    <xf numFmtId="0" fontId="42" fillId="0" borderId="26" xfId="27" applyFont="1" applyBorder="1" applyAlignment="1">
      <alignment horizontal="center" vertical="center" wrapText="1"/>
      <protection/>
    </xf>
    <xf numFmtId="0" fontId="7" fillId="0" borderId="21" xfId="27" applyFont="1" applyBorder="1" applyAlignment="1">
      <alignment vertical="center" wrapText="1"/>
      <protection/>
    </xf>
    <xf numFmtId="0" fontId="7" fillId="0" borderId="19" xfId="27" applyFont="1" applyBorder="1" applyAlignment="1">
      <alignment horizontal="center" vertical="center"/>
      <protection/>
    </xf>
    <xf numFmtId="0" fontId="7" fillId="0" borderId="28" xfId="27" applyFont="1" applyBorder="1" applyAlignment="1">
      <alignment horizontal="center" vertical="center"/>
      <protection/>
    </xf>
    <xf numFmtId="0" fontId="7" fillId="0" borderId="25" xfId="27" applyFont="1" applyBorder="1" applyAlignment="1">
      <alignment horizontal="center" vertical="center"/>
      <protection/>
    </xf>
    <xf numFmtId="0" fontId="7" fillId="0" borderId="26" xfId="27" applyFont="1" applyBorder="1" applyAlignment="1">
      <alignment horizontal="center"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igest 2002" xfId="21"/>
    <cellStyle name="Normal_Energy Balance incl Rodrigues" xfId="22"/>
    <cellStyle name="Normal_Ind'03 table" xfId="23"/>
    <cellStyle name="Normal_ind'03 test" xfId="24"/>
    <cellStyle name="Normal_indicator water" xfId="25"/>
    <cellStyle name="Normal_water production" xfId="26"/>
    <cellStyle name="Normal_WATER sales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Times New Roman"/>
                <a:ea typeface="Times New Roman"/>
                <a:cs typeface="Times New Roman"/>
              </a:rPr>
              <a:t>Fig.1 - Primary energy requirement, 1997-2006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5"/>
          <c:w val="0.98375"/>
          <c:h val="0.945"/>
        </c:manualLayout>
      </c:layout>
      <c:lineChart>
        <c:grouping val="standard"/>
        <c:varyColors val="0"/>
        <c:ser>
          <c:idx val="1"/>
          <c:order val="0"/>
          <c:tx>
            <c:strRef>
              <c:f>'pri requ '!$AB$33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'pri requ '!$AC$32:$AL$32</c:f>
              <c:numCache/>
            </c:numRef>
          </c:cat>
          <c:val>
            <c:numRef>
              <c:f>'pri requ '!$AC$33:$AL$33</c:f>
              <c:numCache/>
            </c:numRef>
          </c:val>
          <c:smooth val="0"/>
        </c:ser>
        <c:ser>
          <c:idx val="2"/>
          <c:order val="1"/>
          <c:tx>
            <c:strRef>
              <c:f>'pri requ '!$AB$34</c:f>
              <c:strCache>
                <c:ptCount val="1"/>
                <c:pt idx="0">
                  <c:v>Imp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'pri requ '!$AC$32:$AL$32</c:f>
              <c:numCache/>
            </c:numRef>
          </c:cat>
          <c:val>
            <c:numRef>
              <c:f>'pri requ '!$AC$34:$AL$34</c:f>
              <c:numCache/>
            </c:numRef>
          </c:val>
          <c:smooth val="0"/>
        </c:ser>
        <c:ser>
          <c:idx val="3"/>
          <c:order val="2"/>
          <c:tx>
            <c:strRef>
              <c:f>'pri requ '!$AB$35</c:f>
              <c:strCache>
                <c:ptCount val="1"/>
                <c:pt idx="0">
                  <c:v>Local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'pri requ '!$AC$32:$AL$32</c:f>
              <c:numCache/>
            </c:numRef>
          </c:cat>
          <c:val>
            <c:numRef>
              <c:f>'pri requ '!$AC$35:$AL$35</c:f>
              <c:numCache/>
            </c:numRef>
          </c:val>
          <c:smooth val="0"/>
        </c:ser>
        <c:marker val="1"/>
        <c:axId val="36515538"/>
        <c:axId val="60204387"/>
      </c:line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204387"/>
        <c:crosses val="autoZero"/>
        <c:auto val="1"/>
        <c:lblOffset val="100"/>
        <c:noMultiLvlLbl val="0"/>
      </c:catAx>
      <c:valAx>
        <c:axId val="60204387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Ktoe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515538"/>
        <c:crossesAt val="1"/>
        <c:crossBetween val="between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1" i="0" u="none" baseline="0">
                <a:latin typeface="Times New Roman"/>
                <a:ea typeface="Times New Roman"/>
                <a:cs typeface="Times New Roman"/>
              </a:rPr>
              <a:t>Fig.10 - La Nicoliere </a:t>
            </a:r>
            <a:r>
              <a:rPr lang="en-US" cap="none" sz="500" b="1" i="0" u="none" baseline="0">
                <a:latin typeface="Times New Roman"/>
                <a:ea typeface="Times New Roman"/>
                <a:cs typeface="Times New Roman"/>
              </a:rPr>
              <a:t>(5.26 Mm</a:t>
            </a:r>
            <a:r>
              <a:rPr lang="en-US" cap="none" sz="500" b="1" i="0" u="none" baseline="30000"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500" b="1" i="0" u="none" baseline="0">
                <a:latin typeface="Times New Roman"/>
                <a:ea typeface="Times New Roman"/>
                <a:cs typeface="Times New Roman"/>
              </a:rPr>
              <a:t>),</a:t>
            </a:r>
            <a:r>
              <a:rPr lang="en-US" cap="none" sz="625" b="1" i="0" u="none" baseline="0">
                <a:latin typeface="Times New Roman"/>
                <a:ea typeface="Times New Roman"/>
                <a:cs typeface="Times New Roman"/>
              </a:rPr>
              <a:t> 2005-2006</a:t>
            </a:r>
          </a:p>
        </c:rich>
      </c:tx>
      <c:layout>
        <c:manualLayout>
          <c:xMode val="factor"/>
          <c:yMode val="factor"/>
          <c:x val="-0.023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45"/>
          <c:w val="0.966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'water level '!$AB$3</c:f>
              <c:strCache>
                <c:ptCount val="1"/>
                <c:pt idx="0">
                  <c:v>Normal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'water level '!$X$4:$X$15</c:f>
              <c:strCache/>
            </c:strRef>
          </c:cat>
          <c:val>
            <c:numRef>
              <c:f>'water level '!$AB$4:$AB$15</c:f>
              <c:numCache/>
            </c:numRef>
          </c:val>
          <c:smooth val="0"/>
        </c:ser>
        <c:ser>
          <c:idx val="3"/>
          <c:order val="1"/>
          <c:tx>
            <c:strRef>
              <c:f>'water level '!$AC$3</c:f>
              <c:strCache>
                <c:ptCount val="1"/>
                <c:pt idx="0">
                  <c:v>Mean'05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'water level '!$X$4:$X$15</c:f>
              <c:strCache/>
            </c:strRef>
          </c:cat>
          <c:val>
            <c:numRef>
              <c:f>'water level '!$AC$4:$AC$15</c:f>
              <c:numCache/>
            </c:numRef>
          </c:val>
          <c:smooth val="0"/>
        </c:ser>
        <c:ser>
          <c:idx val="1"/>
          <c:order val="2"/>
          <c:tx>
            <c:strRef>
              <c:f>'water level '!$AD$3</c:f>
              <c:strCache>
                <c:ptCount val="1"/>
                <c:pt idx="0">
                  <c:v>Mean'06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level '!$X$4:$X$15</c:f>
              <c:strCache/>
            </c:strRef>
          </c:cat>
          <c:val>
            <c:numRef>
              <c:f>'water level '!$AD$4:$AD$15</c:f>
              <c:numCache/>
            </c:numRef>
          </c:val>
          <c:smooth val="0"/>
        </c:ser>
        <c:marker val="1"/>
        <c:axId val="38728728"/>
        <c:axId val="13014233"/>
      </c:line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4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014233"/>
        <c:crosses val="autoZero"/>
        <c:auto val="1"/>
        <c:lblOffset val="100"/>
        <c:noMultiLvlLbl val="0"/>
      </c:catAx>
      <c:valAx>
        <c:axId val="1301423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latin typeface="Times New Roman"/>
                    <a:ea typeface="Times New Roman"/>
                    <a:cs typeface="Times New Roman"/>
                  </a:rPr>
                  <a:t>Water level (Mm</a:t>
                </a:r>
                <a:r>
                  <a:rPr lang="en-US" cap="none" sz="500" b="0" i="0" u="none" baseline="30000">
                    <a:latin typeface="Times New Roman"/>
                    <a:ea typeface="Times New Roman"/>
                    <a:cs typeface="Times New Roman"/>
                  </a:rPr>
                  <a:t>3</a:t>
                </a:r>
                <a:r>
                  <a:rPr lang="en-US" cap="none" sz="500" b="0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4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728728"/>
        <c:crossesAt val="1"/>
        <c:crossBetween val="between"/>
        <c:dispUnits/>
        <c:majorUnit val="1.5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9"/>
          <c:y val="0.62325"/>
          <c:w val="0.2075"/>
          <c:h val="0.198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35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Times New Roman"/>
                <a:ea typeface="Times New Roman"/>
                <a:cs typeface="Times New Roman"/>
              </a:rPr>
              <a:t>Fig.11 - Piton du Milieu </a:t>
            </a:r>
            <a:r>
              <a:rPr lang="en-US" cap="none" sz="500" b="1" i="0" u="none" baseline="0">
                <a:latin typeface="Times New Roman"/>
                <a:ea typeface="Times New Roman"/>
                <a:cs typeface="Times New Roman"/>
              </a:rPr>
              <a:t>(2.99 Mm</a:t>
            </a:r>
            <a:r>
              <a:rPr lang="en-US" cap="none" sz="500" b="1" i="0" u="none" baseline="30000"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500" b="1" i="0" u="none" baseline="0">
                <a:latin typeface="Times New Roman"/>
                <a:ea typeface="Times New Roman"/>
                <a:cs typeface="Times New Roman"/>
              </a:rPr>
              <a:t>)</a:t>
            </a:r>
            <a:r>
              <a:rPr lang="en-US" cap="none" sz="600" b="1" i="0" u="none" baseline="0">
                <a:latin typeface="Times New Roman"/>
                <a:ea typeface="Times New Roman"/>
                <a:cs typeface="Times New Roman"/>
              </a:rPr>
              <a:t>, 2005-2006</a:t>
            </a:r>
          </a:p>
        </c:rich>
      </c:tx>
      <c:layout>
        <c:manualLayout>
          <c:xMode val="factor"/>
          <c:yMode val="factor"/>
          <c:x val="-0.032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575"/>
          <c:w val="0.96225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'water level '!$AE$3</c:f>
              <c:strCache>
                <c:ptCount val="1"/>
                <c:pt idx="0">
                  <c:v>Normal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'water level '!$X$4:$X$15</c:f>
              <c:strCache/>
            </c:strRef>
          </c:cat>
          <c:val>
            <c:numRef>
              <c:f>'water level '!$AE$4:$AE$15</c:f>
              <c:numCache/>
            </c:numRef>
          </c:val>
          <c:smooth val="0"/>
        </c:ser>
        <c:ser>
          <c:idx val="3"/>
          <c:order val="1"/>
          <c:tx>
            <c:strRef>
              <c:f>'water level '!$AF$3</c:f>
              <c:strCache>
                <c:ptCount val="1"/>
                <c:pt idx="0">
                  <c:v>Mean'05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'water level '!$X$4:$X$15</c:f>
              <c:strCache/>
            </c:strRef>
          </c:cat>
          <c:val>
            <c:numRef>
              <c:f>'water level '!$AF$4:$AF$15</c:f>
              <c:numCache/>
            </c:numRef>
          </c:val>
          <c:smooth val="0"/>
        </c:ser>
        <c:ser>
          <c:idx val="1"/>
          <c:order val="2"/>
          <c:tx>
            <c:strRef>
              <c:f>'water level '!$AG$3</c:f>
              <c:strCache>
                <c:ptCount val="1"/>
                <c:pt idx="0">
                  <c:v>Mean'06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level '!$X$4:$X$15</c:f>
              <c:strCache/>
            </c:strRef>
          </c:cat>
          <c:val>
            <c:numRef>
              <c:f>'water level '!$AG$4:$AG$15</c:f>
              <c:numCache/>
            </c:numRef>
          </c:val>
          <c:smooth val="0"/>
        </c:ser>
        <c:marker val="1"/>
        <c:axId val="50019234"/>
        <c:axId val="47519923"/>
      </c:line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7519923"/>
        <c:crosses val="autoZero"/>
        <c:auto val="1"/>
        <c:lblOffset val="100"/>
        <c:noMultiLvlLbl val="0"/>
      </c:catAx>
      <c:valAx>
        <c:axId val="4751992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latin typeface="Times New Roman"/>
                    <a:ea typeface="Times New Roman"/>
                    <a:cs typeface="Times New Roman"/>
                  </a:rPr>
                  <a:t>Water level (Mm</a:t>
                </a:r>
                <a:r>
                  <a:rPr lang="en-US" cap="none" sz="500" b="0" i="0" u="none" baseline="30000">
                    <a:latin typeface="Times New Roman"/>
                    <a:ea typeface="Times New Roman"/>
                    <a:cs typeface="Times New Roman"/>
                  </a:rPr>
                  <a:t>3</a:t>
                </a:r>
                <a:r>
                  <a:rPr lang="en-US" cap="none" sz="500" b="0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0019234"/>
        <c:crossesAt val="1"/>
        <c:crossBetween val="between"/>
        <c:dispUnits/>
        <c:majorUnit val="0.75"/>
        <c:minorUnit val="0.2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7925"/>
          <c:y val="0.65525"/>
          <c:w val="0.2"/>
          <c:h val="0.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4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1" i="0" u="none" baseline="0">
                <a:latin typeface="Times New Roman"/>
                <a:ea typeface="Times New Roman"/>
                <a:cs typeface="Times New Roman"/>
              </a:rPr>
              <a:t>Fig.12 - La Ferme </a:t>
            </a:r>
            <a:r>
              <a:rPr lang="en-US" cap="none" sz="500" b="1" i="0" u="none" baseline="0">
                <a:latin typeface="Times New Roman"/>
                <a:ea typeface="Times New Roman"/>
                <a:cs typeface="Times New Roman"/>
              </a:rPr>
              <a:t>(11.52 Mm</a:t>
            </a:r>
            <a:r>
              <a:rPr lang="en-US" cap="none" sz="500" b="1" i="0" u="none" baseline="30000"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500" b="1" i="0" u="none" baseline="0">
                <a:latin typeface="Times New Roman"/>
                <a:ea typeface="Times New Roman"/>
                <a:cs typeface="Times New Roman"/>
              </a:rPr>
              <a:t>),</a:t>
            </a:r>
            <a:r>
              <a:rPr lang="en-US" cap="none" sz="625" b="1" i="0" u="none" baseline="0">
                <a:latin typeface="Times New Roman"/>
                <a:ea typeface="Times New Roman"/>
                <a:cs typeface="Times New Roman"/>
              </a:rPr>
              <a:t> 2005-2006</a:t>
            </a:r>
          </a:p>
        </c:rich>
      </c:tx>
      <c:layout>
        <c:manualLayout>
          <c:xMode val="factor"/>
          <c:yMode val="factor"/>
          <c:x val="-0.031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2375"/>
          <c:w val="0.9697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'water level '!$AH$3</c:f>
              <c:strCache>
                <c:ptCount val="1"/>
                <c:pt idx="0">
                  <c:v>Normal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'water level '!$X$4:$X$15</c:f>
              <c:strCache/>
            </c:strRef>
          </c:cat>
          <c:val>
            <c:numRef>
              <c:f>'water level '!$AH$4:$AH$15</c:f>
              <c:numCache/>
            </c:numRef>
          </c:val>
          <c:smooth val="0"/>
        </c:ser>
        <c:ser>
          <c:idx val="3"/>
          <c:order val="1"/>
          <c:tx>
            <c:strRef>
              <c:f>'water level '!$AI$3</c:f>
              <c:strCache>
                <c:ptCount val="1"/>
                <c:pt idx="0">
                  <c:v>Mean'05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'water level '!$X$4:$X$15</c:f>
              <c:strCache/>
            </c:strRef>
          </c:cat>
          <c:val>
            <c:numRef>
              <c:f>'water level '!$AI$4:$AI$15</c:f>
              <c:numCache/>
            </c:numRef>
          </c:val>
          <c:smooth val="0"/>
        </c:ser>
        <c:ser>
          <c:idx val="1"/>
          <c:order val="2"/>
          <c:tx>
            <c:strRef>
              <c:f>'water level '!$AJ$3</c:f>
              <c:strCache>
                <c:ptCount val="1"/>
                <c:pt idx="0">
                  <c:v>Mean'06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level '!$X$4:$X$15</c:f>
              <c:strCache/>
            </c:strRef>
          </c:cat>
          <c:val>
            <c:numRef>
              <c:f>'water level '!$AJ$4:$AJ$15</c:f>
              <c:numCache/>
            </c:numRef>
          </c:val>
          <c:smooth val="0"/>
        </c:ser>
        <c:marker val="1"/>
        <c:axId val="25026124"/>
        <c:axId val="23908525"/>
      </c:line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4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908525"/>
        <c:crosses val="autoZero"/>
        <c:auto val="1"/>
        <c:lblOffset val="100"/>
        <c:noMultiLvlLbl val="0"/>
      </c:catAx>
      <c:valAx>
        <c:axId val="2390852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latin typeface="Times New Roman"/>
                    <a:ea typeface="Times New Roman"/>
                    <a:cs typeface="Times New Roman"/>
                  </a:rPr>
                  <a:t>Water level (Mm</a:t>
                </a:r>
                <a:r>
                  <a:rPr lang="en-US" cap="none" sz="500" b="0" i="0" u="none" baseline="30000">
                    <a:latin typeface="Times New Roman"/>
                    <a:ea typeface="Times New Roman"/>
                    <a:cs typeface="Times New Roman"/>
                  </a:rPr>
                  <a:t>3</a:t>
                </a:r>
                <a:r>
                  <a:rPr lang="en-US" cap="none" sz="500" b="0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4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026124"/>
        <c:crossesAt val="1"/>
        <c:crossBetween val="between"/>
        <c:dispUnits/>
        <c:majorUnit val="3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095"/>
          <c:y val="0.6275"/>
          <c:w val="0.2"/>
          <c:h val="0.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4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Times New Roman"/>
                <a:ea typeface="Times New Roman"/>
                <a:cs typeface="Times New Roman"/>
              </a:rPr>
              <a:t>Fig.13 - Mare Longue </a:t>
            </a:r>
            <a:r>
              <a:rPr lang="en-US" cap="none" sz="500" b="1" i="0" u="none" baseline="0">
                <a:latin typeface="Times New Roman"/>
                <a:ea typeface="Times New Roman"/>
                <a:cs typeface="Times New Roman"/>
              </a:rPr>
              <a:t>(6.28 Mm</a:t>
            </a:r>
            <a:r>
              <a:rPr lang="en-US" cap="none" sz="500" b="1" i="0" u="none" baseline="30000"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500" b="1" i="0" u="none" baseline="0">
                <a:latin typeface="Times New Roman"/>
                <a:ea typeface="Times New Roman"/>
                <a:cs typeface="Times New Roman"/>
              </a:rPr>
              <a:t>)</a:t>
            </a:r>
            <a:r>
              <a:rPr lang="en-US" cap="none" sz="600" b="1" i="0" u="none" baseline="0">
                <a:latin typeface="Times New Roman"/>
                <a:ea typeface="Times New Roman"/>
                <a:cs typeface="Times New Roman"/>
              </a:rPr>
              <a:t>, 2005-2006</a:t>
            </a:r>
          </a:p>
        </c:rich>
      </c:tx>
      <c:layout>
        <c:manualLayout>
          <c:xMode val="factor"/>
          <c:yMode val="factor"/>
          <c:x val="0.065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275"/>
          <c:w val="0.9585"/>
          <c:h val="0.88725"/>
        </c:manualLayout>
      </c:layout>
      <c:lineChart>
        <c:grouping val="standard"/>
        <c:varyColors val="0"/>
        <c:ser>
          <c:idx val="0"/>
          <c:order val="0"/>
          <c:tx>
            <c:strRef>
              <c:f>'water level '!$AK$3</c:f>
              <c:strCache>
                <c:ptCount val="1"/>
                <c:pt idx="0">
                  <c:v>Normal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'water level '!$X$4:$X$15</c:f>
              <c:strCache/>
            </c:strRef>
          </c:cat>
          <c:val>
            <c:numRef>
              <c:f>'water level '!$AK$4:$AK$15</c:f>
              <c:numCache/>
            </c:numRef>
          </c:val>
          <c:smooth val="0"/>
        </c:ser>
        <c:ser>
          <c:idx val="3"/>
          <c:order val="1"/>
          <c:tx>
            <c:strRef>
              <c:f>'water level '!$AL$3</c:f>
              <c:strCache>
                <c:ptCount val="1"/>
                <c:pt idx="0">
                  <c:v>Mean'05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'water level '!$X$4:$X$15</c:f>
              <c:strCache/>
            </c:strRef>
          </c:cat>
          <c:val>
            <c:numRef>
              <c:f>'water level '!$AL$4:$AL$15</c:f>
              <c:numCache/>
            </c:numRef>
          </c:val>
          <c:smooth val="0"/>
        </c:ser>
        <c:ser>
          <c:idx val="1"/>
          <c:order val="2"/>
          <c:tx>
            <c:strRef>
              <c:f>'water level '!$AM$3</c:f>
              <c:strCache>
                <c:ptCount val="1"/>
                <c:pt idx="0">
                  <c:v>Mean'06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level '!$X$4:$X$15</c:f>
              <c:strCache/>
            </c:strRef>
          </c:cat>
          <c:val>
            <c:numRef>
              <c:f>'water level '!$AM$4:$AM$15</c:f>
              <c:numCache/>
            </c:numRef>
          </c:val>
          <c:smooth val="0"/>
        </c:ser>
        <c:marker val="1"/>
        <c:axId val="13850134"/>
        <c:axId val="57542343"/>
      </c:line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4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542343"/>
        <c:crosses val="autoZero"/>
        <c:auto val="1"/>
        <c:lblOffset val="100"/>
        <c:noMultiLvlLbl val="0"/>
      </c:catAx>
      <c:valAx>
        <c:axId val="57542343"/>
        <c:scaling>
          <c:orientation val="minMax"/>
          <c:max val="6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latin typeface="Times New Roman"/>
                    <a:ea typeface="Times New Roman"/>
                    <a:cs typeface="Times New Roman"/>
                  </a:rPr>
                  <a:t>Water level(Mm</a:t>
                </a:r>
                <a:r>
                  <a:rPr lang="en-US" cap="none" sz="500" b="0" i="0" u="none" baseline="30000">
                    <a:latin typeface="Times New Roman"/>
                    <a:ea typeface="Times New Roman"/>
                    <a:cs typeface="Times New Roman"/>
                  </a:rPr>
                  <a:t>3</a:t>
                </a:r>
                <a:r>
                  <a:rPr lang="en-US" cap="none" sz="500" b="0" i="0" u="none" baseline="0">
                    <a:latin typeface="Times New Roman"/>
                    <a:ea typeface="Times New Roman"/>
                    <a:cs typeface="Times New Roman"/>
                  </a:rPr>
                  <a:t> 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4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850134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125"/>
          <c:y val="0.6575"/>
          <c:w val="0.2075"/>
          <c:h val="0.18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475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1" i="0" u="none" baseline="0">
                <a:latin typeface="Times New Roman"/>
                <a:ea typeface="Times New Roman"/>
                <a:cs typeface="Times New Roman"/>
              </a:rPr>
              <a:t>Fig.14 - Midlands Dam </a:t>
            </a:r>
            <a:r>
              <a:rPr lang="en-US" cap="none" sz="525" b="1" i="0" u="none" baseline="0">
                <a:latin typeface="Times New Roman"/>
                <a:ea typeface="Times New Roman"/>
                <a:cs typeface="Times New Roman"/>
              </a:rPr>
              <a:t>(25.5 Mm</a:t>
            </a:r>
            <a:r>
              <a:rPr lang="en-US" cap="none" sz="525" b="1" i="0" u="none" baseline="30000"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525" b="1" i="0" u="none" baseline="0">
                <a:latin typeface="Times New Roman"/>
                <a:ea typeface="Times New Roman"/>
                <a:cs typeface="Times New Roman"/>
              </a:rPr>
              <a:t>)</a:t>
            </a:r>
            <a:r>
              <a:rPr lang="en-US" cap="none" sz="625" b="1" i="0" u="none" baseline="0">
                <a:latin typeface="Times New Roman"/>
                <a:ea typeface="Times New Roman"/>
                <a:cs typeface="Times New Roman"/>
              </a:rPr>
              <a:t>, 2005-2006</a:t>
            </a:r>
          </a:p>
        </c:rich>
      </c:tx>
      <c:layout>
        <c:manualLayout>
          <c:xMode val="factor"/>
          <c:yMode val="factor"/>
          <c:x val="0.011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8"/>
          <c:w val="0.9585"/>
          <c:h val="0.892"/>
        </c:manualLayout>
      </c:layout>
      <c:lineChart>
        <c:grouping val="standard"/>
        <c:varyColors val="0"/>
        <c:ser>
          <c:idx val="1"/>
          <c:order val="0"/>
          <c:tx>
            <c:strRef>
              <c:f>'water level '!$AO$3</c:f>
              <c:strCache>
                <c:ptCount val="1"/>
                <c:pt idx="0">
                  <c:v>Mean'05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'water level '!$X$16:$X$27</c:f>
              <c:strCache/>
            </c:strRef>
          </c:cat>
          <c:val>
            <c:numRef>
              <c:f>'water level '!$AO$4:$AO$15</c:f>
              <c:numCache/>
            </c:numRef>
          </c:val>
          <c:smooth val="0"/>
        </c:ser>
        <c:ser>
          <c:idx val="0"/>
          <c:order val="1"/>
          <c:tx>
            <c:strRef>
              <c:f>'water level '!$AP$3</c:f>
              <c:strCache>
                <c:ptCount val="1"/>
                <c:pt idx="0">
                  <c:v>Mean'06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'water level '!$AP$4:$AP$15</c:f>
              <c:numCache/>
            </c:numRef>
          </c:val>
          <c:smooth val="0"/>
        </c:ser>
        <c:marker val="1"/>
        <c:axId val="48119040"/>
        <c:axId val="30418177"/>
      </c:line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418177"/>
        <c:crosses val="autoZero"/>
        <c:auto val="1"/>
        <c:lblOffset val="100"/>
        <c:noMultiLvlLbl val="0"/>
      </c:catAx>
      <c:valAx>
        <c:axId val="3041817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latin typeface="Times New Roman"/>
                    <a:ea typeface="Times New Roman"/>
                    <a:cs typeface="Times New Roman"/>
                  </a:rPr>
                  <a:t>Water level(Mm </a:t>
                </a:r>
                <a:r>
                  <a:rPr lang="en-US" cap="none" sz="500" b="0" i="0" u="none" baseline="30000">
                    <a:latin typeface="Times New Roman"/>
                    <a:ea typeface="Times New Roman"/>
                    <a:cs typeface="Times New Roman"/>
                  </a:rPr>
                  <a:t>3</a:t>
                </a:r>
                <a:r>
                  <a:rPr lang="en-US" cap="none" sz="500" b="0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8119040"/>
        <c:crossesAt val="1"/>
        <c:crossBetween val="between"/>
        <c:dispUnits/>
        <c:majorUnit val="5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1875"/>
          <c:y val="0.68925"/>
          <c:w val="0.23775"/>
          <c:h val="0.162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5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Fig. 15 - Potable water production by source 2002-2006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2725"/>
          <c:w val="0.905"/>
          <c:h val="0.97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'wat prod'!$AC$31:$AC$31</c:f>
              <c:strCache>
                <c:ptCount val="1"/>
                <c:pt idx="0">
                  <c:v>Borehole</c:v>
                </c:pt>
              </c:strCache>
            </c:strRef>
          </c:tx>
          <c:spPr>
            <a:pattFill prst="zigZag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'wat prod'!$AA$32:$AA$36</c:f>
              <c:strCache/>
            </c:strRef>
          </c:cat>
          <c:val>
            <c:numRef>
              <c:f>'wat prod'!$AC$32:$AC$36</c:f>
              <c:numCache/>
            </c:numRef>
          </c:val>
        </c:ser>
        <c:ser>
          <c:idx val="0"/>
          <c:order val="1"/>
          <c:tx>
            <c:strRef>
              <c:f>'wat prod'!$AB$31:$AB$31</c:f>
              <c:strCache>
                <c:ptCount val="1"/>
                <c:pt idx="0">
                  <c:v>Surface</c:v>
                </c:pt>
              </c:strCache>
            </c:strRef>
          </c:tx>
          <c:spPr>
            <a:pattFill prst="sphere">
              <a:fgClr>
                <a:srgbClr val="FFFFFF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'wat prod'!$AA$32:$AA$36</c:f>
              <c:strCache/>
            </c:strRef>
          </c:cat>
          <c:val>
            <c:numRef>
              <c:f>'wat prod'!$AB$32:$AB$36</c:f>
              <c:numCache/>
            </c:numRef>
          </c:val>
        </c:ser>
        <c:overlap val="100"/>
        <c:axId val="5328138"/>
        <c:axId val="47953243"/>
      </c:barChart>
      <c:catAx>
        <c:axId val="532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953243"/>
        <c:crosses val="autoZero"/>
        <c:auto val="1"/>
        <c:lblOffset val="100"/>
        <c:noMultiLvlLbl val="0"/>
      </c:catAx>
      <c:valAx>
        <c:axId val="47953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Mm</a:t>
                </a:r>
                <a:r>
                  <a:rPr lang="en-US" cap="none" sz="500" b="1" i="0" u="none" baseline="30000">
                    <a:latin typeface="Times New Roman"/>
                    <a:ea typeface="Times New Roman"/>
                    <a:cs typeface="Times New Roman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4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28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110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5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Fig. 16 - Potable water production by area supply system, 2006</a:t>
            </a:r>
          </a:p>
        </c:rich>
      </c:tx>
      <c:layout>
        <c:manualLayout>
          <c:xMode val="factor"/>
          <c:yMode val="factor"/>
          <c:x val="0.02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39"/>
          <c:w val="0.97525"/>
          <c:h val="0.9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'wat prod'!$AG$32</c:f>
              <c:strCache>
                <c:ptCount val="1"/>
                <c:pt idx="0">
                  <c:v>Borehole</c:v>
                </c:pt>
              </c:strCache>
            </c:strRef>
          </c:tx>
          <c:spPr>
            <a:pattFill prst="zigZag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'wat prod'!$AE$33:$AE$38</c:f>
              <c:strCache/>
            </c:strRef>
          </c:cat>
          <c:val>
            <c:numRef>
              <c:f>'wat prod'!$AG$33:$AG$38</c:f>
              <c:numCache/>
            </c:numRef>
          </c:val>
        </c:ser>
        <c:ser>
          <c:idx val="0"/>
          <c:order val="1"/>
          <c:tx>
            <c:strRef>
              <c:f>'wat prod'!$AF$32</c:f>
              <c:strCache>
                <c:ptCount val="1"/>
                <c:pt idx="0">
                  <c:v> Surface</c:v>
                </c:pt>
              </c:strCache>
            </c:strRef>
          </c:tx>
          <c:spPr>
            <a:pattFill prst="sphere">
              <a:fgClr>
                <a:srgbClr val="FFFFFF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'wat prod'!$AE$33:$AE$38</c:f>
              <c:strCache/>
            </c:strRef>
          </c:cat>
          <c:val>
            <c:numRef>
              <c:f>'wat prod'!$AF$33:$AF$38</c:f>
              <c:numCache/>
            </c:numRef>
          </c:val>
        </c:ser>
        <c:overlap val="100"/>
        <c:axId val="28926004"/>
        <c:axId val="59007445"/>
      </c:bar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007445"/>
        <c:crosses val="autoZero"/>
        <c:auto val="1"/>
        <c:lblOffset val="100"/>
        <c:noMultiLvlLbl val="0"/>
      </c:catAx>
      <c:valAx>
        <c:axId val="59007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Mm</a:t>
                </a:r>
                <a:r>
                  <a:rPr lang="en-US" cap="none" sz="500" b="1" i="0" u="none" baseline="30000">
                    <a:latin typeface="Times New Roman"/>
                    <a:ea typeface="Times New Roman"/>
                    <a:cs typeface="Times New Roman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4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926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123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5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Times New Roman"/>
                <a:ea typeface="Times New Roman"/>
                <a:cs typeface="Times New Roman"/>
              </a:rPr>
              <a:t>Fig. 17 - Percentage of water sold by type
of tariff, 2006</a:t>
            </a:r>
          </a:p>
        </c:rich>
      </c:tx>
      <c:layout>
        <c:manualLayout>
          <c:xMode val="factor"/>
          <c:yMode val="factor"/>
          <c:x val="-0.39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"/>
          <c:y val="0.065"/>
          <c:w val="0.43225"/>
          <c:h val="0.8955"/>
        </c:manualLayout>
      </c:layout>
      <c:pieChart>
        <c:varyColors val="1"/>
        <c:ser>
          <c:idx val="0"/>
          <c:order val="0"/>
          <c:tx>
            <c:strRef>
              <c:f>'Wat sale '!$A$13</c:f>
              <c:strCache>
                <c:ptCount val="1"/>
                <c:pt idx="0">
                  <c:v>Total potable water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pattFill prst="weave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Confetti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phere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pattFill prst="divot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Non treated  water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latin typeface="Times New Roman"/>
                        <a:ea typeface="Times New Roman"/>
                        <a:cs typeface="Times New Roman"/>
                      </a:rPr>
                      <a:t>Non treated water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('Wat sale '!$B$5:$B$6,'Wat sale '!$B$8:$B$10,'Wat sale '!$B$12,'Wat sale '!$B$14)</c:f>
              <c:strCache/>
            </c:strRef>
          </c:cat>
          <c:val>
            <c:numRef>
              <c:f>('Wat sale '!$L$5:$L$6,'Wat sale '!$L$8:$L$10,'Wat sale '!$L$12,'Wat sale '!$L$14)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Fig. 18 - Percentage of amount collectible
 by type of tariff, 2006
</a:t>
            </a:r>
          </a:p>
        </c:rich>
      </c:tx>
      <c:layout>
        <c:manualLayout>
          <c:xMode val="factor"/>
          <c:yMode val="factor"/>
          <c:x val="-0.310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4"/>
          <c:y val="0.09475"/>
          <c:w val="0.4065"/>
          <c:h val="0.90525"/>
        </c:manualLayout>
      </c:layout>
      <c:pieChart>
        <c:varyColors val="1"/>
        <c:ser>
          <c:idx val="0"/>
          <c:order val="0"/>
          <c:tx>
            <c:strRef>
              <c:f>'Wat sale '!$A$13</c:f>
              <c:strCache>
                <c:ptCount val="1"/>
                <c:pt idx="0">
                  <c:v>Total potable water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pattFill prst="weave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Confetti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phere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pattFill prst="divot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Times New Roman"/>
                        <a:ea typeface="Times New Roman"/>
                        <a:cs typeface="Times New Roman"/>
                      </a:rPr>
                      <a:t>Vegetable &amp; Livestock producers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Times New Roman"/>
                        <a:ea typeface="Times New Roman"/>
                        <a:cs typeface="Times New Roman"/>
                      </a:rPr>
                      <a:t>Non treated  water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Times New Roman"/>
                        <a:ea typeface="Times New Roman"/>
                        <a:cs typeface="Times New Roman"/>
                      </a:rPr>
                      <a:t>Non treated water
16%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('Wat sale '!$B$5:$B$6,'Wat sale '!$B$8:$B$10,'Wat sale '!$B$12,'Wat sale '!$B$14)</c:f>
              <c:strCache/>
            </c:strRef>
          </c:cat>
          <c:val>
            <c:numRef>
              <c:f>('Wat sale '!$N$5:$N$6,'Wat sale '!$N$8:$N$10,'Wat sale '!$N$12,'Wat sale '!$N$14)</c:f>
              <c:numCache/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Times New Roman"/>
                <a:ea typeface="Times New Roman"/>
                <a:cs typeface="Times New Roman"/>
              </a:rPr>
              <a:t>Fig. 2 - Imports of energy sources, 1997 - 2006</a:t>
            </a:r>
          </a:p>
        </c:rich>
      </c:tx>
      <c:layout>
        <c:manualLayout>
          <c:xMode val="factor"/>
          <c:yMode val="factor"/>
          <c:x val="0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145"/>
          <c:w val="0.9815"/>
          <c:h val="0.9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'imp+reex '!$AD$24</c:f>
              <c:strCache>
                <c:ptCount val="1"/>
                <c:pt idx="0">
                  <c:v>Gasolene</c:v>
                </c:pt>
              </c:strCache>
            </c:strRef>
          </c:tx>
          <c:spPr>
            <a:pattFill prst="ltDnDiag">
              <a:fgClr>
                <a:srgbClr val="333300"/>
              </a:fgClr>
              <a:bgClr>
                <a:srgbClr val="FFFFFF"/>
              </a:bgClr>
            </a:patt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'imp+reex '!$AF$23:$AO$23</c:f>
              <c:numCache/>
            </c:numRef>
          </c:cat>
          <c:val>
            <c:numRef>
              <c:f>'imp+reex '!$AF$24:$AO$24</c:f>
              <c:numCache/>
            </c:numRef>
          </c:val>
        </c:ser>
        <c:ser>
          <c:idx val="1"/>
          <c:order val="1"/>
          <c:tx>
            <c:strRef>
              <c:f>'imp+reex '!$AD$25</c:f>
              <c:strCache>
                <c:ptCount val="1"/>
                <c:pt idx="0">
                  <c:v>Diesel oil</c:v>
                </c:pt>
              </c:strCache>
            </c:strRef>
          </c:tx>
          <c:spPr>
            <a:pattFill prst="pct1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'imp+reex '!$AF$23:$AO$23</c:f>
              <c:numCache/>
            </c:numRef>
          </c:cat>
          <c:val>
            <c:numRef>
              <c:f>'imp+reex '!$AF$25:$AO$25</c:f>
              <c:numCache/>
            </c:numRef>
          </c:val>
        </c:ser>
        <c:ser>
          <c:idx val="2"/>
          <c:order val="2"/>
          <c:tx>
            <c:strRef>
              <c:f>'imp+reex '!$AD$26</c:f>
              <c:strCache>
                <c:ptCount val="1"/>
                <c:pt idx="0">
                  <c:v>Dual Purpose Kerosene</c:v>
                </c:pt>
              </c:strCache>
            </c:strRef>
          </c:tx>
          <c:spPr>
            <a:pattFill prst="zigZag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'imp+reex '!$AF$23:$AO$23</c:f>
              <c:numCache/>
            </c:numRef>
          </c:cat>
          <c:val>
            <c:numRef>
              <c:f>'imp+reex '!$AF$26:$AO$26</c:f>
              <c:numCache/>
            </c:numRef>
          </c:val>
        </c:ser>
        <c:ser>
          <c:idx val="3"/>
          <c:order val="3"/>
          <c:tx>
            <c:strRef>
              <c:f>'imp+reex '!$AD$29</c:f>
              <c:strCache>
                <c:ptCount val="1"/>
                <c:pt idx="0">
                  <c:v>Fuel oil</c:v>
                </c:pt>
              </c:strCache>
            </c:strRef>
          </c:tx>
          <c:spPr>
            <a:pattFill prst="divot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'imp+reex '!$AF$23:$AO$23</c:f>
              <c:numCache/>
            </c:numRef>
          </c:cat>
          <c:val>
            <c:numRef>
              <c:f>'imp+reex '!$AF$29:$AO$29</c:f>
              <c:numCache/>
            </c:numRef>
          </c:val>
        </c:ser>
        <c:ser>
          <c:idx val="4"/>
          <c:order val="4"/>
          <c:tx>
            <c:strRef>
              <c:f>'imp+reex '!$AD$30</c:f>
              <c:strCache>
                <c:ptCount val="1"/>
                <c:pt idx="0">
                  <c:v>LPG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'imp+reex '!$AF$23:$AO$23</c:f>
              <c:numCache/>
            </c:numRef>
          </c:cat>
          <c:val>
            <c:numRef>
              <c:f>'imp+reex '!$AF$30:$AO$30</c:f>
              <c:numCache/>
            </c:numRef>
          </c:val>
        </c:ser>
        <c:ser>
          <c:idx val="5"/>
          <c:order val="5"/>
          <c:tx>
            <c:strRef>
              <c:f>'imp+reex '!$AD$32</c:f>
              <c:strCache>
                <c:ptCount val="1"/>
                <c:pt idx="0">
                  <c:v>Coal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999999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'imp+reex '!$AF$23:$AO$23</c:f>
              <c:numCache/>
            </c:numRef>
          </c:cat>
          <c:val>
            <c:numRef>
              <c:f>'imp+reex '!$AF$32:$AO$32</c:f>
              <c:numCache/>
            </c:numRef>
          </c:val>
        </c:ser>
        <c:overlap val="100"/>
        <c:axId val="4968572"/>
        <c:axId val="44717149"/>
      </c:barChart>
      <c:catAx>
        <c:axId val="496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717149"/>
        <c:crosses val="autoZero"/>
        <c:auto val="1"/>
        <c:lblOffset val="100"/>
        <c:noMultiLvlLbl val="0"/>
      </c:catAx>
      <c:valAx>
        <c:axId val="44717149"/>
        <c:scaling>
          <c:orientation val="minMax"/>
          <c:max val="1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68572"/>
        <c:crossesAt val="1"/>
        <c:crossBetween val="between"/>
        <c:dispUnits/>
        <c:majorUnit val="1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Fig. 3 - Peak demand, 2002- 2006</a:t>
            </a:r>
          </a:p>
        </c:rich>
      </c:tx>
      <c:layout>
        <c:manualLayout>
          <c:xMode val="factor"/>
          <c:yMode val="factor"/>
          <c:x val="-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"/>
          <c:w val="0.961"/>
          <c:h val="0.99525"/>
        </c:manualLayout>
      </c:layout>
      <c:lineChart>
        <c:grouping val="standard"/>
        <c:varyColors val="0"/>
        <c:ser>
          <c:idx val="1"/>
          <c:order val="0"/>
          <c:tx>
            <c:strRef>
              <c:f>'elec 1'!$AE$12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'elec 1'!$AF$11:$AQ$11</c:f>
              <c:strCache/>
            </c:strRef>
          </c:cat>
          <c:val>
            <c:numRef>
              <c:f>'elec 1'!$AF$12:$AQ$12</c:f>
              <c:numCache/>
            </c:numRef>
          </c:val>
          <c:smooth val="0"/>
        </c:ser>
        <c:ser>
          <c:idx val="2"/>
          <c:order val="1"/>
          <c:tx>
            <c:strRef>
              <c:f>'elec 1'!$AE$13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'elec 1'!$AF$11:$AQ$11</c:f>
              <c:strCache/>
            </c:strRef>
          </c:cat>
          <c:val>
            <c:numRef>
              <c:f>'elec 1'!$AF$13:$AQ$13</c:f>
              <c:numCache/>
            </c:numRef>
          </c:val>
          <c:smooth val="0"/>
        </c:ser>
        <c:ser>
          <c:idx val="3"/>
          <c:order val="2"/>
          <c:tx>
            <c:strRef>
              <c:f>'elec 1'!$AE$14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'elec 1'!$AF$11:$AQ$11</c:f>
              <c:strCache/>
            </c:strRef>
          </c:cat>
          <c:val>
            <c:numRef>
              <c:f>'elec 1'!$AF$14:$AQ$14</c:f>
              <c:numCache/>
            </c:numRef>
          </c:val>
          <c:smooth val="0"/>
        </c:ser>
        <c:ser>
          <c:idx val="4"/>
          <c:order val="3"/>
          <c:tx>
            <c:strRef>
              <c:f>'elec 1'!$AE$15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'elec 1'!$AF$11:$AQ$11</c:f>
              <c:strCache/>
            </c:strRef>
          </c:cat>
          <c:val>
            <c:numRef>
              <c:f>'elec 1'!$AF$15:$AQ$15</c:f>
              <c:numCache/>
            </c:numRef>
          </c:val>
          <c:smooth val="0"/>
        </c:ser>
        <c:ser>
          <c:idx val="5"/>
          <c:order val="4"/>
          <c:tx>
            <c:strRef>
              <c:f>'elec 1'!$AE$16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'elec 1'!$AF$11:$AQ$11</c:f>
              <c:strCache/>
            </c:strRef>
          </c:cat>
          <c:val>
            <c:numRef>
              <c:f>'elec 1'!$AF$16:$AQ$16</c:f>
              <c:numCache/>
            </c:numRef>
          </c:val>
          <c:smooth val="0"/>
        </c:ser>
        <c:marker val="1"/>
        <c:axId val="66910022"/>
        <c:axId val="65319287"/>
      </c:line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319287"/>
        <c:crosses val="autoZero"/>
        <c:auto val="1"/>
        <c:lblOffset val="100"/>
        <c:noMultiLvlLbl val="0"/>
      </c:catAx>
      <c:valAx>
        <c:axId val="65319287"/>
        <c:scaling>
          <c:orientation val="minMax"/>
          <c:max val="375"/>
          <c:min val="2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Times New Roman"/>
                    <a:ea typeface="Times New Roman"/>
                    <a:cs typeface="Times New Roman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910022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Fig. 5 - Electricity consumption 2006</a:t>
            </a:r>
          </a:p>
        </c:rich>
      </c:tx>
      <c:layout>
        <c:manualLayout>
          <c:xMode val="factor"/>
          <c:yMode val="factor"/>
          <c:x val="-0.248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"/>
          <c:y val="0.134"/>
          <c:w val="0.47325"/>
          <c:h val="0.866"/>
        </c:manualLayout>
      </c:layout>
      <c:pie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Confetti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phere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('elec 2'!$B$30:$B$32,'elec 2'!$B$34)</c:f>
              <c:strCache/>
            </c:strRef>
          </c:cat>
          <c:val>
            <c:numRef>
              <c:f>('elec 2'!$I$30:$I$32,'elec 2'!$I$34)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Fig. 6- Sales value 2006</a:t>
            </a:r>
          </a:p>
        </c:rich>
      </c:tx>
      <c:layout>
        <c:manualLayout>
          <c:xMode val="factor"/>
          <c:yMode val="factor"/>
          <c:x val="-0.38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25"/>
          <c:y val="0.095"/>
          <c:w val="0.60475"/>
          <c:h val="0.8995"/>
        </c:manualLayout>
      </c:layout>
      <c:pie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Confetti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phere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('elec 2'!$B$30:$B$32,'elec 2'!$B$34)</c:f>
              <c:strCache/>
            </c:strRef>
          </c:cat>
          <c:val>
            <c:numRef>
              <c:f>('elec 2'!$N$30:$N$32,'elec 2'!$N$34)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Fig. 4 - Generation of electricity by CEB and IPP(export to CEB), 1997-2006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075"/>
          <c:w val="0.9832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'elec 2'!$L$5</c:f>
              <c:strCache>
                <c:ptCount val="1"/>
                <c:pt idx="0">
                  <c:v>CEB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Pt>
            <c:idx val="3"/>
            <c:spPr>
              <a:ln w="12700">
                <a:solidFill>
                  <a:srgbClr val="993300"/>
                </a:solidFill>
              </a:ln>
            </c:spPr>
            <c:marker>
              <c:size val="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</c:spPr>
            </c:marker>
          </c:dPt>
          <c:cat>
            <c:strRef>
              <c:f>'elec 2'!$N$4:$W$4</c:f>
              <c:strCache/>
            </c:strRef>
          </c:cat>
          <c:val>
            <c:numRef>
              <c:f>'elec 2'!$N$5:$W$5</c:f>
              <c:numCache/>
            </c:numRef>
          </c:val>
          <c:smooth val="0"/>
        </c:ser>
        <c:ser>
          <c:idx val="1"/>
          <c:order val="1"/>
          <c:tx>
            <c:strRef>
              <c:f>'elec 2'!$L$6</c:f>
              <c:strCache>
                <c:ptCount val="1"/>
                <c:pt idx="0">
                  <c:v>IPP(export to CEB)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'elec 2'!$N$4:$W$4</c:f>
              <c:strCache/>
            </c:strRef>
          </c:cat>
          <c:val>
            <c:numRef>
              <c:f>'elec 2'!$N$6:$W$6</c:f>
              <c:numCache/>
            </c:numRef>
          </c:val>
          <c:smooth val="0"/>
        </c:ser>
        <c:marker val="1"/>
        <c:axId val="51002672"/>
        <c:axId val="56370865"/>
      </c:line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4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370865"/>
        <c:crosses val="autoZero"/>
        <c:auto val="1"/>
        <c:lblOffset val="100"/>
        <c:noMultiLvlLbl val="0"/>
      </c:catAx>
      <c:valAx>
        <c:axId val="5637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Times New Roman"/>
                    <a:ea typeface="Times New Roman"/>
                    <a:cs typeface="Times New Roman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4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002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75"/>
          <c:y val="0.72175"/>
          <c:w val="0.15225"/>
          <c:h val="0.123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6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6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Times New Roman"/>
                <a:ea typeface="Times New Roman"/>
                <a:cs typeface="Times New Roman"/>
              </a:rPr>
              <a:t>Fig.7 - Final energy consumption, 1997-2006</a:t>
            </a:r>
          </a:p>
        </c:rich>
      </c:tx>
      <c:layout>
        <c:manualLayout>
          <c:xMode val="factor"/>
          <c:yMode val="factor"/>
          <c:x val="0.0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3375"/>
          <c:w val="0.964"/>
          <c:h val="0.94975"/>
        </c:manualLayout>
      </c:layout>
      <c:lineChart>
        <c:grouping val="standard"/>
        <c:varyColors val="0"/>
        <c:ser>
          <c:idx val="0"/>
          <c:order val="0"/>
          <c:tx>
            <c:strRef>
              <c:f>'Fin cons'!$K$44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'Fin cons'!$L$43:$U$43</c:f>
              <c:numCache/>
            </c:numRef>
          </c:cat>
          <c:val>
            <c:numRef>
              <c:f>'Fin cons'!$L$44:$U$44</c:f>
              <c:numCache/>
            </c:numRef>
          </c:val>
          <c:smooth val="0"/>
        </c:ser>
        <c:ser>
          <c:idx val="1"/>
          <c:order val="1"/>
          <c:tx>
            <c:strRef>
              <c:f>'Fin cons'!$K$45</c:f>
              <c:strCache>
                <c:ptCount val="1"/>
                <c:pt idx="0">
                  <c:v>Transport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'Fin cons'!$L$43:$U$43</c:f>
              <c:numCache/>
            </c:numRef>
          </c:cat>
          <c:val>
            <c:numRef>
              <c:f>'Fin cons'!$L$45:$U$45</c:f>
              <c:numCache/>
            </c:numRef>
          </c:val>
          <c:smooth val="0"/>
        </c:ser>
        <c:ser>
          <c:idx val="2"/>
          <c:order val="2"/>
          <c:tx>
            <c:strRef>
              <c:f>'Fin cons'!$K$47</c:f>
              <c:strCache>
                <c:ptCount val="1"/>
                <c:pt idx="0">
                  <c:v>Household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'Fin cons'!$L$43:$U$43</c:f>
              <c:numCache/>
            </c:numRef>
          </c:cat>
          <c:val>
            <c:numRef>
              <c:f>'Fin cons'!$L$47:$U$47</c:f>
              <c:numCache/>
            </c:numRef>
          </c:val>
          <c:smooth val="0"/>
        </c:ser>
        <c:ser>
          <c:idx val="3"/>
          <c:order val="3"/>
          <c:tx>
            <c:strRef>
              <c:f>'Fin cons'!$K$46</c:f>
              <c:strCache>
                <c:ptCount val="1"/>
                <c:pt idx="0">
                  <c:v>Com.&amp; Distr.Trade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3300"/>
                </a:solidFill>
              </a:ln>
            </c:spPr>
          </c:marker>
          <c:cat>
            <c:numRef>
              <c:f>'Fin cons'!$L$43:$U$43</c:f>
              <c:numCache/>
            </c:numRef>
          </c:cat>
          <c:val>
            <c:numRef>
              <c:f>'Fin cons'!$L$46:$U$46</c:f>
              <c:numCache/>
            </c:numRef>
          </c:val>
          <c:smooth val="0"/>
        </c:ser>
        <c:ser>
          <c:idx val="4"/>
          <c:order val="4"/>
          <c:tx>
            <c:strRef>
              <c:f>'Fin cons'!$K$48</c:f>
              <c:strCache>
                <c:ptCount val="1"/>
                <c:pt idx="0">
                  <c:v>Agriculture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'Fin cons'!$L$43:$U$43</c:f>
              <c:numCache/>
            </c:numRef>
          </c:cat>
          <c:val>
            <c:numRef>
              <c:f>'Fin cons'!$L$48:$U$48</c:f>
              <c:numCache/>
            </c:numRef>
          </c:val>
          <c:smooth val="0"/>
        </c:ser>
        <c:marker val="1"/>
        <c:axId val="37575738"/>
        <c:axId val="2637323"/>
      </c:lineChart>
      <c:catAx>
        <c:axId val="3757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55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37323"/>
        <c:crosses val="autoZero"/>
        <c:auto val="1"/>
        <c:lblOffset val="100"/>
        <c:noMultiLvlLbl val="0"/>
      </c:catAx>
      <c:valAx>
        <c:axId val="2637323"/>
        <c:scaling>
          <c:orientation val="minMax"/>
          <c:max val="4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Ktoe</a:t>
                </a:r>
              </a:p>
            </c:rich>
          </c:tx>
          <c:layout>
            <c:manualLayout>
              <c:xMode val="factor"/>
              <c:yMode val="factor"/>
              <c:x val="-0.002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5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575738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6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Times New Roman"/>
                <a:ea typeface="Times New Roman"/>
                <a:cs typeface="Times New Roman"/>
              </a:rPr>
              <a:t>Fig. 8 - Mean annual rainfall, 2005 &amp; 2006</a:t>
            </a:r>
          </a:p>
        </c:rich>
      </c:tx>
      <c:layout>
        <c:manualLayout>
          <c:xMode val="factor"/>
          <c:yMode val="factor"/>
          <c:x val="-0.05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"/>
          <c:w val="0.963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rainfall!$AH$25</c:f>
              <c:strCache>
                <c:ptCount val="1"/>
                <c:pt idx="0">
                  <c:v>Mean(1971-2000)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rainfall!$AF$26:$AG$33</c:f>
              <c:multiLvlStrCache/>
            </c:multiLvlStrRef>
          </c:cat>
          <c:val>
            <c:numRef>
              <c:f>rainfall!$AH$26:$AH$33</c:f>
              <c:numCache/>
            </c:numRef>
          </c:val>
        </c:ser>
        <c:ser>
          <c:idx val="4"/>
          <c:order val="1"/>
          <c:tx>
            <c:strRef>
              <c:f>rainfall!$AI$25</c:f>
              <c:strCache>
                <c:ptCount val="1"/>
                <c:pt idx="0">
                  <c:v>2005</c:v>
                </c:pt>
              </c:strCache>
            </c:strRef>
          </c:tx>
          <c:spPr>
            <a:pattFill prst="weav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rainfall!$AF$26:$AG$33</c:f>
              <c:multiLvlStrCache/>
            </c:multiLvlStrRef>
          </c:cat>
          <c:val>
            <c:numRef>
              <c:f>rainfall!$AI$26:$AI$33</c:f>
              <c:numCache/>
            </c:numRef>
          </c:val>
        </c:ser>
        <c:ser>
          <c:idx val="5"/>
          <c:order val="2"/>
          <c:tx>
            <c:strRef>
              <c:f>rainfall!$AJ$25</c:f>
              <c:strCache>
                <c:ptCount val="1"/>
                <c:pt idx="0">
                  <c:v>2006</c:v>
                </c:pt>
              </c:strCache>
            </c:strRef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rainfall!$AF$26:$AG$33</c:f>
              <c:multiLvlStrCache/>
            </c:multiLvlStrRef>
          </c:cat>
          <c:val>
            <c:numRef>
              <c:f>rainfall!$AJ$26:$AJ$33</c:f>
              <c:numCache/>
            </c:numRef>
          </c:val>
        </c:ser>
        <c:axId val="23735908"/>
        <c:axId val="12296581"/>
      </c:bar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4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296581"/>
        <c:crosses val="autoZero"/>
        <c:auto val="1"/>
        <c:lblOffset val="100"/>
        <c:noMultiLvlLbl val="0"/>
      </c:catAx>
      <c:valAx>
        <c:axId val="1229658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Times New Roman"/>
                    <a:ea typeface="Times New Roman"/>
                    <a:cs typeface="Times New Roman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73590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29325"/>
          <c:w val="0.209"/>
          <c:h val="0.154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6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7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Times New Roman"/>
                <a:ea typeface="Times New Roman"/>
                <a:cs typeface="Times New Roman"/>
              </a:rPr>
              <a:t>Fig.9 - Mare aux Vacoas </a:t>
            </a:r>
            <a:r>
              <a:rPr lang="en-US" cap="none" sz="500" b="1" i="0" u="none" baseline="0">
                <a:latin typeface="Times New Roman"/>
                <a:ea typeface="Times New Roman"/>
                <a:cs typeface="Times New Roman"/>
              </a:rPr>
              <a:t>(25.89Mm</a:t>
            </a:r>
            <a:r>
              <a:rPr lang="en-US" cap="none" sz="500" b="1" i="0" u="none" baseline="30000"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500" b="1" i="0" u="none" baseline="0">
                <a:latin typeface="Times New Roman"/>
                <a:ea typeface="Times New Roman"/>
                <a:cs typeface="Times New Roman"/>
              </a:rPr>
              <a:t>)</a:t>
            </a:r>
            <a:r>
              <a:rPr lang="en-US" cap="none" sz="600" b="1" i="0" u="none" baseline="0">
                <a:latin typeface="Times New Roman"/>
                <a:ea typeface="Times New Roman"/>
                <a:cs typeface="Times New Roman"/>
              </a:rPr>
              <a:t>, 2005-2006</a:t>
            </a:r>
          </a:p>
        </c:rich>
      </c:tx>
      <c:layout>
        <c:manualLayout>
          <c:xMode val="factor"/>
          <c:yMode val="factor"/>
          <c:x val="0.034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7075"/>
          <c:w val="0.962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'water level '!$Y$3</c:f>
              <c:strCache>
                <c:ptCount val="1"/>
                <c:pt idx="0">
                  <c:v>Normal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'water level '!$X$4:$X$15</c:f>
              <c:strCache/>
            </c:strRef>
          </c:cat>
          <c:val>
            <c:numRef>
              <c:f>'water level '!$Y$4:$Y$15</c:f>
              <c:numCache/>
            </c:numRef>
          </c:val>
          <c:smooth val="0"/>
        </c:ser>
        <c:ser>
          <c:idx val="3"/>
          <c:order val="1"/>
          <c:tx>
            <c:strRef>
              <c:f>'water level '!$Z$3</c:f>
              <c:strCache>
                <c:ptCount val="1"/>
                <c:pt idx="0">
                  <c:v>Mean'05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'water level '!$X$4:$X$15</c:f>
              <c:strCache/>
            </c:strRef>
          </c:cat>
          <c:val>
            <c:numRef>
              <c:f>'water level '!$Z$4:$Z$15</c:f>
              <c:numCache/>
            </c:numRef>
          </c:val>
          <c:smooth val="0"/>
        </c:ser>
        <c:ser>
          <c:idx val="1"/>
          <c:order val="2"/>
          <c:tx>
            <c:strRef>
              <c:f>'water level '!$AA$3</c:f>
              <c:strCache>
                <c:ptCount val="1"/>
                <c:pt idx="0">
                  <c:v>Mean'06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level '!$X$4:$X$15</c:f>
              <c:strCache/>
            </c:strRef>
          </c:cat>
          <c:val>
            <c:numRef>
              <c:f>'water level '!$AA$4:$AA$15</c:f>
              <c:numCache/>
            </c:numRef>
          </c:val>
          <c:smooth val="0"/>
        </c:ser>
        <c:marker val="1"/>
        <c:axId val="43560366"/>
        <c:axId val="56498975"/>
      </c:line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4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498975"/>
        <c:crosses val="autoZero"/>
        <c:auto val="1"/>
        <c:lblOffset val="100"/>
        <c:noMultiLvlLbl val="0"/>
      </c:catAx>
      <c:valAx>
        <c:axId val="56498975"/>
        <c:scaling>
          <c:orientation val="minMax"/>
          <c:max val="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latin typeface="Times New Roman"/>
                    <a:ea typeface="Times New Roman"/>
                    <a:cs typeface="Times New Roman"/>
                  </a:rPr>
                  <a:t>Water level (Mm</a:t>
                </a:r>
                <a:r>
                  <a:rPr lang="en-US" cap="none" sz="500" b="0" i="0" u="none" baseline="30000">
                    <a:latin typeface="Times New Roman"/>
                    <a:ea typeface="Times New Roman"/>
                    <a:cs typeface="Times New Roman"/>
                  </a:rPr>
                  <a:t>3</a:t>
                </a:r>
                <a:r>
                  <a:rPr lang="en-US" cap="none" sz="500" b="0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3560366"/>
        <c:crossesAt val="1"/>
        <c:crossBetween val="between"/>
        <c:dispUnits/>
        <c:majorUnit val="5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265"/>
          <c:y val="0.60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4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0</xdr:row>
      <xdr:rowOff>0</xdr:rowOff>
    </xdr:from>
    <xdr:to>
      <xdr:col>15</xdr:col>
      <xdr:colOff>657225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3363575" y="0"/>
          <a:ext cx="514350" cy="792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8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9525" y="457200"/>
          <a:ext cx="2705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304800</xdr:rowOff>
    </xdr:to>
    <xdr:sp>
      <xdr:nvSpPr>
        <xdr:cNvPr id="3" name="Line 3"/>
        <xdr:cNvSpPr>
          <a:spLocks/>
        </xdr:cNvSpPr>
      </xdr:nvSpPr>
      <xdr:spPr>
        <a:xfrm>
          <a:off x="9525" y="457200"/>
          <a:ext cx="2705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0.669</cdr:y>
    </cdr:from>
    <cdr:to>
      <cdr:x>0.98775</cdr:x>
      <cdr:y>0.70125</cdr:y>
    </cdr:to>
    <cdr:sp>
      <cdr:nvSpPr>
        <cdr:cNvPr id="1" name="TextBox 1"/>
        <cdr:cNvSpPr txBox="1">
          <a:spLocks noChangeArrowheads="1"/>
        </cdr:cNvSpPr>
      </cdr:nvSpPr>
      <cdr:spPr>
        <a:xfrm>
          <a:off x="6057900" y="2552700"/>
          <a:ext cx="571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Household</a:t>
          </a:r>
        </a:p>
      </cdr:txBody>
    </cdr:sp>
  </cdr:relSizeAnchor>
  <cdr:relSizeAnchor xmlns:cdr="http://schemas.openxmlformats.org/drawingml/2006/chartDrawing">
    <cdr:from>
      <cdr:x>0.80725</cdr:x>
      <cdr:y>0.7755</cdr:y>
    </cdr:from>
    <cdr:to>
      <cdr:x>0.99725</cdr:x>
      <cdr:y>0.81275</cdr:y>
    </cdr:to>
    <cdr:sp>
      <cdr:nvSpPr>
        <cdr:cNvPr id="2" name="TextBox 2"/>
        <cdr:cNvSpPr txBox="1">
          <a:spLocks noChangeArrowheads="1"/>
        </cdr:cNvSpPr>
      </cdr:nvSpPr>
      <cdr:spPr>
        <a:xfrm>
          <a:off x="5419725" y="2962275"/>
          <a:ext cx="1276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Com. &amp; Distributive trade</a:t>
          </a:r>
        </a:p>
      </cdr:txBody>
    </cdr:sp>
  </cdr:relSizeAnchor>
  <cdr:relSizeAnchor xmlns:cdr="http://schemas.openxmlformats.org/drawingml/2006/chartDrawing">
    <cdr:from>
      <cdr:x>0.8885</cdr:x>
      <cdr:y>0.87925</cdr:y>
    </cdr:from>
    <cdr:to>
      <cdr:x>0.9735</cdr:x>
      <cdr:y>0.9165</cdr:y>
    </cdr:to>
    <cdr:sp>
      <cdr:nvSpPr>
        <cdr:cNvPr id="3" name="TextBox 3"/>
        <cdr:cNvSpPr txBox="1">
          <a:spLocks noChangeArrowheads="1"/>
        </cdr:cNvSpPr>
      </cdr:nvSpPr>
      <cdr:spPr>
        <a:xfrm>
          <a:off x="5962650" y="3362325"/>
          <a:ext cx="571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Agriculture</a:t>
          </a:r>
        </a:p>
      </cdr:txBody>
    </cdr:sp>
  </cdr:relSizeAnchor>
  <cdr:relSizeAnchor xmlns:cdr="http://schemas.openxmlformats.org/drawingml/2006/chartDrawing">
    <cdr:from>
      <cdr:x>0.87</cdr:x>
      <cdr:y>0.4045</cdr:y>
    </cdr:from>
    <cdr:to>
      <cdr:x>0.9735</cdr:x>
      <cdr:y>0.44175</cdr:y>
    </cdr:to>
    <cdr:sp>
      <cdr:nvSpPr>
        <cdr:cNvPr id="4" name="TextBox 4"/>
        <cdr:cNvSpPr txBox="1">
          <a:spLocks noChangeArrowheads="1"/>
        </cdr:cNvSpPr>
      </cdr:nvSpPr>
      <cdr:spPr>
        <a:xfrm>
          <a:off x="5838825" y="1543050"/>
          <a:ext cx="6953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Manufacturing</a:t>
          </a:r>
        </a:p>
      </cdr:txBody>
    </cdr:sp>
  </cdr:relSizeAnchor>
  <cdr:relSizeAnchor xmlns:cdr="http://schemas.openxmlformats.org/drawingml/2006/chartDrawing">
    <cdr:from>
      <cdr:x>0.90275</cdr:x>
      <cdr:y>0.057</cdr:y>
    </cdr:from>
    <cdr:to>
      <cdr:x>0.97375</cdr:x>
      <cdr:y>0.09425</cdr:y>
    </cdr:to>
    <cdr:sp>
      <cdr:nvSpPr>
        <cdr:cNvPr id="5" name="TextBox 5"/>
        <cdr:cNvSpPr txBox="1">
          <a:spLocks noChangeArrowheads="1"/>
        </cdr:cNvSpPr>
      </cdr:nvSpPr>
      <cdr:spPr>
        <a:xfrm>
          <a:off x="6057900" y="20955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Transport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8</xdr:col>
      <xdr:colOff>561975</xdr:colOff>
      <xdr:row>61</xdr:row>
      <xdr:rowOff>180975</xdr:rowOff>
    </xdr:to>
    <xdr:graphicFrame>
      <xdr:nvGraphicFramePr>
        <xdr:cNvPr id="1" name="Chart 1"/>
        <xdr:cNvGraphicFramePr/>
      </xdr:nvGraphicFramePr>
      <xdr:xfrm>
        <a:off x="0" y="7048500"/>
        <a:ext cx="67151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0</xdr:row>
      <xdr:rowOff>0</xdr:rowOff>
    </xdr:from>
    <xdr:to>
      <xdr:col>30</xdr:col>
      <xdr:colOff>390525</xdr:colOff>
      <xdr:row>33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953500" y="0"/>
          <a:ext cx="352425" cy="6086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15</a:t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30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5181600" y="3381375"/>
        <a:ext cx="3733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2</xdr:row>
      <xdr:rowOff>0</xdr:rowOff>
    </xdr:from>
    <xdr:to>
      <xdr:col>22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3990975" y="304800"/>
        <a:ext cx="2609850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9</xdr:row>
      <xdr:rowOff>180975</xdr:rowOff>
    </xdr:from>
    <xdr:to>
      <xdr:col>22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3990975" y="1762125"/>
        <a:ext cx="26098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18</xdr:row>
      <xdr:rowOff>0</xdr:rowOff>
    </xdr:from>
    <xdr:to>
      <xdr:col>22</xdr:col>
      <xdr:colOff>0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3990975" y="3238500"/>
        <a:ext cx="260985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9525</xdr:colOff>
      <xdr:row>26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" name="Chart 4"/>
        <xdr:cNvGraphicFramePr/>
      </xdr:nvGraphicFramePr>
      <xdr:xfrm>
        <a:off x="3990975" y="4705350"/>
        <a:ext cx="2609850" cy="146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9525</xdr:colOff>
      <xdr:row>34</xdr:row>
      <xdr:rowOff>0</xdr:rowOff>
    </xdr:from>
    <xdr:to>
      <xdr:col>22</xdr:col>
      <xdr:colOff>0</xdr:colOff>
      <xdr:row>42</xdr:row>
      <xdr:rowOff>9525</xdr:rowOff>
    </xdr:to>
    <xdr:graphicFrame>
      <xdr:nvGraphicFramePr>
        <xdr:cNvPr id="5" name="Chart 5"/>
        <xdr:cNvGraphicFramePr/>
      </xdr:nvGraphicFramePr>
      <xdr:xfrm>
        <a:off x="3990975" y="6172200"/>
        <a:ext cx="2609850" cy="1476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</xdr:colOff>
      <xdr:row>44</xdr:row>
      <xdr:rowOff>133350</xdr:rowOff>
    </xdr:from>
    <xdr:to>
      <xdr:col>22</xdr:col>
      <xdr:colOff>0</xdr:colOff>
      <xdr:row>53</xdr:row>
      <xdr:rowOff>0</xdr:rowOff>
    </xdr:to>
    <xdr:graphicFrame>
      <xdr:nvGraphicFramePr>
        <xdr:cNvPr id="6" name="Chart 6"/>
        <xdr:cNvGraphicFramePr/>
      </xdr:nvGraphicFramePr>
      <xdr:xfrm>
        <a:off x="3990975" y="8096250"/>
        <a:ext cx="2609850" cy="1504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0</xdr:row>
      <xdr:rowOff>0</xdr:rowOff>
    </xdr:from>
    <xdr:to>
      <xdr:col>25</xdr:col>
      <xdr:colOff>0</xdr:colOff>
      <xdr:row>39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000" y="0"/>
          <a:ext cx="295275" cy="6419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17</a:t>
          </a:r>
        </a:p>
      </xdr:txBody>
    </xdr:sp>
    <xdr:clientData/>
  </xdr:twoCellAnchor>
  <xdr:twoCellAnchor>
    <xdr:from>
      <xdr:col>0</xdr:col>
      <xdr:colOff>9525</xdr:colOff>
      <xdr:row>32</xdr:row>
      <xdr:rowOff>76200</xdr:rowOff>
    </xdr:from>
    <xdr:to>
      <xdr:col>12</xdr:col>
      <xdr:colOff>180975</xdr:colOff>
      <xdr:row>39</xdr:row>
      <xdr:rowOff>190500</xdr:rowOff>
    </xdr:to>
    <xdr:graphicFrame>
      <xdr:nvGraphicFramePr>
        <xdr:cNvPr id="2" name="Chart 2"/>
        <xdr:cNvGraphicFramePr/>
      </xdr:nvGraphicFramePr>
      <xdr:xfrm>
        <a:off x="9525" y="4895850"/>
        <a:ext cx="489585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32</xdr:row>
      <xdr:rowOff>76200</xdr:rowOff>
    </xdr:from>
    <xdr:to>
      <xdr:col>24</xdr:col>
      <xdr:colOff>9525</xdr:colOff>
      <xdr:row>39</xdr:row>
      <xdr:rowOff>190500</xdr:rowOff>
    </xdr:to>
    <xdr:graphicFrame>
      <xdr:nvGraphicFramePr>
        <xdr:cNvPr id="3" name="Chart 3"/>
        <xdr:cNvGraphicFramePr/>
      </xdr:nvGraphicFramePr>
      <xdr:xfrm>
        <a:off x="5133975" y="4895850"/>
        <a:ext cx="431482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76200</xdr:rowOff>
    </xdr:from>
    <xdr:to>
      <xdr:col>7</xdr:col>
      <xdr:colOff>0</xdr:colOff>
      <xdr:row>29</xdr:row>
      <xdr:rowOff>219075</xdr:rowOff>
    </xdr:to>
    <xdr:graphicFrame>
      <xdr:nvGraphicFramePr>
        <xdr:cNvPr id="1" name="Chart 1"/>
        <xdr:cNvGraphicFramePr/>
      </xdr:nvGraphicFramePr>
      <xdr:xfrm>
        <a:off x="0" y="4171950"/>
        <a:ext cx="46577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619125</xdr:colOff>
      <xdr:row>17</xdr:row>
      <xdr:rowOff>76200</xdr:rowOff>
    </xdr:from>
    <xdr:to>
      <xdr:col>16</xdr:col>
      <xdr:colOff>9525</xdr:colOff>
      <xdr:row>29</xdr:row>
      <xdr:rowOff>219075</xdr:rowOff>
    </xdr:to>
    <xdr:graphicFrame>
      <xdr:nvGraphicFramePr>
        <xdr:cNvPr id="2" name="Chart 2"/>
        <xdr:cNvGraphicFramePr/>
      </xdr:nvGraphicFramePr>
      <xdr:xfrm>
        <a:off x="4648200" y="4171950"/>
        <a:ext cx="46577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466725</xdr:colOff>
      <xdr:row>29</xdr:row>
      <xdr:rowOff>190500</xdr:rowOff>
    </xdr:to>
    <xdr:sp>
      <xdr:nvSpPr>
        <xdr:cNvPr id="3" name="Text 1"/>
        <xdr:cNvSpPr txBox="1">
          <a:spLocks noChangeArrowheads="1"/>
        </xdr:cNvSpPr>
      </xdr:nvSpPr>
      <xdr:spPr>
        <a:xfrm>
          <a:off x="9334500" y="0"/>
          <a:ext cx="428625" cy="6400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0</xdr:row>
      <xdr:rowOff>0</xdr:rowOff>
    </xdr:from>
    <xdr:to>
      <xdr:col>15</xdr:col>
      <xdr:colOff>657225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3363575" y="0"/>
          <a:ext cx="514350" cy="792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9525" y="457200"/>
          <a:ext cx="2705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304800</xdr:rowOff>
    </xdr:to>
    <xdr:sp>
      <xdr:nvSpPr>
        <xdr:cNvPr id="3" name="Line 3"/>
        <xdr:cNvSpPr>
          <a:spLocks/>
        </xdr:cNvSpPr>
      </xdr:nvSpPr>
      <xdr:spPr>
        <a:xfrm>
          <a:off x="9525" y="457200"/>
          <a:ext cx="2705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0.93625</cdr:x>
      <cdr:y>0.10725</cdr:y>
    </cdr:from>
    <cdr:to>
      <cdr:x>0.985</cdr:x>
      <cdr:y>0.153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333375"/>
          <a:ext cx="3143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25" b="0" i="0" u="none" baseline="0">
              <a:latin typeface="Times New Roman"/>
              <a:ea typeface="Times New Roman"/>
              <a:cs typeface="Times New Roman"/>
            </a:rPr>
            <a:t>Total</a:t>
          </a:r>
        </a:p>
      </cdr:txBody>
    </cdr:sp>
  </cdr:relSizeAnchor>
  <cdr:relSizeAnchor xmlns:cdr="http://schemas.openxmlformats.org/drawingml/2006/chartDrawing">
    <cdr:from>
      <cdr:x>0.926</cdr:x>
      <cdr:y>0.263</cdr:y>
    </cdr:from>
    <cdr:to>
      <cdr:x>0.9955</cdr:x>
      <cdr:y>0.30875</cdr:y>
    </cdr:to>
    <cdr:sp>
      <cdr:nvSpPr>
        <cdr:cNvPr id="2" name="TextBox 2"/>
        <cdr:cNvSpPr txBox="1">
          <a:spLocks noChangeArrowheads="1"/>
        </cdr:cNvSpPr>
      </cdr:nvSpPr>
      <cdr:spPr>
        <a:xfrm>
          <a:off x="5962650" y="819150"/>
          <a:ext cx="447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25" b="0" i="0" u="none" baseline="0">
              <a:latin typeface="Times New Roman"/>
              <a:ea typeface="Times New Roman"/>
              <a:cs typeface="Times New Roman"/>
            </a:rPr>
            <a:t>Imported</a:t>
          </a:r>
        </a:p>
      </cdr:txBody>
    </cdr:sp>
  </cdr:relSizeAnchor>
  <cdr:relSizeAnchor xmlns:cdr="http://schemas.openxmlformats.org/drawingml/2006/chartDrawing">
    <cdr:from>
      <cdr:x>0.93075</cdr:x>
      <cdr:y>0.72825</cdr:y>
    </cdr:from>
    <cdr:to>
      <cdr:x>0.972</cdr:x>
      <cdr:y>0.774</cdr:y>
    </cdr:to>
    <cdr:sp>
      <cdr:nvSpPr>
        <cdr:cNvPr id="3" name="TextBox 3"/>
        <cdr:cNvSpPr txBox="1">
          <a:spLocks noChangeArrowheads="1"/>
        </cdr:cNvSpPr>
      </cdr:nvSpPr>
      <cdr:spPr>
        <a:xfrm>
          <a:off x="6000750" y="2266950"/>
          <a:ext cx="266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25" b="0" i="0" u="none" baseline="0">
              <a:latin typeface="Times New Roman"/>
              <a:ea typeface="Times New Roman"/>
              <a:cs typeface="Times New Roman"/>
            </a:rPr>
            <a:t>Local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19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5943600"/>
        <a:ext cx="6448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0.8935</cdr:x>
      <cdr:y>0.10025</cdr:y>
    </cdr:from>
    <cdr:to>
      <cdr:x>0.93175</cdr:x>
      <cdr:y>0.1415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323850"/>
          <a:ext cx="257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Coal</a:t>
          </a:r>
        </a:p>
      </cdr:txBody>
    </cdr:sp>
  </cdr:relSizeAnchor>
  <cdr:relSizeAnchor xmlns:cdr="http://schemas.openxmlformats.org/drawingml/2006/chartDrawing">
    <cdr:from>
      <cdr:x>0.89925</cdr:x>
      <cdr:y>0.25975</cdr:y>
    </cdr:from>
    <cdr:to>
      <cdr:x>0.9345</cdr:x>
      <cdr:y>0.292</cdr:y>
    </cdr:to>
    <cdr:sp>
      <cdr:nvSpPr>
        <cdr:cNvPr id="2" name="TextBox 2"/>
        <cdr:cNvSpPr txBox="1">
          <a:spLocks noChangeArrowheads="1"/>
        </cdr:cNvSpPr>
      </cdr:nvSpPr>
      <cdr:spPr>
        <a:xfrm>
          <a:off x="6105525" y="857250"/>
          <a:ext cx="2381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LPG</a:t>
          </a:r>
        </a:p>
      </cdr:txBody>
    </cdr:sp>
  </cdr:relSizeAnchor>
  <cdr:relSizeAnchor xmlns:cdr="http://schemas.openxmlformats.org/drawingml/2006/chartDrawing">
    <cdr:from>
      <cdr:x>0.8825</cdr:x>
      <cdr:y>0.35125</cdr:y>
    </cdr:from>
    <cdr:to>
      <cdr:x>0.94025</cdr:x>
      <cdr:y>0.37725</cdr:y>
    </cdr:to>
    <cdr:sp>
      <cdr:nvSpPr>
        <cdr:cNvPr id="3" name="TextBox 3"/>
        <cdr:cNvSpPr txBox="1">
          <a:spLocks noChangeArrowheads="1"/>
        </cdr:cNvSpPr>
      </cdr:nvSpPr>
      <cdr:spPr>
        <a:xfrm>
          <a:off x="5991225" y="1162050"/>
          <a:ext cx="390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Fuel Oil</a:t>
          </a:r>
        </a:p>
      </cdr:txBody>
    </cdr:sp>
  </cdr:relSizeAnchor>
  <cdr:relSizeAnchor xmlns:cdr="http://schemas.openxmlformats.org/drawingml/2006/chartDrawing">
    <cdr:from>
      <cdr:x>0.8965</cdr:x>
      <cdr:y>0.56925</cdr:y>
    </cdr:from>
    <cdr:to>
      <cdr:x>0.93175</cdr:x>
      <cdr:y>0.5995</cdr:y>
    </cdr:to>
    <cdr:sp>
      <cdr:nvSpPr>
        <cdr:cNvPr id="4" name="TextBox 4"/>
        <cdr:cNvSpPr txBox="1">
          <a:spLocks noChangeArrowheads="1"/>
        </cdr:cNvSpPr>
      </cdr:nvSpPr>
      <cdr:spPr>
        <a:xfrm>
          <a:off x="6086475" y="1885950"/>
          <a:ext cx="2381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DPK</a:t>
          </a:r>
        </a:p>
      </cdr:txBody>
    </cdr:sp>
  </cdr:relSizeAnchor>
  <cdr:relSizeAnchor xmlns:cdr="http://schemas.openxmlformats.org/drawingml/2006/chartDrawing">
    <cdr:from>
      <cdr:x>0.8695</cdr:x>
      <cdr:y>0.743</cdr:y>
    </cdr:from>
    <cdr:to>
      <cdr:x>0.93175</cdr:x>
      <cdr:y>0.7735</cdr:y>
    </cdr:to>
    <cdr:sp>
      <cdr:nvSpPr>
        <cdr:cNvPr id="5" name="TextBox 5"/>
        <cdr:cNvSpPr txBox="1">
          <a:spLocks noChangeArrowheads="1"/>
        </cdr:cNvSpPr>
      </cdr:nvSpPr>
      <cdr:spPr>
        <a:xfrm>
          <a:off x="5895975" y="2457450"/>
          <a:ext cx="4191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Diesel oil</a:t>
          </a:r>
        </a:p>
      </cdr:txBody>
    </cdr:sp>
  </cdr:relSizeAnchor>
  <cdr:relSizeAnchor xmlns:cdr="http://schemas.openxmlformats.org/drawingml/2006/chartDrawing">
    <cdr:from>
      <cdr:x>0.8695</cdr:x>
      <cdr:y>0.891</cdr:y>
    </cdr:from>
    <cdr:to>
      <cdr:x>0.9345</cdr:x>
      <cdr:y>0.9295</cdr:y>
    </cdr:to>
    <cdr:sp>
      <cdr:nvSpPr>
        <cdr:cNvPr id="6" name="TextBox 6"/>
        <cdr:cNvSpPr txBox="1">
          <a:spLocks noChangeArrowheads="1"/>
        </cdr:cNvSpPr>
      </cdr:nvSpPr>
      <cdr:spPr>
        <a:xfrm>
          <a:off x="5895975" y="2952750"/>
          <a:ext cx="4381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Gasolene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16</xdr:col>
      <xdr:colOff>0</xdr:colOff>
      <xdr:row>33</xdr:row>
      <xdr:rowOff>190500</xdr:rowOff>
    </xdr:to>
    <xdr:graphicFrame>
      <xdr:nvGraphicFramePr>
        <xdr:cNvPr id="1" name="Chart 22"/>
        <xdr:cNvGraphicFramePr/>
      </xdr:nvGraphicFramePr>
      <xdr:xfrm>
        <a:off x="0" y="3800475"/>
        <a:ext cx="67913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0.69275</cdr:y>
    </cdr:from>
    <cdr:to>
      <cdr:x>1</cdr:x>
      <cdr:y>0.76375</cdr:y>
    </cdr:to>
    <cdr:sp>
      <cdr:nvSpPr>
        <cdr:cNvPr id="1" name="TextBox 1"/>
        <cdr:cNvSpPr txBox="1">
          <a:spLocks noChangeArrowheads="1"/>
        </cdr:cNvSpPr>
      </cdr:nvSpPr>
      <cdr:spPr>
        <a:xfrm>
          <a:off x="5934075" y="1514475"/>
          <a:ext cx="276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00" b="1" i="0" u="none" baseline="0">
              <a:latin typeface="Times New Roman"/>
              <a:ea typeface="Times New Roman"/>
              <a:cs typeface="Times New Roman"/>
            </a:rPr>
            <a:t>2002</a:t>
          </a:r>
        </a:p>
      </cdr:txBody>
    </cdr:sp>
  </cdr:relSizeAnchor>
  <cdr:relSizeAnchor xmlns:cdr="http://schemas.openxmlformats.org/drawingml/2006/chartDrawing">
    <cdr:from>
      <cdr:x>0.95475</cdr:x>
      <cdr:y>0.41</cdr:y>
    </cdr:from>
    <cdr:to>
      <cdr:x>0.9995</cdr:x>
      <cdr:y>0.476</cdr:y>
    </cdr:to>
    <cdr:sp>
      <cdr:nvSpPr>
        <cdr:cNvPr id="2" name="TextBox 3"/>
        <cdr:cNvSpPr txBox="1">
          <a:spLocks noChangeArrowheads="1"/>
        </cdr:cNvSpPr>
      </cdr:nvSpPr>
      <cdr:spPr>
        <a:xfrm>
          <a:off x="5924550" y="895350"/>
          <a:ext cx="276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00" b="1" i="0" u="none" baseline="0">
              <a:latin typeface="Times New Roman"/>
              <a:ea typeface="Times New Roman"/>
              <a:cs typeface="Times New Roman"/>
            </a:rPr>
            <a:t>2004</a:t>
          </a:r>
        </a:p>
      </cdr:txBody>
    </cdr:sp>
  </cdr:relSizeAnchor>
  <cdr:relSizeAnchor xmlns:cdr="http://schemas.openxmlformats.org/drawingml/2006/chartDrawing">
    <cdr:from>
      <cdr:x>0.95475</cdr:x>
      <cdr:y>0.512</cdr:y>
    </cdr:from>
    <cdr:to>
      <cdr:x>1</cdr:x>
      <cdr:y>0.569</cdr:y>
    </cdr:to>
    <cdr:sp>
      <cdr:nvSpPr>
        <cdr:cNvPr id="3" name="TextBox 4"/>
        <cdr:cNvSpPr txBox="1">
          <a:spLocks noChangeArrowheads="1"/>
        </cdr:cNvSpPr>
      </cdr:nvSpPr>
      <cdr:spPr>
        <a:xfrm>
          <a:off x="5924550" y="1114425"/>
          <a:ext cx="2857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00" b="1" i="0" u="none" baseline="0">
              <a:latin typeface="Times New Roman"/>
              <a:ea typeface="Times New Roman"/>
              <a:cs typeface="Times New Roman"/>
            </a:rPr>
            <a:t>2003</a:t>
          </a:r>
        </a:p>
      </cdr:txBody>
    </cdr:sp>
  </cdr:relSizeAnchor>
  <cdr:relSizeAnchor xmlns:cdr="http://schemas.openxmlformats.org/drawingml/2006/chartDrawing">
    <cdr:from>
      <cdr:x>0.9575</cdr:x>
      <cdr:y>0.21875</cdr:y>
    </cdr:from>
    <cdr:to>
      <cdr:x>1</cdr:x>
      <cdr:y>0.27675</cdr:y>
    </cdr:to>
    <cdr:sp>
      <cdr:nvSpPr>
        <cdr:cNvPr id="4" name="TextBox 5"/>
        <cdr:cNvSpPr txBox="1">
          <a:spLocks noChangeArrowheads="1"/>
        </cdr:cNvSpPr>
      </cdr:nvSpPr>
      <cdr:spPr>
        <a:xfrm>
          <a:off x="5943600" y="476250"/>
          <a:ext cx="2667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00" b="1" i="0" u="none" baseline="0">
              <a:latin typeface="Times New Roman"/>
              <a:ea typeface="Times New Roman"/>
              <a:cs typeface="Times New Roman"/>
            </a:rPr>
            <a:t>2005</a:t>
          </a:r>
          <a:r>
            <a:rPr lang="en-US" cap="none" sz="6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0.95675</cdr:x>
      <cdr:y>0.088</cdr:y>
    </cdr:from>
    <cdr:to>
      <cdr:x>0.9995</cdr:x>
      <cdr:y>0.1565</cdr:y>
    </cdr:to>
    <cdr:sp>
      <cdr:nvSpPr>
        <cdr:cNvPr id="5" name="TextBox 6"/>
        <cdr:cNvSpPr txBox="1">
          <a:spLocks noChangeArrowheads="1"/>
        </cdr:cNvSpPr>
      </cdr:nvSpPr>
      <cdr:spPr>
        <a:xfrm>
          <a:off x="5934075" y="190500"/>
          <a:ext cx="266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00" b="1" i="0" u="none" baseline="0">
              <a:latin typeface="Times New Roman"/>
              <a:ea typeface="Times New Roman"/>
              <a:cs typeface="Times New Roman"/>
            </a:rPr>
            <a:t>2006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0" y="834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*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20</xdr:col>
      <xdr:colOff>0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0" y="1247775"/>
        <a:ext cx="62103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6</xdr:col>
      <xdr:colOff>28575</xdr:colOff>
      <xdr:row>48</xdr:row>
      <xdr:rowOff>190500</xdr:rowOff>
    </xdr:to>
    <xdr:graphicFrame>
      <xdr:nvGraphicFramePr>
        <xdr:cNvPr id="1" name="Chart 2"/>
        <xdr:cNvGraphicFramePr/>
      </xdr:nvGraphicFramePr>
      <xdr:xfrm>
        <a:off x="0" y="8277225"/>
        <a:ext cx="326707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800100</xdr:colOff>
      <xdr:row>39</xdr:row>
      <xdr:rowOff>0</xdr:rowOff>
    </xdr:from>
    <xdr:to>
      <xdr:col>10</xdr:col>
      <xdr:colOff>0</xdr:colOff>
      <xdr:row>48</xdr:row>
      <xdr:rowOff>190500</xdr:rowOff>
    </xdr:to>
    <xdr:graphicFrame>
      <xdr:nvGraphicFramePr>
        <xdr:cNvPr id="2" name="Chart 3"/>
        <xdr:cNvGraphicFramePr/>
      </xdr:nvGraphicFramePr>
      <xdr:xfrm>
        <a:off x="3228975" y="8277225"/>
        <a:ext cx="335280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9</xdr:col>
      <xdr:colOff>866775</xdr:colOff>
      <xdr:row>10</xdr:row>
      <xdr:rowOff>104775</xdr:rowOff>
    </xdr:to>
    <xdr:graphicFrame>
      <xdr:nvGraphicFramePr>
        <xdr:cNvPr id="3" name="Chart 4"/>
        <xdr:cNvGraphicFramePr/>
      </xdr:nvGraphicFramePr>
      <xdr:xfrm>
        <a:off x="0" y="9525"/>
        <a:ext cx="65722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SI06\stat\env2001\wate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SI06\ind'03%20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SI06\Digest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SI06\meenowa\Digest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4.1"/>
      <sheetName val="tb4.2"/>
      <sheetName val="tb4.3"/>
      <sheetName val="tb4.4"/>
      <sheetName val="wat Prod (2)"/>
      <sheetName val="tb4.5"/>
      <sheetName val="tb4.6"/>
      <sheetName val="tb4.7"/>
      <sheetName val="tb4.8"/>
      <sheetName val="tb4.9"/>
      <sheetName val="tb4.10 (2)"/>
      <sheetName val="tb4.11 (2)"/>
      <sheetName val="tb4.12"/>
      <sheetName val="tb4.13"/>
      <sheetName val="tb4.14"/>
      <sheetName val="tb4.15"/>
      <sheetName val="tb4.16"/>
      <sheetName val="tb4.17"/>
      <sheetName val="tb4.18"/>
      <sheetName val="tb4.19"/>
      <sheetName val="tb4.20"/>
      <sheetName val="Sheet2"/>
      <sheetName val="tb4.2 (2)"/>
      <sheetName val="Sheet3"/>
      <sheetName val="abstractions"/>
      <sheetName val="grdwater"/>
      <sheetName val="Flow"/>
      <sheetName val="seawnorm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vProd fig "/>
      <sheetName val="water level"/>
      <sheetName val="6.3b+fig1"/>
      <sheetName val="Sheet1"/>
      <sheetName val="Sheet2"/>
      <sheetName val="wat lev fig"/>
      <sheetName val="6.3 rain (2)"/>
      <sheetName val="6.6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3.2 (2)"/>
      <sheetName val="contact"/>
      <sheetName val="Content"/>
      <sheetName val="EnB02"/>
      <sheetName val="EnB01"/>
      <sheetName val="EnB00"/>
      <sheetName val="Sheet3"/>
      <sheetName val="T1.3"/>
      <sheetName val="T2.1"/>
      <sheetName val="FigPrim Req"/>
      <sheetName val="T2.2,2.3"/>
      <sheetName val="T2.4"/>
      <sheetName val="T2.5ImpRs"/>
      <sheetName val="T2.6ImpAvePr"/>
      <sheetName val="T2.6ImpAvePr (2)"/>
      <sheetName val="Fig2.3ImPri"/>
      <sheetName val="T2.7"/>
      <sheetName val="T3.1"/>
      <sheetName val="Sheet1"/>
      <sheetName val="T3.2"/>
      <sheetName val="T3.3"/>
      <sheetName val="Fig3.3 T3.5 (2)"/>
      <sheetName val="Fig3.3 T3.5 (3)"/>
      <sheetName val="Fig3.4 T3.6 (2)"/>
      <sheetName val="Fig3.3 T3.5"/>
      <sheetName val="Fig3.4 T3.6"/>
      <sheetName val="T3.7 fig3.5"/>
      <sheetName val="T4.1-T4.2"/>
      <sheetName val="T4.3"/>
      <sheetName val="T4.4"/>
      <sheetName val="fig FinCons"/>
      <sheetName val="T4.5"/>
      <sheetName val="T4.6"/>
      <sheetName val="T4.7 RM"/>
      <sheetName val="Fig4.7RM"/>
      <sheetName val="T4.8 Mts"/>
      <sheetName val="Fig 4.8IM"/>
      <sheetName val="T4.9 Rod"/>
      <sheetName val="Fig4.9IR"/>
      <sheetName val="Sheet2"/>
      <sheetName val="cen elect"/>
      <sheetName val="5.2 cook"/>
      <sheetName val="cooking"/>
      <sheetName val="5.3 bathwat"/>
      <sheetName val="Water"/>
      <sheetName val="fig tab 3.2"/>
      <sheetName val="COVER (2)"/>
      <sheetName val="COVER"/>
      <sheetName val="Page sep"/>
      <sheetName val="T3.1 (IM)"/>
      <sheetName val="T3.1 (rod)"/>
      <sheetName val="T4.6 Rod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.2 (2)"/>
      <sheetName val="contact"/>
      <sheetName val="Content"/>
      <sheetName val="EnB02"/>
      <sheetName val="EnB01"/>
      <sheetName val="EnB00"/>
      <sheetName val="Sheet3"/>
      <sheetName val="T1.3"/>
      <sheetName val="T2.1"/>
      <sheetName val="FigPrim Req"/>
      <sheetName val="T2.2,2.3"/>
      <sheetName val="T2.4"/>
      <sheetName val="T2.5ImpRs"/>
      <sheetName val="T2.6ImpAvePr"/>
      <sheetName val="T2.6ImpAvePr (2)"/>
      <sheetName val="Fig2.3ImPri"/>
      <sheetName val="T2.7"/>
      <sheetName val="T3.1"/>
      <sheetName val="Sheet1"/>
      <sheetName val="T3.2"/>
      <sheetName val="T3.3"/>
      <sheetName val="Fig3.3 T3.5 (2)"/>
      <sheetName val="Fig3.3 T3.5 (3)"/>
      <sheetName val="Fig3.4 T3.6 (2)"/>
      <sheetName val="Fig3.3 T3.5"/>
      <sheetName val="Fig3.4 T3.6"/>
      <sheetName val="T3.7 fig3.5"/>
      <sheetName val="T4.1-T4.2"/>
      <sheetName val="T4.3"/>
      <sheetName val="T4.4"/>
      <sheetName val="fig FinCons"/>
      <sheetName val="T4.5"/>
      <sheetName val="T4.6"/>
      <sheetName val="T4.7 RM"/>
      <sheetName val="Fig4.7RM"/>
      <sheetName val="T4.8 Mts"/>
      <sheetName val="Fig 4.8IM"/>
      <sheetName val="T4.9 Rod"/>
      <sheetName val="Fig4.9IR"/>
      <sheetName val="Sheet2"/>
      <sheetName val="cen elect"/>
      <sheetName val="5.2 cook"/>
      <sheetName val="cooking"/>
      <sheetName val="5.3 bathwat"/>
      <sheetName val="Water"/>
      <sheetName val="fig tab 3.2"/>
      <sheetName val="COVER (2)"/>
      <sheetName val="COVER"/>
      <sheetName val="Page sep"/>
      <sheetName val="T3.1 (IM)"/>
      <sheetName val="T3.1 (rod)"/>
      <sheetName val="T4.6 Rod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zoomScale="75" zoomScaleNormal="75" workbookViewId="0" topLeftCell="A1">
      <pane xSplit="1" ySplit="3" topLeftCell="K4" activePane="bottomRight" state="frozen"/>
      <selection pane="topLeft" activeCell="K19" sqref="K19"/>
      <selection pane="topRight" activeCell="K19" sqref="K19"/>
      <selection pane="bottomLeft" activeCell="K19" sqref="K19"/>
      <selection pane="bottomRight" activeCell="O7" sqref="O7"/>
    </sheetView>
  </sheetViews>
  <sheetFormatPr defaultColWidth="9.00390625" defaultRowHeight="15.75"/>
  <cols>
    <col min="1" max="1" width="35.625" style="10" customWidth="1"/>
    <col min="2" max="2" width="9.875" style="10" customWidth="1"/>
    <col min="3" max="3" width="10.125" style="10" customWidth="1"/>
    <col min="4" max="4" width="9.625" style="10" customWidth="1"/>
    <col min="5" max="5" width="11.00390625" style="10" customWidth="1"/>
    <col min="6" max="6" width="9.875" style="10" customWidth="1"/>
    <col min="7" max="7" width="10.50390625" style="10" customWidth="1"/>
    <col min="8" max="8" width="8.50390625" style="10" customWidth="1"/>
    <col min="9" max="9" width="9.50390625" style="10" customWidth="1"/>
    <col min="10" max="10" width="10.125" style="10" customWidth="1"/>
    <col min="11" max="12" width="8.25390625" style="10" customWidth="1"/>
    <col min="13" max="13" width="9.875" style="10" customWidth="1"/>
    <col min="14" max="14" width="11.625" style="10" customWidth="1"/>
    <col min="15" max="15" width="10.75390625" style="11" customWidth="1"/>
    <col min="16" max="16" width="9.625" style="10" customWidth="1"/>
    <col min="17" max="17" width="11.875" style="10" customWidth="1"/>
    <col min="18" max="18" width="14.875" style="10" customWidth="1"/>
    <col min="19" max="19" width="9.625" style="10" customWidth="1"/>
    <col min="20" max="16384" width="8.00390625" style="10" customWidth="1"/>
  </cols>
  <sheetData>
    <row r="1" ht="18.75">
      <c r="A1" s="541" t="s">
        <v>279</v>
      </c>
    </row>
    <row r="2" ht="16.5" thickBot="1">
      <c r="O2" s="12" t="s">
        <v>24</v>
      </c>
    </row>
    <row r="3" spans="1:15" s="16" customFormat="1" ht="24.75" customHeight="1">
      <c r="A3" s="13" t="s">
        <v>258</v>
      </c>
      <c r="B3" s="14" t="s">
        <v>25</v>
      </c>
      <c r="C3" s="14" t="s">
        <v>26</v>
      </c>
      <c r="D3" s="14" t="s">
        <v>27</v>
      </c>
      <c r="E3" s="711" t="s">
        <v>237</v>
      </c>
      <c r="F3" s="14" t="s">
        <v>29</v>
      </c>
      <c r="G3" s="711" t="s">
        <v>238</v>
      </c>
      <c r="H3" s="14" t="s">
        <v>31</v>
      </c>
      <c r="I3" s="14" t="s">
        <v>262</v>
      </c>
      <c r="J3" s="14" t="s">
        <v>32</v>
      </c>
      <c r="K3" s="14" t="s">
        <v>33</v>
      </c>
      <c r="L3" s="14" t="s">
        <v>232</v>
      </c>
      <c r="M3" s="14" t="s">
        <v>34</v>
      </c>
      <c r="N3" s="14" t="s">
        <v>35</v>
      </c>
      <c r="O3" s="15" t="s">
        <v>9</v>
      </c>
    </row>
    <row r="4" spans="1:15" s="16" customFormat="1" ht="24.75" customHeight="1">
      <c r="A4" s="17" t="s">
        <v>36</v>
      </c>
      <c r="B4" s="18"/>
      <c r="C4" s="18"/>
      <c r="D4" s="18"/>
      <c r="E4" s="712"/>
      <c r="F4" s="18"/>
      <c r="G4" s="713"/>
      <c r="H4" s="18"/>
      <c r="I4" s="562"/>
      <c r="J4" s="18"/>
      <c r="K4" s="18"/>
      <c r="L4" s="18"/>
      <c r="M4" s="18"/>
      <c r="N4" s="18"/>
      <c r="O4" s="19"/>
    </row>
    <row r="5" spans="1:15" s="16" customFormat="1" ht="6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1:15" ht="31.5" customHeight="1">
      <c r="A6" s="23" t="s">
        <v>37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7965.56</v>
      </c>
      <c r="J6" s="24">
        <v>0</v>
      </c>
      <c r="K6" s="24">
        <v>6591.04</v>
      </c>
      <c r="L6" s="24">
        <v>35.0794</v>
      </c>
      <c r="M6" s="24">
        <v>240025.76</v>
      </c>
      <c r="N6" s="24">
        <v>0</v>
      </c>
      <c r="O6" s="25">
        <v>254617.4394</v>
      </c>
    </row>
    <row r="7" spans="1:15" ht="31.5" customHeight="1">
      <c r="A7" s="23" t="s">
        <v>38</v>
      </c>
      <c r="B7" s="24">
        <v>304000.88</v>
      </c>
      <c r="C7" s="24">
        <v>95990.4</v>
      </c>
      <c r="D7" s="24">
        <v>330766.92</v>
      </c>
      <c r="E7" s="24">
        <v>245403.6</v>
      </c>
      <c r="F7" s="24">
        <v>6267.04</v>
      </c>
      <c r="G7" s="24">
        <v>292215.36</v>
      </c>
      <c r="H7" s="24">
        <v>63462.96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5">
        <v>1338107.16</v>
      </c>
    </row>
    <row r="8" spans="1:15" ht="31.5" customHeight="1">
      <c r="A8" s="23" t="s">
        <v>39</v>
      </c>
      <c r="B8" s="24">
        <v>0</v>
      </c>
      <c r="C8" s="24">
        <v>0</v>
      </c>
      <c r="D8" s="24">
        <v>-123536.13</v>
      </c>
      <c r="E8" s="24">
        <v>-104034.32</v>
      </c>
      <c r="F8" s="24">
        <v>0</v>
      </c>
      <c r="G8" s="24">
        <v>-57021.12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5">
        <v>-284591.57</v>
      </c>
    </row>
    <row r="9" spans="1:15" ht="31.5" customHeight="1">
      <c r="A9" s="23" t="s">
        <v>40</v>
      </c>
      <c r="B9" s="24">
        <v>-3645.600000000035</v>
      </c>
      <c r="C9" s="24">
        <v>255.9600000000064</v>
      </c>
      <c r="D9" s="24">
        <v>22553.946399999986</v>
      </c>
      <c r="E9" s="24">
        <v>5325.84</v>
      </c>
      <c r="F9" s="24">
        <v>-263.5568000000003</v>
      </c>
      <c r="G9" s="24">
        <v>38059.08479999995</v>
      </c>
      <c r="H9" s="24">
        <v>4488.48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5">
        <v>66774.15439999991</v>
      </c>
    </row>
    <row r="10" spans="1:15" s="11" customFormat="1" ht="29.25" customHeight="1">
      <c r="A10" s="26" t="s">
        <v>41</v>
      </c>
      <c r="B10" s="27">
        <v>300355.28</v>
      </c>
      <c r="C10" s="27">
        <v>96246.36</v>
      </c>
      <c r="D10" s="27">
        <v>229784.73640000002</v>
      </c>
      <c r="E10" s="27">
        <v>146695.12</v>
      </c>
      <c r="F10" s="27">
        <v>6003.4832</v>
      </c>
      <c r="G10" s="27">
        <v>273253.3248</v>
      </c>
      <c r="H10" s="27">
        <v>67951.44</v>
      </c>
      <c r="I10" s="27">
        <v>7965.56</v>
      </c>
      <c r="J10" s="27">
        <v>0</v>
      </c>
      <c r="K10" s="27">
        <v>6591.04</v>
      </c>
      <c r="L10" s="27">
        <v>35.0794</v>
      </c>
      <c r="M10" s="27">
        <v>240025.76</v>
      </c>
      <c r="N10" s="27">
        <v>0</v>
      </c>
      <c r="O10" s="33">
        <v>1374907.1838</v>
      </c>
    </row>
    <row r="11" spans="1:19" ht="31.5" customHeight="1">
      <c r="A11" s="23" t="s">
        <v>42</v>
      </c>
      <c r="B11" s="24">
        <v>0</v>
      </c>
      <c r="C11" s="24">
        <v>0</v>
      </c>
      <c r="D11" s="24">
        <v>-2555.9464</v>
      </c>
      <c r="E11" s="24">
        <v>0</v>
      </c>
      <c r="F11" s="24">
        <v>-1921.4832</v>
      </c>
      <c r="G11" s="24">
        <v>-217479.2448</v>
      </c>
      <c r="H11" s="24">
        <v>0</v>
      </c>
      <c r="I11" s="24">
        <v>0</v>
      </c>
      <c r="J11" s="24">
        <v>0</v>
      </c>
      <c r="K11" s="24">
        <v>-6591.04</v>
      </c>
      <c r="L11" s="24">
        <v>-35.0794</v>
      </c>
      <c r="M11" s="24">
        <v>0</v>
      </c>
      <c r="N11" s="24">
        <v>95126.51694</v>
      </c>
      <c r="O11" s="25">
        <v>-133456.27685999998</v>
      </c>
      <c r="S11" s="542"/>
    </row>
    <row r="12" spans="1:19" ht="31.5" customHeight="1">
      <c r="A12" s="23" t="s">
        <v>43</v>
      </c>
      <c r="B12" s="24">
        <v>-286926.08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-165855.68</v>
      </c>
      <c r="N12" s="24">
        <v>106992.03282999998</v>
      </c>
      <c r="O12" s="25">
        <v>-345789.72717</v>
      </c>
      <c r="S12" s="542"/>
    </row>
    <row r="13" spans="1:15" ht="31.5" customHeight="1">
      <c r="A13" s="23" t="s">
        <v>44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-784.32</v>
      </c>
      <c r="J13" s="24">
        <v>381.84</v>
      </c>
      <c r="K13" s="24">
        <v>0</v>
      </c>
      <c r="L13" s="24">
        <v>0</v>
      </c>
      <c r="M13" s="24">
        <v>0</v>
      </c>
      <c r="N13" s="24">
        <v>0</v>
      </c>
      <c r="O13" s="25">
        <v>-402.48</v>
      </c>
    </row>
    <row r="14" spans="1:18" ht="31.5" customHeight="1">
      <c r="A14" s="23" t="s">
        <v>45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-3282</v>
      </c>
      <c r="O14" s="25">
        <v>-3282</v>
      </c>
      <c r="Q14"/>
      <c r="R14"/>
    </row>
    <row r="15" spans="1:18" ht="31.5" customHeight="1">
      <c r="A15" s="23" t="s">
        <v>259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-17533.393104</v>
      </c>
      <c r="O15" s="25">
        <v>-17533.393104</v>
      </c>
      <c r="Q15"/>
      <c r="R15"/>
    </row>
    <row r="16" spans="1:18" s="11" customFormat="1" ht="31.5" customHeight="1">
      <c r="A16" s="26" t="s">
        <v>46</v>
      </c>
      <c r="B16" s="27">
        <v>13429.2</v>
      </c>
      <c r="C16" s="27">
        <v>96246.36</v>
      </c>
      <c r="D16" s="27">
        <v>227228.79</v>
      </c>
      <c r="E16" s="27">
        <v>146695.12</v>
      </c>
      <c r="F16" s="27">
        <v>4082</v>
      </c>
      <c r="G16" s="27">
        <v>55774.08</v>
      </c>
      <c r="H16" s="27">
        <v>67951.44</v>
      </c>
      <c r="I16" s="27">
        <v>7181.24</v>
      </c>
      <c r="J16" s="27">
        <v>381.84</v>
      </c>
      <c r="K16" s="27">
        <v>0</v>
      </c>
      <c r="L16" s="27">
        <v>0</v>
      </c>
      <c r="M16" s="27">
        <v>74170.08</v>
      </c>
      <c r="N16" s="27">
        <v>181303.156666</v>
      </c>
      <c r="O16" s="33">
        <v>874443.306666</v>
      </c>
      <c r="P16" s="28"/>
      <c r="Q16"/>
      <c r="R16"/>
    </row>
    <row r="17" spans="1:17" ht="31.5" customHeight="1">
      <c r="A17" s="23" t="s">
        <v>47</v>
      </c>
      <c r="B17" s="24">
        <v>13429.2</v>
      </c>
      <c r="C17" s="24">
        <v>0</v>
      </c>
      <c r="D17" s="24">
        <v>50260.63</v>
      </c>
      <c r="E17" s="24">
        <v>0</v>
      </c>
      <c r="F17" s="24">
        <v>0</v>
      </c>
      <c r="G17" s="24">
        <v>55774.08</v>
      </c>
      <c r="H17" s="24">
        <v>4282.2</v>
      </c>
      <c r="I17" s="24">
        <v>541.5</v>
      </c>
      <c r="J17" s="24">
        <v>0</v>
      </c>
      <c r="K17" s="24">
        <v>0</v>
      </c>
      <c r="L17" s="24">
        <v>0</v>
      </c>
      <c r="M17" s="24">
        <v>74170.08</v>
      </c>
      <c r="N17" s="24">
        <v>72342.574694</v>
      </c>
      <c r="O17" s="25">
        <v>270800.264694</v>
      </c>
      <c r="Q17" s="29"/>
    </row>
    <row r="18" spans="1:15" ht="31.5" customHeight="1">
      <c r="A18" s="23" t="s">
        <v>48</v>
      </c>
      <c r="B18" s="24">
        <v>0</v>
      </c>
      <c r="C18" s="24">
        <v>96246.36</v>
      </c>
      <c r="D18" s="24">
        <v>174658.29</v>
      </c>
      <c r="E18" s="24">
        <v>146695.12</v>
      </c>
      <c r="F18" s="24">
        <v>0</v>
      </c>
      <c r="G18" s="24">
        <v>0</v>
      </c>
      <c r="H18" s="24">
        <v>7437.96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425037.73</v>
      </c>
    </row>
    <row r="19" spans="1:15" ht="31.5" customHeight="1">
      <c r="A19" s="23" t="s">
        <v>49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10730.88</v>
      </c>
      <c r="I19" s="24">
        <v>0</v>
      </c>
      <c r="J19" s="24">
        <v>290.82</v>
      </c>
      <c r="K19" s="24">
        <v>0</v>
      </c>
      <c r="L19" s="24">
        <v>0</v>
      </c>
      <c r="M19" s="24">
        <v>0</v>
      </c>
      <c r="N19" s="24">
        <v>50037.21582600001</v>
      </c>
      <c r="O19" s="25">
        <v>61058.91582600001</v>
      </c>
    </row>
    <row r="20" spans="1:15" ht="31.5" customHeight="1">
      <c r="A20" s="23" t="s">
        <v>50</v>
      </c>
      <c r="B20" s="24">
        <v>0</v>
      </c>
      <c r="C20" s="24">
        <v>0</v>
      </c>
      <c r="D20" s="24">
        <v>0</v>
      </c>
      <c r="E20" s="24">
        <v>0</v>
      </c>
      <c r="F20" s="24">
        <v>4082</v>
      </c>
      <c r="G20" s="24">
        <v>0</v>
      </c>
      <c r="H20" s="24">
        <v>45466.92</v>
      </c>
      <c r="I20" s="24">
        <v>6639.74</v>
      </c>
      <c r="J20" s="24">
        <v>91.02</v>
      </c>
      <c r="K20" s="24">
        <v>0</v>
      </c>
      <c r="L20" s="24">
        <v>0</v>
      </c>
      <c r="M20" s="24">
        <v>0</v>
      </c>
      <c r="N20" s="24">
        <v>53138.249406</v>
      </c>
      <c r="O20" s="25">
        <v>109417.92940600001</v>
      </c>
    </row>
    <row r="21" spans="1:15" ht="31.5" customHeight="1">
      <c r="A21" s="23" t="s">
        <v>51</v>
      </c>
      <c r="B21" s="24">
        <v>0</v>
      </c>
      <c r="C21" s="24">
        <v>0</v>
      </c>
      <c r="D21" s="24">
        <v>2309.87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2470.7143819999997</v>
      </c>
      <c r="O21" s="25">
        <v>4780.584381999999</v>
      </c>
    </row>
    <row r="22" spans="1:15" ht="31.5" customHeight="1">
      <c r="A22" s="23" t="s">
        <v>52</v>
      </c>
      <c r="B22" s="24">
        <v>0</v>
      </c>
      <c r="C22" s="24">
        <v>0</v>
      </c>
      <c r="D22" s="522">
        <v>0</v>
      </c>
      <c r="E22" s="24">
        <v>0</v>
      </c>
      <c r="F22" s="24">
        <v>0</v>
      </c>
      <c r="G22" s="24">
        <v>0</v>
      </c>
      <c r="H22" s="24">
        <v>33.479999999995925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3314.402357999992</v>
      </c>
      <c r="O22" s="25">
        <v>3347.882357999988</v>
      </c>
    </row>
    <row r="23" spans="1:15" ht="1.5" customHeight="1" thickBo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ht="10.5" customHeight="1"/>
    <row r="25" ht="15.75">
      <c r="A25" s="10" t="s">
        <v>53</v>
      </c>
    </row>
    <row r="28" spans="4:15" ht="15.75">
      <c r="D28" s="543"/>
      <c r="O28" s="28"/>
    </row>
  </sheetData>
  <mergeCells count="2">
    <mergeCell ref="E3:E4"/>
    <mergeCell ref="G3:G4"/>
  </mergeCells>
  <printOptions verticalCentered="1"/>
  <pageMargins left="0.75" right="0.1" top="0.77" bottom="0.81" header="0.511811023622047" footer="0.511811023622047"/>
  <pageSetup horizontalDpi="180" verticalDpi="18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75"/>
  <sheetViews>
    <sheetView workbookViewId="0" topLeftCell="A1">
      <pane xSplit="1" ySplit="5" topLeftCell="N30" activePane="bottomRight" state="frozen"/>
      <selection pane="topLeft" activeCell="S2" activeCellId="2" sqref="AM1 Q2 S2"/>
      <selection pane="topRight" activeCell="S2" activeCellId="2" sqref="AM1 Q2 S2"/>
      <selection pane="bottomLeft" activeCell="S2" activeCellId="2" sqref="AM1 Q2 S2"/>
      <selection pane="bottomRight" activeCell="Z30" sqref="Z30"/>
    </sheetView>
  </sheetViews>
  <sheetFormatPr defaultColWidth="9.00390625" defaultRowHeight="15.75"/>
  <cols>
    <col min="1" max="1" width="6.125" style="3" customWidth="1"/>
    <col min="2" max="2" width="4.625" style="3" customWidth="1"/>
    <col min="3" max="14" width="5.125" style="3" customWidth="1"/>
    <col min="15" max="15" width="4.75390625" style="3" customWidth="1"/>
    <col min="16" max="16" width="5.125" style="3" customWidth="1"/>
    <col min="17" max="17" width="4.75390625" style="3" customWidth="1"/>
    <col min="18" max="18" width="5.125" style="3" customWidth="1"/>
    <col min="19" max="19" width="4.75390625" style="3" customWidth="1"/>
    <col min="20" max="20" width="4.875" style="3" customWidth="1"/>
    <col min="21" max="21" width="5.375" style="3" customWidth="1"/>
    <col min="22" max="24" width="5.625" style="3" customWidth="1"/>
    <col min="25" max="25" width="5.00390625" style="3" customWidth="1"/>
    <col min="26" max="26" width="5.75390625" style="3" customWidth="1"/>
    <col min="27" max="38" width="5.625" style="3" customWidth="1"/>
    <col min="39" max="16384" width="8.00390625" style="3" customWidth="1"/>
  </cols>
  <sheetData>
    <row r="1" spans="1:42" ht="12.75" customHeight="1">
      <c r="A1" s="1" t="s">
        <v>275</v>
      </c>
      <c r="B1" s="2"/>
      <c r="C1" s="2"/>
      <c r="D1" s="2"/>
      <c r="Y1" s="4"/>
      <c r="Z1" s="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</row>
    <row r="2" spans="25:42" ht="3.75" customHeight="1">
      <c r="Y2" s="4"/>
      <c r="Z2" s="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</row>
    <row r="3" spans="1:42" ht="20.25" customHeight="1">
      <c r="A3" s="908" t="s">
        <v>0</v>
      </c>
      <c r="B3" s="901" t="s">
        <v>1</v>
      </c>
      <c r="C3" s="924"/>
      <c r="D3" s="902"/>
      <c r="E3" s="901" t="s">
        <v>2</v>
      </c>
      <c r="F3" s="924"/>
      <c r="G3" s="902"/>
      <c r="H3" s="901" t="s">
        <v>3</v>
      </c>
      <c r="I3" s="924"/>
      <c r="J3" s="902"/>
      <c r="K3" s="901" t="s">
        <v>4</v>
      </c>
      <c r="L3" s="924"/>
      <c r="M3" s="902"/>
      <c r="N3" s="901" t="s">
        <v>5</v>
      </c>
      <c r="O3" s="924"/>
      <c r="P3" s="902"/>
      <c r="Q3" s="935" t="s">
        <v>6</v>
      </c>
      <c r="R3" s="935"/>
      <c r="S3" s="935"/>
      <c r="T3" s="925" t="s">
        <v>7</v>
      </c>
      <c r="U3" s="926"/>
      <c r="V3" s="926"/>
      <c r="W3" s="926"/>
      <c r="X3" s="927"/>
      <c r="Y3" s="4"/>
      <c r="Z3" s="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</row>
    <row r="4" spans="1:42" ht="9" customHeight="1">
      <c r="A4" s="922"/>
      <c r="B4" s="5" t="s">
        <v>8</v>
      </c>
      <c r="C4" s="6" t="s">
        <v>167</v>
      </c>
      <c r="D4" s="7" t="s">
        <v>9</v>
      </c>
      <c r="E4" s="5" t="s">
        <v>8</v>
      </c>
      <c r="F4" s="6" t="s">
        <v>167</v>
      </c>
      <c r="G4" s="7" t="s">
        <v>9</v>
      </c>
      <c r="H4" s="5" t="s">
        <v>8</v>
      </c>
      <c r="I4" s="6" t="s">
        <v>167</v>
      </c>
      <c r="J4" s="7" t="s">
        <v>9</v>
      </c>
      <c r="K4" s="5" t="s">
        <v>8</v>
      </c>
      <c r="L4" s="6" t="s">
        <v>167</v>
      </c>
      <c r="M4" s="7" t="s">
        <v>9</v>
      </c>
      <c r="N4" s="5" t="s">
        <v>8</v>
      </c>
      <c r="O4" s="6" t="s">
        <v>167</v>
      </c>
      <c r="P4" s="7" t="s">
        <v>9</v>
      </c>
      <c r="Q4" s="5" t="s">
        <v>8</v>
      </c>
      <c r="R4" s="6" t="s">
        <v>167</v>
      </c>
      <c r="S4" s="7" t="s">
        <v>9</v>
      </c>
      <c r="T4" s="5" t="s">
        <v>8</v>
      </c>
      <c r="U4" s="6" t="s">
        <v>167</v>
      </c>
      <c r="V4" s="7" t="s">
        <v>9</v>
      </c>
      <c r="W4" s="928" t="s">
        <v>8</v>
      </c>
      <c r="X4" s="931" t="s">
        <v>10</v>
      </c>
      <c r="Y4" s="4"/>
      <c r="Z4" s="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</row>
    <row r="5" spans="1:42" ht="9" customHeight="1">
      <c r="A5" s="923"/>
      <c r="B5" s="933" t="s">
        <v>229</v>
      </c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3"/>
      <c r="W5" s="929"/>
      <c r="X5" s="932"/>
      <c r="Y5" s="4"/>
      <c r="Z5" s="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</row>
    <row r="6" spans="1:42" ht="12.75" customHeight="1">
      <c r="A6" s="431" t="s">
        <v>244</v>
      </c>
      <c r="B6" s="428">
        <f>SUM(B7:B18)</f>
        <v>35.614000000000004</v>
      </c>
      <c r="C6" s="429">
        <f>SUM(C7:C18)</f>
        <v>6.133000000000001</v>
      </c>
      <c r="D6" s="430">
        <f aca="true" t="shared" si="0" ref="D6:D31">SUM(B6:C6)</f>
        <v>41.74700000000001</v>
      </c>
      <c r="E6" s="428">
        <f aca="true" t="shared" si="1" ref="E6:U6">SUM(E7:E18)</f>
        <v>0</v>
      </c>
      <c r="F6" s="429">
        <f t="shared" si="1"/>
        <v>28.011000000000003</v>
      </c>
      <c r="G6" s="430">
        <f t="shared" si="1"/>
        <v>28.011000000000003</v>
      </c>
      <c r="H6" s="428">
        <f t="shared" si="1"/>
        <v>21.365</v>
      </c>
      <c r="I6" s="429">
        <f t="shared" si="1"/>
        <v>11.559000000000001</v>
      </c>
      <c r="J6" s="430">
        <f t="shared" si="1"/>
        <v>32.924</v>
      </c>
      <c r="K6" s="428">
        <f t="shared" si="1"/>
        <v>19.084</v>
      </c>
      <c r="L6" s="429">
        <f t="shared" si="1"/>
        <v>22.711</v>
      </c>
      <c r="M6" s="430">
        <f t="shared" si="1"/>
        <v>41.79499999999999</v>
      </c>
      <c r="N6" s="428">
        <f t="shared" si="1"/>
        <v>9.143999999999998</v>
      </c>
      <c r="O6" s="429">
        <f t="shared" si="1"/>
        <v>15.777999999999999</v>
      </c>
      <c r="P6" s="430">
        <f t="shared" si="1"/>
        <v>24.922</v>
      </c>
      <c r="Q6" s="428">
        <f t="shared" si="1"/>
        <v>8.736</v>
      </c>
      <c r="R6" s="429">
        <f t="shared" si="1"/>
        <v>16.688</v>
      </c>
      <c r="S6" s="430">
        <f t="shared" si="1"/>
        <v>25.424</v>
      </c>
      <c r="T6" s="428">
        <f t="shared" si="1"/>
        <v>93.94299999999998</v>
      </c>
      <c r="U6" s="429">
        <f t="shared" si="1"/>
        <v>100.88</v>
      </c>
      <c r="V6" s="430">
        <f aca="true" t="shared" si="2" ref="V6:V31">SUM(T6:U6)</f>
        <v>194.82299999999998</v>
      </c>
      <c r="W6" s="413">
        <f aca="true" t="shared" si="3" ref="W6:W31">T6/V6</f>
        <v>0.48219666055855825</v>
      </c>
      <c r="X6" s="414">
        <f aca="true" t="shared" si="4" ref="X6:X31">U6/V6</f>
        <v>0.5178033394414417</v>
      </c>
      <c r="Y6" s="4"/>
      <c r="Z6" s="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</row>
    <row r="7" spans="1:42" ht="12" customHeight="1">
      <c r="A7" s="8" t="s">
        <v>214</v>
      </c>
      <c r="B7" s="418">
        <v>2.832</v>
      </c>
      <c r="C7" s="419">
        <v>0.489</v>
      </c>
      <c r="D7" s="420">
        <f t="shared" si="0"/>
        <v>3.3209999999999997</v>
      </c>
      <c r="E7" s="418">
        <v>0</v>
      </c>
      <c r="F7" s="419">
        <v>2.332</v>
      </c>
      <c r="G7" s="420">
        <f aca="true" t="shared" si="5" ref="G7:G18">SUM(E7:F7)</f>
        <v>2.332</v>
      </c>
      <c r="H7" s="418">
        <v>1.803</v>
      </c>
      <c r="I7" s="419">
        <v>0.784</v>
      </c>
      <c r="J7" s="420">
        <f aca="true" t="shared" si="6" ref="J7:J18">SUM(H7:I7)</f>
        <v>2.5869999999999997</v>
      </c>
      <c r="K7" s="418">
        <v>1.621</v>
      </c>
      <c r="L7" s="419">
        <v>1.813</v>
      </c>
      <c r="M7" s="420">
        <f aca="true" t="shared" si="7" ref="M7:M18">SUM(K7:L7)</f>
        <v>3.434</v>
      </c>
      <c r="N7" s="418">
        <v>0.818</v>
      </c>
      <c r="O7" s="419">
        <v>1.336</v>
      </c>
      <c r="P7" s="420">
        <f aca="true" t="shared" si="8" ref="P7:P18">SUM(N7:O7)</f>
        <v>2.154</v>
      </c>
      <c r="Q7" s="418">
        <v>0.682</v>
      </c>
      <c r="R7" s="419">
        <v>1.421</v>
      </c>
      <c r="S7" s="420">
        <f aca="true" t="shared" si="9" ref="S7:S18">SUM(Q7:R7)</f>
        <v>2.103</v>
      </c>
      <c r="T7" s="421">
        <f aca="true" t="shared" si="10" ref="T7:U18">SUM(B7,E7,H7,K7,N7,Q7)</f>
        <v>7.756</v>
      </c>
      <c r="U7" s="422">
        <f t="shared" si="10"/>
        <v>8.174999999999999</v>
      </c>
      <c r="V7" s="420">
        <f t="shared" si="2"/>
        <v>15.931</v>
      </c>
      <c r="W7" s="415">
        <f t="shared" si="3"/>
        <v>0.48684953863536506</v>
      </c>
      <c r="X7" s="411">
        <f t="shared" si="4"/>
        <v>0.5131504613646349</v>
      </c>
      <c r="Y7" s="4"/>
      <c r="Z7" s="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</row>
    <row r="8" spans="1:42" ht="12" customHeight="1">
      <c r="A8" s="8" t="s">
        <v>215</v>
      </c>
      <c r="B8" s="418">
        <v>2.56</v>
      </c>
      <c r="C8" s="419">
        <v>0.46</v>
      </c>
      <c r="D8" s="420">
        <f t="shared" si="0"/>
        <v>3.02</v>
      </c>
      <c r="E8" s="418">
        <v>0</v>
      </c>
      <c r="F8" s="419">
        <v>2.06</v>
      </c>
      <c r="G8" s="420">
        <f t="shared" si="5"/>
        <v>2.06</v>
      </c>
      <c r="H8" s="418">
        <v>1.23</v>
      </c>
      <c r="I8" s="419">
        <v>1.97</v>
      </c>
      <c r="J8" s="420">
        <f t="shared" si="6"/>
        <v>3.2</v>
      </c>
      <c r="K8" s="418">
        <v>1.46</v>
      </c>
      <c r="L8" s="419">
        <v>1.64</v>
      </c>
      <c r="M8" s="420">
        <f t="shared" si="7"/>
        <v>3.0999999999999996</v>
      </c>
      <c r="N8" s="418">
        <v>0.69</v>
      </c>
      <c r="O8" s="419">
        <v>1.22</v>
      </c>
      <c r="P8" s="420">
        <f t="shared" si="8"/>
        <v>1.91</v>
      </c>
      <c r="Q8" s="418">
        <v>0.65</v>
      </c>
      <c r="R8" s="419">
        <v>1.29</v>
      </c>
      <c r="S8" s="420">
        <f t="shared" si="9"/>
        <v>1.94</v>
      </c>
      <c r="T8" s="421">
        <f t="shared" si="10"/>
        <v>6.59</v>
      </c>
      <c r="U8" s="422">
        <f t="shared" si="10"/>
        <v>8.64</v>
      </c>
      <c r="V8" s="420">
        <f t="shared" si="2"/>
        <v>15.23</v>
      </c>
      <c r="W8" s="415">
        <f t="shared" si="3"/>
        <v>0.4326986211424819</v>
      </c>
      <c r="X8" s="411">
        <f t="shared" si="4"/>
        <v>0.5673013788575181</v>
      </c>
      <c r="Y8" s="4"/>
      <c r="Z8" s="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</row>
    <row r="9" spans="1:42" ht="12" customHeight="1">
      <c r="A9" s="8" t="s">
        <v>216</v>
      </c>
      <c r="B9" s="418">
        <v>2.913</v>
      </c>
      <c r="C9" s="419">
        <v>0.55</v>
      </c>
      <c r="D9" s="420">
        <f t="shared" si="0"/>
        <v>3.463</v>
      </c>
      <c r="E9" s="418">
        <v>0</v>
      </c>
      <c r="F9" s="419">
        <v>2.422</v>
      </c>
      <c r="G9" s="420">
        <f t="shared" si="5"/>
        <v>2.422</v>
      </c>
      <c r="H9" s="418">
        <v>1.366</v>
      </c>
      <c r="I9" s="419">
        <v>1.077</v>
      </c>
      <c r="J9" s="420">
        <f t="shared" si="6"/>
        <v>2.443</v>
      </c>
      <c r="K9" s="418">
        <v>1.584</v>
      </c>
      <c r="L9" s="419">
        <v>1.974</v>
      </c>
      <c r="M9" s="420">
        <f t="shared" si="7"/>
        <v>3.558</v>
      </c>
      <c r="N9" s="418">
        <v>0.776</v>
      </c>
      <c r="O9" s="419">
        <v>1.366</v>
      </c>
      <c r="P9" s="420">
        <f t="shared" si="8"/>
        <v>2.1420000000000003</v>
      </c>
      <c r="Q9" s="418">
        <v>0.737</v>
      </c>
      <c r="R9" s="419">
        <v>1.484</v>
      </c>
      <c r="S9" s="420">
        <f t="shared" si="9"/>
        <v>2.221</v>
      </c>
      <c r="T9" s="421">
        <f t="shared" si="10"/>
        <v>7.3759999999999994</v>
      </c>
      <c r="U9" s="422">
        <f t="shared" si="10"/>
        <v>8.873000000000001</v>
      </c>
      <c r="V9" s="420">
        <f t="shared" si="2"/>
        <v>16.249000000000002</v>
      </c>
      <c r="W9" s="415">
        <f t="shared" si="3"/>
        <v>0.45393562680780347</v>
      </c>
      <c r="X9" s="411">
        <f t="shared" si="4"/>
        <v>0.5460643731921965</v>
      </c>
      <c r="Y9" s="4"/>
      <c r="Z9" s="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</row>
    <row r="10" spans="1:42" ht="12" customHeight="1">
      <c r="A10" s="8" t="s">
        <v>217</v>
      </c>
      <c r="B10" s="418">
        <v>2.84</v>
      </c>
      <c r="C10" s="419">
        <v>0.534</v>
      </c>
      <c r="D10" s="420">
        <f t="shared" si="0"/>
        <v>3.3739999999999997</v>
      </c>
      <c r="E10" s="418">
        <v>0</v>
      </c>
      <c r="F10" s="419">
        <v>2.4</v>
      </c>
      <c r="G10" s="420">
        <f t="shared" si="5"/>
        <v>2.4</v>
      </c>
      <c r="H10" s="418">
        <v>1.619</v>
      </c>
      <c r="I10" s="419">
        <v>0.974</v>
      </c>
      <c r="J10" s="420">
        <f t="shared" si="6"/>
        <v>2.593</v>
      </c>
      <c r="K10" s="418">
        <v>1.51</v>
      </c>
      <c r="L10" s="419">
        <v>1.914</v>
      </c>
      <c r="M10" s="420">
        <f t="shared" si="7"/>
        <v>3.424</v>
      </c>
      <c r="N10" s="418">
        <v>0.785</v>
      </c>
      <c r="O10" s="419">
        <v>1.321</v>
      </c>
      <c r="P10" s="420">
        <f t="shared" si="8"/>
        <v>2.106</v>
      </c>
      <c r="Q10" s="418">
        <v>0.75</v>
      </c>
      <c r="R10" s="419">
        <v>1.421</v>
      </c>
      <c r="S10" s="420">
        <f t="shared" si="9"/>
        <v>2.1710000000000003</v>
      </c>
      <c r="T10" s="421">
        <f t="shared" si="10"/>
        <v>7.504</v>
      </c>
      <c r="U10" s="422">
        <f t="shared" si="10"/>
        <v>8.564</v>
      </c>
      <c r="V10" s="420">
        <f t="shared" si="2"/>
        <v>16.067999999999998</v>
      </c>
      <c r="W10" s="415">
        <f t="shared" si="3"/>
        <v>0.46701518546178744</v>
      </c>
      <c r="X10" s="411">
        <f t="shared" si="4"/>
        <v>0.5329848145382127</v>
      </c>
      <c r="Y10" s="4"/>
      <c r="Z10" s="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</row>
    <row r="11" spans="1:42" ht="12" customHeight="1">
      <c r="A11" s="8" t="s">
        <v>218</v>
      </c>
      <c r="B11" s="418">
        <v>2.871</v>
      </c>
      <c r="C11" s="419">
        <v>0.51</v>
      </c>
      <c r="D11" s="420">
        <f t="shared" si="0"/>
        <v>3.3810000000000002</v>
      </c>
      <c r="E11" s="418">
        <v>0</v>
      </c>
      <c r="F11" s="419">
        <v>2.453</v>
      </c>
      <c r="G11" s="420">
        <f t="shared" si="5"/>
        <v>2.453</v>
      </c>
      <c r="H11" s="418">
        <v>1.779</v>
      </c>
      <c r="I11" s="419">
        <v>1.118</v>
      </c>
      <c r="J11" s="420">
        <f t="shared" si="6"/>
        <v>2.8970000000000002</v>
      </c>
      <c r="K11" s="418">
        <v>1.617</v>
      </c>
      <c r="L11" s="419">
        <v>1.917</v>
      </c>
      <c r="M11" s="420">
        <f t="shared" si="7"/>
        <v>3.534</v>
      </c>
      <c r="N11" s="418">
        <v>0.777</v>
      </c>
      <c r="O11" s="419">
        <v>1.34</v>
      </c>
      <c r="P11" s="420">
        <f t="shared" si="8"/>
        <v>2.117</v>
      </c>
      <c r="Q11" s="418">
        <v>0.762</v>
      </c>
      <c r="R11" s="419">
        <v>1.42</v>
      </c>
      <c r="S11" s="420">
        <f t="shared" si="9"/>
        <v>2.182</v>
      </c>
      <c r="T11" s="421">
        <f t="shared" si="10"/>
        <v>7.806000000000001</v>
      </c>
      <c r="U11" s="422">
        <f t="shared" si="10"/>
        <v>8.758</v>
      </c>
      <c r="V11" s="420">
        <f t="shared" si="2"/>
        <v>16.564</v>
      </c>
      <c r="W11" s="415">
        <f t="shared" si="3"/>
        <v>0.47126297995653227</v>
      </c>
      <c r="X11" s="411">
        <f t="shared" si="4"/>
        <v>0.5287370200434677</v>
      </c>
      <c r="Y11" s="4"/>
      <c r="Z11" s="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</row>
    <row r="12" spans="1:42" ht="12" customHeight="1">
      <c r="A12" s="8" t="s">
        <v>219</v>
      </c>
      <c r="B12" s="418">
        <v>2.811</v>
      </c>
      <c r="C12" s="419">
        <v>0.527</v>
      </c>
      <c r="D12" s="420">
        <f t="shared" si="0"/>
        <v>3.338</v>
      </c>
      <c r="E12" s="418">
        <v>0</v>
      </c>
      <c r="F12" s="419">
        <v>2.415</v>
      </c>
      <c r="G12" s="420">
        <f t="shared" si="5"/>
        <v>2.415</v>
      </c>
      <c r="H12" s="418">
        <v>1.588</v>
      </c>
      <c r="I12" s="419">
        <v>0.829</v>
      </c>
      <c r="J12" s="420">
        <f t="shared" si="6"/>
        <v>2.417</v>
      </c>
      <c r="K12" s="418">
        <v>1.549</v>
      </c>
      <c r="L12" s="419">
        <v>1.875</v>
      </c>
      <c r="M12" s="420">
        <f t="shared" si="7"/>
        <v>3.424</v>
      </c>
      <c r="N12" s="418">
        <v>0.742</v>
      </c>
      <c r="O12" s="419">
        <v>1.302</v>
      </c>
      <c r="P12" s="420">
        <f t="shared" si="8"/>
        <v>2.044</v>
      </c>
      <c r="Q12" s="418">
        <v>0.589</v>
      </c>
      <c r="R12" s="419">
        <v>1.137</v>
      </c>
      <c r="S12" s="420">
        <f t="shared" si="9"/>
        <v>1.726</v>
      </c>
      <c r="T12" s="421">
        <f t="shared" si="10"/>
        <v>7.279</v>
      </c>
      <c r="U12" s="422">
        <f t="shared" si="10"/>
        <v>8.085</v>
      </c>
      <c r="V12" s="420">
        <f t="shared" si="2"/>
        <v>15.364</v>
      </c>
      <c r="W12" s="415">
        <f t="shared" si="3"/>
        <v>0.4737698516011455</v>
      </c>
      <c r="X12" s="411">
        <f t="shared" si="4"/>
        <v>0.5262301483988545</v>
      </c>
      <c r="Y12" s="4"/>
      <c r="Z12" s="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</row>
    <row r="13" spans="1:42" ht="12" customHeight="1">
      <c r="A13" s="8" t="s">
        <v>220</v>
      </c>
      <c r="B13" s="418">
        <v>2.857</v>
      </c>
      <c r="C13" s="419">
        <v>0.531</v>
      </c>
      <c r="D13" s="420">
        <f t="shared" si="0"/>
        <v>3.3880000000000003</v>
      </c>
      <c r="E13" s="418">
        <v>0</v>
      </c>
      <c r="F13" s="419">
        <v>2.422</v>
      </c>
      <c r="G13" s="420">
        <f t="shared" si="5"/>
        <v>2.422</v>
      </c>
      <c r="H13" s="418">
        <v>2.017</v>
      </c>
      <c r="I13" s="419">
        <v>0.809</v>
      </c>
      <c r="J13" s="420">
        <f t="shared" si="6"/>
        <v>2.826</v>
      </c>
      <c r="K13" s="418">
        <v>1.606</v>
      </c>
      <c r="L13" s="419">
        <v>1.925</v>
      </c>
      <c r="M13" s="420">
        <f t="shared" si="7"/>
        <v>3.531</v>
      </c>
      <c r="N13" s="418">
        <v>0.763</v>
      </c>
      <c r="O13" s="419">
        <v>1.369</v>
      </c>
      <c r="P13" s="420">
        <f t="shared" si="8"/>
        <v>2.132</v>
      </c>
      <c r="Q13" s="418">
        <v>0.695</v>
      </c>
      <c r="R13" s="419">
        <v>1.428</v>
      </c>
      <c r="S13" s="420">
        <f t="shared" si="9"/>
        <v>2.1229999999999998</v>
      </c>
      <c r="T13" s="421">
        <f t="shared" si="10"/>
        <v>7.938000000000001</v>
      </c>
      <c r="U13" s="422">
        <f t="shared" si="10"/>
        <v>8.484</v>
      </c>
      <c r="V13" s="420">
        <f t="shared" si="2"/>
        <v>16.422</v>
      </c>
      <c r="W13" s="415">
        <f t="shared" si="3"/>
        <v>0.48337595907928393</v>
      </c>
      <c r="X13" s="411">
        <f t="shared" si="4"/>
        <v>0.5166240409207161</v>
      </c>
      <c r="Y13" s="4"/>
      <c r="Z13" s="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</row>
    <row r="14" spans="1:42" ht="12" customHeight="1">
      <c r="A14" s="8" t="s">
        <v>221</v>
      </c>
      <c r="B14" s="418">
        <v>3.152</v>
      </c>
      <c r="C14" s="419">
        <v>0.527</v>
      </c>
      <c r="D14" s="420">
        <f t="shared" si="0"/>
        <v>3.6790000000000003</v>
      </c>
      <c r="E14" s="418">
        <v>0</v>
      </c>
      <c r="F14" s="419">
        <v>2.41</v>
      </c>
      <c r="G14" s="420">
        <f t="shared" si="5"/>
        <v>2.41</v>
      </c>
      <c r="H14" s="418">
        <v>2.014</v>
      </c>
      <c r="I14" s="419">
        <v>0.779</v>
      </c>
      <c r="J14" s="420">
        <f t="shared" si="6"/>
        <v>2.7929999999999997</v>
      </c>
      <c r="K14" s="418">
        <v>1.631</v>
      </c>
      <c r="L14" s="419">
        <v>1.943</v>
      </c>
      <c r="M14" s="420">
        <f t="shared" si="7"/>
        <v>3.574</v>
      </c>
      <c r="N14" s="418">
        <v>0.739</v>
      </c>
      <c r="O14" s="419">
        <v>1.318</v>
      </c>
      <c r="P14" s="420">
        <f t="shared" si="8"/>
        <v>2.057</v>
      </c>
      <c r="Q14" s="418">
        <v>0.785</v>
      </c>
      <c r="R14" s="419">
        <v>1.414</v>
      </c>
      <c r="S14" s="420">
        <f t="shared" si="9"/>
        <v>2.199</v>
      </c>
      <c r="T14" s="421">
        <f t="shared" si="10"/>
        <v>8.321</v>
      </c>
      <c r="U14" s="422">
        <f t="shared" si="10"/>
        <v>8.391</v>
      </c>
      <c r="V14" s="420">
        <f t="shared" si="2"/>
        <v>16.712</v>
      </c>
      <c r="W14" s="415">
        <f t="shared" si="3"/>
        <v>0.49790569650550504</v>
      </c>
      <c r="X14" s="411">
        <f t="shared" si="4"/>
        <v>0.502094303494495</v>
      </c>
      <c r="Y14" s="4"/>
      <c r="Z14" s="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</row>
    <row r="15" spans="1:42" ht="12" customHeight="1">
      <c r="A15" s="8" t="s">
        <v>222</v>
      </c>
      <c r="B15" s="418">
        <v>3.024</v>
      </c>
      <c r="C15" s="419">
        <v>0.496</v>
      </c>
      <c r="D15" s="420">
        <f t="shared" si="0"/>
        <v>3.52</v>
      </c>
      <c r="E15" s="418">
        <v>0</v>
      </c>
      <c r="F15" s="419">
        <v>2.289</v>
      </c>
      <c r="G15" s="420">
        <f t="shared" si="5"/>
        <v>2.289</v>
      </c>
      <c r="H15" s="418">
        <v>1.969</v>
      </c>
      <c r="I15" s="419">
        <v>0.748</v>
      </c>
      <c r="J15" s="420">
        <f t="shared" si="6"/>
        <v>2.717</v>
      </c>
      <c r="K15" s="418">
        <v>1.595</v>
      </c>
      <c r="L15" s="419">
        <v>1.872</v>
      </c>
      <c r="M15" s="420">
        <f t="shared" si="7"/>
        <v>3.467</v>
      </c>
      <c r="N15" s="418">
        <v>0.728</v>
      </c>
      <c r="O15" s="419">
        <v>1.313</v>
      </c>
      <c r="P15" s="420">
        <f t="shared" si="8"/>
        <v>2.041</v>
      </c>
      <c r="Q15" s="418">
        <v>0.734</v>
      </c>
      <c r="R15" s="419">
        <v>1.393</v>
      </c>
      <c r="S15" s="420">
        <f t="shared" si="9"/>
        <v>2.127</v>
      </c>
      <c r="T15" s="421">
        <f t="shared" si="10"/>
        <v>8.05</v>
      </c>
      <c r="U15" s="422">
        <f t="shared" si="10"/>
        <v>8.111</v>
      </c>
      <c r="V15" s="420">
        <f t="shared" si="2"/>
        <v>16.161</v>
      </c>
      <c r="W15" s="415">
        <f t="shared" si="3"/>
        <v>0.4981127405482334</v>
      </c>
      <c r="X15" s="411">
        <f t="shared" si="4"/>
        <v>0.5018872594517666</v>
      </c>
      <c r="Y15" s="4"/>
      <c r="Z15" s="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</row>
    <row r="16" spans="1:42" ht="12" customHeight="1">
      <c r="A16" s="8" t="s">
        <v>223</v>
      </c>
      <c r="B16" s="418">
        <v>3.219</v>
      </c>
      <c r="C16" s="419">
        <v>0.513</v>
      </c>
      <c r="D16" s="420">
        <f t="shared" si="0"/>
        <v>3.7319999999999998</v>
      </c>
      <c r="E16" s="418">
        <v>0</v>
      </c>
      <c r="F16" s="419">
        <v>2.504</v>
      </c>
      <c r="G16" s="420">
        <f t="shared" si="5"/>
        <v>2.504</v>
      </c>
      <c r="H16" s="418">
        <v>2.263</v>
      </c>
      <c r="I16" s="419">
        <v>0.909</v>
      </c>
      <c r="J16" s="420">
        <f t="shared" si="6"/>
        <v>3.1719999999999997</v>
      </c>
      <c r="K16" s="418">
        <v>1.643</v>
      </c>
      <c r="L16" s="419">
        <v>1.883</v>
      </c>
      <c r="M16" s="420">
        <f t="shared" si="7"/>
        <v>3.526</v>
      </c>
      <c r="N16" s="418">
        <v>0.754</v>
      </c>
      <c r="O16" s="419">
        <v>1.312</v>
      </c>
      <c r="P16" s="420">
        <f t="shared" si="8"/>
        <v>2.066</v>
      </c>
      <c r="Q16" s="418">
        <v>0.789</v>
      </c>
      <c r="R16" s="419">
        <v>1.464</v>
      </c>
      <c r="S16" s="420">
        <f t="shared" si="9"/>
        <v>2.253</v>
      </c>
      <c r="T16" s="421">
        <f t="shared" si="10"/>
        <v>8.668</v>
      </c>
      <c r="U16" s="422">
        <f t="shared" si="10"/>
        <v>8.585</v>
      </c>
      <c r="V16" s="420">
        <f t="shared" si="2"/>
        <v>17.253</v>
      </c>
      <c r="W16" s="415">
        <f t="shared" si="3"/>
        <v>0.5024053787747058</v>
      </c>
      <c r="X16" s="411">
        <f t="shared" si="4"/>
        <v>0.4975946212252942</v>
      </c>
      <c r="Y16" s="4"/>
      <c r="Z16" s="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</row>
    <row r="17" spans="1:42" ht="12" customHeight="1">
      <c r="A17" s="8" t="s">
        <v>224</v>
      </c>
      <c r="B17" s="418">
        <v>3.173</v>
      </c>
      <c r="C17" s="419">
        <v>0.496</v>
      </c>
      <c r="D17" s="420">
        <f t="shared" si="0"/>
        <v>3.669</v>
      </c>
      <c r="E17" s="418">
        <v>0</v>
      </c>
      <c r="F17" s="419">
        <v>2.188</v>
      </c>
      <c r="G17" s="420">
        <f t="shared" si="5"/>
        <v>2.188</v>
      </c>
      <c r="H17" s="418">
        <v>1.934</v>
      </c>
      <c r="I17" s="419">
        <v>0.791</v>
      </c>
      <c r="J17" s="420">
        <f t="shared" si="6"/>
        <v>2.725</v>
      </c>
      <c r="K17" s="418">
        <v>1.608</v>
      </c>
      <c r="L17" s="419">
        <v>2.003</v>
      </c>
      <c r="M17" s="420">
        <f t="shared" si="7"/>
        <v>3.611</v>
      </c>
      <c r="N17" s="418">
        <v>0.744</v>
      </c>
      <c r="O17" s="419">
        <v>1.25</v>
      </c>
      <c r="P17" s="420">
        <f t="shared" si="8"/>
        <v>1.994</v>
      </c>
      <c r="Q17" s="418">
        <v>0.798</v>
      </c>
      <c r="R17" s="419">
        <v>1.353</v>
      </c>
      <c r="S17" s="420">
        <f t="shared" si="9"/>
        <v>2.151</v>
      </c>
      <c r="T17" s="421">
        <f t="shared" si="10"/>
        <v>8.257</v>
      </c>
      <c r="U17" s="422">
        <f t="shared" si="10"/>
        <v>8.081</v>
      </c>
      <c r="V17" s="420">
        <f t="shared" si="2"/>
        <v>16.338</v>
      </c>
      <c r="W17" s="415">
        <f t="shared" si="3"/>
        <v>0.5053862161831313</v>
      </c>
      <c r="X17" s="411">
        <f t="shared" si="4"/>
        <v>0.4946137838168686</v>
      </c>
      <c r="Y17" s="4"/>
      <c r="Z17" s="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</row>
    <row r="18" spans="1:42" ht="12" customHeight="1">
      <c r="A18" s="332" t="s">
        <v>225</v>
      </c>
      <c r="B18" s="423">
        <v>3.362</v>
      </c>
      <c r="C18" s="424">
        <v>0.5</v>
      </c>
      <c r="D18" s="425">
        <f t="shared" si="0"/>
        <v>3.862</v>
      </c>
      <c r="E18" s="423">
        <v>0</v>
      </c>
      <c r="F18" s="424">
        <v>2.116</v>
      </c>
      <c r="G18" s="425">
        <f t="shared" si="5"/>
        <v>2.116</v>
      </c>
      <c r="H18" s="423">
        <v>1.783</v>
      </c>
      <c r="I18" s="424">
        <v>0.771</v>
      </c>
      <c r="J18" s="425">
        <f t="shared" si="6"/>
        <v>2.554</v>
      </c>
      <c r="K18" s="423">
        <v>1.66</v>
      </c>
      <c r="L18" s="424">
        <v>1.952</v>
      </c>
      <c r="M18" s="425">
        <f t="shared" si="7"/>
        <v>3.612</v>
      </c>
      <c r="N18" s="423">
        <v>0.828</v>
      </c>
      <c r="O18" s="424">
        <v>1.331</v>
      </c>
      <c r="P18" s="425">
        <f t="shared" si="8"/>
        <v>2.159</v>
      </c>
      <c r="Q18" s="423">
        <v>0.765</v>
      </c>
      <c r="R18" s="424">
        <v>1.463</v>
      </c>
      <c r="S18" s="425">
        <f t="shared" si="9"/>
        <v>2.228</v>
      </c>
      <c r="T18" s="426">
        <f t="shared" si="10"/>
        <v>8.398</v>
      </c>
      <c r="U18" s="427">
        <f t="shared" si="10"/>
        <v>8.133</v>
      </c>
      <c r="V18" s="425">
        <f t="shared" si="2"/>
        <v>16.531</v>
      </c>
      <c r="W18" s="416">
        <f t="shared" si="3"/>
        <v>0.5080152440868672</v>
      </c>
      <c r="X18" s="412">
        <f t="shared" si="4"/>
        <v>0.4919847559131329</v>
      </c>
      <c r="Y18" s="4"/>
      <c r="Z18" s="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</row>
    <row r="19" spans="1:42" ht="12.75" customHeight="1">
      <c r="A19" s="431" t="s">
        <v>274</v>
      </c>
      <c r="B19" s="428">
        <f>SUM(B20:B31)</f>
        <v>36.832</v>
      </c>
      <c r="C19" s="429">
        <f>SUM(C20:C31)</f>
        <v>5.779000000000001</v>
      </c>
      <c r="D19" s="430">
        <f t="shared" si="0"/>
        <v>42.611000000000004</v>
      </c>
      <c r="E19" s="428">
        <f aca="true" t="shared" si="11" ref="E19:U19">SUM(E20:E31)</f>
        <v>0</v>
      </c>
      <c r="F19" s="429">
        <f t="shared" si="11"/>
        <v>17.835</v>
      </c>
      <c r="G19" s="430">
        <f t="shared" si="11"/>
        <v>17.835</v>
      </c>
      <c r="H19" s="428">
        <f t="shared" si="11"/>
        <v>20.968999999999998</v>
      </c>
      <c r="I19" s="429">
        <f t="shared" si="11"/>
        <v>10.431999999999999</v>
      </c>
      <c r="J19" s="430">
        <f t="shared" si="11"/>
        <v>31.401000000000003</v>
      </c>
      <c r="K19" s="428">
        <f t="shared" si="11"/>
        <v>20.163</v>
      </c>
      <c r="L19" s="429">
        <f t="shared" si="11"/>
        <v>22.267000000000003</v>
      </c>
      <c r="M19" s="430">
        <f t="shared" si="11"/>
        <v>42.43</v>
      </c>
      <c r="N19" s="428">
        <f t="shared" si="11"/>
        <v>9.26</v>
      </c>
      <c r="O19" s="429">
        <f t="shared" si="11"/>
        <v>15.968</v>
      </c>
      <c r="P19" s="430">
        <f t="shared" si="11"/>
        <v>25.228000000000005</v>
      </c>
      <c r="Q19" s="428">
        <f t="shared" si="11"/>
        <v>8.821</v>
      </c>
      <c r="R19" s="429">
        <f t="shared" si="11"/>
        <v>18.519</v>
      </c>
      <c r="S19" s="430">
        <f t="shared" si="11"/>
        <v>27.34</v>
      </c>
      <c r="T19" s="428">
        <f t="shared" si="11"/>
        <v>96.045</v>
      </c>
      <c r="U19" s="429">
        <f t="shared" si="11"/>
        <v>90.79999999999998</v>
      </c>
      <c r="V19" s="430">
        <f t="shared" si="2"/>
        <v>186.84499999999997</v>
      </c>
      <c r="W19" s="413">
        <f t="shared" si="3"/>
        <v>0.5140356980384811</v>
      </c>
      <c r="X19" s="414">
        <f t="shared" si="4"/>
        <v>0.4859643019615189</v>
      </c>
      <c r="Y19" s="4"/>
      <c r="Z19" s="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</row>
    <row r="20" spans="1:33" ht="12" customHeight="1">
      <c r="A20" s="8" t="s">
        <v>214</v>
      </c>
      <c r="B20" s="418">
        <v>3.444</v>
      </c>
      <c r="C20" s="419">
        <v>0.468</v>
      </c>
      <c r="D20" s="420">
        <f t="shared" si="0"/>
        <v>3.912</v>
      </c>
      <c r="E20" s="418">
        <v>0</v>
      </c>
      <c r="F20" s="419">
        <v>0.468</v>
      </c>
      <c r="G20" s="420">
        <f aca="true" t="shared" si="12" ref="G20:G31">SUM(E20:F20)</f>
        <v>0.468</v>
      </c>
      <c r="H20" s="418">
        <v>1.831</v>
      </c>
      <c r="I20" s="419">
        <v>0.837</v>
      </c>
      <c r="J20" s="420">
        <f aca="true" t="shared" si="13" ref="J20:J31">SUM(H20:I20)</f>
        <v>2.668</v>
      </c>
      <c r="K20" s="418">
        <v>1.639</v>
      </c>
      <c r="L20" s="419">
        <v>1.96</v>
      </c>
      <c r="M20" s="420">
        <f aca="true" t="shared" si="14" ref="M20:M31">SUM(K20:L20)</f>
        <v>3.599</v>
      </c>
      <c r="N20" s="418">
        <v>0.805</v>
      </c>
      <c r="O20" s="419">
        <v>1.377</v>
      </c>
      <c r="P20" s="420">
        <f aca="true" t="shared" si="15" ref="P20:P31">SUM(N20:O20)</f>
        <v>2.182</v>
      </c>
      <c r="Q20" s="418">
        <v>0.778</v>
      </c>
      <c r="R20" s="419">
        <v>1.403</v>
      </c>
      <c r="S20" s="420">
        <f aca="true" t="shared" si="16" ref="S20:S31">SUM(Q20:R20)</f>
        <v>2.181</v>
      </c>
      <c r="T20" s="421">
        <f aca="true" t="shared" si="17" ref="T20:U31">SUM(B20,E20,H20,K20,N20,Q20)</f>
        <v>8.497</v>
      </c>
      <c r="U20" s="422">
        <f t="shared" si="17"/>
        <v>6.513</v>
      </c>
      <c r="V20" s="420">
        <f t="shared" si="2"/>
        <v>15.01</v>
      </c>
      <c r="W20" s="415">
        <f t="shared" si="3"/>
        <v>0.566089273817455</v>
      </c>
      <c r="X20" s="411">
        <f t="shared" si="4"/>
        <v>0.43391072618254495</v>
      </c>
      <c r="Y20" s="4"/>
      <c r="Z20" s="4"/>
      <c r="AA20" s="344"/>
      <c r="AB20" s="344"/>
      <c r="AC20" s="344"/>
      <c r="AD20" s="344"/>
      <c r="AE20" s="344"/>
      <c r="AF20" s="344"/>
      <c r="AG20" s="344"/>
    </row>
    <row r="21" spans="1:41" ht="12" customHeight="1">
      <c r="A21" s="8" t="s">
        <v>215</v>
      </c>
      <c r="B21" s="418">
        <v>3.074</v>
      </c>
      <c r="C21" s="419">
        <v>0.459</v>
      </c>
      <c r="D21" s="420">
        <f t="shared" si="0"/>
        <v>3.533</v>
      </c>
      <c r="E21" s="418">
        <v>0</v>
      </c>
      <c r="F21" s="419">
        <v>0.459</v>
      </c>
      <c r="G21" s="420">
        <f t="shared" si="12"/>
        <v>0.459</v>
      </c>
      <c r="H21" s="418">
        <v>1.795</v>
      </c>
      <c r="I21" s="419">
        <v>0.842</v>
      </c>
      <c r="J21" s="420">
        <f t="shared" si="13"/>
        <v>2.637</v>
      </c>
      <c r="K21" s="418">
        <v>1.495</v>
      </c>
      <c r="L21" s="419">
        <v>1.495</v>
      </c>
      <c r="M21" s="420">
        <f t="shared" si="14"/>
        <v>2.99</v>
      </c>
      <c r="N21" s="418">
        <v>0.716</v>
      </c>
      <c r="O21" s="419">
        <v>1.166</v>
      </c>
      <c r="P21" s="420">
        <f t="shared" si="15"/>
        <v>1.882</v>
      </c>
      <c r="Q21" s="418">
        <v>0.757</v>
      </c>
      <c r="R21" s="419">
        <v>1.423</v>
      </c>
      <c r="S21" s="420">
        <f t="shared" si="16"/>
        <v>2.18</v>
      </c>
      <c r="T21" s="421">
        <f t="shared" si="17"/>
        <v>7.837</v>
      </c>
      <c r="U21" s="422">
        <f t="shared" si="17"/>
        <v>5.843999999999999</v>
      </c>
      <c r="V21" s="420">
        <f t="shared" si="2"/>
        <v>13.681</v>
      </c>
      <c r="W21" s="415">
        <f t="shared" si="3"/>
        <v>0.5728382428185075</v>
      </c>
      <c r="X21" s="411">
        <f t="shared" si="4"/>
        <v>0.4271617571814926</v>
      </c>
      <c r="Y21" s="4"/>
      <c r="Z21" s="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</row>
    <row r="22" spans="1:42" ht="12" customHeight="1">
      <c r="A22" s="8" t="s">
        <v>216</v>
      </c>
      <c r="B22" s="418">
        <v>3.51</v>
      </c>
      <c r="C22" s="419">
        <v>0.533</v>
      </c>
      <c r="D22" s="420">
        <f t="shared" si="0"/>
        <v>4.043</v>
      </c>
      <c r="E22" s="418">
        <v>0</v>
      </c>
      <c r="F22" s="419">
        <v>0.533</v>
      </c>
      <c r="G22" s="420">
        <f t="shared" si="12"/>
        <v>0.533</v>
      </c>
      <c r="H22" s="418">
        <v>1.154</v>
      </c>
      <c r="I22" s="419">
        <v>1.762</v>
      </c>
      <c r="J22" s="420">
        <f t="shared" si="13"/>
        <v>2.916</v>
      </c>
      <c r="K22" s="418">
        <v>1.61</v>
      </c>
      <c r="L22" s="419">
        <v>1.61</v>
      </c>
      <c r="M22" s="420">
        <f t="shared" si="14"/>
        <v>3.22</v>
      </c>
      <c r="N22" s="418">
        <v>0.768</v>
      </c>
      <c r="O22" s="419">
        <v>1.323</v>
      </c>
      <c r="P22" s="420">
        <f t="shared" si="15"/>
        <v>2.091</v>
      </c>
      <c r="Q22" s="418">
        <v>0.838</v>
      </c>
      <c r="R22" s="419">
        <v>1.575</v>
      </c>
      <c r="S22" s="420">
        <f t="shared" si="16"/>
        <v>2.413</v>
      </c>
      <c r="T22" s="421">
        <f t="shared" si="17"/>
        <v>7.88</v>
      </c>
      <c r="U22" s="422">
        <f t="shared" si="17"/>
        <v>7.336000000000001</v>
      </c>
      <c r="V22" s="420">
        <f t="shared" si="2"/>
        <v>15.216000000000001</v>
      </c>
      <c r="W22" s="415">
        <f t="shared" si="3"/>
        <v>0.517875920084122</v>
      </c>
      <c r="X22" s="411">
        <f t="shared" si="4"/>
        <v>0.4821240799158781</v>
      </c>
      <c r="Y22" s="4"/>
      <c r="Z22" s="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</row>
    <row r="23" spans="1:42" ht="12" customHeight="1">
      <c r="A23" s="8" t="s">
        <v>217</v>
      </c>
      <c r="B23" s="418">
        <v>3.402</v>
      </c>
      <c r="C23" s="419">
        <v>0.494</v>
      </c>
      <c r="D23" s="420">
        <f t="shared" si="0"/>
        <v>3.896</v>
      </c>
      <c r="E23" s="418">
        <v>0</v>
      </c>
      <c r="F23" s="419">
        <v>0.494</v>
      </c>
      <c r="G23" s="420">
        <f t="shared" si="12"/>
        <v>0.494</v>
      </c>
      <c r="H23" s="418">
        <v>1.885</v>
      </c>
      <c r="I23" s="419">
        <v>0.797</v>
      </c>
      <c r="J23" s="420">
        <f t="shared" si="13"/>
        <v>2.682</v>
      </c>
      <c r="K23" s="418">
        <v>1.588</v>
      </c>
      <c r="L23" s="419">
        <v>1.588</v>
      </c>
      <c r="M23" s="420">
        <f t="shared" si="14"/>
        <v>3.176</v>
      </c>
      <c r="N23" s="418">
        <v>0.799</v>
      </c>
      <c r="O23" s="419">
        <v>1.256</v>
      </c>
      <c r="P23" s="420">
        <f t="shared" si="15"/>
        <v>2.055</v>
      </c>
      <c r="Q23" s="418">
        <v>0.791</v>
      </c>
      <c r="R23" s="419">
        <v>1.492</v>
      </c>
      <c r="S23" s="420">
        <f t="shared" si="16"/>
        <v>2.283</v>
      </c>
      <c r="T23" s="421">
        <f t="shared" si="17"/>
        <v>8.465</v>
      </c>
      <c r="U23" s="422">
        <f t="shared" si="17"/>
        <v>6.121</v>
      </c>
      <c r="V23" s="420">
        <f t="shared" si="2"/>
        <v>14.586</v>
      </c>
      <c r="W23" s="415">
        <f t="shared" si="3"/>
        <v>0.5803510215274921</v>
      </c>
      <c r="X23" s="411">
        <f t="shared" si="4"/>
        <v>0.4196489784725079</v>
      </c>
      <c r="Y23" s="4"/>
      <c r="Z23" s="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</row>
    <row r="24" spans="1:42" ht="12" customHeight="1">
      <c r="A24" s="8" t="s">
        <v>218</v>
      </c>
      <c r="B24" s="418">
        <v>3.353</v>
      </c>
      <c r="C24" s="419">
        <v>0.483</v>
      </c>
      <c r="D24" s="420">
        <f t="shared" si="0"/>
        <v>3.8360000000000003</v>
      </c>
      <c r="E24" s="418">
        <v>0</v>
      </c>
      <c r="F24" s="419">
        <v>0.483</v>
      </c>
      <c r="G24" s="420">
        <f t="shared" si="12"/>
        <v>0.483</v>
      </c>
      <c r="H24" s="418">
        <v>1.965</v>
      </c>
      <c r="I24" s="419">
        <v>0.735</v>
      </c>
      <c r="J24" s="420">
        <f t="shared" si="13"/>
        <v>2.7</v>
      </c>
      <c r="K24" s="418">
        <v>1.573</v>
      </c>
      <c r="L24" s="419">
        <v>2.003</v>
      </c>
      <c r="M24" s="420">
        <f t="shared" si="14"/>
        <v>3.576</v>
      </c>
      <c r="N24" s="418">
        <v>0.774</v>
      </c>
      <c r="O24" s="419">
        <v>1.308</v>
      </c>
      <c r="P24" s="420">
        <f t="shared" si="15"/>
        <v>2.082</v>
      </c>
      <c r="Q24" s="418">
        <v>0.828</v>
      </c>
      <c r="R24" s="419">
        <v>1.516</v>
      </c>
      <c r="S24" s="420">
        <f t="shared" si="16"/>
        <v>2.344</v>
      </c>
      <c r="T24" s="421">
        <f t="shared" si="17"/>
        <v>8.493</v>
      </c>
      <c r="U24" s="422">
        <f t="shared" si="17"/>
        <v>6.5280000000000005</v>
      </c>
      <c r="V24" s="420">
        <f t="shared" si="2"/>
        <v>15.021</v>
      </c>
      <c r="W24" s="415">
        <f t="shared" si="3"/>
        <v>0.5654084282005193</v>
      </c>
      <c r="X24" s="411">
        <f t="shared" si="4"/>
        <v>0.4345915717994807</v>
      </c>
      <c r="Y24" s="4"/>
      <c r="Z24" s="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</row>
    <row r="25" spans="1:42" ht="12" customHeight="1">
      <c r="A25" s="8" t="s">
        <v>219</v>
      </c>
      <c r="B25" s="418">
        <v>3.009</v>
      </c>
      <c r="C25" s="419">
        <v>0.472</v>
      </c>
      <c r="D25" s="420">
        <f t="shared" si="0"/>
        <v>3.481</v>
      </c>
      <c r="E25" s="418">
        <v>0</v>
      </c>
      <c r="F25" s="419">
        <v>2.208</v>
      </c>
      <c r="G25" s="420">
        <f t="shared" si="12"/>
        <v>2.208</v>
      </c>
      <c r="H25" s="418">
        <v>1.849</v>
      </c>
      <c r="I25" s="419">
        <v>0.839</v>
      </c>
      <c r="J25" s="420">
        <f t="shared" si="13"/>
        <v>2.6879999999999997</v>
      </c>
      <c r="K25" s="418">
        <v>1.618</v>
      </c>
      <c r="L25" s="419">
        <v>1.891</v>
      </c>
      <c r="M25" s="420">
        <f t="shared" si="14"/>
        <v>3.5090000000000003</v>
      </c>
      <c r="N25" s="418">
        <v>0.748</v>
      </c>
      <c r="O25" s="419">
        <v>1.278</v>
      </c>
      <c r="P25" s="420">
        <f t="shared" si="15"/>
        <v>2.026</v>
      </c>
      <c r="Q25" s="418">
        <v>0.779</v>
      </c>
      <c r="R25" s="419">
        <v>1.48</v>
      </c>
      <c r="S25" s="420">
        <f t="shared" si="16"/>
        <v>2.259</v>
      </c>
      <c r="T25" s="421">
        <f t="shared" si="17"/>
        <v>8.003</v>
      </c>
      <c r="U25" s="422">
        <f t="shared" si="17"/>
        <v>8.168000000000001</v>
      </c>
      <c r="V25" s="420">
        <f t="shared" si="2"/>
        <v>16.171</v>
      </c>
      <c r="W25" s="415">
        <f t="shared" si="3"/>
        <v>0.49489827468925857</v>
      </c>
      <c r="X25" s="411">
        <f t="shared" si="4"/>
        <v>0.5051017253107415</v>
      </c>
      <c r="Y25" s="4"/>
      <c r="Z25" s="4"/>
      <c r="AA25" s="344"/>
      <c r="AB25" s="344"/>
      <c r="AC25" s="344"/>
      <c r="AD25" s="344"/>
      <c r="AE25" s="344"/>
      <c r="AF25" s="344"/>
      <c r="AH25" s="344"/>
      <c r="AI25" s="344"/>
      <c r="AJ25" s="344"/>
      <c r="AK25" s="344"/>
      <c r="AL25" s="344"/>
      <c r="AM25" s="344"/>
      <c r="AN25" s="344"/>
      <c r="AO25" s="344"/>
      <c r="AP25" s="344"/>
    </row>
    <row r="26" spans="1:42" ht="12" customHeight="1">
      <c r="A26" s="8" t="s">
        <v>220</v>
      </c>
      <c r="B26" s="418">
        <v>3.04</v>
      </c>
      <c r="C26" s="419">
        <v>0.53</v>
      </c>
      <c r="D26" s="420">
        <f t="shared" si="0"/>
        <v>3.5700000000000003</v>
      </c>
      <c r="E26" s="418">
        <v>0</v>
      </c>
      <c r="F26" s="419">
        <v>2.36</v>
      </c>
      <c r="G26" s="420">
        <f t="shared" si="12"/>
        <v>2.36</v>
      </c>
      <c r="H26" s="418">
        <v>1.93</v>
      </c>
      <c r="I26" s="419">
        <v>0.83</v>
      </c>
      <c r="J26" s="420">
        <f t="shared" si="13"/>
        <v>2.76</v>
      </c>
      <c r="K26" s="418">
        <v>1.59</v>
      </c>
      <c r="L26" s="419">
        <v>2</v>
      </c>
      <c r="M26" s="420">
        <f t="shared" si="14"/>
        <v>3.59</v>
      </c>
      <c r="N26" s="418">
        <v>0.76</v>
      </c>
      <c r="O26" s="419">
        <v>1.32</v>
      </c>
      <c r="P26" s="420">
        <f t="shared" si="15"/>
        <v>2.08</v>
      </c>
      <c r="Q26" s="418">
        <v>0.77</v>
      </c>
      <c r="R26" s="419">
        <v>1.59</v>
      </c>
      <c r="S26" s="420">
        <f t="shared" si="16"/>
        <v>2.3600000000000003</v>
      </c>
      <c r="T26" s="421">
        <f t="shared" si="17"/>
        <v>8.09</v>
      </c>
      <c r="U26" s="422">
        <f t="shared" si="17"/>
        <v>8.63</v>
      </c>
      <c r="V26" s="420">
        <f t="shared" si="2"/>
        <v>16.72</v>
      </c>
      <c r="W26" s="415">
        <f t="shared" si="3"/>
        <v>0.48385167464114837</v>
      </c>
      <c r="X26" s="411">
        <f t="shared" si="4"/>
        <v>0.5161483253588518</v>
      </c>
      <c r="Y26" s="4"/>
      <c r="Z26" s="4"/>
      <c r="AA26" s="344"/>
      <c r="AB26" s="344"/>
      <c r="AC26" s="344"/>
      <c r="AD26" s="344"/>
      <c r="AE26" s="344"/>
      <c r="AH26" s="344"/>
      <c r="AI26" s="344"/>
      <c r="AJ26" s="344"/>
      <c r="AK26" s="344"/>
      <c r="AL26" s="344"/>
      <c r="AM26" s="344"/>
      <c r="AN26" s="344"/>
      <c r="AO26" s="344"/>
      <c r="AP26" s="344"/>
    </row>
    <row r="27" spans="1:42" ht="12" customHeight="1">
      <c r="A27" s="8" t="s">
        <v>221</v>
      </c>
      <c r="B27" s="418">
        <v>2.91</v>
      </c>
      <c r="C27" s="419">
        <v>0.51</v>
      </c>
      <c r="D27" s="420">
        <f t="shared" si="0"/>
        <v>3.42</v>
      </c>
      <c r="E27" s="418">
        <v>0</v>
      </c>
      <c r="F27" s="419">
        <v>2.25</v>
      </c>
      <c r="G27" s="420">
        <f t="shared" si="12"/>
        <v>2.25</v>
      </c>
      <c r="H27" s="418">
        <v>1.87</v>
      </c>
      <c r="I27" s="419">
        <v>0.78</v>
      </c>
      <c r="J27" s="420">
        <f t="shared" si="13"/>
        <v>2.6500000000000004</v>
      </c>
      <c r="K27" s="418">
        <v>1.54</v>
      </c>
      <c r="L27" s="419">
        <v>2.06</v>
      </c>
      <c r="M27" s="420">
        <f t="shared" si="14"/>
        <v>3.6</v>
      </c>
      <c r="N27" s="418">
        <v>0.77</v>
      </c>
      <c r="O27" s="419">
        <v>1.43</v>
      </c>
      <c r="P27" s="420">
        <f t="shared" si="15"/>
        <v>2.2</v>
      </c>
      <c r="Q27" s="418">
        <v>0.7</v>
      </c>
      <c r="R27" s="419">
        <v>1.6</v>
      </c>
      <c r="S27" s="420">
        <f t="shared" si="16"/>
        <v>2.3</v>
      </c>
      <c r="T27" s="421">
        <f t="shared" si="17"/>
        <v>7.79</v>
      </c>
      <c r="U27" s="422">
        <f t="shared" si="17"/>
        <v>8.629999999999999</v>
      </c>
      <c r="V27" s="420">
        <f t="shared" si="2"/>
        <v>16.419999999999998</v>
      </c>
      <c r="W27" s="415">
        <f t="shared" si="3"/>
        <v>0.47442143727162</v>
      </c>
      <c r="X27" s="411">
        <f t="shared" si="4"/>
        <v>0.52557856272838</v>
      </c>
      <c r="Y27" s="4"/>
      <c r="Z27" s="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</row>
    <row r="28" spans="1:42" ht="12" customHeight="1">
      <c r="A28" s="8" t="s">
        <v>222</v>
      </c>
      <c r="B28" s="418">
        <v>2.74</v>
      </c>
      <c r="C28" s="419">
        <v>0.48</v>
      </c>
      <c r="D28" s="420">
        <f t="shared" si="0"/>
        <v>3.22</v>
      </c>
      <c r="E28" s="418">
        <v>0</v>
      </c>
      <c r="F28" s="419">
        <v>2.15</v>
      </c>
      <c r="G28" s="420">
        <f t="shared" si="12"/>
        <v>2.15</v>
      </c>
      <c r="H28" s="418">
        <v>1.82</v>
      </c>
      <c r="I28" s="419">
        <v>0.78</v>
      </c>
      <c r="J28" s="420">
        <f t="shared" si="13"/>
        <v>2.6</v>
      </c>
      <c r="K28" s="418">
        <v>1.53</v>
      </c>
      <c r="L28" s="419">
        <v>2.01</v>
      </c>
      <c r="M28" s="420">
        <f t="shared" si="14"/>
        <v>3.54</v>
      </c>
      <c r="N28" s="418">
        <v>0.76</v>
      </c>
      <c r="O28" s="419">
        <v>1.36</v>
      </c>
      <c r="P28" s="420">
        <f t="shared" si="15"/>
        <v>2.12</v>
      </c>
      <c r="Q28" s="418">
        <v>0.68</v>
      </c>
      <c r="R28" s="419">
        <v>1.48</v>
      </c>
      <c r="S28" s="420">
        <f t="shared" si="16"/>
        <v>2.16</v>
      </c>
      <c r="T28" s="421">
        <f t="shared" si="17"/>
        <v>7.53</v>
      </c>
      <c r="U28" s="422">
        <f t="shared" si="17"/>
        <v>8.26</v>
      </c>
      <c r="V28" s="420">
        <f t="shared" si="2"/>
        <v>15.79</v>
      </c>
      <c r="W28" s="415">
        <f t="shared" si="3"/>
        <v>0.4768841038632046</v>
      </c>
      <c r="X28" s="411">
        <f t="shared" si="4"/>
        <v>0.5231158961367954</v>
      </c>
      <c r="Y28" s="4"/>
      <c r="Z28" s="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</row>
    <row r="29" spans="1:42" ht="12" customHeight="1">
      <c r="A29" s="8" t="s">
        <v>223</v>
      </c>
      <c r="B29" s="418">
        <v>2.86</v>
      </c>
      <c r="C29" s="419">
        <v>0.47</v>
      </c>
      <c r="D29" s="420">
        <f t="shared" si="0"/>
        <v>3.33</v>
      </c>
      <c r="E29" s="418">
        <v>0</v>
      </c>
      <c r="F29" s="419">
        <v>2.22</v>
      </c>
      <c r="G29" s="420">
        <f t="shared" si="12"/>
        <v>2.22</v>
      </c>
      <c r="H29" s="418">
        <v>1.84</v>
      </c>
      <c r="I29" s="419">
        <v>0.74</v>
      </c>
      <c r="J29" s="420">
        <f t="shared" si="13"/>
        <v>2.58</v>
      </c>
      <c r="K29" s="418">
        <v>1.83</v>
      </c>
      <c r="L29" s="419">
        <v>1.97</v>
      </c>
      <c r="M29" s="420">
        <f t="shared" si="14"/>
        <v>3.8</v>
      </c>
      <c r="N29" s="418">
        <v>0.8</v>
      </c>
      <c r="O29" s="419">
        <v>1.41</v>
      </c>
      <c r="P29" s="420">
        <f t="shared" si="15"/>
        <v>2.21</v>
      </c>
      <c r="Q29" s="418">
        <v>0.66</v>
      </c>
      <c r="R29" s="419">
        <v>1.68</v>
      </c>
      <c r="S29" s="420">
        <f t="shared" si="16"/>
        <v>2.34</v>
      </c>
      <c r="T29" s="421">
        <f t="shared" si="17"/>
        <v>7.99</v>
      </c>
      <c r="U29" s="422">
        <f t="shared" si="17"/>
        <v>8.49</v>
      </c>
      <c r="V29" s="420">
        <f t="shared" si="2"/>
        <v>16.48</v>
      </c>
      <c r="W29" s="415">
        <f t="shared" si="3"/>
        <v>0.4848300970873786</v>
      </c>
      <c r="X29" s="411">
        <f t="shared" si="4"/>
        <v>0.5151699029126213</v>
      </c>
      <c r="Y29" s="4"/>
      <c r="Z29" s="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</row>
    <row r="30" spans="1:42" ht="12" customHeight="1">
      <c r="A30" s="8" t="s">
        <v>224</v>
      </c>
      <c r="B30" s="418">
        <v>2.63</v>
      </c>
      <c r="C30" s="419">
        <v>0.44</v>
      </c>
      <c r="D30" s="420">
        <f t="shared" si="0"/>
        <v>3.07</v>
      </c>
      <c r="E30" s="418">
        <v>0</v>
      </c>
      <c r="F30" s="419">
        <v>2.13</v>
      </c>
      <c r="G30" s="420">
        <f t="shared" si="12"/>
        <v>2.13</v>
      </c>
      <c r="H30" s="418">
        <v>1.58</v>
      </c>
      <c r="I30" s="419">
        <v>0.7</v>
      </c>
      <c r="J30" s="420">
        <f t="shared" si="13"/>
        <v>2.2800000000000002</v>
      </c>
      <c r="K30" s="418">
        <v>1.99</v>
      </c>
      <c r="L30" s="419">
        <v>1.85</v>
      </c>
      <c r="M30" s="420">
        <f t="shared" si="14"/>
        <v>3.84</v>
      </c>
      <c r="N30" s="418">
        <v>0.75</v>
      </c>
      <c r="O30" s="419">
        <v>1.37</v>
      </c>
      <c r="P30" s="420">
        <f t="shared" si="15"/>
        <v>2.12</v>
      </c>
      <c r="Q30" s="418">
        <v>0.57</v>
      </c>
      <c r="R30" s="419">
        <v>1.69</v>
      </c>
      <c r="S30" s="420">
        <f t="shared" si="16"/>
        <v>2.26</v>
      </c>
      <c r="T30" s="421">
        <f t="shared" si="17"/>
        <v>7.5200000000000005</v>
      </c>
      <c r="U30" s="422">
        <f t="shared" si="17"/>
        <v>8.18</v>
      </c>
      <c r="V30" s="420">
        <f t="shared" si="2"/>
        <v>15.7</v>
      </c>
      <c r="W30" s="415">
        <f t="shared" si="3"/>
        <v>0.4789808917197453</v>
      </c>
      <c r="X30" s="411">
        <f t="shared" si="4"/>
        <v>0.5210191082802548</v>
      </c>
      <c r="Y30" s="4"/>
      <c r="Z30" s="525"/>
      <c r="AA30" s="601"/>
      <c r="AB30" s="601"/>
      <c r="AC30" s="516"/>
      <c r="AD30" s="516"/>
      <c r="AE30" s="516"/>
      <c r="AF30" s="516"/>
      <c r="AG30" s="516"/>
      <c r="AH30" s="524"/>
      <c r="AI30" s="524"/>
      <c r="AJ30" s="524"/>
      <c r="AK30" s="524"/>
      <c r="AL30" s="524"/>
      <c r="AM30" s="524"/>
      <c r="AN30" s="344"/>
      <c r="AO30" s="344"/>
      <c r="AP30" s="344"/>
    </row>
    <row r="31" spans="1:42" ht="12" customHeight="1">
      <c r="A31" s="332" t="s">
        <v>225</v>
      </c>
      <c r="B31" s="423">
        <v>2.86</v>
      </c>
      <c r="C31" s="424">
        <v>0.44</v>
      </c>
      <c r="D31" s="425">
        <f t="shared" si="0"/>
        <v>3.3</v>
      </c>
      <c r="E31" s="423">
        <v>0</v>
      </c>
      <c r="F31" s="424">
        <v>2.08</v>
      </c>
      <c r="G31" s="425">
        <f t="shared" si="12"/>
        <v>2.08</v>
      </c>
      <c r="H31" s="423">
        <v>1.45</v>
      </c>
      <c r="I31" s="424">
        <v>0.79</v>
      </c>
      <c r="J31" s="425">
        <f t="shared" si="13"/>
        <v>2.24</v>
      </c>
      <c r="K31" s="423">
        <v>2.16</v>
      </c>
      <c r="L31" s="424">
        <v>1.83</v>
      </c>
      <c r="M31" s="425">
        <f t="shared" si="14"/>
        <v>3.99</v>
      </c>
      <c r="N31" s="423">
        <v>0.81</v>
      </c>
      <c r="O31" s="424">
        <v>1.37</v>
      </c>
      <c r="P31" s="425">
        <f t="shared" si="15"/>
        <v>2.18</v>
      </c>
      <c r="Q31" s="423">
        <v>0.67</v>
      </c>
      <c r="R31" s="424">
        <v>1.59</v>
      </c>
      <c r="S31" s="425">
        <f t="shared" si="16"/>
        <v>2.2600000000000002</v>
      </c>
      <c r="T31" s="426">
        <f t="shared" si="17"/>
        <v>7.949999999999999</v>
      </c>
      <c r="U31" s="427">
        <f t="shared" si="17"/>
        <v>8.100000000000001</v>
      </c>
      <c r="V31" s="425">
        <f t="shared" si="2"/>
        <v>16.05</v>
      </c>
      <c r="W31" s="416">
        <f t="shared" si="3"/>
        <v>0.49532710280373826</v>
      </c>
      <c r="X31" s="412">
        <f t="shared" si="4"/>
        <v>0.5046728971962617</v>
      </c>
      <c r="Y31" s="4"/>
      <c r="Z31" s="525"/>
      <c r="AA31" s="494"/>
      <c r="AB31" s="602" t="s">
        <v>8</v>
      </c>
      <c r="AC31" s="603" t="s">
        <v>167</v>
      </c>
      <c r="AD31" s="516"/>
      <c r="AE31" s="518"/>
      <c r="AF31" s="934">
        <v>2004</v>
      </c>
      <c r="AG31" s="934"/>
      <c r="AH31" s="527"/>
      <c r="AI31" s="529"/>
      <c r="AJ31" s="930"/>
      <c r="AK31" s="930"/>
      <c r="AL31" s="524"/>
      <c r="AM31" s="524"/>
      <c r="AN31" s="344"/>
      <c r="AO31" s="344"/>
      <c r="AP31" s="344"/>
    </row>
    <row r="32" spans="1:39" ht="11.25" customHeight="1">
      <c r="A32" s="232"/>
      <c r="B32" s="354"/>
      <c r="C32" s="354"/>
      <c r="D32" s="355"/>
      <c r="E32" s="354"/>
      <c r="F32" s="354"/>
      <c r="G32" s="355"/>
      <c r="H32" s="354"/>
      <c r="I32" s="354"/>
      <c r="J32" s="355"/>
      <c r="K32" s="354"/>
      <c r="L32" s="354"/>
      <c r="M32" s="355"/>
      <c r="N32" s="354"/>
      <c r="O32" s="354"/>
      <c r="P32" s="355"/>
      <c r="Q32" s="354"/>
      <c r="R32" s="354"/>
      <c r="S32" s="356"/>
      <c r="T32" s="357"/>
      <c r="U32" s="357"/>
      <c r="V32" s="356"/>
      <c r="W32" s="358"/>
      <c r="X32" s="358"/>
      <c r="Y32" s="4"/>
      <c r="Z32" s="525"/>
      <c r="AA32" s="604" t="s">
        <v>176</v>
      </c>
      <c r="AB32" s="605">
        <v>81.719</v>
      </c>
      <c r="AC32" s="605">
        <v>95.37899999999999</v>
      </c>
      <c r="AD32" s="516"/>
      <c r="AE32" s="606"/>
      <c r="AF32" s="607" t="s">
        <v>195</v>
      </c>
      <c r="AG32" s="607" t="s">
        <v>167</v>
      </c>
      <c r="AH32" s="528"/>
      <c r="AI32" s="529"/>
      <c r="AJ32" s="466"/>
      <c r="AK32" s="466"/>
      <c r="AL32" s="526"/>
      <c r="AM32" s="526"/>
    </row>
    <row r="33" spans="1:33" ht="18.75" customHeight="1">
      <c r="A33" s="232"/>
      <c r="B33" s="354"/>
      <c r="C33" s="354"/>
      <c r="D33" s="355"/>
      <c r="E33" s="354"/>
      <c r="F33" s="354"/>
      <c r="G33" s="355"/>
      <c r="H33" s="354"/>
      <c r="I33" s="354"/>
      <c r="J33" s="355"/>
      <c r="K33" s="354"/>
      <c r="L33" s="354"/>
      <c r="M33" s="355"/>
      <c r="N33" s="354"/>
      <c r="O33" s="354"/>
      <c r="P33" s="355"/>
      <c r="Q33" s="354"/>
      <c r="R33" s="354"/>
      <c r="S33" s="356"/>
      <c r="T33" s="357"/>
      <c r="U33" s="357" t="s">
        <v>205</v>
      </c>
      <c r="V33" s="356"/>
      <c r="W33" s="358"/>
      <c r="X33" s="358"/>
      <c r="Y33" s="4"/>
      <c r="Z33" s="525"/>
      <c r="AA33" s="604" t="s">
        <v>175</v>
      </c>
      <c r="AB33" s="609">
        <v>88.84</v>
      </c>
      <c r="AC33" s="609">
        <v>95.28</v>
      </c>
      <c r="AD33" s="516"/>
      <c r="AE33" s="608" t="s">
        <v>196</v>
      </c>
      <c r="AF33" s="609">
        <f>B19</f>
        <v>36.832</v>
      </c>
      <c r="AG33" s="609">
        <f>C19</f>
        <v>5.779000000000001</v>
      </c>
    </row>
    <row r="34" spans="1:39" ht="15.75" customHeight="1">
      <c r="A34" s="232"/>
      <c r="B34" s="354"/>
      <c r="C34" s="354"/>
      <c r="D34" s="355"/>
      <c r="E34" s="354"/>
      <c r="F34" s="354"/>
      <c r="G34" s="355"/>
      <c r="H34" s="354"/>
      <c r="I34" s="354"/>
      <c r="J34" s="355"/>
      <c r="K34" s="354"/>
      <c r="L34" s="354"/>
      <c r="M34" s="355"/>
      <c r="N34" s="354"/>
      <c r="O34" s="354"/>
      <c r="P34" s="355"/>
      <c r="Q34" s="354"/>
      <c r="R34" s="354"/>
      <c r="S34" s="356"/>
      <c r="T34" s="357"/>
      <c r="U34" s="357"/>
      <c r="V34" s="356"/>
      <c r="W34" s="358"/>
      <c r="X34" s="358"/>
      <c r="Y34" s="4"/>
      <c r="Z34" s="525"/>
      <c r="AA34" s="604" t="s">
        <v>231</v>
      </c>
      <c r="AB34" s="609">
        <v>89.24</v>
      </c>
      <c r="AC34" s="609">
        <v>95.92</v>
      </c>
      <c r="AD34" s="516"/>
      <c r="AE34" s="608" t="s">
        <v>197</v>
      </c>
      <c r="AF34" s="609">
        <f>E19</f>
        <v>0</v>
      </c>
      <c r="AG34" s="609">
        <f>F19</f>
        <v>17.835</v>
      </c>
      <c r="AI34" s="467"/>
      <c r="AJ34" s="467"/>
      <c r="AK34" s="467"/>
      <c r="AL34" s="526"/>
      <c r="AM34" s="526"/>
    </row>
    <row r="35" spans="1:39" ht="15.75" customHeight="1">
      <c r="A35" s="232"/>
      <c r="B35" s="354"/>
      <c r="C35" s="354"/>
      <c r="D35" s="355"/>
      <c r="E35" s="354"/>
      <c r="F35" s="354"/>
      <c r="G35" s="355"/>
      <c r="H35" s="354"/>
      <c r="I35" s="354"/>
      <c r="J35" s="355"/>
      <c r="K35" s="354"/>
      <c r="L35" s="354"/>
      <c r="M35" s="355"/>
      <c r="N35" s="354"/>
      <c r="O35" s="354"/>
      <c r="P35" s="355"/>
      <c r="Q35" s="354"/>
      <c r="R35" s="354"/>
      <c r="S35" s="356"/>
      <c r="T35" s="357"/>
      <c r="U35" s="357"/>
      <c r="V35" s="356"/>
      <c r="W35" s="358"/>
      <c r="X35" s="358"/>
      <c r="Y35" s="4"/>
      <c r="Z35" s="525"/>
      <c r="AA35" s="604" t="s">
        <v>245</v>
      </c>
      <c r="AB35" s="609">
        <v>93.94299999999998</v>
      </c>
      <c r="AC35" s="609">
        <v>100.88</v>
      </c>
      <c r="AD35" s="516"/>
      <c r="AE35" s="608" t="s">
        <v>198</v>
      </c>
      <c r="AF35" s="609">
        <f>H19</f>
        <v>20.968999999999998</v>
      </c>
      <c r="AG35" s="609">
        <f>I19</f>
        <v>10.431999999999999</v>
      </c>
      <c r="AH35" s="467"/>
      <c r="AI35" s="467"/>
      <c r="AJ35" s="467"/>
      <c r="AK35" s="467"/>
      <c r="AL35" s="526"/>
      <c r="AM35" s="526"/>
    </row>
    <row r="36" spans="1:39" ht="15.75" customHeight="1">
      <c r="A36" s="232"/>
      <c r="B36" s="354"/>
      <c r="C36" s="354"/>
      <c r="D36" s="355"/>
      <c r="E36" s="354"/>
      <c r="F36" s="354"/>
      <c r="G36" s="355"/>
      <c r="H36" s="354"/>
      <c r="I36" s="354"/>
      <c r="J36" s="355"/>
      <c r="K36" s="354"/>
      <c r="L36" s="354"/>
      <c r="M36" s="355"/>
      <c r="N36" s="354"/>
      <c r="O36" s="354"/>
      <c r="P36" s="355"/>
      <c r="Q36" s="354"/>
      <c r="R36" s="354"/>
      <c r="S36" s="356"/>
      <c r="T36" s="357"/>
      <c r="U36" s="357"/>
      <c r="V36" s="356"/>
      <c r="W36" s="358"/>
      <c r="X36" s="358"/>
      <c r="Y36" s="4"/>
      <c r="Z36" s="525"/>
      <c r="AA36" s="604" t="s">
        <v>278</v>
      </c>
      <c r="AB36" s="647">
        <v>96</v>
      </c>
      <c r="AC36" s="516">
        <v>90.8</v>
      </c>
      <c r="AD36" s="516"/>
      <c r="AE36" s="608" t="s">
        <v>199</v>
      </c>
      <c r="AF36" s="609">
        <f>K19</f>
        <v>20.163</v>
      </c>
      <c r="AG36" s="609">
        <f>L19</f>
        <v>22.267000000000003</v>
      </c>
      <c r="AH36" s="467"/>
      <c r="AI36" s="467"/>
      <c r="AJ36" s="467"/>
      <c r="AK36" s="467"/>
      <c r="AL36" s="526"/>
      <c r="AM36" s="526"/>
    </row>
    <row r="37" spans="1:39" ht="15.75" customHeight="1">
      <c r="A37" s="232"/>
      <c r="B37" s="354"/>
      <c r="C37" s="354"/>
      <c r="D37" s="355"/>
      <c r="E37" s="354"/>
      <c r="F37" s="354"/>
      <c r="G37" s="355"/>
      <c r="H37" s="354"/>
      <c r="I37" s="354"/>
      <c r="J37" s="355"/>
      <c r="K37" s="354"/>
      <c r="L37" s="354"/>
      <c r="M37" s="355"/>
      <c r="N37" s="354"/>
      <c r="O37" s="354"/>
      <c r="P37" s="355"/>
      <c r="Q37" s="354"/>
      <c r="R37" s="354"/>
      <c r="S37" s="356"/>
      <c r="T37" s="357"/>
      <c r="U37" s="357"/>
      <c r="V37" s="356"/>
      <c r="W37" s="358"/>
      <c r="X37" s="358"/>
      <c r="Y37" s="4"/>
      <c r="Z37" s="525"/>
      <c r="AA37" s="610"/>
      <c r="AB37" s="610"/>
      <c r="AC37" s="610"/>
      <c r="AD37" s="516"/>
      <c r="AE37" s="608" t="s">
        <v>200</v>
      </c>
      <c r="AF37" s="609">
        <f>N19</f>
        <v>9.26</v>
      </c>
      <c r="AG37" s="609">
        <f>O19</f>
        <v>15.968</v>
      </c>
      <c r="AH37" s="467"/>
      <c r="AI37" s="467"/>
      <c r="AJ37" s="467"/>
      <c r="AK37" s="467"/>
      <c r="AL37" s="526"/>
      <c r="AM37" s="526"/>
    </row>
    <row r="38" spans="1:39" ht="15.75" customHeight="1">
      <c r="A38" s="232"/>
      <c r="B38" s="354"/>
      <c r="C38" s="354"/>
      <c r="D38" s="355"/>
      <c r="E38" s="354"/>
      <c r="F38" s="354"/>
      <c r="G38" s="355"/>
      <c r="H38" s="354"/>
      <c r="I38" s="354"/>
      <c r="J38" s="355"/>
      <c r="K38" s="354"/>
      <c r="L38" s="354"/>
      <c r="M38" s="355"/>
      <c r="N38" s="354"/>
      <c r="O38" s="354"/>
      <c r="P38" s="355"/>
      <c r="Q38" s="354"/>
      <c r="R38" s="354"/>
      <c r="S38" s="356"/>
      <c r="T38" s="357"/>
      <c r="U38" s="357"/>
      <c r="V38" s="356"/>
      <c r="W38" s="358"/>
      <c r="X38" s="358"/>
      <c r="Y38" s="4"/>
      <c r="Z38" s="525"/>
      <c r="AA38" s="610"/>
      <c r="AB38" s="610"/>
      <c r="AC38" s="610"/>
      <c r="AD38" s="610"/>
      <c r="AE38" s="608" t="s">
        <v>201</v>
      </c>
      <c r="AF38" s="609">
        <f>Q19</f>
        <v>8.821</v>
      </c>
      <c r="AG38" s="609">
        <f>R19</f>
        <v>18.519</v>
      </c>
      <c r="AH38" s="467"/>
      <c r="AI38" s="467"/>
      <c r="AJ38" s="467"/>
      <c r="AK38" s="467"/>
      <c r="AL38" s="526"/>
      <c r="AM38" s="526"/>
    </row>
    <row r="39" spans="1:39" ht="15.75" customHeight="1">
      <c r="A39" s="232"/>
      <c r="B39" s="354"/>
      <c r="C39" s="354"/>
      <c r="D39" s="355"/>
      <c r="E39" s="354"/>
      <c r="F39" s="354"/>
      <c r="G39" s="355"/>
      <c r="H39" s="354"/>
      <c r="I39" s="354"/>
      <c r="J39" s="355"/>
      <c r="K39" s="354"/>
      <c r="L39" s="354"/>
      <c r="M39" s="355"/>
      <c r="N39" s="354"/>
      <c r="O39" s="354"/>
      <c r="P39" s="355"/>
      <c r="Q39" s="354"/>
      <c r="R39" s="354"/>
      <c r="S39" s="356"/>
      <c r="T39" s="357"/>
      <c r="U39" s="357"/>
      <c r="V39" s="356"/>
      <c r="W39" s="358"/>
      <c r="X39" s="358"/>
      <c r="Y39" s="4"/>
      <c r="Z39" s="525"/>
      <c r="AA39" s="524"/>
      <c r="AB39" s="524"/>
      <c r="AC39" s="524"/>
      <c r="AD39" s="524"/>
      <c r="AE39" s="530"/>
      <c r="AF39" s="329"/>
      <c r="AG39" s="329"/>
      <c r="AH39" s="526"/>
      <c r="AI39" s="417"/>
      <c r="AJ39" s="359"/>
      <c r="AK39" s="359"/>
      <c r="AL39" s="526"/>
      <c r="AM39" s="526"/>
    </row>
    <row r="40" spans="1:39" ht="15.75" customHeight="1">
      <c r="A40" s="232"/>
      <c r="B40" s="354"/>
      <c r="C40" s="354"/>
      <c r="D40" s="355"/>
      <c r="E40" s="354"/>
      <c r="F40" s="354"/>
      <c r="G40" s="355"/>
      <c r="H40" s="354"/>
      <c r="I40" s="354"/>
      <c r="J40" s="355"/>
      <c r="K40" s="354"/>
      <c r="L40" s="354"/>
      <c r="M40" s="355"/>
      <c r="N40" s="354"/>
      <c r="O40" s="354"/>
      <c r="P40" s="355"/>
      <c r="Q40" s="354"/>
      <c r="R40" s="354"/>
      <c r="S40" s="356"/>
      <c r="T40" s="357"/>
      <c r="U40" s="357"/>
      <c r="V40" s="356"/>
      <c r="W40" s="358"/>
      <c r="X40" s="358"/>
      <c r="Y40" s="4"/>
      <c r="Z40" s="525"/>
      <c r="AA40" s="524"/>
      <c r="AB40" s="524"/>
      <c r="AC40" s="524"/>
      <c r="AD40" s="524"/>
      <c r="AE40" s="525"/>
      <c r="AF40" s="525"/>
      <c r="AG40" s="525"/>
      <c r="AH40" s="526"/>
      <c r="AI40" s="526"/>
      <c r="AJ40" s="526"/>
      <c r="AK40" s="526"/>
      <c r="AL40" s="526"/>
      <c r="AM40" s="526"/>
    </row>
    <row r="41" spans="1:39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4"/>
      <c r="U41" s="4"/>
      <c r="V41" s="4"/>
      <c r="W41" s="4"/>
      <c r="X41" s="4"/>
      <c r="Y41" s="4"/>
      <c r="Z41" s="524"/>
      <c r="AA41" s="524"/>
      <c r="AB41" s="524"/>
      <c r="AC41" s="524"/>
      <c r="AD41" s="524"/>
      <c r="AE41" s="524"/>
      <c r="AF41" s="524"/>
      <c r="AG41" s="524"/>
      <c r="AH41" s="524"/>
      <c r="AI41" s="524"/>
      <c r="AJ41" s="524"/>
      <c r="AK41" s="524"/>
      <c r="AL41" s="524"/>
      <c r="AM41" s="526"/>
    </row>
    <row r="42" spans="1:3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4"/>
      <c r="U42" s="4"/>
      <c r="V42" s="4"/>
      <c r="W42" s="4"/>
      <c r="X42" s="4"/>
      <c r="Y42" s="4"/>
      <c r="Z42" s="524"/>
      <c r="AA42" s="524"/>
      <c r="AB42" s="524"/>
      <c r="AC42" s="524"/>
      <c r="AD42" s="524"/>
      <c r="AE42" s="524"/>
      <c r="AF42" s="524"/>
      <c r="AG42" s="524"/>
      <c r="AH42" s="524"/>
      <c r="AI42" s="524"/>
      <c r="AJ42" s="524"/>
      <c r="AK42" s="524"/>
      <c r="AL42" s="524"/>
      <c r="AM42" s="526"/>
    </row>
    <row r="43" spans="1:38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4"/>
      <c r="T43" s="4"/>
      <c r="U43" s="4"/>
      <c r="V43" s="4"/>
      <c r="W43" s="4"/>
      <c r="X43" s="4"/>
      <c r="Y43" s="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</row>
    <row r="44" spans="1:38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4"/>
      <c r="T44" s="4"/>
      <c r="U44" s="4"/>
      <c r="V44" s="4"/>
      <c r="W44" s="4"/>
      <c r="X44" s="4"/>
      <c r="Y44" s="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</row>
    <row r="45" spans="1:38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4"/>
      <c r="T45" s="4"/>
      <c r="U45" s="4"/>
      <c r="V45" s="4"/>
      <c r="W45" s="4"/>
      <c r="X45" s="4"/>
      <c r="Y45" s="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</row>
    <row r="46" spans="1:3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4"/>
      <c r="T46" s="4"/>
      <c r="U46" s="4"/>
      <c r="V46" s="4"/>
      <c r="W46" s="4"/>
      <c r="X46" s="4"/>
      <c r="Y46" s="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</row>
    <row r="47" spans="1:38" ht="2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4"/>
      <c r="T47" s="4"/>
      <c r="U47" s="4"/>
      <c r="V47" s="4"/>
      <c r="W47" s="4"/>
      <c r="X47" s="4"/>
      <c r="Y47" s="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</row>
    <row r="48" spans="1:38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4"/>
      <c r="T48" s="4"/>
      <c r="U48" s="4"/>
      <c r="V48" s="4"/>
      <c r="W48" s="4"/>
      <c r="X48" s="4"/>
      <c r="Y48" s="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</row>
    <row r="49" spans="1:38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4"/>
      <c r="T49" s="4"/>
      <c r="U49" s="4"/>
      <c r="V49" s="4"/>
      <c r="W49" s="4"/>
      <c r="X49" s="4"/>
      <c r="Y49" s="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</row>
    <row r="50" spans="1:38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4"/>
      <c r="T50" s="4"/>
      <c r="U50" s="4"/>
      <c r="V50" s="4"/>
      <c r="W50" s="4"/>
      <c r="X50" s="4"/>
      <c r="Y50" s="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</row>
    <row r="51" spans="1:38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4"/>
      <c r="T51" s="4"/>
      <c r="U51" s="4"/>
      <c r="V51" s="4"/>
      <c r="W51" s="4"/>
      <c r="X51" s="4"/>
      <c r="Y51" s="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</row>
    <row r="52" spans="1:38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4"/>
      <c r="T52" s="4"/>
      <c r="U52" s="4"/>
      <c r="V52" s="4"/>
      <c r="W52" s="4"/>
      <c r="X52" s="4"/>
      <c r="Y52" s="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</row>
    <row r="53" spans="1:38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4"/>
      <c r="T53" s="4"/>
      <c r="U53" s="4"/>
      <c r="V53" s="4"/>
      <c r="W53" s="4"/>
      <c r="X53" s="4"/>
      <c r="Y53" s="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</row>
    <row r="54" spans="1:38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4"/>
      <c r="T54" s="4"/>
      <c r="U54" s="4"/>
      <c r="V54" s="4"/>
      <c r="W54" s="4"/>
      <c r="X54" s="4"/>
      <c r="Y54" s="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</row>
    <row r="55" spans="1:38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4"/>
      <c r="T55" s="4"/>
      <c r="U55" s="4"/>
      <c r="V55" s="4"/>
      <c r="W55" s="4"/>
      <c r="X55" s="4"/>
      <c r="Y55" s="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</row>
    <row r="56" spans="1:38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4"/>
      <c r="T56" s="4"/>
      <c r="U56" s="4"/>
      <c r="V56" s="4"/>
      <c r="W56" s="4"/>
      <c r="X56" s="4"/>
      <c r="Y56" s="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</row>
    <row r="57" spans="1:38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4"/>
      <c r="T57" s="4"/>
      <c r="U57" s="4"/>
      <c r="V57" s="4"/>
      <c r="W57" s="4"/>
      <c r="X57" s="4"/>
      <c r="Y57" s="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</row>
    <row r="58" spans="1:38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4"/>
      <c r="T58" s="4"/>
      <c r="U58" s="4"/>
      <c r="V58" s="4"/>
      <c r="W58" s="4"/>
      <c r="X58" s="4"/>
      <c r="Y58" s="4"/>
      <c r="Z58" s="344"/>
      <c r="AE58" s="344"/>
      <c r="AF58" s="344"/>
      <c r="AG58" s="344"/>
      <c r="AH58" s="344"/>
      <c r="AI58" s="344"/>
      <c r="AJ58" s="344"/>
      <c r="AK58" s="344"/>
      <c r="AL58" s="344"/>
    </row>
    <row r="59" spans="1:38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4"/>
      <c r="T59" s="4"/>
      <c r="U59" s="4"/>
      <c r="V59" s="4"/>
      <c r="W59" s="4"/>
      <c r="X59" s="4"/>
      <c r="Y59" s="4"/>
      <c r="Z59" s="344"/>
      <c r="AE59" s="344"/>
      <c r="AF59" s="344"/>
      <c r="AG59" s="344"/>
      <c r="AH59" s="344"/>
      <c r="AI59" s="344"/>
      <c r="AJ59" s="344"/>
      <c r="AK59" s="344"/>
      <c r="AL59" s="344"/>
    </row>
    <row r="60" spans="1:2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4"/>
      <c r="T60" s="4"/>
      <c r="U60" s="4"/>
      <c r="V60" s="4"/>
      <c r="W60" s="4"/>
      <c r="X60" s="4"/>
      <c r="Y60" s="4"/>
    </row>
    <row r="61" spans="1:2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4"/>
      <c r="T61" s="4"/>
      <c r="U61" s="4"/>
      <c r="V61" s="4"/>
      <c r="W61" s="4"/>
      <c r="X61" s="4"/>
      <c r="Y61" s="4"/>
    </row>
    <row r="62" spans="1:2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4"/>
      <c r="T62" s="4"/>
      <c r="U62" s="4"/>
      <c r="V62" s="4"/>
      <c r="W62" s="4"/>
      <c r="X62" s="4"/>
      <c r="Y62" s="4"/>
    </row>
    <row r="63" spans="1:2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4"/>
      <c r="T63" s="4"/>
      <c r="U63" s="4"/>
      <c r="V63" s="4"/>
      <c r="W63" s="4"/>
      <c r="X63" s="4"/>
      <c r="Y63" s="4"/>
    </row>
    <row r="64" spans="19:25" ht="12.75">
      <c r="S64" s="4"/>
      <c r="T64" s="4"/>
      <c r="U64" s="4"/>
      <c r="V64" s="4"/>
      <c r="W64" s="4"/>
      <c r="X64" s="4"/>
      <c r="Y64" s="4"/>
    </row>
    <row r="65" spans="19:25" ht="12.75">
      <c r="S65" s="4"/>
      <c r="T65" s="4"/>
      <c r="U65" s="4"/>
      <c r="V65" s="4"/>
      <c r="W65" s="4"/>
      <c r="X65" s="4"/>
      <c r="Y65" s="4"/>
    </row>
    <row r="66" spans="19:25" ht="12.75">
      <c r="S66" s="4"/>
      <c r="T66" s="4"/>
      <c r="U66" s="4"/>
      <c r="V66" s="4"/>
      <c r="W66" s="4"/>
      <c r="X66" s="4"/>
      <c r="Y66" s="4"/>
    </row>
    <row r="67" spans="19:25" ht="12.75">
      <c r="S67" s="4"/>
      <c r="T67" s="4"/>
      <c r="U67" s="4"/>
      <c r="V67" s="4"/>
      <c r="W67" s="4"/>
      <c r="X67" s="4"/>
      <c r="Y67" s="4"/>
    </row>
    <row r="68" spans="19:25" ht="12.75">
      <c r="S68" s="4"/>
      <c r="T68" s="4"/>
      <c r="U68" s="4"/>
      <c r="V68" s="4"/>
      <c r="W68" s="4"/>
      <c r="X68" s="4"/>
      <c r="Y68" s="4"/>
    </row>
    <row r="69" spans="19:25" ht="12.75">
      <c r="S69" s="4"/>
      <c r="T69" s="4"/>
      <c r="U69" s="4"/>
      <c r="V69" s="4"/>
      <c r="W69" s="4"/>
      <c r="X69" s="4"/>
      <c r="Y69" s="4"/>
    </row>
    <row r="70" spans="19:25" ht="12.75">
      <c r="S70" s="4"/>
      <c r="T70" s="4"/>
      <c r="U70" s="4"/>
      <c r="V70" s="4"/>
      <c r="W70" s="4"/>
      <c r="X70" s="4"/>
      <c r="Y70" s="4"/>
    </row>
    <row r="71" spans="19:25" ht="12.75">
      <c r="S71" s="4"/>
      <c r="T71" s="4"/>
      <c r="U71" s="4"/>
      <c r="V71" s="4"/>
      <c r="W71" s="4"/>
      <c r="X71" s="4"/>
      <c r="Y71" s="4"/>
    </row>
    <row r="72" spans="19:25" ht="12.75">
      <c r="S72" s="4"/>
      <c r="T72" s="4"/>
      <c r="U72" s="4"/>
      <c r="V72" s="4"/>
      <c r="W72" s="4"/>
      <c r="X72" s="4"/>
      <c r="Y72" s="4"/>
    </row>
    <row r="73" spans="19:25" ht="12.75">
      <c r="S73" s="4"/>
      <c r="T73" s="4"/>
      <c r="U73" s="4"/>
      <c r="V73" s="4"/>
      <c r="W73" s="4"/>
      <c r="X73" s="4"/>
      <c r="Y73" s="4"/>
    </row>
    <row r="74" spans="19:25" ht="12.75">
      <c r="S74" s="4"/>
      <c r="T74" s="4"/>
      <c r="U74" s="4"/>
      <c r="V74" s="4"/>
      <c r="W74" s="4"/>
      <c r="X74" s="4"/>
      <c r="Y74" s="4"/>
    </row>
    <row r="75" spans="19:25" ht="12.75">
      <c r="S75" s="4"/>
      <c r="T75" s="4"/>
      <c r="U75" s="4"/>
      <c r="V75" s="4"/>
      <c r="W75" s="4"/>
      <c r="X75" s="4"/>
      <c r="Y75" s="4"/>
    </row>
    <row r="76" spans="19:25" ht="12.75">
      <c r="S76" s="4"/>
      <c r="T76" s="4"/>
      <c r="U76" s="4"/>
      <c r="V76" s="4"/>
      <c r="W76" s="4"/>
      <c r="X76" s="4"/>
      <c r="Y76" s="4"/>
    </row>
    <row r="77" spans="19:25" ht="12.75">
      <c r="S77" s="4"/>
      <c r="T77" s="4"/>
      <c r="U77" s="4"/>
      <c r="V77" s="4"/>
      <c r="W77" s="4"/>
      <c r="X77" s="4"/>
      <c r="Y77" s="4"/>
    </row>
    <row r="78" spans="19:25" ht="12.75">
      <c r="S78" s="4"/>
      <c r="T78" s="4"/>
      <c r="U78" s="4"/>
      <c r="V78" s="4"/>
      <c r="W78" s="4"/>
      <c r="X78" s="4"/>
      <c r="Y78" s="4"/>
    </row>
    <row r="79" spans="19:25" ht="12.75">
      <c r="S79" s="4"/>
      <c r="T79" s="4"/>
      <c r="U79" s="4"/>
      <c r="V79" s="4"/>
      <c r="W79" s="4"/>
      <c r="X79" s="4"/>
      <c r="Y79" s="4"/>
    </row>
    <row r="80" spans="19:25" ht="12.75">
      <c r="S80" s="4"/>
      <c r="T80" s="4"/>
      <c r="U80" s="4"/>
      <c r="V80" s="4"/>
      <c r="W80" s="4"/>
      <c r="X80" s="4"/>
      <c r="Y80" s="4"/>
    </row>
    <row r="81" spans="19:25" ht="12.75">
      <c r="S81" s="4"/>
      <c r="T81" s="4"/>
      <c r="U81" s="4"/>
      <c r="V81" s="4"/>
      <c r="W81" s="4"/>
      <c r="X81" s="4"/>
      <c r="Y81" s="4"/>
    </row>
    <row r="82" spans="19:25" ht="12.75">
      <c r="S82" s="4"/>
      <c r="T82" s="4"/>
      <c r="U82" s="4"/>
      <c r="V82" s="4"/>
      <c r="W82" s="4"/>
      <c r="X82" s="4"/>
      <c r="Y82" s="4"/>
    </row>
    <row r="83" spans="19:25" ht="12.75">
      <c r="S83" s="4"/>
      <c r="T83" s="4"/>
      <c r="U83" s="4"/>
      <c r="V83" s="4"/>
      <c r="W83" s="4"/>
      <c r="X83" s="4"/>
      <c r="Y83" s="4"/>
    </row>
    <row r="84" spans="19:25" ht="12.75">
      <c r="S84" s="4"/>
      <c r="T84" s="4"/>
      <c r="U84" s="4"/>
      <c r="V84" s="4"/>
      <c r="W84" s="4"/>
      <c r="X84" s="4"/>
      <c r="Y84" s="4"/>
    </row>
    <row r="85" spans="19:25" ht="12.75">
      <c r="S85" s="4"/>
      <c r="T85" s="4"/>
      <c r="U85" s="4"/>
      <c r="V85" s="4"/>
      <c r="W85" s="4"/>
      <c r="X85" s="4"/>
      <c r="Y85" s="4"/>
    </row>
    <row r="86" spans="19:25" ht="12.75">
      <c r="S86" s="4"/>
      <c r="T86" s="4"/>
      <c r="U86" s="4"/>
      <c r="V86" s="4"/>
      <c r="W86" s="4"/>
      <c r="X86" s="4"/>
      <c r="Y86" s="4"/>
    </row>
    <row r="87" spans="19:25" ht="12.75">
      <c r="S87" s="4"/>
      <c r="T87" s="4"/>
      <c r="U87" s="4"/>
      <c r="V87" s="4"/>
      <c r="W87" s="4"/>
      <c r="X87" s="4"/>
      <c r="Y87" s="4"/>
    </row>
    <row r="88" spans="19:25" ht="12.75">
      <c r="S88" s="4"/>
      <c r="T88" s="4"/>
      <c r="U88" s="4"/>
      <c r="V88" s="4"/>
      <c r="W88" s="4"/>
      <c r="X88" s="4"/>
      <c r="Y88" s="4"/>
    </row>
    <row r="89" spans="19:25" ht="12.75">
      <c r="S89" s="4"/>
      <c r="T89" s="4"/>
      <c r="U89" s="4"/>
      <c r="V89" s="4"/>
      <c r="W89" s="4"/>
      <c r="X89" s="4"/>
      <c r="Y89" s="4"/>
    </row>
    <row r="90" spans="19:25" ht="12.75">
      <c r="S90" s="4"/>
      <c r="T90" s="4"/>
      <c r="U90" s="4"/>
      <c r="V90" s="4"/>
      <c r="W90" s="4"/>
      <c r="X90" s="4"/>
      <c r="Y90" s="4"/>
    </row>
    <row r="91" spans="19:25" ht="12.75">
      <c r="S91" s="4"/>
      <c r="T91" s="4"/>
      <c r="U91" s="4"/>
      <c r="V91" s="4"/>
      <c r="W91" s="4"/>
      <c r="X91" s="4"/>
      <c r="Y91" s="4"/>
    </row>
    <row r="92" spans="19:25" ht="12.75">
      <c r="S92" s="4"/>
      <c r="T92" s="4"/>
      <c r="U92" s="4"/>
      <c r="V92" s="4"/>
      <c r="W92" s="4"/>
      <c r="X92" s="4"/>
      <c r="Y92" s="4"/>
    </row>
    <row r="93" spans="19:25" ht="12.75">
      <c r="S93" s="4"/>
      <c r="T93" s="4"/>
      <c r="U93" s="4"/>
      <c r="V93" s="4"/>
      <c r="W93" s="4"/>
      <c r="X93" s="4"/>
      <c r="Y93" s="4"/>
    </row>
    <row r="94" spans="19:25" ht="12.75">
      <c r="S94" s="4"/>
      <c r="T94" s="4"/>
      <c r="U94" s="4"/>
      <c r="V94" s="4"/>
      <c r="W94" s="4"/>
      <c r="X94" s="4"/>
      <c r="Y94" s="4"/>
    </row>
    <row r="95" spans="19:25" ht="12.75">
      <c r="S95" s="4"/>
      <c r="T95" s="4"/>
      <c r="U95" s="4"/>
      <c r="V95" s="4"/>
      <c r="W95" s="4"/>
      <c r="X95" s="4"/>
      <c r="Y95" s="4"/>
    </row>
    <row r="96" spans="19:25" ht="12.75">
      <c r="S96" s="4"/>
      <c r="T96" s="4"/>
      <c r="U96" s="4"/>
      <c r="V96" s="4"/>
      <c r="W96" s="4"/>
      <c r="X96" s="4"/>
      <c r="Y96" s="4"/>
    </row>
    <row r="97" spans="19:25" ht="12.75">
      <c r="S97" s="4"/>
      <c r="T97" s="4"/>
      <c r="U97" s="4"/>
      <c r="V97" s="4"/>
      <c r="W97" s="4"/>
      <c r="X97" s="4"/>
      <c r="Y97" s="4"/>
    </row>
    <row r="98" spans="19:25" ht="12.75">
      <c r="S98" s="4"/>
      <c r="T98" s="4"/>
      <c r="U98" s="4"/>
      <c r="V98" s="4"/>
      <c r="W98" s="4"/>
      <c r="X98" s="4"/>
      <c r="Y98" s="4"/>
    </row>
    <row r="99" spans="19:25" ht="12.75">
      <c r="S99" s="4"/>
      <c r="T99" s="4"/>
      <c r="U99" s="4"/>
      <c r="V99" s="4"/>
      <c r="W99" s="4"/>
      <c r="X99" s="4"/>
      <c r="Y99" s="4"/>
    </row>
    <row r="100" spans="19:25" ht="12.75">
      <c r="S100" s="4"/>
      <c r="T100" s="4"/>
      <c r="U100" s="4"/>
      <c r="V100" s="4"/>
      <c r="W100" s="4"/>
      <c r="X100" s="4"/>
      <c r="Y100" s="4"/>
    </row>
    <row r="101" spans="19:25" ht="12.75">
      <c r="S101" s="4"/>
      <c r="T101" s="4"/>
      <c r="U101" s="4"/>
      <c r="V101" s="4"/>
      <c r="W101" s="4"/>
      <c r="X101" s="4"/>
      <c r="Y101" s="4"/>
    </row>
    <row r="102" spans="19:25" ht="12.75">
      <c r="S102" s="4"/>
      <c r="T102" s="4"/>
      <c r="U102" s="4"/>
      <c r="V102" s="4"/>
      <c r="W102" s="4"/>
      <c r="X102" s="4"/>
      <c r="Y102" s="4"/>
    </row>
    <row r="103" spans="19:25" ht="12.75">
      <c r="S103" s="4"/>
      <c r="T103" s="4"/>
      <c r="U103" s="4"/>
      <c r="V103" s="4"/>
      <c r="W103" s="4"/>
      <c r="X103" s="4"/>
      <c r="Y103" s="4"/>
    </row>
    <row r="104" spans="19:25" ht="12.75">
      <c r="S104" s="4"/>
      <c r="T104" s="4"/>
      <c r="U104" s="4"/>
      <c r="V104" s="4"/>
      <c r="W104" s="4"/>
      <c r="X104" s="4"/>
      <c r="Y104" s="4"/>
    </row>
    <row r="105" spans="19:25" ht="12.75">
      <c r="S105" s="4"/>
      <c r="T105" s="4"/>
      <c r="U105" s="4"/>
      <c r="V105" s="4"/>
      <c r="W105" s="4"/>
      <c r="X105" s="4"/>
      <c r="Y105" s="4"/>
    </row>
    <row r="106" spans="19:25" ht="12.75">
      <c r="S106" s="4"/>
      <c r="T106" s="4"/>
      <c r="U106" s="4"/>
      <c r="V106" s="4"/>
      <c r="W106" s="4"/>
      <c r="X106" s="4"/>
      <c r="Y106" s="4"/>
    </row>
    <row r="107" spans="19:25" ht="12.75">
      <c r="S107" s="4"/>
      <c r="T107" s="4"/>
      <c r="U107" s="4"/>
      <c r="V107" s="4"/>
      <c r="W107" s="4"/>
      <c r="X107" s="4"/>
      <c r="Y107" s="4"/>
    </row>
    <row r="108" spans="19:25" ht="12.75">
      <c r="S108" s="4"/>
      <c r="T108" s="4"/>
      <c r="U108" s="4"/>
      <c r="V108" s="4"/>
      <c r="W108" s="4"/>
      <c r="X108" s="4"/>
      <c r="Y108" s="4"/>
    </row>
    <row r="109" spans="19:25" ht="12.75">
      <c r="S109" s="4"/>
      <c r="T109" s="4"/>
      <c r="U109" s="4"/>
      <c r="V109" s="4"/>
      <c r="W109" s="4"/>
      <c r="X109" s="4"/>
      <c r="Y109" s="4"/>
    </row>
    <row r="110" spans="19:25" ht="12.75">
      <c r="S110" s="4"/>
      <c r="T110" s="4"/>
      <c r="U110" s="4"/>
      <c r="V110" s="4"/>
      <c r="W110" s="4"/>
      <c r="X110" s="4"/>
      <c r="Y110" s="4"/>
    </row>
    <row r="111" spans="19:25" ht="12.75">
      <c r="S111" s="4"/>
      <c r="T111" s="4"/>
      <c r="U111" s="4"/>
      <c r="V111" s="4"/>
      <c r="W111" s="4"/>
      <c r="X111" s="4"/>
      <c r="Y111" s="4"/>
    </row>
    <row r="112" spans="19:25" ht="12.75">
      <c r="S112" s="4"/>
      <c r="T112" s="4"/>
      <c r="U112" s="4"/>
      <c r="V112" s="4"/>
      <c r="W112" s="4"/>
      <c r="X112" s="4"/>
      <c r="Y112" s="4"/>
    </row>
    <row r="113" spans="19:25" ht="12.75">
      <c r="S113" s="4"/>
      <c r="T113" s="4"/>
      <c r="U113" s="4"/>
      <c r="V113" s="4"/>
      <c r="W113" s="4"/>
      <c r="X113" s="4"/>
      <c r="Y113" s="4"/>
    </row>
    <row r="114" spans="19:25" ht="12.75">
      <c r="S114" s="4"/>
      <c r="T114" s="4"/>
      <c r="U114" s="4"/>
      <c r="V114" s="4"/>
      <c r="W114" s="4"/>
      <c r="X114" s="4"/>
      <c r="Y114" s="4"/>
    </row>
    <row r="115" spans="19:25" ht="12.75">
      <c r="S115" s="4"/>
      <c r="T115" s="4"/>
      <c r="U115" s="4"/>
      <c r="V115" s="4"/>
      <c r="W115" s="4"/>
      <c r="X115" s="4"/>
      <c r="Y115" s="4"/>
    </row>
    <row r="116" spans="19:25" ht="12.75">
      <c r="S116" s="4"/>
      <c r="T116" s="4"/>
      <c r="U116" s="4"/>
      <c r="V116" s="4"/>
      <c r="W116" s="4"/>
      <c r="X116" s="4"/>
      <c r="Y116" s="4"/>
    </row>
    <row r="117" spans="19:25" ht="12.75">
      <c r="S117" s="4"/>
      <c r="T117" s="4"/>
      <c r="U117" s="4"/>
      <c r="V117" s="4"/>
      <c r="W117" s="4"/>
      <c r="X117" s="4"/>
      <c r="Y117" s="4"/>
    </row>
    <row r="118" spans="19:25" ht="12.75">
      <c r="S118" s="4"/>
      <c r="T118" s="4"/>
      <c r="U118" s="4"/>
      <c r="V118" s="4"/>
      <c r="W118" s="4"/>
      <c r="X118" s="4"/>
      <c r="Y118" s="4"/>
    </row>
    <row r="119" spans="19:25" ht="12.75">
      <c r="S119" s="4"/>
      <c r="T119" s="4"/>
      <c r="U119" s="4"/>
      <c r="V119" s="4"/>
      <c r="W119" s="4"/>
      <c r="X119" s="4"/>
      <c r="Y119" s="4"/>
    </row>
    <row r="120" spans="19:25" ht="12.75">
      <c r="S120" s="4"/>
      <c r="T120" s="4"/>
      <c r="U120" s="4"/>
      <c r="V120" s="4"/>
      <c r="W120" s="4"/>
      <c r="X120" s="4"/>
      <c r="Y120" s="4"/>
    </row>
    <row r="121" spans="19:25" ht="12.75">
      <c r="S121" s="4"/>
      <c r="T121" s="4"/>
      <c r="U121" s="4"/>
      <c r="V121" s="4"/>
      <c r="W121" s="4"/>
      <c r="X121" s="4"/>
      <c r="Y121" s="4"/>
    </row>
    <row r="122" spans="19:25" ht="12.75">
      <c r="S122" s="4"/>
      <c r="T122" s="4"/>
      <c r="U122" s="4"/>
      <c r="V122" s="4"/>
      <c r="W122" s="4"/>
      <c r="X122" s="4"/>
      <c r="Y122" s="4"/>
    </row>
    <row r="123" spans="19:25" ht="12.75">
      <c r="S123" s="4"/>
      <c r="T123" s="4"/>
      <c r="U123" s="4"/>
      <c r="V123" s="4"/>
      <c r="W123" s="4"/>
      <c r="X123" s="4"/>
      <c r="Y123" s="4"/>
    </row>
    <row r="124" spans="19:25" ht="12.75">
      <c r="S124" s="4"/>
      <c r="T124" s="4"/>
      <c r="U124" s="4"/>
      <c r="V124" s="4"/>
      <c r="W124" s="4"/>
      <c r="X124" s="4"/>
      <c r="Y124" s="4"/>
    </row>
    <row r="125" spans="19:25" ht="12.75">
      <c r="S125" s="4"/>
      <c r="T125" s="4"/>
      <c r="U125" s="4"/>
      <c r="V125" s="4"/>
      <c r="W125" s="4"/>
      <c r="X125" s="4"/>
      <c r="Y125" s="4"/>
    </row>
    <row r="126" spans="19:25" ht="12.75">
      <c r="S126" s="4"/>
      <c r="T126" s="4"/>
      <c r="U126" s="4"/>
      <c r="V126" s="4"/>
      <c r="W126" s="4"/>
      <c r="X126" s="4"/>
      <c r="Y126" s="4"/>
    </row>
    <row r="127" spans="19:25" ht="12.75">
      <c r="S127" s="4"/>
      <c r="T127" s="4"/>
      <c r="U127" s="4"/>
      <c r="V127" s="4"/>
      <c r="W127" s="4"/>
      <c r="X127" s="4"/>
      <c r="Y127" s="4"/>
    </row>
    <row r="128" spans="19:25" ht="12.75">
      <c r="S128" s="4"/>
      <c r="T128" s="4"/>
      <c r="U128" s="4"/>
      <c r="V128" s="4"/>
      <c r="W128" s="4"/>
      <c r="X128" s="4"/>
      <c r="Y128" s="4"/>
    </row>
    <row r="129" spans="19:25" ht="12.75">
      <c r="S129" s="4"/>
      <c r="T129" s="4"/>
      <c r="U129" s="4"/>
      <c r="V129" s="4"/>
      <c r="W129" s="4"/>
      <c r="X129" s="4"/>
      <c r="Y129" s="4"/>
    </row>
    <row r="130" spans="19:25" ht="12.75">
      <c r="S130" s="4"/>
      <c r="T130" s="4"/>
      <c r="U130" s="4"/>
      <c r="V130" s="4"/>
      <c r="W130" s="4"/>
      <c r="X130" s="4"/>
      <c r="Y130" s="4"/>
    </row>
    <row r="131" spans="19:25" ht="12.75">
      <c r="S131" s="4"/>
      <c r="T131" s="4"/>
      <c r="U131" s="4"/>
      <c r="V131" s="4"/>
      <c r="W131" s="4"/>
      <c r="X131" s="4"/>
      <c r="Y131" s="4"/>
    </row>
    <row r="132" spans="19:25" ht="12.75">
      <c r="S132" s="4"/>
      <c r="T132" s="4"/>
      <c r="U132" s="4"/>
      <c r="V132" s="4"/>
      <c r="W132" s="4"/>
      <c r="X132" s="4"/>
      <c r="Y132" s="4"/>
    </row>
    <row r="133" spans="19:25" ht="12.75">
      <c r="S133" s="4"/>
      <c r="T133" s="4"/>
      <c r="U133" s="4"/>
      <c r="V133" s="4"/>
      <c r="W133" s="4"/>
      <c r="X133" s="4"/>
      <c r="Y133" s="4"/>
    </row>
    <row r="134" spans="19:25" ht="12.75">
      <c r="S134" s="4"/>
      <c r="T134" s="4"/>
      <c r="U134" s="4"/>
      <c r="V134" s="4"/>
      <c r="W134" s="4"/>
      <c r="X134" s="4"/>
      <c r="Y134" s="4"/>
    </row>
    <row r="135" spans="19:25" ht="12.75">
      <c r="S135" s="4"/>
      <c r="T135" s="4"/>
      <c r="U135" s="4"/>
      <c r="V135" s="4"/>
      <c r="W135" s="4"/>
      <c r="X135" s="4"/>
      <c r="Y135" s="4"/>
    </row>
    <row r="136" spans="19:25" ht="12.75">
      <c r="S136" s="4"/>
      <c r="T136" s="4"/>
      <c r="U136" s="4"/>
      <c r="V136" s="4"/>
      <c r="W136" s="4"/>
      <c r="X136" s="4"/>
      <c r="Y136" s="4"/>
    </row>
    <row r="137" spans="19:25" ht="12.75">
      <c r="S137" s="4"/>
      <c r="T137" s="4"/>
      <c r="U137" s="4"/>
      <c r="V137" s="4"/>
      <c r="W137" s="4"/>
      <c r="X137" s="4"/>
      <c r="Y137" s="4"/>
    </row>
    <row r="138" spans="19:25" ht="12.75">
      <c r="S138" s="4"/>
      <c r="T138" s="4"/>
      <c r="U138" s="4"/>
      <c r="V138" s="4"/>
      <c r="W138" s="4"/>
      <c r="X138" s="4"/>
      <c r="Y138" s="4"/>
    </row>
    <row r="139" spans="19:25" ht="12.75">
      <c r="S139" s="4"/>
      <c r="T139" s="4"/>
      <c r="U139" s="4"/>
      <c r="V139" s="4"/>
      <c r="W139" s="4"/>
      <c r="X139" s="4"/>
      <c r="Y139" s="4"/>
    </row>
    <row r="140" spans="19:25" ht="12.75">
      <c r="S140" s="4"/>
      <c r="T140" s="4"/>
      <c r="U140" s="4"/>
      <c r="V140" s="4"/>
      <c r="W140" s="4"/>
      <c r="X140" s="4"/>
      <c r="Y140" s="4"/>
    </row>
    <row r="141" spans="19:25" ht="12.75">
      <c r="S141" s="4"/>
      <c r="T141" s="4"/>
      <c r="U141" s="4"/>
      <c r="V141" s="4"/>
      <c r="W141" s="4"/>
      <c r="X141" s="4"/>
      <c r="Y141" s="4"/>
    </row>
    <row r="142" spans="19:25" ht="12.75">
      <c r="S142" s="4"/>
      <c r="T142" s="4"/>
      <c r="U142" s="4"/>
      <c r="V142" s="4"/>
      <c r="W142" s="4"/>
      <c r="X142" s="4"/>
      <c r="Y142" s="4"/>
    </row>
    <row r="143" spans="19:25" ht="12.75">
      <c r="S143" s="4"/>
      <c r="T143" s="4"/>
      <c r="U143" s="4"/>
      <c r="V143" s="4"/>
      <c r="W143" s="4"/>
      <c r="X143" s="4"/>
      <c r="Y143" s="4"/>
    </row>
    <row r="144" spans="19:25" ht="12.75">
      <c r="S144" s="4"/>
      <c r="T144" s="4"/>
      <c r="U144" s="4"/>
      <c r="V144" s="4"/>
      <c r="W144" s="4"/>
      <c r="X144" s="4"/>
      <c r="Y144" s="4"/>
    </row>
    <row r="145" spans="19:25" ht="12.75">
      <c r="S145" s="4"/>
      <c r="T145" s="4"/>
      <c r="U145" s="4"/>
      <c r="V145" s="4"/>
      <c r="W145" s="4"/>
      <c r="X145" s="4"/>
      <c r="Y145" s="4"/>
    </row>
    <row r="146" spans="19:25" ht="12.75">
      <c r="S146" s="4"/>
      <c r="T146" s="4"/>
      <c r="U146" s="4"/>
      <c r="V146" s="4"/>
      <c r="W146" s="4"/>
      <c r="X146" s="4"/>
      <c r="Y146" s="4"/>
    </row>
    <row r="147" spans="19:25" ht="12.75">
      <c r="S147" s="4"/>
      <c r="T147" s="4"/>
      <c r="U147" s="4"/>
      <c r="V147" s="4"/>
      <c r="W147" s="4"/>
      <c r="X147" s="4"/>
      <c r="Y147" s="4"/>
    </row>
    <row r="148" spans="19:25" ht="12.75">
      <c r="S148" s="4"/>
      <c r="T148" s="4"/>
      <c r="U148" s="4"/>
      <c r="V148" s="4"/>
      <c r="W148" s="4"/>
      <c r="X148" s="4"/>
      <c r="Y148" s="4"/>
    </row>
    <row r="149" spans="19:25" ht="12.75">
      <c r="S149" s="4"/>
      <c r="T149" s="4"/>
      <c r="U149" s="4"/>
      <c r="V149" s="4"/>
      <c r="W149" s="4"/>
      <c r="X149" s="4"/>
      <c r="Y149" s="4"/>
    </row>
    <row r="150" spans="19:25" ht="12.75">
      <c r="S150" s="4"/>
      <c r="T150" s="4"/>
      <c r="U150" s="4"/>
      <c r="V150" s="4"/>
      <c r="W150" s="4"/>
      <c r="X150" s="4"/>
      <c r="Y150" s="4"/>
    </row>
    <row r="151" spans="19:25" ht="12.75">
      <c r="S151" s="4"/>
      <c r="T151" s="4"/>
      <c r="U151" s="4"/>
      <c r="V151" s="4"/>
      <c r="W151" s="4"/>
      <c r="X151" s="4"/>
      <c r="Y151" s="4"/>
    </row>
    <row r="152" spans="19:25" ht="12.75">
      <c r="S152" s="4"/>
      <c r="T152" s="4"/>
      <c r="U152" s="4"/>
      <c r="V152" s="4"/>
      <c r="W152" s="4"/>
      <c r="X152" s="4"/>
      <c r="Y152" s="4"/>
    </row>
    <row r="153" spans="19:25" ht="12.75">
      <c r="S153" s="4"/>
      <c r="T153" s="4"/>
      <c r="U153" s="4"/>
      <c r="V153" s="4"/>
      <c r="W153" s="4"/>
      <c r="X153" s="4"/>
      <c r="Y153" s="4"/>
    </row>
    <row r="154" spans="19:25" ht="12.75">
      <c r="S154" s="4"/>
      <c r="T154" s="4"/>
      <c r="U154" s="4"/>
      <c r="V154" s="4"/>
      <c r="W154" s="4"/>
      <c r="X154" s="4"/>
      <c r="Y154" s="4"/>
    </row>
    <row r="155" spans="19:25" ht="12.75">
      <c r="S155" s="4"/>
      <c r="T155" s="4"/>
      <c r="U155" s="4"/>
      <c r="V155" s="4"/>
      <c r="W155" s="4"/>
      <c r="X155" s="4"/>
      <c r="Y155" s="4"/>
    </row>
    <row r="156" spans="19:25" ht="12.75">
      <c r="S156" s="4"/>
      <c r="T156" s="4"/>
      <c r="U156" s="4"/>
      <c r="V156" s="4"/>
      <c r="W156" s="4"/>
      <c r="X156" s="4"/>
      <c r="Y156" s="4"/>
    </row>
    <row r="157" spans="19:25" ht="12.75">
      <c r="S157" s="4"/>
      <c r="T157" s="4"/>
      <c r="U157" s="4"/>
      <c r="V157" s="4"/>
      <c r="W157" s="4"/>
      <c r="X157" s="4"/>
      <c r="Y157" s="4"/>
    </row>
    <row r="158" spans="19:25" ht="12.75">
      <c r="S158" s="4"/>
      <c r="T158" s="4"/>
      <c r="U158" s="4"/>
      <c r="V158" s="4"/>
      <c r="W158" s="4"/>
      <c r="X158" s="4"/>
      <c r="Y158" s="4"/>
    </row>
    <row r="159" spans="19:25" ht="12.75">
      <c r="S159" s="4"/>
      <c r="T159" s="4"/>
      <c r="U159" s="4"/>
      <c r="V159" s="4"/>
      <c r="W159" s="4"/>
      <c r="X159" s="4"/>
      <c r="Y159" s="4"/>
    </row>
    <row r="160" spans="19:25" ht="12.75">
      <c r="S160" s="4"/>
      <c r="T160" s="4"/>
      <c r="U160" s="4"/>
      <c r="V160" s="4"/>
      <c r="W160" s="4"/>
      <c r="X160" s="4"/>
      <c r="Y160" s="4"/>
    </row>
    <row r="161" spans="19:25" ht="12.75">
      <c r="S161" s="4"/>
      <c r="T161" s="4"/>
      <c r="U161" s="4"/>
      <c r="V161" s="4"/>
      <c r="W161" s="4"/>
      <c r="X161" s="4"/>
      <c r="Y161" s="4"/>
    </row>
    <row r="162" spans="19:25" ht="12.75">
      <c r="S162" s="4"/>
      <c r="T162" s="4"/>
      <c r="U162" s="4"/>
      <c r="V162" s="4"/>
      <c r="W162" s="4"/>
      <c r="X162" s="4"/>
      <c r="Y162" s="4"/>
    </row>
    <row r="163" spans="19:25" ht="12.75">
      <c r="S163" s="4"/>
      <c r="T163" s="4"/>
      <c r="U163" s="4"/>
      <c r="V163" s="4"/>
      <c r="W163" s="4"/>
      <c r="X163" s="4"/>
      <c r="Y163" s="4"/>
    </row>
    <row r="164" spans="19:25" ht="12.75">
      <c r="S164" s="4"/>
      <c r="T164" s="4"/>
      <c r="U164" s="4"/>
      <c r="V164" s="4"/>
      <c r="W164" s="4"/>
      <c r="X164" s="4"/>
      <c r="Y164" s="4"/>
    </row>
    <row r="165" spans="19:25" ht="12.75">
      <c r="S165" s="4"/>
      <c r="T165" s="4"/>
      <c r="U165" s="4"/>
      <c r="V165" s="4"/>
      <c r="W165" s="4"/>
      <c r="X165" s="4"/>
      <c r="Y165" s="4"/>
    </row>
    <row r="166" spans="19:25" ht="12.75">
      <c r="S166" s="4"/>
      <c r="T166" s="4"/>
      <c r="U166" s="4"/>
      <c r="V166" s="4"/>
      <c r="W166" s="4"/>
      <c r="X166" s="4"/>
      <c r="Y166" s="4"/>
    </row>
    <row r="167" spans="19:25" ht="12.75">
      <c r="S167" s="4"/>
      <c r="T167" s="4"/>
      <c r="U167" s="4"/>
      <c r="V167" s="4"/>
      <c r="W167" s="4"/>
      <c r="X167" s="4"/>
      <c r="Y167" s="4"/>
    </row>
    <row r="168" spans="19:25" ht="12.75">
      <c r="S168" s="4"/>
      <c r="T168" s="4"/>
      <c r="U168" s="4"/>
      <c r="V168" s="4"/>
      <c r="W168" s="4"/>
      <c r="X168" s="4"/>
      <c r="Y168" s="4"/>
    </row>
    <row r="169" spans="19:25" ht="12.75">
      <c r="S169" s="4"/>
      <c r="T169" s="4"/>
      <c r="U169" s="4"/>
      <c r="V169" s="4"/>
      <c r="W169" s="4"/>
      <c r="X169" s="4"/>
      <c r="Y169" s="4"/>
    </row>
    <row r="170" spans="19:25" ht="12.75">
      <c r="S170" s="4"/>
      <c r="T170" s="4"/>
      <c r="U170" s="4"/>
      <c r="V170" s="4"/>
      <c r="W170" s="4"/>
      <c r="X170" s="4"/>
      <c r="Y170" s="4"/>
    </row>
    <row r="171" spans="19:25" ht="12.75">
      <c r="S171" s="4"/>
      <c r="T171" s="4"/>
      <c r="U171" s="4"/>
      <c r="V171" s="4"/>
      <c r="W171" s="4"/>
      <c r="X171" s="4"/>
      <c r="Y171" s="4"/>
    </row>
    <row r="172" spans="19:25" ht="12.75">
      <c r="S172" s="4"/>
      <c r="T172" s="4"/>
      <c r="U172" s="4"/>
      <c r="V172" s="4"/>
      <c r="W172" s="4"/>
      <c r="X172" s="4"/>
      <c r="Y172" s="4"/>
    </row>
    <row r="173" spans="19:25" ht="12.75">
      <c r="S173" s="4"/>
      <c r="T173" s="4"/>
      <c r="U173" s="4"/>
      <c r="V173" s="4"/>
      <c r="W173" s="4"/>
      <c r="X173" s="4"/>
      <c r="Y173" s="4"/>
    </row>
    <row r="174" spans="19:25" ht="12.75">
      <c r="S174" s="4"/>
      <c r="T174" s="4"/>
      <c r="U174" s="4"/>
      <c r="V174" s="4"/>
      <c r="W174" s="4"/>
      <c r="X174" s="4"/>
      <c r="Y174" s="4"/>
    </row>
    <row r="175" spans="19:25" ht="12.75">
      <c r="S175" s="4"/>
      <c r="T175" s="4"/>
      <c r="U175" s="4"/>
      <c r="V175" s="4"/>
      <c r="W175" s="4"/>
      <c r="X175" s="4"/>
      <c r="Y175" s="4"/>
    </row>
  </sheetData>
  <mergeCells count="13">
    <mergeCell ref="T3:X3"/>
    <mergeCell ref="W4:W5"/>
    <mergeCell ref="AJ31:AK31"/>
    <mergeCell ref="X4:X5"/>
    <mergeCell ref="B5:V5"/>
    <mergeCell ref="AF31:AG31"/>
    <mergeCell ref="K3:M3"/>
    <mergeCell ref="N3:P3"/>
    <mergeCell ref="Q3:S3"/>
    <mergeCell ref="A3:A5"/>
    <mergeCell ref="B3:D3"/>
    <mergeCell ref="E3:G3"/>
    <mergeCell ref="H3:J3"/>
  </mergeCells>
  <printOptions/>
  <pageMargins left="0.511811023622047" right="0" top="0.708661417322835" bottom="0.393700787401575" header="0.511811023622047" footer="0.23622047244094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73"/>
  <sheetViews>
    <sheetView workbookViewId="0" topLeftCell="A1">
      <pane xSplit="2" ySplit="4" topLeftCell="C5" activePane="bottomRight" state="frozen"/>
      <selection pane="topLeft" activeCell="S2" activeCellId="2" sqref="AM1 Q2 S2"/>
      <selection pane="topRight" activeCell="S2" activeCellId="2" sqref="AM1 Q2 S2"/>
      <selection pane="bottomLeft" activeCell="S2" activeCellId="2" sqref="AM1 Q2 S2"/>
      <selection pane="bottomRight" activeCell="E8" sqref="E8"/>
    </sheetView>
  </sheetViews>
  <sheetFormatPr defaultColWidth="9.00390625" defaultRowHeight="15.75"/>
  <cols>
    <col min="1" max="1" width="2.375" style="197" customWidth="1"/>
    <col min="2" max="2" width="24.125" style="197" customWidth="1"/>
    <col min="3" max="3" width="7.50390625" style="197" customWidth="1"/>
    <col min="4" max="4" width="5.50390625" style="197" customWidth="1"/>
    <col min="5" max="5" width="8.00390625" style="197" customWidth="1"/>
    <col min="6" max="6" width="5.375" style="197" customWidth="1"/>
    <col min="7" max="7" width="8.25390625" style="197" customWidth="1"/>
    <col min="8" max="8" width="5.375" style="197" customWidth="1"/>
    <col min="9" max="9" width="7.00390625" style="197" customWidth="1"/>
    <col min="10" max="10" width="7.50390625" style="197" customWidth="1"/>
    <col min="11" max="11" width="6.50390625" style="197" customWidth="1"/>
    <col min="12" max="12" width="8.50390625" style="197" customWidth="1"/>
    <col min="13" max="13" width="6.00390625" style="197" customWidth="1"/>
    <col min="14" max="14" width="7.75390625" style="197" customWidth="1"/>
    <col min="15" max="15" width="5.25390625" style="197" customWidth="1"/>
    <col min="16" max="16" width="7.00390625" style="197" customWidth="1"/>
    <col min="17" max="17" width="6.375" style="197" customWidth="1"/>
    <col min="18" max="16384" width="9.00390625" style="197" customWidth="1"/>
  </cols>
  <sheetData>
    <row r="1" spans="1:33" ht="16.5" customHeight="1">
      <c r="A1" s="195" t="s">
        <v>282</v>
      </c>
      <c r="B1" s="196"/>
      <c r="C1" s="196"/>
      <c r="D1" s="196"/>
      <c r="G1" s="198"/>
      <c r="H1" s="198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3.5" customHeight="1">
      <c r="A2" s="947" t="s">
        <v>105</v>
      </c>
      <c r="B2" s="948"/>
      <c r="C2" s="939">
        <v>2005</v>
      </c>
      <c r="D2" s="940"/>
      <c r="E2" s="940"/>
      <c r="F2" s="940"/>
      <c r="G2" s="940"/>
      <c r="H2" s="940"/>
      <c r="I2" s="941"/>
      <c r="J2" s="939">
        <v>2006</v>
      </c>
      <c r="K2" s="940"/>
      <c r="L2" s="940"/>
      <c r="M2" s="940"/>
      <c r="N2" s="940"/>
      <c r="O2" s="940"/>
      <c r="P2" s="94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4.25" customHeight="1">
      <c r="A3" s="949"/>
      <c r="B3" s="950"/>
      <c r="C3" s="936" t="s">
        <v>155</v>
      </c>
      <c r="D3" s="937"/>
      <c r="E3" s="938" t="s">
        <v>156</v>
      </c>
      <c r="F3" s="937"/>
      <c r="G3" s="942" t="s">
        <v>157</v>
      </c>
      <c r="H3" s="943"/>
      <c r="I3" s="944" t="s">
        <v>158</v>
      </c>
      <c r="J3" s="936" t="s">
        <v>155</v>
      </c>
      <c r="K3" s="937"/>
      <c r="L3" s="938" t="s">
        <v>156</v>
      </c>
      <c r="M3" s="937"/>
      <c r="N3" s="942" t="s">
        <v>157</v>
      </c>
      <c r="O3" s="943"/>
      <c r="P3" s="944" t="s">
        <v>158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1.25" customHeight="1">
      <c r="A4" s="203"/>
      <c r="B4" s="204"/>
      <c r="C4" s="199" t="s">
        <v>159</v>
      </c>
      <c r="D4" s="200" t="s">
        <v>57</v>
      </c>
      <c r="E4" s="201" t="s">
        <v>209</v>
      </c>
      <c r="F4" s="200" t="s">
        <v>57</v>
      </c>
      <c r="G4" s="205" t="s">
        <v>210</v>
      </c>
      <c r="H4" s="202" t="s">
        <v>57</v>
      </c>
      <c r="I4" s="945"/>
      <c r="J4" s="199" t="s">
        <v>159</v>
      </c>
      <c r="K4" s="620" t="s">
        <v>57</v>
      </c>
      <c r="L4" s="201" t="s">
        <v>209</v>
      </c>
      <c r="M4" s="200" t="s">
        <v>57</v>
      </c>
      <c r="N4" s="205" t="s">
        <v>210</v>
      </c>
      <c r="O4" s="619" t="s">
        <v>57</v>
      </c>
      <c r="P4" s="94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21.75" customHeight="1">
      <c r="A5" s="206"/>
      <c r="B5" s="207" t="s">
        <v>110</v>
      </c>
      <c r="C5" s="210">
        <v>265763</v>
      </c>
      <c r="D5" s="211">
        <f aca="true" t="shared" si="0" ref="D5:D10">C5/C$15*100</f>
        <v>93.85082069101901</v>
      </c>
      <c r="E5" s="378">
        <v>73.054508</v>
      </c>
      <c r="F5" s="211">
        <f aca="true" t="shared" si="1" ref="F5:F10">E5/E$15*100</f>
        <v>67.75161422287299</v>
      </c>
      <c r="G5" s="374">
        <v>523.111615</v>
      </c>
      <c r="H5" s="211">
        <f aca="true" t="shared" si="2" ref="H5:H10">G5/G$15*100</f>
        <v>55.97614891169791</v>
      </c>
      <c r="I5" s="209">
        <f>E5/C5*10^6</f>
        <v>274.88592467725005</v>
      </c>
      <c r="J5" s="210">
        <v>272269</v>
      </c>
      <c r="K5" s="211">
        <f aca="true" t="shared" si="3" ref="K5:K14">J5/J$15*100</f>
        <v>93.79917869003818</v>
      </c>
      <c r="L5" s="378">
        <v>73.264322</v>
      </c>
      <c r="M5" s="211">
        <f aca="true" t="shared" si="4" ref="M5:M14">L5/L$15*100</f>
        <v>67.49569634373907</v>
      </c>
      <c r="N5" s="374">
        <v>530.169936</v>
      </c>
      <c r="O5" s="211">
        <f aca="true" t="shared" si="5" ref="O5:O15">N5/N$15*100</f>
        <v>55.55436959962007</v>
      </c>
      <c r="P5" s="209">
        <f>L5/J5*10^6</f>
        <v>269.0880048775292</v>
      </c>
      <c r="Q5" s="4"/>
      <c r="R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1.75" customHeight="1">
      <c r="A6" s="206"/>
      <c r="B6" s="207" t="s">
        <v>160</v>
      </c>
      <c r="C6" s="212">
        <v>3708</v>
      </c>
      <c r="D6" s="208">
        <f t="shared" si="0"/>
        <v>1.3094330027968473</v>
      </c>
      <c r="E6" s="379">
        <v>4.6319420000000004</v>
      </c>
      <c r="F6" s="208">
        <f t="shared" si="1"/>
        <v>4.295717760315664</v>
      </c>
      <c r="G6" s="375">
        <v>77.890146</v>
      </c>
      <c r="H6" s="208">
        <f t="shared" si="2"/>
        <v>8.3347230040952</v>
      </c>
      <c r="I6" s="209">
        <f aca="true" t="shared" si="6" ref="I6:I15">E6/C6*10^6</f>
        <v>1249.1752966558793</v>
      </c>
      <c r="J6" s="212">
        <v>3763</v>
      </c>
      <c r="K6" s="208">
        <f t="shared" si="3"/>
        <v>1.2963881654195435</v>
      </c>
      <c r="L6" s="379">
        <v>4.540879</v>
      </c>
      <c r="M6" s="208">
        <f t="shared" si="4"/>
        <v>4.183343020872582</v>
      </c>
      <c r="N6" s="375">
        <v>78.634057</v>
      </c>
      <c r="O6" s="208">
        <f t="shared" si="5"/>
        <v>8.239745728802681</v>
      </c>
      <c r="P6" s="209">
        <f aca="true" t="shared" si="7" ref="P6:P15">L6/J6*10^6</f>
        <v>1206.7177783683233</v>
      </c>
      <c r="Q6" s="4"/>
      <c r="R6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1.75" customHeight="1">
      <c r="A7" s="206"/>
      <c r="B7" s="207" t="s">
        <v>161</v>
      </c>
      <c r="C7" s="212">
        <v>45</v>
      </c>
      <c r="D7" s="208">
        <f t="shared" si="0"/>
        <v>0.01589117721840834</v>
      </c>
      <c r="E7" s="379">
        <v>0.018583</v>
      </c>
      <c r="F7" s="208">
        <f t="shared" si="1"/>
        <v>0.017234093850904433</v>
      </c>
      <c r="G7" s="375">
        <v>0.124994</v>
      </c>
      <c r="H7" s="208">
        <f t="shared" si="2"/>
        <v>0.013375124077619205</v>
      </c>
      <c r="I7" s="209">
        <f t="shared" si="6"/>
        <v>412.9555555555555</v>
      </c>
      <c r="J7" s="212">
        <v>45</v>
      </c>
      <c r="K7" s="208">
        <f t="shared" si="3"/>
        <v>0.015502914547935011</v>
      </c>
      <c r="L7" s="379">
        <v>0.017211</v>
      </c>
      <c r="M7" s="208">
        <f t="shared" si="4"/>
        <v>0.015855854501350512</v>
      </c>
      <c r="N7" s="375">
        <v>0.123202</v>
      </c>
      <c r="O7" s="208">
        <f t="shared" si="5"/>
        <v>0.012909840748518775</v>
      </c>
      <c r="P7" s="209">
        <f t="shared" si="7"/>
        <v>382.4666666666667</v>
      </c>
      <c r="Q7" s="4"/>
      <c r="R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21.75" customHeight="1">
      <c r="A8" s="206"/>
      <c r="B8" s="207" t="s">
        <v>111</v>
      </c>
      <c r="C8" s="212">
        <v>9823</v>
      </c>
      <c r="D8" s="208">
        <f t="shared" si="0"/>
        <v>3.4688674181427808</v>
      </c>
      <c r="E8" s="379">
        <v>5.789974</v>
      </c>
      <c r="F8" s="208">
        <f t="shared" si="1"/>
        <v>5.36969032504421</v>
      </c>
      <c r="G8" s="375">
        <v>95.711941</v>
      </c>
      <c r="H8" s="208">
        <f t="shared" si="2"/>
        <v>10.241764297364425</v>
      </c>
      <c r="I8" s="209">
        <f t="shared" si="6"/>
        <v>589.4303166038887</v>
      </c>
      <c r="J8" s="212">
        <v>10102</v>
      </c>
      <c r="K8" s="208">
        <f t="shared" si="3"/>
        <v>3.480232061405322</v>
      </c>
      <c r="L8" s="379">
        <v>5.971392</v>
      </c>
      <c r="M8" s="208">
        <f t="shared" si="4"/>
        <v>5.50122147013703</v>
      </c>
      <c r="N8" s="375">
        <v>100.267865</v>
      </c>
      <c r="O8" s="208">
        <f t="shared" si="5"/>
        <v>10.506665227382506</v>
      </c>
      <c r="P8" s="209">
        <f t="shared" si="7"/>
        <v>591.1098792318353</v>
      </c>
      <c r="Q8" s="4"/>
      <c r="R8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21.75" customHeight="1">
      <c r="A9" s="206"/>
      <c r="B9" s="207" t="s">
        <v>162</v>
      </c>
      <c r="C9" s="212">
        <v>197</v>
      </c>
      <c r="D9" s="208">
        <f t="shared" si="0"/>
        <v>0.06956804248947651</v>
      </c>
      <c r="E9" s="379">
        <v>4.0796</v>
      </c>
      <c r="F9" s="208">
        <f t="shared" si="1"/>
        <v>3.7834692608378484</v>
      </c>
      <c r="G9" s="375">
        <v>119.21542199999999</v>
      </c>
      <c r="H9" s="208">
        <f t="shared" si="2"/>
        <v>12.756780815205005</v>
      </c>
      <c r="I9" s="209">
        <f t="shared" si="6"/>
        <v>20708.629441624365</v>
      </c>
      <c r="J9" s="212">
        <v>206</v>
      </c>
      <c r="K9" s="208">
        <f t="shared" si="3"/>
        <v>0.07096889770832472</v>
      </c>
      <c r="L9" s="379">
        <v>4.294236</v>
      </c>
      <c r="M9" s="208">
        <f t="shared" si="4"/>
        <v>3.956119993635547</v>
      </c>
      <c r="N9" s="375">
        <v>124.80244</v>
      </c>
      <c r="O9" s="208">
        <f t="shared" si="5"/>
        <v>13.07754440209225</v>
      </c>
      <c r="P9" s="209">
        <f t="shared" si="7"/>
        <v>20845.805825242718</v>
      </c>
      <c r="Q9" s="4"/>
      <c r="R9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21.75" customHeight="1">
      <c r="A10" s="206"/>
      <c r="B10" s="207" t="s">
        <v>112</v>
      </c>
      <c r="C10" s="212">
        <v>741</v>
      </c>
      <c r="D10" s="208">
        <f t="shared" si="0"/>
        <v>0.2616747181964573</v>
      </c>
      <c r="E10" s="379">
        <v>4.769784</v>
      </c>
      <c r="F10" s="208">
        <f t="shared" si="1"/>
        <v>4.42355406040695</v>
      </c>
      <c r="G10" s="375">
        <v>71.79714999999999</v>
      </c>
      <c r="H10" s="208">
        <f t="shared" si="2"/>
        <v>7.682735088639755</v>
      </c>
      <c r="I10" s="209">
        <f t="shared" si="6"/>
        <v>6436.955465587044</v>
      </c>
      <c r="J10" s="212">
        <v>736</v>
      </c>
      <c r="K10" s="208">
        <f t="shared" si="3"/>
        <v>0.2535587801617815</v>
      </c>
      <c r="L10" s="379">
        <v>4.709762</v>
      </c>
      <c r="M10" s="208">
        <f t="shared" si="4"/>
        <v>4.338928650746009</v>
      </c>
      <c r="N10" s="375">
        <v>71.11362</v>
      </c>
      <c r="O10" s="208">
        <f t="shared" si="5"/>
        <v>7.451709462920079</v>
      </c>
      <c r="P10" s="209">
        <f t="shared" si="7"/>
        <v>6399.133152173913</v>
      </c>
      <c r="Q10" s="4"/>
      <c r="R10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21" ht="21.75" customHeight="1">
      <c r="A11" s="213" t="s">
        <v>163</v>
      </c>
      <c r="B11" s="214"/>
      <c r="C11" s="217">
        <v>280277</v>
      </c>
      <c r="D11" s="215">
        <f>SUM(D5:D10)</f>
        <v>98.97625504986298</v>
      </c>
      <c r="E11" s="380">
        <v>92.344391</v>
      </c>
      <c r="F11" s="215">
        <f>SUM(F5:F10)</f>
        <v>85.64127972332855</v>
      </c>
      <c r="G11" s="380">
        <v>887.851268</v>
      </c>
      <c r="H11" s="215">
        <f>SUM(H5:H10)</f>
        <v>95.00552724107992</v>
      </c>
      <c r="I11" s="216">
        <f t="shared" si="6"/>
        <v>329.47545107161847</v>
      </c>
      <c r="J11" s="685">
        <v>287121</v>
      </c>
      <c r="K11" s="219">
        <f t="shared" si="3"/>
        <v>98.91582950928108</v>
      </c>
      <c r="L11" s="381">
        <v>92.797802</v>
      </c>
      <c r="M11" s="686">
        <f t="shared" si="4"/>
        <v>85.4911653336316</v>
      </c>
      <c r="N11" s="380">
        <v>905.11112</v>
      </c>
      <c r="O11" s="219">
        <f t="shared" si="5"/>
        <v>94.8429442615661</v>
      </c>
      <c r="P11" s="220">
        <f t="shared" si="7"/>
        <v>323.2010267448219</v>
      </c>
      <c r="Q11" s="4"/>
      <c r="R11"/>
      <c r="S11" s="4"/>
      <c r="T11" s="4"/>
      <c r="U11" s="4"/>
    </row>
    <row r="12" spans="1:21" ht="21.75" customHeight="1">
      <c r="A12" s="206"/>
      <c r="B12" s="207" t="s">
        <v>164</v>
      </c>
      <c r="C12" s="212">
        <v>2632</v>
      </c>
      <c r="D12" s="208">
        <f>C12/C$15*100</f>
        <v>0.9294572986411278</v>
      </c>
      <c r="E12" s="379">
        <v>1.321538</v>
      </c>
      <c r="F12" s="208">
        <f>E12/E$15*100</f>
        <v>1.2256099617680971</v>
      </c>
      <c r="G12" s="375">
        <v>10.109172000000001</v>
      </c>
      <c r="H12" s="208">
        <f>G12/G$15*100</f>
        <v>1.0817433622573396</v>
      </c>
      <c r="I12" s="209">
        <f t="shared" si="6"/>
        <v>502.10410334346506</v>
      </c>
      <c r="J12" s="665">
        <v>2871</v>
      </c>
      <c r="K12" s="208">
        <f t="shared" si="3"/>
        <v>0.9890859481582538</v>
      </c>
      <c r="L12" s="379">
        <v>1.405392</v>
      </c>
      <c r="M12" s="208">
        <f t="shared" si="4"/>
        <v>1.2947354058080296</v>
      </c>
      <c r="N12" s="375">
        <v>10.990431</v>
      </c>
      <c r="O12" s="208">
        <f t="shared" si="5"/>
        <v>1.1516429438449372</v>
      </c>
      <c r="P12" s="209">
        <f t="shared" si="7"/>
        <v>489.5130616509927</v>
      </c>
      <c r="Q12" s="4"/>
      <c r="R12"/>
      <c r="S12" s="4"/>
      <c r="T12" s="4"/>
      <c r="U12" s="4"/>
    </row>
    <row r="13" spans="1:21" ht="21.75" customHeight="1">
      <c r="A13" s="218" t="s">
        <v>165</v>
      </c>
      <c r="B13" s="207"/>
      <c r="C13" s="221">
        <v>282909</v>
      </c>
      <c r="D13" s="219">
        <f>SUM(D11:D12)</f>
        <v>99.90571234850411</v>
      </c>
      <c r="E13" s="381">
        <v>93.665929</v>
      </c>
      <c r="F13" s="219">
        <f>SUM(F11:F12)</f>
        <v>86.86688968509665</v>
      </c>
      <c r="G13" s="381">
        <v>897.9604400000001</v>
      </c>
      <c r="H13" s="219">
        <f>SUM(H11:H12)</f>
        <v>96.08727060333726</v>
      </c>
      <c r="I13" s="220">
        <f t="shared" si="6"/>
        <v>331.08147496191356</v>
      </c>
      <c r="J13" s="221">
        <v>289992</v>
      </c>
      <c r="K13" s="219">
        <f t="shared" si="3"/>
        <v>99.90491545743933</v>
      </c>
      <c r="L13" s="381">
        <v>94.20319400000001</v>
      </c>
      <c r="M13" s="219">
        <f t="shared" si="4"/>
        <v>86.78590073943964</v>
      </c>
      <c r="N13" s="381">
        <v>916.101551</v>
      </c>
      <c r="O13" s="219">
        <f t="shared" si="5"/>
        <v>95.99458720541104</v>
      </c>
      <c r="P13" s="220">
        <f t="shared" si="7"/>
        <v>324.84756131203625</v>
      </c>
      <c r="Q13" s="4"/>
      <c r="R13"/>
      <c r="S13" s="4"/>
      <c r="T13" s="4"/>
      <c r="U13" s="4"/>
    </row>
    <row r="14" spans="1:21" ht="24.75" customHeight="1">
      <c r="A14" s="946" t="s">
        <v>283</v>
      </c>
      <c r="B14" s="776"/>
      <c r="C14" s="221">
        <v>267</v>
      </c>
      <c r="D14" s="219">
        <f>C14/C$15*100</f>
        <v>0.09428765149588948</v>
      </c>
      <c r="E14" s="381">
        <v>14.161033999999999</v>
      </c>
      <c r="F14" s="219">
        <f>E14/E$15*100</f>
        <v>13.133110314903332</v>
      </c>
      <c r="G14" s="376">
        <v>36.56547</v>
      </c>
      <c r="H14" s="219">
        <f>G14/G$15*100</f>
        <v>3.912729396662742</v>
      </c>
      <c r="I14" s="220">
        <f t="shared" si="6"/>
        <v>53037.58052434457</v>
      </c>
      <c r="J14" s="221">
        <v>276</v>
      </c>
      <c r="K14" s="219">
        <f t="shared" si="3"/>
        <v>0.09508454256066808</v>
      </c>
      <c r="L14" s="381">
        <v>14.343463</v>
      </c>
      <c r="M14" s="219">
        <f t="shared" si="4"/>
        <v>13.214099260560367</v>
      </c>
      <c r="N14" s="376">
        <v>38.224706</v>
      </c>
      <c r="O14" s="219">
        <f t="shared" si="5"/>
        <v>4.005412794588968</v>
      </c>
      <c r="P14" s="220">
        <f t="shared" si="7"/>
        <v>51969.06884057971</v>
      </c>
      <c r="Q14" s="4"/>
      <c r="R14"/>
      <c r="S14" s="4"/>
      <c r="T14" s="4"/>
      <c r="U14" s="4"/>
    </row>
    <row r="15" spans="1:21" ht="25.5" customHeight="1">
      <c r="A15" s="222" t="s">
        <v>166</v>
      </c>
      <c r="B15" s="223"/>
      <c r="C15" s="226">
        <v>283176</v>
      </c>
      <c r="D15" s="224">
        <f>SUM(D13:D14)</f>
        <v>100</v>
      </c>
      <c r="E15" s="377">
        <v>107.826963</v>
      </c>
      <c r="F15" s="224">
        <f>SUM(F13:F14)</f>
        <v>99.99999999999999</v>
      </c>
      <c r="G15" s="377">
        <v>934.5259100000001</v>
      </c>
      <c r="H15" s="224">
        <f>SUM(H13:H14)</f>
        <v>100</v>
      </c>
      <c r="I15" s="225">
        <f t="shared" si="6"/>
        <v>380.7771951012798</v>
      </c>
      <c r="J15" s="226">
        <v>290268</v>
      </c>
      <c r="K15" s="224">
        <f>SUM(K13:K14)</f>
        <v>100</v>
      </c>
      <c r="L15" s="653">
        <v>108.54665700000001</v>
      </c>
      <c r="M15" s="224">
        <f>SUM(M13:M14)</f>
        <v>100</v>
      </c>
      <c r="N15" s="377">
        <v>954.3262569999999</v>
      </c>
      <c r="O15" s="224">
        <f t="shared" si="5"/>
        <v>100</v>
      </c>
      <c r="P15" s="621">
        <f t="shared" si="7"/>
        <v>373.9532328744471</v>
      </c>
      <c r="Q15" s="4"/>
      <c r="R15"/>
      <c r="S15" s="4"/>
      <c r="T15" s="4"/>
      <c r="U15" s="4"/>
    </row>
    <row r="16" spans="1:21" ht="12" customHeight="1">
      <c r="A16" s="232" t="s">
        <v>23</v>
      </c>
      <c r="B16" s="227"/>
      <c r="C16" s="228"/>
      <c r="D16" s="229"/>
      <c r="E16" s="228"/>
      <c r="F16" s="229"/>
      <c r="G16" s="228"/>
      <c r="H16" s="229"/>
      <c r="I16" s="230"/>
      <c r="J16" s="231"/>
      <c r="K16" s="229"/>
      <c r="L16" s="231"/>
      <c r="M16" s="229"/>
      <c r="N16" s="231"/>
      <c r="O16" s="229"/>
      <c r="P16" s="230"/>
      <c r="Q16" s="4"/>
      <c r="R16"/>
      <c r="S16" s="4"/>
      <c r="T16" s="4"/>
      <c r="U16" s="4"/>
    </row>
    <row r="17" spans="1:21" ht="9" customHeight="1">
      <c r="A17" s="232"/>
      <c r="B17" s="227"/>
      <c r="C17" s="228"/>
      <c r="D17" s="229"/>
      <c r="E17" s="228"/>
      <c r="F17" s="229"/>
      <c r="G17" s="228"/>
      <c r="H17" s="229"/>
      <c r="I17" s="230"/>
      <c r="J17" s="231"/>
      <c r="K17" s="229"/>
      <c r="L17" s="231"/>
      <c r="M17" s="229"/>
      <c r="N17" s="231"/>
      <c r="O17" s="229"/>
      <c r="P17" s="230"/>
      <c r="Q17" s="4"/>
      <c r="R17"/>
      <c r="S17" s="4"/>
      <c r="T17" s="4"/>
      <c r="U17" s="4"/>
    </row>
    <row r="18" spans="1:21" ht="6.75" customHeight="1">
      <c r="A18" s="4"/>
      <c r="B18" s="4"/>
      <c r="Q18" s="4"/>
      <c r="R18"/>
      <c r="S18" s="4"/>
      <c r="T18" s="4"/>
      <c r="U18" s="4"/>
    </row>
    <row r="19" spans="1:21" ht="12" customHeight="1">
      <c r="A19" s="4"/>
      <c r="Q19" s="4"/>
      <c r="R19"/>
      <c r="S19" s="4"/>
      <c r="T19" s="4"/>
      <c r="U19" s="4"/>
    </row>
    <row r="20" spans="1:21" ht="12" customHeight="1">
      <c r="A20" s="233"/>
      <c r="Q20" s="4"/>
      <c r="R20"/>
      <c r="S20" s="4"/>
      <c r="T20" s="4"/>
      <c r="U20" s="4"/>
    </row>
    <row r="21" spans="1:21" ht="12" customHeight="1">
      <c r="A21" s="233"/>
      <c r="B21" s="4"/>
      <c r="Q21" s="4"/>
      <c r="R21"/>
      <c r="S21" s="4"/>
      <c r="T21" s="4"/>
      <c r="U21" s="4"/>
    </row>
    <row r="22" spans="1:21" ht="12" customHeight="1">
      <c r="A22" s="407"/>
      <c r="B22" s="4"/>
      <c r="Q22" s="4"/>
      <c r="R22"/>
      <c r="S22" s="4"/>
      <c r="T22" s="4"/>
      <c r="U22" s="4"/>
    </row>
    <row r="23" spans="2:21" ht="15.75">
      <c r="B23" s="4"/>
      <c r="Q23" s="4"/>
      <c r="R23"/>
      <c r="S23" s="4"/>
      <c r="T23" s="4"/>
      <c r="U23" s="4"/>
    </row>
    <row r="24" spans="3:21" ht="15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/>
      <c r="S24" s="4"/>
      <c r="T24" s="4"/>
      <c r="U24" s="4"/>
    </row>
    <row r="25" spans="3:21" ht="15.7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/>
      <c r="S25" s="4"/>
      <c r="T25" s="4"/>
      <c r="U25" s="4"/>
    </row>
    <row r="26" spans="3:21" ht="15.7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/>
      <c r="S26" s="4"/>
      <c r="T26" s="4"/>
      <c r="U26" s="4"/>
    </row>
    <row r="27" spans="3:21" ht="15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/>
      <c r="S27" s="4"/>
      <c r="T27" s="4"/>
      <c r="U27" s="4"/>
    </row>
    <row r="28" spans="3:21" ht="18.7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/>
      <c r="S28" s="4"/>
      <c r="T28" s="4"/>
      <c r="U28" s="4"/>
    </row>
    <row r="29" spans="3:21" ht="14.25" customHeight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/>
      <c r="S29" s="4"/>
      <c r="T29" s="4"/>
      <c r="U29" s="4"/>
    </row>
    <row r="30" spans="3:21" ht="18" customHeight="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ht="15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ht="15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15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15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ht="15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15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ht="15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ht="15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ht="15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ht="15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ht="15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17" ht="15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15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15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15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15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15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15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ht="15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ht="15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ht="15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15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ht="15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ht="15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ht="15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ht="15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ht="15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ht="15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ht="15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 ht="15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2:17" ht="15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ht="15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ht="15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ht="15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ht="15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ht="15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ht="15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15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15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15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15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15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15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</sheetData>
  <mergeCells count="12">
    <mergeCell ref="A14:B14"/>
    <mergeCell ref="A2:B3"/>
    <mergeCell ref="C2:I2"/>
    <mergeCell ref="I3:I4"/>
    <mergeCell ref="J3:K3"/>
    <mergeCell ref="E3:F3"/>
    <mergeCell ref="C3:D3"/>
    <mergeCell ref="J2:P2"/>
    <mergeCell ref="L3:M3"/>
    <mergeCell ref="N3:O3"/>
    <mergeCell ref="P3:P4"/>
    <mergeCell ref="G3:H3"/>
  </mergeCells>
  <printOptions/>
  <pageMargins left="0.748031496062992" right="0" top="0.748031496062992" bottom="0.511811023622047" header="0.511811023622047" footer="0.23622047244094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75" zoomScaleNormal="75" workbookViewId="0" topLeftCell="A1">
      <selection activeCell="A10" sqref="A10"/>
    </sheetView>
  </sheetViews>
  <sheetFormatPr defaultColWidth="9.00390625" defaultRowHeight="15.75"/>
  <cols>
    <col min="1" max="1" width="35.75390625" style="35" customWidth="1"/>
    <col min="2" max="2" width="10.375" style="35" customWidth="1"/>
    <col min="3" max="3" width="10.625" style="35" hidden="1" customWidth="1"/>
    <col min="4" max="4" width="10.125" style="35" hidden="1" customWidth="1"/>
    <col min="5" max="8" width="10.125" style="35" customWidth="1"/>
    <col min="9" max="9" width="9.50390625" style="35" bestFit="1" customWidth="1"/>
    <col min="10" max="16384" width="9.00390625" style="35" customWidth="1"/>
  </cols>
  <sheetData>
    <row r="1" ht="24" customHeight="1">
      <c r="A1" s="136" t="s">
        <v>276</v>
      </c>
    </row>
    <row r="2" spans="1:9" ht="6.75" customHeight="1" thickBot="1">
      <c r="A2" s="136"/>
      <c r="H2" s="458"/>
      <c r="I2" s="458"/>
    </row>
    <row r="3" spans="1:9" ht="1.5" customHeight="1">
      <c r="A3" s="158"/>
      <c r="B3" s="159"/>
      <c r="C3" s="160"/>
      <c r="D3" s="160"/>
      <c r="E3" s="160"/>
      <c r="F3" s="160"/>
      <c r="G3" s="160"/>
      <c r="H3" s="160"/>
      <c r="I3" s="161"/>
    </row>
    <row r="4" spans="1:9" s="165" customFormat="1" ht="24" customHeight="1">
      <c r="A4" s="162" t="s">
        <v>129</v>
      </c>
      <c r="B4" s="163" t="s">
        <v>130</v>
      </c>
      <c r="C4" s="164">
        <v>1998</v>
      </c>
      <c r="D4" s="164">
        <v>1999</v>
      </c>
      <c r="E4" s="164">
        <v>2002</v>
      </c>
      <c r="F4" s="164">
        <v>2003</v>
      </c>
      <c r="G4" s="164">
        <v>2004</v>
      </c>
      <c r="H4" s="164">
        <v>2005</v>
      </c>
      <c r="I4" s="462">
        <v>2006</v>
      </c>
    </row>
    <row r="5" spans="1:9" ht="1.5" customHeight="1">
      <c r="A5" s="166"/>
      <c r="B5" s="167"/>
      <c r="C5" s="168"/>
      <c r="D5" s="168"/>
      <c r="E5" s="168"/>
      <c r="F5" s="168"/>
      <c r="G5" s="168"/>
      <c r="H5" s="56"/>
      <c r="I5" s="491"/>
    </row>
    <row r="6" spans="1:9" ht="2.25" customHeight="1">
      <c r="A6" s="169"/>
      <c r="B6" s="170"/>
      <c r="C6" s="171"/>
      <c r="D6" s="171"/>
      <c r="E6" s="172"/>
      <c r="F6" s="171"/>
      <c r="G6" s="171"/>
      <c r="H6" s="40"/>
      <c r="I6" s="285"/>
    </row>
    <row r="7" spans="1:9" ht="37.5" customHeight="1">
      <c r="A7" s="173" t="s">
        <v>131</v>
      </c>
      <c r="B7" s="41" t="s">
        <v>132</v>
      </c>
      <c r="C7" s="174">
        <v>1159.729</v>
      </c>
      <c r="D7" s="174">
        <v>1175</v>
      </c>
      <c r="E7" s="175">
        <v>1210.196</v>
      </c>
      <c r="F7" s="175">
        <v>1223</v>
      </c>
      <c r="G7" s="175">
        <v>1233.386</v>
      </c>
      <c r="H7" s="611">
        <v>1243.253</v>
      </c>
      <c r="I7" s="463">
        <v>1252.698</v>
      </c>
    </row>
    <row r="8" spans="1:9" ht="37.5" customHeight="1">
      <c r="A8" s="176" t="s">
        <v>241</v>
      </c>
      <c r="B8" s="41" t="s">
        <v>133</v>
      </c>
      <c r="C8" s="175">
        <v>59662</v>
      </c>
      <c r="D8" s="175">
        <v>61332</v>
      </c>
      <c r="E8" s="175">
        <v>71542</v>
      </c>
      <c r="F8" s="175">
        <v>74618</v>
      </c>
      <c r="G8" s="175">
        <v>78872</v>
      </c>
      <c r="H8" s="611">
        <v>79818</v>
      </c>
      <c r="I8" s="463">
        <v>82931</v>
      </c>
    </row>
    <row r="9" spans="1:9" ht="37.5" customHeight="1">
      <c r="A9" s="176" t="s">
        <v>242</v>
      </c>
      <c r="B9" s="41"/>
      <c r="C9" s="177">
        <v>150.55</v>
      </c>
      <c r="D9" s="177">
        <v>154.77</v>
      </c>
      <c r="E9" s="546">
        <v>180.53</v>
      </c>
      <c r="F9" s="546">
        <v>188.2914027606046</v>
      </c>
      <c r="G9" s="547">
        <v>199.02596583310202</v>
      </c>
      <c r="H9" s="612">
        <v>201.41</v>
      </c>
      <c r="I9" s="548">
        <v>209.27</v>
      </c>
    </row>
    <row r="10" spans="1:9" ht="34.5" customHeight="1">
      <c r="A10" s="178" t="s">
        <v>134</v>
      </c>
      <c r="B10" s="179" t="s">
        <v>135</v>
      </c>
      <c r="C10" s="180">
        <v>1007.7185396</v>
      </c>
      <c r="D10" s="180">
        <v>999.47799436</v>
      </c>
      <c r="E10" s="551">
        <v>1157.332890272</v>
      </c>
      <c r="F10" s="551">
        <v>1222.7915806759997</v>
      </c>
      <c r="G10" s="552">
        <v>1255.756943356</v>
      </c>
      <c r="H10" s="613">
        <v>1293.160477036</v>
      </c>
      <c r="I10" s="484">
        <v>1374.91</v>
      </c>
    </row>
    <row r="11" spans="1:9" ht="24.75" customHeight="1">
      <c r="A11" s="363" t="s">
        <v>58</v>
      </c>
      <c r="B11" s="364" t="s">
        <v>135</v>
      </c>
      <c r="C11" s="365">
        <v>707.1774796</v>
      </c>
      <c r="D11" s="365">
        <v>778.9174474</v>
      </c>
      <c r="E11" s="549">
        <v>898.7590652</v>
      </c>
      <c r="F11" s="549">
        <v>956.2751033999998</v>
      </c>
      <c r="G11" s="549">
        <v>980.0873217</v>
      </c>
      <c r="H11" s="614">
        <v>1030.5398968</v>
      </c>
      <c r="I11" s="550">
        <v>1120.3</v>
      </c>
    </row>
    <row r="12" spans="1:9" ht="24.75" customHeight="1">
      <c r="A12" s="363" t="s">
        <v>63</v>
      </c>
      <c r="B12" s="364" t="s">
        <v>135</v>
      </c>
      <c r="C12" s="365">
        <v>300.54106</v>
      </c>
      <c r="D12" s="365">
        <v>220.56054695999998</v>
      </c>
      <c r="E12" s="549">
        <v>258.57382507200003</v>
      </c>
      <c r="F12" s="549">
        <v>266.516477276</v>
      </c>
      <c r="G12" s="549">
        <v>275.669621656</v>
      </c>
      <c r="H12" s="614">
        <v>262.620580236</v>
      </c>
      <c r="I12" s="550">
        <v>254.62</v>
      </c>
    </row>
    <row r="13" spans="1:9" ht="37.5" customHeight="1">
      <c r="A13" s="181" t="s">
        <v>136</v>
      </c>
      <c r="B13" s="41" t="s">
        <v>57</v>
      </c>
      <c r="C13" s="183">
        <v>6.785018770513673</v>
      </c>
      <c r="D13" s="485" t="s">
        <v>240</v>
      </c>
      <c r="E13" s="663">
        <v>-2.09034997618702</v>
      </c>
      <c r="F13" s="661">
        <v>5.7</v>
      </c>
      <c r="G13" s="661">
        <v>2.7</v>
      </c>
      <c r="H13" s="661">
        <v>3</v>
      </c>
      <c r="I13" s="662">
        <v>6.3</v>
      </c>
    </row>
    <row r="14" spans="1:9" ht="37.5" customHeight="1">
      <c r="A14" s="181" t="s">
        <v>228</v>
      </c>
      <c r="B14" s="41"/>
      <c r="C14" s="182">
        <v>136.91593195976003</v>
      </c>
      <c r="D14" s="182">
        <v>134.4702939927237</v>
      </c>
      <c r="E14" s="546">
        <v>158.37201676669451</v>
      </c>
      <c r="F14" s="546">
        <v>167.3295301159882</v>
      </c>
      <c r="G14" s="546">
        <v>171.84058394929812</v>
      </c>
      <c r="H14" s="613">
        <v>176.95896701167734</v>
      </c>
      <c r="I14" s="484">
        <v>188.1</v>
      </c>
    </row>
    <row r="15" spans="1:9" ht="37.5" customHeight="1">
      <c r="A15" s="184" t="s">
        <v>137</v>
      </c>
      <c r="B15" s="41" t="s">
        <v>57</v>
      </c>
      <c r="C15" s="185">
        <v>70.17609102246986</v>
      </c>
      <c r="D15" s="185">
        <v>77.93242590586173</v>
      </c>
      <c r="E15" s="188">
        <v>77.65778305918282</v>
      </c>
      <c r="F15" s="188">
        <v>78.20425970477645</v>
      </c>
      <c r="G15" s="188">
        <v>78.04753355221153</v>
      </c>
      <c r="H15" s="613">
        <v>79.6915707756595</v>
      </c>
      <c r="I15" s="484">
        <v>81.48</v>
      </c>
    </row>
    <row r="16" spans="1:9" ht="39" customHeight="1">
      <c r="A16" s="184" t="s">
        <v>138</v>
      </c>
      <c r="B16" s="186" t="s">
        <v>139</v>
      </c>
      <c r="C16" s="185">
        <v>1.6890458576648453</v>
      </c>
      <c r="D16" s="185">
        <v>1.6296191129589774</v>
      </c>
      <c r="E16" s="185">
        <v>1.617697143317212</v>
      </c>
      <c r="F16" s="185">
        <v>1.6387353998713443</v>
      </c>
      <c r="G16" s="185">
        <v>1.5921454297545388</v>
      </c>
      <c r="H16" s="615">
        <v>1.62</v>
      </c>
      <c r="I16" s="465">
        <v>1.66</v>
      </c>
    </row>
    <row r="17" spans="1:9" ht="37.5" customHeight="1">
      <c r="A17" s="187" t="s">
        <v>140</v>
      </c>
      <c r="B17" s="41" t="s">
        <v>141</v>
      </c>
      <c r="C17" s="185">
        <v>0.87</v>
      </c>
      <c r="D17" s="185">
        <v>0.85</v>
      </c>
      <c r="E17" s="185">
        <v>0.9563185552356809</v>
      </c>
      <c r="F17" s="185">
        <v>0.9999841191124383</v>
      </c>
      <c r="G17" s="185">
        <v>1.0181378281867963</v>
      </c>
      <c r="H17" s="615">
        <v>1.0401426556268114</v>
      </c>
      <c r="I17" s="465">
        <v>1.1</v>
      </c>
    </row>
    <row r="18" spans="1:9" ht="37.5" customHeight="1">
      <c r="A18" s="187" t="s">
        <v>142</v>
      </c>
      <c r="B18" s="41" t="s">
        <v>135</v>
      </c>
      <c r="C18" s="188">
        <v>736.6</v>
      </c>
      <c r="D18" s="188">
        <v>698.3</v>
      </c>
      <c r="E18" s="188">
        <v>765.0076465459999</v>
      </c>
      <c r="F18" s="188">
        <v>814.871031864</v>
      </c>
      <c r="G18" s="188">
        <v>838.1236025600001</v>
      </c>
      <c r="H18" s="613">
        <v>847.99</v>
      </c>
      <c r="I18" s="484">
        <v>874.44</v>
      </c>
    </row>
    <row r="19" spans="1:9" ht="37.5" customHeight="1">
      <c r="A19" s="187" t="s">
        <v>143</v>
      </c>
      <c r="B19" s="41" t="s">
        <v>141</v>
      </c>
      <c r="C19" s="486">
        <v>0.6351181084113444</v>
      </c>
      <c r="D19" s="486">
        <v>0.5945922204500276</v>
      </c>
      <c r="E19" s="486">
        <v>0.6321696180816994</v>
      </c>
      <c r="F19" s="486">
        <v>0.6663911750090571</v>
      </c>
      <c r="G19" s="486">
        <v>0.6795306047320141</v>
      </c>
      <c r="H19" s="615">
        <v>0.680537579853819</v>
      </c>
      <c r="I19" s="465">
        <v>0.7</v>
      </c>
    </row>
    <row r="20" spans="1:9" ht="37.5" customHeight="1">
      <c r="A20" s="187" t="s">
        <v>207</v>
      </c>
      <c r="B20" s="41" t="s">
        <v>65</v>
      </c>
      <c r="C20" s="189">
        <v>1538.91</v>
      </c>
      <c r="D20" s="189">
        <v>1584.8</v>
      </c>
      <c r="E20" s="189">
        <v>1948.857908</v>
      </c>
      <c r="F20" s="189">
        <v>2081.5196640000004</v>
      </c>
      <c r="G20" s="189">
        <v>2165.220168</v>
      </c>
      <c r="H20" s="611">
        <v>2272.1498960000004</v>
      </c>
      <c r="I20" s="463">
        <v>2350.215695</v>
      </c>
    </row>
    <row r="21" spans="1:9" ht="37.5" customHeight="1">
      <c r="A21" s="187" t="s">
        <v>144</v>
      </c>
      <c r="B21" s="41" t="s">
        <v>65</v>
      </c>
      <c r="C21" s="189">
        <v>1190.3</v>
      </c>
      <c r="D21" s="189">
        <v>1244.1</v>
      </c>
      <c r="E21" s="189">
        <v>1509.827288</v>
      </c>
      <c r="F21" s="189">
        <v>1626.8940260000002</v>
      </c>
      <c r="G21" s="189">
        <v>1703.9461720000004</v>
      </c>
      <c r="H21" s="611">
        <v>1776.5962889999998</v>
      </c>
      <c r="I21" s="463">
        <v>1880</v>
      </c>
    </row>
    <row r="22" spans="1:9" ht="37.5" customHeight="1">
      <c r="A22" s="360" t="s">
        <v>145</v>
      </c>
      <c r="B22" s="361" t="s">
        <v>146</v>
      </c>
      <c r="C22" s="362">
        <v>1026.3818624868397</v>
      </c>
      <c r="D22" s="362">
        <v>1059.36246026752</v>
      </c>
      <c r="E22" s="362">
        <v>1247.5890583013</v>
      </c>
      <c r="F22" s="362">
        <v>1330.4541961104376</v>
      </c>
      <c r="G22" s="362">
        <v>1381.5189827029012</v>
      </c>
      <c r="H22" s="616">
        <v>1428.9901484251395</v>
      </c>
      <c r="I22" s="492">
        <v>1501</v>
      </c>
    </row>
    <row r="23" spans="1:9" ht="37.5" customHeight="1">
      <c r="A23" s="187" t="s">
        <v>206</v>
      </c>
      <c r="B23" s="190" t="s">
        <v>181</v>
      </c>
      <c r="C23" s="175"/>
      <c r="D23" s="175">
        <v>1171</v>
      </c>
      <c r="E23" s="175">
        <v>2082</v>
      </c>
      <c r="F23" s="175">
        <v>2148</v>
      </c>
      <c r="G23" s="175">
        <v>2270</v>
      </c>
      <c r="H23" s="611">
        <v>2372</v>
      </c>
      <c r="I23" s="463">
        <v>1914</v>
      </c>
    </row>
    <row r="24" spans="1:9" ht="37.5" customHeight="1">
      <c r="A24" s="187" t="s">
        <v>246</v>
      </c>
      <c r="B24" s="190" t="s">
        <v>181</v>
      </c>
      <c r="C24" s="175"/>
      <c r="D24" s="175">
        <v>781</v>
      </c>
      <c r="E24" s="175">
        <v>997</v>
      </c>
      <c r="F24" s="175">
        <v>1320</v>
      </c>
      <c r="G24" s="175">
        <v>1134</v>
      </c>
      <c r="H24" s="611">
        <v>1275</v>
      </c>
      <c r="I24" s="463">
        <v>1189</v>
      </c>
    </row>
    <row r="25" spans="1:9" ht="37.5" customHeight="1">
      <c r="A25" s="187" t="s">
        <v>247</v>
      </c>
      <c r="B25" s="190" t="s">
        <v>172</v>
      </c>
      <c r="C25" s="191">
        <v>174.07</v>
      </c>
      <c r="D25" s="175">
        <v>124.94</v>
      </c>
      <c r="E25" s="175">
        <v>177.1</v>
      </c>
      <c r="F25" s="175">
        <v>184</v>
      </c>
      <c r="G25" s="175">
        <v>185.2</v>
      </c>
      <c r="H25" s="611">
        <v>195</v>
      </c>
      <c r="I25" s="463">
        <v>187</v>
      </c>
    </row>
    <row r="26" spans="1:9" ht="37.5" customHeight="1">
      <c r="A26" s="187" t="s">
        <v>248</v>
      </c>
      <c r="B26" s="190" t="s">
        <v>172</v>
      </c>
      <c r="C26" s="191">
        <v>87.812649</v>
      </c>
      <c r="D26" s="191">
        <v>78.281036</v>
      </c>
      <c r="E26" s="175">
        <v>86.092662</v>
      </c>
      <c r="F26" s="175">
        <v>89.8</v>
      </c>
      <c r="G26" s="175">
        <v>90.1</v>
      </c>
      <c r="H26" s="611">
        <v>94</v>
      </c>
      <c r="I26" s="463">
        <v>94</v>
      </c>
    </row>
    <row r="27" spans="1:9" ht="37.5" customHeight="1" thickBot="1">
      <c r="A27" s="459" t="s">
        <v>249</v>
      </c>
      <c r="B27" s="660" t="s">
        <v>147</v>
      </c>
      <c r="C27" s="460">
        <v>213.82877173771993</v>
      </c>
      <c r="D27" s="460">
        <v>188.1768926882105</v>
      </c>
      <c r="E27" s="461">
        <v>200.9080815839879</v>
      </c>
      <c r="F27" s="461">
        <v>207</v>
      </c>
      <c r="G27" s="461">
        <v>206</v>
      </c>
      <c r="H27" s="617">
        <v>212.7241965088323</v>
      </c>
      <c r="I27" s="464">
        <v>212</v>
      </c>
    </row>
    <row r="28" spans="1:7" ht="14.25" customHeight="1">
      <c r="A28" s="192" t="s">
        <v>227</v>
      </c>
      <c r="B28" s="59"/>
      <c r="C28"/>
      <c r="D28"/>
      <c r="E28"/>
      <c r="F28"/>
      <c r="G28"/>
    </row>
    <row r="29" ht="14.25" customHeight="1">
      <c r="A29" s="193" t="s">
        <v>250</v>
      </c>
    </row>
    <row r="30" spans="1:7" ht="12.75" customHeight="1">
      <c r="A30" s="193" t="s">
        <v>284</v>
      </c>
      <c r="B30"/>
      <c r="C30"/>
      <c r="D30"/>
      <c r="E30"/>
      <c r="F30"/>
      <c r="G30"/>
    </row>
    <row r="31" spans="1:7" ht="21.75" customHeight="1">
      <c r="A31"/>
      <c r="B31"/>
      <c r="C31"/>
      <c r="D31"/>
      <c r="E31"/>
      <c r="F31"/>
      <c r="G31"/>
    </row>
    <row r="32" spans="1:2" ht="22.5" customHeight="1">
      <c r="A32"/>
      <c r="B32"/>
    </row>
    <row r="33" spans="1:7" ht="24.75" customHeight="1">
      <c r="A33"/>
      <c r="B33"/>
      <c r="C33"/>
      <c r="D33"/>
      <c r="E33"/>
      <c r="F33"/>
      <c r="G33"/>
    </row>
    <row r="34" spans="1:7" ht="15.75">
      <c r="A34"/>
      <c r="B34"/>
      <c r="C34"/>
      <c r="D34"/>
      <c r="E34"/>
      <c r="F34"/>
      <c r="G34"/>
    </row>
    <row r="35" spans="1:7" ht="15.75">
      <c r="A35"/>
      <c r="B35"/>
      <c r="C35"/>
      <c r="D35"/>
      <c r="E35"/>
      <c r="F35"/>
      <c r="G35"/>
    </row>
  </sheetData>
  <printOptions/>
  <pageMargins left="0.7480314960629921" right="0.5118110236220472" top="0.7480314960629921" bottom="0.5511811023622047" header="0.5118110236220472" footer="0.5118110236220472"/>
  <pageSetup horizontalDpi="600" verticalDpi="600" orientation="portrait" paperSize="9" scale="85" r:id="rId1"/>
  <headerFooter alignWithMargins="0">
    <oddHeader>&amp;C19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="75" zoomScaleNormal="75" workbookViewId="0" topLeftCell="A1">
      <pane xSplit="1" ySplit="3" topLeftCell="K17" activePane="bottomRight" state="frozen"/>
      <selection pane="topLeft" activeCell="K19" sqref="K19"/>
      <selection pane="topRight" activeCell="K19" sqref="K19"/>
      <selection pane="bottomLeft" activeCell="K19" sqref="K19"/>
      <selection pane="bottomRight" activeCell="O24" sqref="O24"/>
    </sheetView>
  </sheetViews>
  <sheetFormatPr defaultColWidth="9.00390625" defaultRowHeight="15.75"/>
  <cols>
    <col min="1" max="1" width="35.625" style="10" customWidth="1"/>
    <col min="2" max="2" width="9.875" style="10" customWidth="1"/>
    <col min="3" max="3" width="10.125" style="10" customWidth="1"/>
    <col min="4" max="4" width="9.625" style="10" customWidth="1"/>
    <col min="5" max="5" width="11.00390625" style="10" customWidth="1"/>
    <col min="6" max="6" width="9.875" style="10" customWidth="1"/>
    <col min="7" max="7" width="10.50390625" style="10" customWidth="1"/>
    <col min="8" max="8" width="8.50390625" style="10" customWidth="1"/>
    <col min="9" max="9" width="9.50390625" style="10" customWidth="1"/>
    <col min="10" max="10" width="10.125" style="10" customWidth="1"/>
    <col min="11" max="12" width="8.25390625" style="10" customWidth="1"/>
    <col min="13" max="13" width="9.875" style="10" customWidth="1"/>
    <col min="14" max="14" width="11.625" style="10" customWidth="1"/>
    <col min="15" max="15" width="10.75390625" style="11" customWidth="1"/>
    <col min="16" max="16" width="9.625" style="10" customWidth="1"/>
    <col min="17" max="17" width="11.875" style="10" customWidth="1"/>
    <col min="18" max="18" width="14.875" style="10" customWidth="1"/>
    <col min="19" max="19" width="9.625" style="10" customWidth="1"/>
    <col min="20" max="16384" width="8.00390625" style="10" customWidth="1"/>
  </cols>
  <sheetData>
    <row r="1" ht="18.75">
      <c r="A1" s="541" t="s">
        <v>280</v>
      </c>
    </row>
    <row r="2" ht="16.5" thickBot="1">
      <c r="O2" s="12" t="s">
        <v>24</v>
      </c>
    </row>
    <row r="3" spans="1:15" s="16" customFormat="1" ht="24.75" customHeight="1">
      <c r="A3" s="13" t="s">
        <v>258</v>
      </c>
      <c r="B3" s="14" t="s">
        <v>25</v>
      </c>
      <c r="C3" s="14" t="s">
        <v>26</v>
      </c>
      <c r="D3" s="14" t="s">
        <v>27</v>
      </c>
      <c r="E3" s="711" t="s">
        <v>237</v>
      </c>
      <c r="F3" s="14" t="s">
        <v>29</v>
      </c>
      <c r="G3" s="711" t="s">
        <v>238</v>
      </c>
      <c r="H3" s="14" t="s">
        <v>31</v>
      </c>
      <c r="I3" s="14" t="s">
        <v>262</v>
      </c>
      <c r="J3" s="14" t="s">
        <v>32</v>
      </c>
      <c r="K3" s="14" t="s">
        <v>33</v>
      </c>
      <c r="L3" s="14" t="s">
        <v>232</v>
      </c>
      <c r="M3" s="14" t="s">
        <v>34</v>
      </c>
      <c r="N3" s="14" t="s">
        <v>35</v>
      </c>
      <c r="O3" s="15" t="s">
        <v>9</v>
      </c>
    </row>
    <row r="4" spans="1:15" s="16" customFormat="1" ht="24.75" customHeight="1">
      <c r="A4" s="17" t="s">
        <v>36</v>
      </c>
      <c r="B4" s="18"/>
      <c r="C4" s="18"/>
      <c r="D4" s="18"/>
      <c r="E4" s="712"/>
      <c r="F4" s="18"/>
      <c r="G4" s="713"/>
      <c r="H4" s="18"/>
      <c r="I4" s="562"/>
      <c r="J4" s="18"/>
      <c r="K4" s="18"/>
      <c r="L4" s="18"/>
      <c r="M4" s="18"/>
      <c r="N4" s="18"/>
      <c r="O4" s="19"/>
    </row>
    <row r="5" spans="1:15" s="16" customFormat="1" ht="6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1:15" ht="31.5" customHeight="1">
      <c r="A6" s="23" t="s">
        <v>37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7592</v>
      </c>
      <c r="J6" s="24">
        <v>0</v>
      </c>
      <c r="K6" s="24">
        <v>9880</v>
      </c>
      <c r="L6" s="24">
        <v>38</v>
      </c>
      <c r="M6" s="24">
        <v>245110</v>
      </c>
      <c r="N6" s="24">
        <v>0</v>
      </c>
      <c r="O6" s="25">
        <v>262621</v>
      </c>
    </row>
    <row r="7" spans="1:15" ht="31.5" customHeight="1">
      <c r="A7" s="23" t="s">
        <v>38</v>
      </c>
      <c r="B7" s="24">
        <v>235143</v>
      </c>
      <c r="C7" s="24">
        <v>93700</v>
      </c>
      <c r="D7" s="24">
        <v>333221</v>
      </c>
      <c r="E7" s="24">
        <v>228878</v>
      </c>
      <c r="F7" s="24">
        <v>29015</v>
      </c>
      <c r="G7" s="24">
        <v>323985</v>
      </c>
      <c r="H7" s="24">
        <v>67730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5">
        <v>1311672</v>
      </c>
    </row>
    <row r="8" spans="1:15" ht="31.5" customHeight="1">
      <c r="A8" s="23" t="s">
        <v>39</v>
      </c>
      <c r="B8" s="24">
        <v>0</v>
      </c>
      <c r="C8" s="24">
        <v>0</v>
      </c>
      <c r="D8" s="24">
        <v>-136792</v>
      </c>
      <c r="E8" s="24">
        <v>-100745</v>
      </c>
      <c r="F8" s="24">
        <v>0</v>
      </c>
      <c r="G8" s="24">
        <v>-52558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5">
        <v>-290095</v>
      </c>
    </row>
    <row r="9" spans="1:15" ht="31.5" customHeight="1">
      <c r="A9" s="23" t="s">
        <v>40</v>
      </c>
      <c r="B9" s="24">
        <v>-9564</v>
      </c>
      <c r="C9" s="24">
        <v>6387</v>
      </c>
      <c r="D9" s="24">
        <v>17801</v>
      </c>
      <c r="E9" s="24">
        <v>14929</v>
      </c>
      <c r="F9" s="24">
        <v>-419</v>
      </c>
      <c r="G9" s="24">
        <v>-18163</v>
      </c>
      <c r="H9" s="24">
        <v>-2008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5">
        <v>8964</v>
      </c>
    </row>
    <row r="10" spans="1:15" s="11" customFormat="1" ht="29.25" customHeight="1">
      <c r="A10" s="26" t="s">
        <v>41</v>
      </c>
      <c r="B10" s="27">
        <v>225578.94</v>
      </c>
      <c r="C10" s="27">
        <v>100086.84</v>
      </c>
      <c r="D10" s="27">
        <v>214229.8072</v>
      </c>
      <c r="E10" s="27">
        <v>143062.4</v>
      </c>
      <c r="F10" s="27">
        <v>28596.287200000002</v>
      </c>
      <c r="G10" s="27">
        <v>253263.30240000002</v>
      </c>
      <c r="H10" s="27">
        <v>65722.32</v>
      </c>
      <c r="I10" s="27">
        <v>7592.4</v>
      </c>
      <c r="J10" s="27">
        <v>0</v>
      </c>
      <c r="K10" s="27">
        <v>9879.794036000001</v>
      </c>
      <c r="L10" s="27">
        <v>37.9862</v>
      </c>
      <c r="M10" s="27">
        <v>245110.4</v>
      </c>
      <c r="N10" s="27">
        <v>0</v>
      </c>
      <c r="O10" s="33">
        <v>1293160</v>
      </c>
    </row>
    <row r="11" spans="1:19" ht="31.5" customHeight="1">
      <c r="A11" s="23" t="s">
        <v>42</v>
      </c>
      <c r="B11" s="24">
        <v>0</v>
      </c>
      <c r="C11" s="24">
        <v>0</v>
      </c>
      <c r="D11" s="24">
        <v>-2147.9872</v>
      </c>
      <c r="E11" s="24">
        <v>0</v>
      </c>
      <c r="F11" s="24">
        <v>-18440.6872</v>
      </c>
      <c r="G11" s="24">
        <v>-208370.82239999998</v>
      </c>
      <c r="H11" s="24">
        <v>0</v>
      </c>
      <c r="I11" s="24">
        <v>0</v>
      </c>
      <c r="J11" s="24">
        <v>0</v>
      </c>
      <c r="K11" s="24">
        <v>-9879.794036</v>
      </c>
      <c r="L11" s="24">
        <v>-37.9862</v>
      </c>
      <c r="M11" s="24">
        <v>0</v>
      </c>
      <c r="N11" s="24">
        <v>104020.86105600001</v>
      </c>
      <c r="O11" s="25">
        <v>-134856.41598</v>
      </c>
      <c r="S11" s="542"/>
    </row>
    <row r="12" spans="1:19" ht="31.5" customHeight="1">
      <c r="A12" s="23" t="s">
        <v>43</v>
      </c>
      <c r="B12" s="24">
        <v>-211218.5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-168918.72</v>
      </c>
      <c r="N12" s="24">
        <v>91384.03</v>
      </c>
      <c r="O12" s="25">
        <v>-288753.19</v>
      </c>
      <c r="S12" s="542"/>
    </row>
    <row r="13" spans="1:15" ht="31.5" customHeight="1">
      <c r="A13" s="23" t="s">
        <v>44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-775.2</v>
      </c>
      <c r="J13" s="24">
        <v>377.4</v>
      </c>
      <c r="K13" s="24">
        <v>0</v>
      </c>
      <c r="L13" s="24">
        <v>0</v>
      </c>
      <c r="M13" s="24">
        <v>0</v>
      </c>
      <c r="N13" s="24">
        <v>0</v>
      </c>
      <c r="O13" s="25">
        <v>-397.8</v>
      </c>
    </row>
    <row r="14" spans="1:18" ht="31.5" customHeight="1">
      <c r="A14" s="23" t="s">
        <v>45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-3631</v>
      </c>
      <c r="O14" s="25">
        <v>-3631</v>
      </c>
      <c r="Q14"/>
      <c r="R14"/>
    </row>
    <row r="15" spans="1:18" ht="31.5" customHeight="1">
      <c r="A15" s="23" t="s">
        <v>259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-17533</v>
      </c>
      <c r="O15" s="25">
        <v>-17533</v>
      </c>
      <c r="Q15"/>
      <c r="R15"/>
    </row>
    <row r="16" spans="1:18" s="11" customFormat="1" ht="31.5" customHeight="1">
      <c r="A16" s="26" t="s">
        <v>46</v>
      </c>
      <c r="B16" s="27">
        <v>14360.44</v>
      </c>
      <c r="C16" s="27">
        <v>100086.84</v>
      </c>
      <c r="D16" s="27">
        <v>212081.82</v>
      </c>
      <c r="E16" s="27">
        <v>143062.4</v>
      </c>
      <c r="F16" s="27">
        <v>10155.6</v>
      </c>
      <c r="G16" s="27">
        <v>44892.48</v>
      </c>
      <c r="H16" s="27">
        <v>65722.32</v>
      </c>
      <c r="I16" s="27">
        <v>6817.2</v>
      </c>
      <c r="J16" s="27">
        <v>377.4</v>
      </c>
      <c r="K16" s="27">
        <v>0</v>
      </c>
      <c r="L16" s="27">
        <v>0</v>
      </c>
      <c r="M16" s="27">
        <v>76191.68</v>
      </c>
      <c r="N16" s="27">
        <v>174240</v>
      </c>
      <c r="O16" s="33">
        <v>847989</v>
      </c>
      <c r="P16" s="28"/>
      <c r="Q16"/>
      <c r="R16"/>
    </row>
    <row r="17" spans="1:17" ht="31.5" customHeight="1">
      <c r="A17" s="23" t="s">
        <v>47</v>
      </c>
      <c r="B17" s="24">
        <v>14360.44</v>
      </c>
      <c r="C17" s="24">
        <v>0</v>
      </c>
      <c r="D17" s="24">
        <v>41538.27</v>
      </c>
      <c r="E17" s="24">
        <v>0</v>
      </c>
      <c r="F17" s="24">
        <v>0</v>
      </c>
      <c r="G17" s="24">
        <v>44892.48</v>
      </c>
      <c r="H17" s="24">
        <v>4216.32</v>
      </c>
      <c r="I17" s="24">
        <v>532</v>
      </c>
      <c r="J17" s="24">
        <v>0</v>
      </c>
      <c r="K17" s="24">
        <v>0</v>
      </c>
      <c r="L17" s="24">
        <v>0</v>
      </c>
      <c r="M17" s="24">
        <v>76191.68</v>
      </c>
      <c r="N17" s="24">
        <v>66856.492708</v>
      </c>
      <c r="O17" s="25">
        <v>248587.682708</v>
      </c>
      <c r="Q17" s="29"/>
    </row>
    <row r="18" spans="1:15" ht="31.5" customHeight="1">
      <c r="A18" s="23" t="s">
        <v>48</v>
      </c>
      <c r="B18" s="24">
        <v>0</v>
      </c>
      <c r="C18" s="24">
        <v>100086.84</v>
      </c>
      <c r="D18" s="24">
        <v>168175.1</v>
      </c>
      <c r="E18" s="24">
        <v>143062.4</v>
      </c>
      <c r="F18" s="24">
        <v>0</v>
      </c>
      <c r="G18" s="24">
        <v>0</v>
      </c>
      <c r="H18" s="24">
        <v>7264.08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418588.42</v>
      </c>
    </row>
    <row r="19" spans="1:15" ht="31.5" customHeight="1">
      <c r="A19" s="23" t="s">
        <v>49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7543.8</v>
      </c>
      <c r="I19" s="24">
        <v>0</v>
      </c>
      <c r="J19" s="24">
        <v>281.2</v>
      </c>
      <c r="K19" s="24">
        <v>0</v>
      </c>
      <c r="L19" s="24">
        <v>0</v>
      </c>
      <c r="M19" s="24">
        <v>0</v>
      </c>
      <c r="N19" s="24">
        <v>47845.93290199999</v>
      </c>
      <c r="O19" s="25">
        <v>55670.93290199999</v>
      </c>
    </row>
    <row r="20" spans="1:15" ht="31.5" customHeight="1">
      <c r="A20" s="23" t="s">
        <v>50</v>
      </c>
      <c r="B20" s="24">
        <v>0</v>
      </c>
      <c r="C20" s="24">
        <v>0</v>
      </c>
      <c r="D20" s="24">
        <v>0</v>
      </c>
      <c r="E20" s="24">
        <v>0</v>
      </c>
      <c r="F20" s="24">
        <v>10155.6</v>
      </c>
      <c r="G20" s="24">
        <v>0</v>
      </c>
      <c r="H20" s="24">
        <v>46662.48</v>
      </c>
      <c r="I20" s="24">
        <v>6285.2</v>
      </c>
      <c r="J20" s="24">
        <v>96.2</v>
      </c>
      <c r="K20" s="24">
        <v>0</v>
      </c>
      <c r="L20" s="24">
        <v>0</v>
      </c>
      <c r="M20" s="24">
        <v>0</v>
      </c>
      <c r="N20" s="24">
        <v>52252.203016</v>
      </c>
      <c r="O20" s="25">
        <v>115451.683016</v>
      </c>
    </row>
    <row r="21" spans="1:15" ht="31.5" customHeight="1">
      <c r="A21" s="23" t="s">
        <v>51</v>
      </c>
      <c r="B21" s="24">
        <v>0</v>
      </c>
      <c r="C21" s="24">
        <v>0</v>
      </c>
      <c r="D21" s="24">
        <v>2368.45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2328.286342</v>
      </c>
      <c r="O21" s="25">
        <v>4696.736342</v>
      </c>
    </row>
    <row r="22" spans="1:15" ht="31.5" customHeight="1">
      <c r="A22" s="23" t="s">
        <v>52</v>
      </c>
      <c r="B22" s="24">
        <v>0</v>
      </c>
      <c r="C22" s="24">
        <v>0</v>
      </c>
      <c r="D22" s="522">
        <v>0</v>
      </c>
      <c r="E22" s="24">
        <v>0</v>
      </c>
      <c r="F22" s="24">
        <v>0</v>
      </c>
      <c r="G22" s="24">
        <v>0</v>
      </c>
      <c r="H22" s="24">
        <v>35.63999999999942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4958</v>
      </c>
      <c r="O22" s="25">
        <v>4993</v>
      </c>
    </row>
    <row r="23" spans="1:15" ht="1.5" customHeight="1" thickBo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ht="10.5" customHeight="1"/>
    <row r="25" ht="15.75">
      <c r="A25" s="10" t="s">
        <v>53</v>
      </c>
    </row>
    <row r="28" spans="4:15" ht="15.75">
      <c r="D28" s="543"/>
      <c r="O28" s="28"/>
    </row>
  </sheetData>
  <mergeCells count="2">
    <mergeCell ref="E3:E4"/>
    <mergeCell ref="G3:G4"/>
  </mergeCells>
  <printOptions verticalCentered="1"/>
  <pageMargins left="0.75" right="0.1" top="0.77" bottom="0.81" header="0.511811023622047" footer="0.511811023622047"/>
  <pageSetup horizontalDpi="180" verticalDpi="18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7"/>
  <sheetViews>
    <sheetView zoomScale="75" zoomScaleNormal="75" workbookViewId="0" topLeftCell="A1">
      <pane xSplit="13" ySplit="6" topLeftCell="N26" activePane="bottomRight" state="frozen"/>
      <selection pane="topLeft" activeCell="A1" sqref="A1"/>
      <selection pane="topRight" activeCell="N1" sqref="N1"/>
      <selection pane="bottomLeft" activeCell="A7" sqref="A7"/>
      <selection pane="bottomRight" activeCell="W47" sqref="W47"/>
    </sheetView>
  </sheetViews>
  <sheetFormatPr defaultColWidth="9.00390625" defaultRowHeight="15.75"/>
  <cols>
    <col min="1" max="1" width="1.25" style="236" customWidth="1"/>
    <col min="2" max="2" width="2.25390625" style="236" customWidth="1"/>
    <col min="3" max="3" width="5.50390625" style="236" customWidth="1"/>
    <col min="4" max="4" width="16.50390625" style="236" customWidth="1"/>
    <col min="5" max="5" width="4.25390625" style="236" customWidth="1"/>
    <col min="6" max="9" width="9.625" style="236" hidden="1" customWidth="1"/>
    <col min="10" max="13" width="11.375" style="236" hidden="1" customWidth="1"/>
    <col min="14" max="14" width="10.625" style="236" customWidth="1"/>
    <col min="15" max="15" width="9.375" style="236" customWidth="1"/>
    <col min="16" max="16" width="7.00390625" style="236" customWidth="1"/>
    <col min="17" max="17" width="11.625" style="236" customWidth="1"/>
    <col min="18" max="18" width="9.125" style="236" customWidth="1"/>
    <col min="19" max="19" width="7.125" style="236" customWidth="1"/>
    <col min="20" max="20" width="9.75390625" style="236" customWidth="1"/>
    <col min="21" max="27" width="6.375" style="236" customWidth="1"/>
    <col min="28" max="28" width="9.00390625" style="236" customWidth="1"/>
    <col min="29" max="38" width="2.625" style="236" customWidth="1"/>
    <col min="39" max="16384" width="9.00390625" style="236" customWidth="1"/>
  </cols>
  <sheetData>
    <row r="1" spans="1:17" ht="18.75" customHeight="1">
      <c r="A1" s="235" t="s">
        <v>265</v>
      </c>
      <c r="B1" s="235"/>
      <c r="J1" s="237"/>
      <c r="O1" s="238"/>
      <c r="P1" s="238"/>
      <c r="Q1" s="238"/>
    </row>
    <row r="2" spans="1:17" ht="9.75" customHeight="1">
      <c r="A2" s="235"/>
      <c r="B2" s="235"/>
      <c r="J2" s="237"/>
      <c r="O2" s="238"/>
      <c r="P2" s="238"/>
      <c r="Q2" s="238"/>
    </row>
    <row r="3" spans="1:19" ht="18" customHeight="1">
      <c r="A3" s="716" t="s">
        <v>54</v>
      </c>
      <c r="B3" s="717"/>
      <c r="C3" s="717"/>
      <c r="D3" s="717"/>
      <c r="E3" s="718"/>
      <c r="F3" s="239"/>
      <c r="G3" s="239"/>
      <c r="H3" s="239"/>
      <c r="I3" s="239"/>
      <c r="J3" s="239"/>
      <c r="K3" s="239"/>
      <c r="L3" s="239"/>
      <c r="M3" s="239"/>
      <c r="N3" s="714">
        <v>2005</v>
      </c>
      <c r="O3" s="714"/>
      <c r="P3" s="715"/>
      <c r="Q3" s="714">
        <v>2006</v>
      </c>
      <c r="R3" s="714"/>
      <c r="S3" s="715"/>
    </row>
    <row r="4" spans="1:19" ht="18.75" customHeight="1">
      <c r="A4" s="719"/>
      <c r="B4" s="720"/>
      <c r="C4" s="720"/>
      <c r="D4" s="720"/>
      <c r="E4" s="721"/>
      <c r="F4" s="242">
        <v>1990</v>
      </c>
      <c r="G4" s="242">
        <v>1991</v>
      </c>
      <c r="H4" s="242">
        <v>1992</v>
      </c>
      <c r="I4" s="242">
        <v>1993</v>
      </c>
      <c r="J4" s="242">
        <v>1994</v>
      </c>
      <c r="K4" s="242">
        <v>1995</v>
      </c>
      <c r="L4" s="242">
        <v>1996</v>
      </c>
      <c r="M4" s="243">
        <v>1997</v>
      </c>
      <c r="N4" s="244" t="s">
        <v>55</v>
      </c>
      <c r="O4" s="244" t="s">
        <v>56</v>
      </c>
      <c r="P4" s="245" t="s">
        <v>57</v>
      </c>
      <c r="Q4" s="244" t="s">
        <v>55</v>
      </c>
      <c r="R4" s="244" t="s">
        <v>56</v>
      </c>
      <c r="S4" s="245" t="s">
        <v>57</v>
      </c>
    </row>
    <row r="5" spans="1:19" ht="3" customHeight="1">
      <c r="A5" s="246"/>
      <c r="B5" s="247"/>
      <c r="C5" s="247"/>
      <c r="D5" s="247"/>
      <c r="E5" s="248"/>
      <c r="F5" s="249"/>
      <c r="G5" s="249"/>
      <c r="H5" s="249"/>
      <c r="I5" s="249"/>
      <c r="J5" s="249"/>
      <c r="K5" s="249"/>
      <c r="L5" s="249"/>
      <c r="M5" s="250"/>
      <c r="N5" s="251"/>
      <c r="O5" s="248"/>
      <c r="P5" s="251"/>
      <c r="Q5" s="251"/>
      <c r="R5" s="248"/>
      <c r="S5" s="251"/>
    </row>
    <row r="6" spans="1:19" ht="3.75" customHeight="1">
      <c r="A6" s="240"/>
      <c r="B6" s="252"/>
      <c r="C6" s="252"/>
      <c r="D6" s="252"/>
      <c r="E6" s="253"/>
      <c r="F6" s="254"/>
      <c r="G6" s="254"/>
      <c r="H6" s="254"/>
      <c r="I6" s="254"/>
      <c r="J6" s="254"/>
      <c r="K6" s="254"/>
      <c r="L6" s="254"/>
      <c r="M6" s="255"/>
      <c r="N6" s="256"/>
      <c r="O6" s="256"/>
      <c r="P6" s="256"/>
      <c r="Q6" s="256"/>
      <c r="R6" s="256"/>
      <c r="S6" s="256"/>
    </row>
    <row r="7" spans="1:19" ht="17.25" customHeight="1">
      <c r="A7" s="257"/>
      <c r="B7" s="241" t="s">
        <v>58</v>
      </c>
      <c r="C7" s="258"/>
      <c r="D7" s="239"/>
      <c r="E7" s="259"/>
      <c r="F7" s="260"/>
      <c r="G7" s="260"/>
      <c r="H7" s="260"/>
      <c r="I7" s="260"/>
      <c r="J7" s="260"/>
      <c r="K7" s="260"/>
      <c r="L7" s="260"/>
      <c r="M7" s="261"/>
      <c r="N7" s="262"/>
      <c r="O7" s="262"/>
      <c r="P7" s="262"/>
      <c r="Q7" s="262"/>
      <c r="R7" s="262"/>
      <c r="S7" s="262"/>
    </row>
    <row r="8" spans="1:30" ht="19.5" customHeight="1">
      <c r="A8" s="257"/>
      <c r="B8" s="258"/>
      <c r="C8" s="258" t="s">
        <v>26</v>
      </c>
      <c r="D8" s="239"/>
      <c r="E8" s="259"/>
      <c r="F8" s="42">
        <v>59199</v>
      </c>
      <c r="G8" s="42">
        <v>61453</v>
      </c>
      <c r="H8" s="42">
        <v>67848</v>
      </c>
      <c r="I8" s="42">
        <v>72308</v>
      </c>
      <c r="J8" s="42">
        <v>79595</v>
      </c>
      <c r="K8" s="42">
        <v>83958</v>
      </c>
      <c r="L8" s="42">
        <v>87387</v>
      </c>
      <c r="M8" s="43">
        <v>87671</v>
      </c>
      <c r="N8" s="44">
        <v>92673</v>
      </c>
      <c r="O8" s="45">
        <v>100.08684000000001</v>
      </c>
      <c r="P8" s="45">
        <v>7.739707621547865</v>
      </c>
      <c r="Q8" s="44">
        <v>89117</v>
      </c>
      <c r="R8" s="45">
        <v>96.246</v>
      </c>
      <c r="S8" s="45">
        <f>(R8/$R$28)*100</f>
        <v>7.000360760856282</v>
      </c>
      <c r="T8"/>
      <c r="U8"/>
      <c r="V8"/>
      <c r="W8"/>
      <c r="X8"/>
      <c r="Y8"/>
      <c r="Z8"/>
      <c r="AA8"/>
      <c r="AB8"/>
      <c r="AC8"/>
      <c r="AD8"/>
    </row>
    <row r="9" spans="1:30" ht="19.5" customHeight="1">
      <c r="A9" s="257"/>
      <c r="B9" s="258"/>
      <c r="C9" s="258" t="s">
        <v>59</v>
      </c>
      <c r="D9" s="239"/>
      <c r="E9" s="259"/>
      <c r="F9" s="42">
        <v>92390</v>
      </c>
      <c r="G9" s="42">
        <v>98660</v>
      </c>
      <c r="H9" s="42">
        <v>107305</v>
      </c>
      <c r="I9" s="42">
        <v>117030</v>
      </c>
      <c r="J9" s="42">
        <v>124410</v>
      </c>
      <c r="K9" s="42">
        <v>126320</v>
      </c>
      <c r="L9" s="42">
        <v>136030</v>
      </c>
      <c r="M9" s="43">
        <v>145515</v>
      </c>
      <c r="N9" s="44">
        <v>212108.72</v>
      </c>
      <c r="O9" s="45">
        <v>214.2298072</v>
      </c>
      <c r="P9" s="45">
        <v>16.56637447589083</v>
      </c>
      <c r="Q9" s="44">
        <v>227510</v>
      </c>
      <c r="R9" s="45">
        <v>229.785</v>
      </c>
      <c r="S9" s="45">
        <f>(R9/$R$28)*100</f>
        <v>16.713192209892995</v>
      </c>
      <c r="T9"/>
      <c r="U9"/>
      <c r="V9"/>
      <c r="W9"/>
      <c r="X9"/>
      <c r="Y9"/>
      <c r="Z9"/>
      <c r="AA9"/>
      <c r="AB9"/>
      <c r="AC9"/>
      <c r="AD9"/>
    </row>
    <row r="10" spans="1:30" ht="19.5" customHeight="1">
      <c r="A10" s="263"/>
      <c r="B10" s="264"/>
      <c r="C10" s="258" t="s">
        <v>60</v>
      </c>
      <c r="D10" s="239"/>
      <c r="E10" s="259"/>
      <c r="F10" s="46">
        <v>98825</v>
      </c>
      <c r="G10" s="42">
        <v>97793</v>
      </c>
      <c r="H10" s="42">
        <v>119080</v>
      </c>
      <c r="I10" s="42">
        <v>104023</v>
      </c>
      <c r="J10" s="42">
        <v>105945</v>
      </c>
      <c r="K10" s="42">
        <v>115227</v>
      </c>
      <c r="L10" s="46">
        <v>156900</v>
      </c>
      <c r="M10" s="43">
        <v>135551</v>
      </c>
      <c r="N10" s="44">
        <v>165056.43</v>
      </c>
      <c r="O10" s="45">
        <v>171.6586872</v>
      </c>
      <c r="P10" s="45">
        <v>13.274353048080453</v>
      </c>
      <c r="Q10" s="44">
        <v>146826</v>
      </c>
      <c r="R10" s="45">
        <v>152.69899999999998</v>
      </c>
      <c r="S10" s="45">
        <f>(R10/$R$28)*100</f>
        <v>11.106415724518353</v>
      </c>
      <c r="T10" s="635"/>
      <c r="U10"/>
      <c r="V10"/>
      <c r="W10"/>
      <c r="X10"/>
      <c r="Y10"/>
      <c r="Z10"/>
      <c r="AA10"/>
      <c r="AB10"/>
      <c r="AC10"/>
      <c r="AD10"/>
    </row>
    <row r="11" spans="1:30" ht="16.5" customHeight="1">
      <c r="A11" s="257"/>
      <c r="B11" s="258"/>
      <c r="C11" s="258"/>
      <c r="D11" s="265" t="s">
        <v>29</v>
      </c>
      <c r="E11" s="266"/>
      <c r="F11" s="47">
        <v>26604</v>
      </c>
      <c r="G11" s="47">
        <v>27640</v>
      </c>
      <c r="H11" s="47">
        <v>33626</v>
      </c>
      <c r="I11" s="47">
        <v>23971</v>
      </c>
      <c r="J11" s="47">
        <v>25582</v>
      </c>
      <c r="K11" s="47">
        <v>42922</v>
      </c>
      <c r="L11" s="47">
        <v>76331</v>
      </c>
      <c r="M11" s="48">
        <v>56526</v>
      </c>
      <c r="N11" s="658">
        <v>27496.43</v>
      </c>
      <c r="O11" s="659">
        <v>28.596287200000003</v>
      </c>
      <c r="P11" s="659">
        <v>2.2113486847003228</v>
      </c>
      <c r="Q11" s="658">
        <v>5773</v>
      </c>
      <c r="R11" s="659">
        <v>6.004</v>
      </c>
      <c r="S11" s="659">
        <f>(R11/$R$28)*100</f>
        <v>0.436695197807505</v>
      </c>
      <c r="T11"/>
      <c r="U11"/>
      <c r="V11"/>
      <c r="W11"/>
      <c r="X11"/>
      <c r="Y11"/>
      <c r="Z11"/>
      <c r="AA11"/>
      <c r="AB11"/>
      <c r="AC11"/>
      <c r="AD11"/>
    </row>
    <row r="12" spans="1:30" ht="15.75" customHeight="1">
      <c r="A12" s="257"/>
      <c r="B12" s="258"/>
      <c r="C12" s="258"/>
      <c r="D12" s="265" t="s">
        <v>28</v>
      </c>
      <c r="E12" s="266"/>
      <c r="F12" s="49">
        <v>72221</v>
      </c>
      <c r="G12" s="49">
        <v>70153</v>
      </c>
      <c r="H12" s="49">
        <v>85454</v>
      </c>
      <c r="I12" s="49">
        <v>80052</v>
      </c>
      <c r="J12" s="49">
        <v>80363</v>
      </c>
      <c r="K12" s="49">
        <v>72305</v>
      </c>
      <c r="L12" s="50">
        <v>80569</v>
      </c>
      <c r="M12" s="51">
        <v>79025</v>
      </c>
      <c r="N12" s="658">
        <v>137560</v>
      </c>
      <c r="O12" s="659">
        <v>143.0624</v>
      </c>
      <c r="P12" s="659">
        <v>11.06300436338013</v>
      </c>
      <c r="Q12" s="658">
        <v>141053</v>
      </c>
      <c r="R12" s="659">
        <v>146.695</v>
      </c>
      <c r="S12" s="659">
        <f aca="true" t="shared" si="0" ref="S12:S28">(R12/$R$28)*100</f>
        <v>10.669720526710849</v>
      </c>
      <c r="T12" s="634"/>
      <c r="U12"/>
      <c r="V12"/>
      <c r="W12"/>
      <c r="X12"/>
      <c r="Y12"/>
      <c r="Z12"/>
      <c r="AA12"/>
      <c r="AB12"/>
      <c r="AC12"/>
      <c r="AD12"/>
    </row>
    <row r="13" spans="1:30" ht="19.5" customHeight="1">
      <c r="A13" s="257"/>
      <c r="B13" s="258"/>
      <c r="C13" s="258" t="s">
        <v>30</v>
      </c>
      <c r="D13" s="239"/>
      <c r="E13" s="259"/>
      <c r="F13" s="42">
        <v>119343</v>
      </c>
      <c r="G13" s="42">
        <v>132338</v>
      </c>
      <c r="H13" s="42">
        <v>135005</v>
      </c>
      <c r="I13" s="42">
        <v>157487</v>
      </c>
      <c r="J13" s="42">
        <v>178943</v>
      </c>
      <c r="K13" s="42">
        <v>177089</v>
      </c>
      <c r="L13" s="46">
        <v>182599.85</v>
      </c>
      <c r="M13" s="43">
        <v>202176</v>
      </c>
      <c r="N13" s="44">
        <v>263815.94</v>
      </c>
      <c r="O13" s="45">
        <v>253.26330240000001</v>
      </c>
      <c r="P13" s="45">
        <v>19.58483165063121</v>
      </c>
      <c r="Q13" s="44">
        <v>284639</v>
      </c>
      <c r="R13" s="45">
        <v>273.253</v>
      </c>
      <c r="S13" s="45">
        <f t="shared" si="0"/>
        <v>19.874795617337465</v>
      </c>
      <c r="T13"/>
      <c r="U13"/>
      <c r="V13"/>
      <c r="W13"/>
      <c r="X13"/>
      <c r="Y13"/>
      <c r="Z13"/>
      <c r="AA13"/>
      <c r="AB13"/>
      <c r="AC13"/>
      <c r="AD13"/>
    </row>
    <row r="14" spans="1:30" ht="19.5" customHeight="1">
      <c r="A14" s="257"/>
      <c r="B14" s="258"/>
      <c r="C14" s="258" t="s">
        <v>31</v>
      </c>
      <c r="D14" s="239"/>
      <c r="E14" s="259"/>
      <c r="F14" s="42">
        <v>22547</v>
      </c>
      <c r="G14" s="42">
        <v>25900</v>
      </c>
      <c r="H14" s="42">
        <v>29300</v>
      </c>
      <c r="I14" s="42">
        <v>32925</v>
      </c>
      <c r="J14" s="42">
        <v>33305</v>
      </c>
      <c r="K14" s="42">
        <v>34302</v>
      </c>
      <c r="L14" s="42">
        <v>36560</v>
      </c>
      <c r="M14" s="43">
        <v>39145</v>
      </c>
      <c r="N14" s="44">
        <v>60854</v>
      </c>
      <c r="O14" s="45">
        <v>65.72232000000001</v>
      </c>
      <c r="P14" s="45">
        <v>5.082301939094167</v>
      </c>
      <c r="Q14" s="44">
        <v>62918</v>
      </c>
      <c r="R14" s="45">
        <v>67.951</v>
      </c>
      <c r="S14" s="45">
        <f t="shared" si="0"/>
        <v>4.942350997038269</v>
      </c>
      <c r="T14"/>
      <c r="U14"/>
      <c r="V14"/>
      <c r="W14"/>
      <c r="X14"/>
      <c r="Y14"/>
      <c r="Z14"/>
      <c r="AA14"/>
      <c r="AB14"/>
      <c r="AC14"/>
      <c r="AD14"/>
    </row>
    <row r="15" spans="1:30" ht="8.25" customHeight="1">
      <c r="A15" s="257"/>
      <c r="B15" s="258"/>
      <c r="C15" s="258"/>
      <c r="D15" s="239"/>
      <c r="E15" s="259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5"/>
      <c r="Q15" s="44"/>
      <c r="R15" s="45"/>
      <c r="S15" s="45"/>
      <c r="T15"/>
      <c r="U15"/>
      <c r="V15"/>
      <c r="W15"/>
      <c r="X15"/>
      <c r="Y15"/>
      <c r="Z15"/>
      <c r="AA15"/>
      <c r="AB15"/>
      <c r="AC15"/>
      <c r="AD15"/>
    </row>
    <row r="16" spans="1:30" ht="17.25" customHeight="1">
      <c r="A16" s="257"/>
      <c r="B16" s="258"/>
      <c r="C16" s="267" t="s">
        <v>61</v>
      </c>
      <c r="D16" s="239"/>
      <c r="E16" s="259"/>
      <c r="F16" s="268"/>
      <c r="G16" s="268"/>
      <c r="H16" s="268"/>
      <c r="I16" s="268"/>
      <c r="J16" s="268"/>
      <c r="K16" s="268"/>
      <c r="L16" s="268"/>
      <c r="M16" s="269"/>
      <c r="N16" s="270"/>
      <c r="O16" s="52">
        <v>804.9609568000001</v>
      </c>
      <c r="P16" s="52">
        <v>62.24756873524452</v>
      </c>
      <c r="Q16" s="270"/>
      <c r="R16" s="52">
        <v>819.934</v>
      </c>
      <c r="S16" s="45">
        <f t="shared" si="0"/>
        <v>59.63711530964336</v>
      </c>
      <c r="T16"/>
      <c r="U16"/>
      <c r="V16"/>
      <c r="W16"/>
      <c r="X16"/>
      <c r="Y16"/>
      <c r="Z16"/>
      <c r="AA16"/>
      <c r="AB16"/>
      <c r="AC16"/>
      <c r="AD16"/>
    </row>
    <row r="17" spans="1:30" ht="8.25" customHeight="1">
      <c r="A17" s="257"/>
      <c r="B17" s="258"/>
      <c r="C17" s="267"/>
      <c r="D17" s="239"/>
      <c r="E17" s="259"/>
      <c r="F17" s="268"/>
      <c r="G17" s="268"/>
      <c r="H17" s="268"/>
      <c r="I17" s="268"/>
      <c r="J17" s="268"/>
      <c r="K17" s="268"/>
      <c r="L17" s="268"/>
      <c r="M17" s="269"/>
      <c r="N17" s="271"/>
      <c r="O17" s="52"/>
      <c r="P17" s="52"/>
      <c r="Q17" s="271"/>
      <c r="R17" s="52"/>
      <c r="S17" s="45"/>
      <c r="T17"/>
      <c r="U17"/>
      <c r="V17"/>
      <c r="W17"/>
      <c r="X17"/>
      <c r="Y17"/>
      <c r="Z17"/>
      <c r="AA17"/>
      <c r="AB17"/>
      <c r="AC17"/>
      <c r="AD17"/>
    </row>
    <row r="18" spans="1:30" ht="19.5" customHeight="1">
      <c r="A18" s="257"/>
      <c r="B18" s="258"/>
      <c r="C18" s="258" t="s">
        <v>25</v>
      </c>
      <c r="D18" s="239"/>
      <c r="E18" s="259"/>
      <c r="F18" s="42">
        <v>56300</v>
      </c>
      <c r="G18" s="42">
        <v>59975</v>
      </c>
      <c r="H18" s="42">
        <v>60790</v>
      </c>
      <c r="I18" s="42">
        <v>62450</v>
      </c>
      <c r="J18" s="42">
        <v>62600</v>
      </c>
      <c r="K18" s="42">
        <v>63086</v>
      </c>
      <c r="L18" s="42">
        <v>40284</v>
      </c>
      <c r="M18" s="43">
        <v>45671.5</v>
      </c>
      <c r="N18" s="44">
        <v>363837</v>
      </c>
      <c r="O18" s="45">
        <v>225.57894</v>
      </c>
      <c r="P18" s="45">
        <v>17.444002040414986</v>
      </c>
      <c r="Q18" s="44">
        <v>484444</v>
      </c>
      <c r="R18" s="45">
        <v>300.355</v>
      </c>
      <c r="S18" s="45">
        <f t="shared" si="0"/>
        <v>21.846033667134105</v>
      </c>
      <c r="T18"/>
      <c r="U18"/>
      <c r="V18"/>
      <c r="W18"/>
      <c r="X18"/>
      <c r="Y18"/>
      <c r="Z18"/>
      <c r="AA18"/>
      <c r="AB18"/>
      <c r="AC18"/>
      <c r="AD18"/>
    </row>
    <row r="19" spans="1:30" ht="12" customHeight="1">
      <c r="A19" s="257"/>
      <c r="B19" s="258"/>
      <c r="C19" s="258"/>
      <c r="D19" s="239"/>
      <c r="E19" s="259"/>
      <c r="F19" s="42"/>
      <c r="G19" s="42"/>
      <c r="H19" s="42"/>
      <c r="I19" s="42"/>
      <c r="J19" s="42"/>
      <c r="K19" s="42"/>
      <c r="L19" s="42"/>
      <c r="M19" s="43"/>
      <c r="N19" s="44"/>
      <c r="O19" s="45"/>
      <c r="P19" s="45"/>
      <c r="Q19" s="44"/>
      <c r="R19" s="45"/>
      <c r="S19" s="45"/>
      <c r="T19"/>
      <c r="U19"/>
      <c r="V19"/>
      <c r="W19"/>
      <c r="X19"/>
      <c r="Y19"/>
      <c r="Z19"/>
      <c r="AA19"/>
      <c r="AB19"/>
      <c r="AC19"/>
      <c r="AD19"/>
    </row>
    <row r="20" spans="1:30" ht="15.75" customHeight="1">
      <c r="A20" s="257"/>
      <c r="B20" s="258"/>
      <c r="C20" s="241" t="s">
        <v>62</v>
      </c>
      <c r="D20" s="239"/>
      <c r="E20" s="259"/>
      <c r="F20" s="268"/>
      <c r="G20" s="268"/>
      <c r="H20" s="268"/>
      <c r="I20" s="268"/>
      <c r="J20" s="268"/>
      <c r="K20" s="268"/>
      <c r="L20" s="268"/>
      <c r="M20" s="269"/>
      <c r="N20" s="557"/>
      <c r="O20" s="53">
        <v>1030.5398968</v>
      </c>
      <c r="P20" s="53">
        <v>79.6915707756595</v>
      </c>
      <c r="Q20" s="557"/>
      <c r="R20" s="53">
        <v>1120.289</v>
      </c>
      <c r="S20" s="53">
        <f t="shared" si="0"/>
        <v>81.48314897677747</v>
      </c>
      <c r="T20"/>
      <c r="U20"/>
      <c r="V20"/>
      <c r="W20"/>
      <c r="X20"/>
      <c r="Y20"/>
      <c r="Z20"/>
      <c r="AA20"/>
      <c r="AB20"/>
      <c r="AC20"/>
      <c r="AD20"/>
    </row>
    <row r="21" spans="1:30" ht="19.5" customHeight="1">
      <c r="A21" s="257"/>
      <c r="B21" s="241" t="s">
        <v>63</v>
      </c>
      <c r="C21" s="258"/>
      <c r="D21" s="239"/>
      <c r="E21" s="259"/>
      <c r="F21" s="260"/>
      <c r="G21" s="260"/>
      <c r="H21" s="260"/>
      <c r="I21" s="260"/>
      <c r="J21" s="260"/>
      <c r="K21" s="260"/>
      <c r="L21" s="260"/>
      <c r="M21" s="261"/>
      <c r="N21" s="271"/>
      <c r="O21" s="272"/>
      <c r="P21" s="272"/>
      <c r="Q21" s="271"/>
      <c r="R21" s="272"/>
      <c r="S21" s="45"/>
      <c r="T21"/>
      <c r="U21"/>
      <c r="V21"/>
      <c r="W21"/>
      <c r="X21"/>
      <c r="Y21"/>
      <c r="Z21"/>
      <c r="AA21"/>
      <c r="AB21"/>
      <c r="AC21"/>
      <c r="AD21"/>
    </row>
    <row r="22" spans="1:30" ht="19.5" customHeight="1">
      <c r="A22" s="257"/>
      <c r="B22" s="258"/>
      <c r="C22" s="258" t="s">
        <v>64</v>
      </c>
      <c r="D22" s="239"/>
      <c r="E22" s="273" t="s">
        <v>65</v>
      </c>
      <c r="F22" s="42">
        <v>85.41609</v>
      </c>
      <c r="G22" s="42">
        <v>75.47563799999999</v>
      </c>
      <c r="H22" s="42">
        <v>113.230618</v>
      </c>
      <c r="I22" s="42">
        <v>103.87157399999998</v>
      </c>
      <c r="J22" s="42">
        <v>75.66041399999999</v>
      </c>
      <c r="K22" s="42">
        <v>134.46080500000002</v>
      </c>
      <c r="L22" s="42">
        <v>103.92150699999998</v>
      </c>
      <c r="M22" s="43">
        <v>92.48616000000001</v>
      </c>
      <c r="N22" s="44">
        <v>115.323026</v>
      </c>
      <c r="O22" s="45">
        <v>9.917780236</v>
      </c>
      <c r="P22" s="45">
        <v>0.7669411810923992</v>
      </c>
      <c r="Q22" s="44">
        <v>76.64</v>
      </c>
      <c r="R22" s="45">
        <v>6.591</v>
      </c>
      <c r="S22" s="45">
        <f t="shared" si="0"/>
        <v>0.47939008140394157</v>
      </c>
      <c r="T22"/>
      <c r="U22"/>
      <c r="V22"/>
      <c r="W22"/>
      <c r="X22"/>
      <c r="Y22"/>
      <c r="Z22"/>
      <c r="AA22"/>
      <c r="AB22"/>
      <c r="AC22"/>
      <c r="AD22"/>
    </row>
    <row r="23" spans="1:30" ht="19.5" customHeight="1">
      <c r="A23" s="257"/>
      <c r="B23" s="258"/>
      <c r="C23" s="258" t="s">
        <v>66</v>
      </c>
      <c r="D23" s="239"/>
      <c r="E23" s="259"/>
      <c r="F23" s="42">
        <v>1575992</v>
      </c>
      <c r="G23" s="42">
        <v>1543273</v>
      </c>
      <c r="H23" s="42">
        <v>1625479</v>
      </c>
      <c r="I23" s="42">
        <v>1562267</v>
      </c>
      <c r="J23" s="42">
        <v>1424144</v>
      </c>
      <c r="K23" s="42">
        <v>1639810</v>
      </c>
      <c r="L23" s="42">
        <v>1595104</v>
      </c>
      <c r="M23" s="43">
        <v>1740976</v>
      </c>
      <c r="N23" s="44">
        <v>1531940</v>
      </c>
      <c r="O23" s="45">
        <v>245.11040000000003</v>
      </c>
      <c r="P23" s="45">
        <v>18.954368336543006</v>
      </c>
      <c r="Q23" s="44">
        <v>1500161</v>
      </c>
      <c r="R23" s="45">
        <v>240.026</v>
      </c>
      <c r="S23" s="45">
        <f t="shared" si="0"/>
        <v>17.45806155045706</v>
      </c>
      <c r="T23"/>
      <c r="U23"/>
      <c r="V23"/>
      <c r="W23"/>
      <c r="X23"/>
      <c r="Y23"/>
      <c r="Z23"/>
      <c r="AA23"/>
      <c r="AB23"/>
      <c r="AC23"/>
      <c r="AD23"/>
    </row>
    <row r="24" spans="1:30" ht="19.5" customHeight="1">
      <c r="A24" s="257"/>
      <c r="B24" s="258"/>
      <c r="C24" s="258" t="s">
        <v>260</v>
      </c>
      <c r="D24" s="239"/>
      <c r="E24" s="259"/>
      <c r="F24" s="42">
        <v>77700</v>
      </c>
      <c r="G24" s="42">
        <v>47958</v>
      </c>
      <c r="H24" s="42">
        <v>32768</v>
      </c>
      <c r="I24" s="42">
        <v>31806</v>
      </c>
      <c r="J24" s="42">
        <v>20608</v>
      </c>
      <c r="K24" s="42">
        <v>17800</v>
      </c>
      <c r="L24" s="42">
        <v>15200</v>
      </c>
      <c r="M24" s="43">
        <v>12500</v>
      </c>
      <c r="N24" s="44">
        <v>19980</v>
      </c>
      <c r="O24" s="45">
        <v>7.5924000000000005</v>
      </c>
      <c r="P24" s="45">
        <v>0.5871197067050973</v>
      </c>
      <c r="Q24" s="44">
        <v>20962</v>
      </c>
      <c r="R24" s="45">
        <v>7.966</v>
      </c>
      <c r="S24" s="45">
        <f t="shared" si="0"/>
        <v>0.5793993913615231</v>
      </c>
      <c r="T24"/>
      <c r="U24"/>
      <c r="V24"/>
      <c r="W24"/>
      <c r="X24"/>
      <c r="Y24"/>
      <c r="Z24"/>
      <c r="AA24"/>
      <c r="AB24"/>
      <c r="AC24"/>
      <c r="AD24"/>
    </row>
    <row r="25" spans="1:30" ht="4.5" customHeight="1">
      <c r="A25" s="257"/>
      <c r="B25" s="258"/>
      <c r="C25" s="258"/>
      <c r="D25" s="239"/>
      <c r="E25" s="259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5"/>
      <c r="Q25" s="44"/>
      <c r="R25" s="45"/>
      <c r="S25" s="45"/>
      <c r="T25"/>
      <c r="U25"/>
      <c r="V25"/>
      <c r="W25"/>
      <c r="X25"/>
      <c r="Y25"/>
      <c r="Z25"/>
      <c r="AA25"/>
      <c r="AB25"/>
      <c r="AC25"/>
      <c r="AD25"/>
    </row>
    <row r="26" spans="1:30" ht="18.75" customHeight="1">
      <c r="A26" s="257"/>
      <c r="B26" s="258"/>
      <c r="C26" s="241" t="s">
        <v>67</v>
      </c>
      <c r="D26" s="239"/>
      <c r="E26" s="259"/>
      <c r="F26" s="268"/>
      <c r="G26" s="268"/>
      <c r="H26" s="268"/>
      <c r="I26" s="268"/>
      <c r="J26" s="268"/>
      <c r="K26" s="268"/>
      <c r="L26" s="268"/>
      <c r="M26" s="269"/>
      <c r="N26" s="557"/>
      <c r="O26" s="53">
        <v>262.620580236</v>
      </c>
      <c r="P26" s="53">
        <v>20.3084292243405</v>
      </c>
      <c r="Q26" s="557"/>
      <c r="R26" s="53">
        <v>254.58300000000003</v>
      </c>
      <c r="S26" s="53">
        <f t="shared" si="0"/>
        <v>18.51685102322253</v>
      </c>
      <c r="T26"/>
      <c r="U26"/>
      <c r="V26"/>
      <c r="W26"/>
      <c r="X26"/>
      <c r="Y26"/>
      <c r="Z26"/>
      <c r="AA26"/>
      <c r="AB26"/>
      <c r="AC26"/>
      <c r="AD26"/>
    </row>
    <row r="27" spans="1:30" ht="4.5" customHeight="1">
      <c r="A27" s="435"/>
      <c r="B27" s="436"/>
      <c r="C27" s="437"/>
      <c r="D27" s="436"/>
      <c r="E27" s="438"/>
      <c r="F27" s="439"/>
      <c r="G27" s="439"/>
      <c r="H27" s="439"/>
      <c r="I27" s="439"/>
      <c r="J27" s="439"/>
      <c r="K27" s="439"/>
      <c r="L27" s="439"/>
      <c r="M27" s="440"/>
      <c r="N27" s="441"/>
      <c r="O27" s="442"/>
      <c r="P27" s="442"/>
      <c r="Q27" s="441"/>
      <c r="R27" s="442"/>
      <c r="S27" s="636"/>
      <c r="T27"/>
      <c r="U27"/>
      <c r="V27"/>
      <c r="W27"/>
      <c r="X27"/>
      <c r="Y27"/>
      <c r="Z27"/>
      <c r="AA27"/>
      <c r="AB27"/>
      <c r="AC27"/>
      <c r="AD27"/>
    </row>
    <row r="28" spans="1:30" ht="15.75" customHeight="1">
      <c r="A28" s="257"/>
      <c r="B28" s="241" t="s">
        <v>9</v>
      </c>
      <c r="C28" s="258"/>
      <c r="D28" s="239"/>
      <c r="E28" s="259"/>
      <c r="F28" s="268"/>
      <c r="G28" s="268"/>
      <c r="H28" s="268"/>
      <c r="I28" s="268"/>
      <c r="J28" s="268"/>
      <c r="K28" s="268"/>
      <c r="L28" s="268"/>
      <c r="M28" s="269"/>
      <c r="N28" s="557"/>
      <c r="O28" s="53">
        <v>1293.160477036</v>
      </c>
      <c r="P28" s="53">
        <v>100</v>
      </c>
      <c r="Q28" s="557"/>
      <c r="R28" s="53">
        <v>1374.872</v>
      </c>
      <c r="S28" s="53">
        <f t="shared" si="0"/>
        <v>100</v>
      </c>
      <c r="T28"/>
      <c r="U28"/>
      <c r="V28"/>
      <c r="W28"/>
      <c r="X28"/>
      <c r="Y28"/>
      <c r="Z28"/>
      <c r="AA28"/>
      <c r="AB28"/>
      <c r="AC28"/>
      <c r="AD28"/>
    </row>
    <row r="29" spans="1:19" ht="4.5" customHeight="1">
      <c r="A29" s="274"/>
      <c r="B29" s="275"/>
      <c r="C29" s="275"/>
      <c r="D29" s="275"/>
      <c r="E29" s="276"/>
      <c r="F29" s="277"/>
      <c r="G29" s="277"/>
      <c r="H29" s="277"/>
      <c r="I29" s="277"/>
      <c r="J29" s="277"/>
      <c r="K29" s="277"/>
      <c r="L29" s="277"/>
      <c r="M29" s="278"/>
      <c r="N29" s="279"/>
      <c r="O29" s="286"/>
      <c r="P29" s="276"/>
      <c r="Q29" s="279"/>
      <c r="R29" s="286"/>
      <c r="S29" s="276"/>
    </row>
    <row r="30" spans="1:14" ht="26.25" customHeight="1">
      <c r="A30" s="252"/>
      <c r="B30" s="252"/>
      <c r="C30" s="280" t="s">
        <v>68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</row>
    <row r="31" spans="19:36" ht="15.75">
      <c r="S31" s="238"/>
      <c r="AB31" s="238"/>
      <c r="AC31" s="238"/>
      <c r="AD31" s="238"/>
      <c r="AE31" s="238"/>
      <c r="AF31" s="238"/>
      <c r="AG31" s="238"/>
      <c r="AH31" s="238"/>
      <c r="AI31" s="238"/>
      <c r="AJ31" s="252"/>
    </row>
    <row r="32" spans="28:38" ht="16.5">
      <c r="AB32" s="597"/>
      <c r="AC32" s="681">
        <v>1997</v>
      </c>
      <c r="AD32" s="598">
        <v>1998</v>
      </c>
      <c r="AE32" s="681">
        <v>1999</v>
      </c>
      <c r="AF32" s="598">
        <v>2000</v>
      </c>
      <c r="AG32" s="681">
        <v>2001</v>
      </c>
      <c r="AH32" s="598">
        <v>2002</v>
      </c>
      <c r="AI32" s="681">
        <v>2003</v>
      </c>
      <c r="AJ32" s="598">
        <v>2004</v>
      </c>
      <c r="AK32" s="681">
        <v>2005</v>
      </c>
      <c r="AL32" s="598">
        <v>2006</v>
      </c>
    </row>
    <row r="33" spans="28:39" ht="15.75">
      <c r="AB33" s="597" t="s">
        <v>9</v>
      </c>
      <c r="AC33" s="682">
        <v>943.68905976</v>
      </c>
      <c r="AD33" s="682">
        <v>1007.7185396</v>
      </c>
      <c r="AE33" s="682">
        <v>999.47799436</v>
      </c>
      <c r="AF33" s="682">
        <v>1113.1117974600002</v>
      </c>
      <c r="AG33" s="682">
        <v>1182.041698638</v>
      </c>
      <c r="AH33" s="682">
        <v>1157.332890272</v>
      </c>
      <c r="AI33" s="683">
        <v>1222.7915806759997</v>
      </c>
      <c r="AJ33" s="683">
        <v>1255.756943356</v>
      </c>
      <c r="AK33" s="683">
        <v>1293.160477036</v>
      </c>
      <c r="AL33" s="683">
        <v>1374.90934</v>
      </c>
      <c r="AM33" s="599"/>
    </row>
    <row r="34" spans="28:39" ht="15.75">
      <c r="AB34" s="597" t="s">
        <v>257</v>
      </c>
      <c r="AC34" s="585">
        <v>647.30976</v>
      </c>
      <c r="AD34" s="585">
        <v>707.1774796</v>
      </c>
      <c r="AE34" s="585">
        <v>778.9174474</v>
      </c>
      <c r="AF34" s="585">
        <v>849.0236515000001</v>
      </c>
      <c r="AG34" s="585">
        <v>901.1695801</v>
      </c>
      <c r="AH34" s="585">
        <v>898.7590652</v>
      </c>
      <c r="AI34" s="683">
        <v>956.2751033999998</v>
      </c>
      <c r="AJ34" s="683">
        <v>980.0873217</v>
      </c>
      <c r="AK34" s="683">
        <v>1030.5398968</v>
      </c>
      <c r="AL34" s="683">
        <v>1120.2919</v>
      </c>
      <c r="AM34" s="599"/>
    </row>
    <row r="35" spans="28:39" ht="15.75">
      <c r="AB35" s="597" t="s">
        <v>63</v>
      </c>
      <c r="AC35" s="585">
        <v>296.37929976</v>
      </c>
      <c r="AD35" s="585">
        <v>300.54106</v>
      </c>
      <c r="AE35" s="585">
        <v>220.56054695999998</v>
      </c>
      <c r="AF35" s="585">
        <v>264.08814596</v>
      </c>
      <c r="AG35" s="585">
        <v>280.87211853800005</v>
      </c>
      <c r="AH35" s="585">
        <v>258.57382507200003</v>
      </c>
      <c r="AI35" s="683">
        <v>266.516477276</v>
      </c>
      <c r="AJ35" s="683">
        <v>275.669621656</v>
      </c>
      <c r="AK35" s="683">
        <v>262.620580236</v>
      </c>
      <c r="AL35" s="683">
        <v>254.61744</v>
      </c>
      <c r="AM35" s="599"/>
    </row>
    <row r="36" spans="28:39" ht="16.5">
      <c r="AB36" s="597"/>
      <c r="AC36" s="598"/>
      <c r="AD36" s="599"/>
      <c r="AE36" s="599"/>
      <c r="AF36" s="599"/>
      <c r="AG36" s="599"/>
      <c r="AH36" s="599"/>
      <c r="AI36" s="599"/>
      <c r="AJ36" s="599"/>
      <c r="AK36" s="599"/>
      <c r="AL36" s="599"/>
      <c r="AM36" s="599"/>
    </row>
    <row r="37" spans="28:29" ht="15.75">
      <c r="AB37" s="252"/>
      <c r="AC37" s="281"/>
    </row>
    <row r="38" spans="28:29" ht="15.75">
      <c r="AB38" s="252"/>
      <c r="AC38" s="281"/>
    </row>
    <row r="39" spans="28:36" ht="15.75">
      <c r="AB39" s="238"/>
      <c r="AC39" s="238"/>
      <c r="AD39" s="238"/>
      <c r="AE39" s="238"/>
      <c r="AF39" s="238"/>
      <c r="AG39" s="238"/>
      <c r="AH39" s="238"/>
      <c r="AI39" s="238"/>
      <c r="AJ39" s="238"/>
    </row>
    <row r="40" spans="20:27" ht="18.75">
      <c r="T40" s="282"/>
      <c r="U40" s="563"/>
      <c r="V40" s="563"/>
      <c r="W40" s="563"/>
      <c r="X40" s="563"/>
      <c r="Y40" s="563"/>
      <c r="Z40" s="563"/>
      <c r="AA40" s="563"/>
    </row>
    <row r="41" spans="20:27" ht="18.75">
      <c r="T41" s="282"/>
      <c r="U41" s="563"/>
      <c r="V41" s="563"/>
      <c r="W41" s="563"/>
      <c r="X41" s="563"/>
      <c r="Y41" s="563"/>
      <c r="Z41" s="563"/>
      <c r="AA41" s="563"/>
    </row>
    <row r="42" spans="20:27" ht="18.75">
      <c r="T42" s="282"/>
      <c r="U42" s="563"/>
      <c r="V42" s="563"/>
      <c r="W42" s="563"/>
      <c r="X42" s="563"/>
      <c r="Y42" s="563"/>
      <c r="Z42" s="563"/>
      <c r="AA42" s="563"/>
    </row>
    <row r="43" ht="15.75"/>
    <row r="44" ht="15" customHeight="1"/>
    <row r="45" spans="29:37" ht="15.75">
      <c r="AC45" s="283"/>
      <c r="AD45" s="283"/>
      <c r="AE45" s="283"/>
      <c r="AF45" s="283"/>
      <c r="AG45" s="283"/>
      <c r="AH45" s="283"/>
      <c r="AI45" s="283"/>
      <c r="AJ45"/>
      <c r="AK45"/>
    </row>
    <row r="46" spans="36:37" ht="15.75">
      <c r="AJ46"/>
      <c r="AK46"/>
    </row>
    <row r="47" spans="19:37" ht="16.5">
      <c r="S47" s="252"/>
      <c r="AC47" s="284"/>
      <c r="AD47" s="284"/>
      <c r="AE47" s="284"/>
      <c r="AF47" s="284"/>
      <c r="AG47" s="284"/>
      <c r="AH47" s="284"/>
      <c r="AI47" s="284"/>
      <c r="AJ47"/>
      <c r="AK47"/>
    </row>
  </sheetData>
  <mergeCells count="3">
    <mergeCell ref="N3:P3"/>
    <mergeCell ref="Q3:S3"/>
    <mergeCell ref="A3:E4"/>
  </mergeCells>
  <printOptions horizontalCentered="1"/>
  <pageMargins left="0.6299212598425197" right="0.5118110236220472" top="0.7480314960629921" bottom="0.7480314960629921" header="0.5118110236220472" footer="0.5118110236220472"/>
  <pageSetup horizontalDpi="300" verticalDpi="300" orientation="portrait" paperSize="9" r:id="rId2"/>
  <headerFooter alignWithMargins="0">
    <oddHeader>&amp;C10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6"/>
  <sheetViews>
    <sheetView workbookViewId="0" topLeftCell="A1">
      <pane xSplit="4" ySplit="4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7" sqref="E7:F7"/>
    </sheetView>
  </sheetViews>
  <sheetFormatPr defaultColWidth="9.00390625" defaultRowHeight="15.75"/>
  <cols>
    <col min="1" max="1" width="0.6171875" style="35" customWidth="1"/>
    <col min="2" max="2" width="2.375" style="35" customWidth="1"/>
    <col min="3" max="3" width="14.375" style="35" customWidth="1"/>
    <col min="4" max="4" width="7.625" style="35" customWidth="1"/>
    <col min="5" max="6" width="3.625" style="35" customWidth="1"/>
    <col min="7" max="7" width="4.625" style="35" customWidth="1"/>
    <col min="8" max="8" width="3.875" style="35" customWidth="1"/>
    <col min="9" max="9" width="5.875" style="35" customWidth="1"/>
    <col min="10" max="10" width="9.125" style="35" customWidth="1"/>
    <col min="11" max="12" width="3.375" style="35" customWidth="1"/>
    <col min="13" max="13" width="4.625" style="35" customWidth="1"/>
    <col min="14" max="14" width="4.00390625" style="35" customWidth="1"/>
    <col min="15" max="15" width="8.625" style="35" customWidth="1"/>
    <col min="16" max="16" width="9.375" style="35" customWidth="1"/>
    <col min="17" max="17" width="6.875" style="35" customWidth="1"/>
    <col min="18" max="18" width="8.375" style="35" customWidth="1"/>
    <col min="19" max="19" width="5.00390625" style="35" bestFit="1" customWidth="1"/>
    <col min="20" max="28" width="4.25390625" style="35" customWidth="1"/>
    <col min="29" max="29" width="3.125" style="35" customWidth="1"/>
    <col min="30" max="40" width="2.625" style="35" customWidth="1"/>
    <col min="41" max="41" width="3.00390625" style="35" customWidth="1"/>
    <col min="42" max="16384" width="9.00390625" style="35" customWidth="1"/>
  </cols>
  <sheetData>
    <row r="1" spans="1:16" ht="18.75" customHeight="1">
      <c r="A1" s="34" t="s">
        <v>266</v>
      </c>
      <c r="B1" s="61"/>
      <c r="N1" s="367"/>
      <c r="O1"/>
      <c r="P1"/>
    </row>
    <row r="2" ht="6.75" customHeight="1">
      <c r="A2" s="34"/>
    </row>
    <row r="3" spans="1:29" ht="17.25" customHeight="1">
      <c r="A3" s="687" t="s">
        <v>54</v>
      </c>
      <c r="B3" s="688"/>
      <c r="C3" s="688"/>
      <c r="D3" s="689"/>
      <c r="E3" s="699">
        <v>2005</v>
      </c>
      <c r="F3" s="700"/>
      <c r="G3" s="700"/>
      <c r="H3" s="700"/>
      <c r="I3" s="700"/>
      <c r="J3" s="690"/>
      <c r="K3" s="699">
        <v>2006</v>
      </c>
      <c r="L3" s="700"/>
      <c r="M3" s="700"/>
      <c r="N3" s="700"/>
      <c r="O3" s="700"/>
      <c r="P3" s="690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59"/>
    </row>
    <row r="4" spans="1:29" ht="27" customHeight="1">
      <c r="A4" s="728"/>
      <c r="B4" s="729"/>
      <c r="C4" s="729"/>
      <c r="D4" s="730"/>
      <c r="E4" s="731" t="s">
        <v>69</v>
      </c>
      <c r="F4" s="732"/>
      <c r="G4" s="731" t="s">
        <v>56</v>
      </c>
      <c r="H4" s="732"/>
      <c r="I4" s="63" t="s">
        <v>57</v>
      </c>
      <c r="J4" s="64" t="s">
        <v>70</v>
      </c>
      <c r="K4" s="731" t="s">
        <v>69</v>
      </c>
      <c r="L4" s="732"/>
      <c r="M4" s="731" t="s">
        <v>56</v>
      </c>
      <c r="N4" s="732"/>
      <c r="O4" s="63" t="s">
        <v>57</v>
      </c>
      <c r="P4" s="64" t="s">
        <v>70</v>
      </c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65"/>
    </row>
    <row r="5" spans="1:34" ht="19.5" customHeight="1">
      <c r="A5" s="66"/>
      <c r="B5" s="67" t="s">
        <v>26</v>
      </c>
      <c r="C5" s="67"/>
      <c r="D5" s="54"/>
      <c r="E5" s="733">
        <v>86.76</v>
      </c>
      <c r="F5" s="746"/>
      <c r="G5" s="743">
        <v>93.7</v>
      </c>
      <c r="H5" s="744"/>
      <c r="I5" s="298">
        <v>7.183351796412925</v>
      </c>
      <c r="J5" s="293">
        <v>1452.7722430000001</v>
      </c>
      <c r="K5" s="733">
        <v>88.88</v>
      </c>
      <c r="L5" s="746"/>
      <c r="M5" s="733">
        <v>95.99</v>
      </c>
      <c r="N5" s="746"/>
      <c r="O5" s="298">
        <v>7.1735507544222825</v>
      </c>
      <c r="P5" s="293">
        <v>1877.318146</v>
      </c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8"/>
      <c r="AD5" s="756"/>
      <c r="AE5" s="756"/>
      <c r="AF5" s="623"/>
      <c r="AG5" s="534"/>
      <c r="AH5" s="534"/>
    </row>
    <row r="6" spans="1:34" ht="19.5" customHeight="1">
      <c r="A6" s="66"/>
      <c r="B6" s="67" t="s">
        <v>59</v>
      </c>
      <c r="C6" s="67"/>
      <c r="D6" s="54"/>
      <c r="E6" s="741">
        <v>329.92</v>
      </c>
      <c r="F6" s="740"/>
      <c r="G6" s="741">
        <v>333.22</v>
      </c>
      <c r="H6" s="745"/>
      <c r="I6" s="298">
        <v>25.545823574733305</v>
      </c>
      <c r="J6" s="293">
        <v>4833.410603</v>
      </c>
      <c r="K6" s="741">
        <v>327.492</v>
      </c>
      <c r="L6" s="740"/>
      <c r="M6" s="741">
        <v>330.77</v>
      </c>
      <c r="N6" s="745"/>
      <c r="O6" s="298">
        <v>24.719193489324496</v>
      </c>
      <c r="P6" s="293">
        <v>6351.019938</v>
      </c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8"/>
      <c r="AD6" s="756"/>
      <c r="AE6" s="756"/>
      <c r="AF6" s="623"/>
      <c r="AG6" s="534"/>
      <c r="AH6" s="534"/>
    </row>
    <row r="7" spans="1:34" ht="19.5" customHeight="1">
      <c r="A7" s="66"/>
      <c r="B7" s="67" t="s">
        <v>60</v>
      </c>
      <c r="C7" s="67"/>
      <c r="D7" s="54"/>
      <c r="E7" s="741">
        <v>247.97</v>
      </c>
      <c r="F7" s="740"/>
      <c r="G7" s="741">
        <v>257.89</v>
      </c>
      <c r="H7" s="745"/>
      <c r="I7" s="298">
        <v>19.770930040899874</v>
      </c>
      <c r="J7" s="293">
        <v>4078.3935189999997</v>
      </c>
      <c r="K7" s="741">
        <v>241.991</v>
      </c>
      <c r="L7" s="740"/>
      <c r="M7" s="741">
        <v>251.67</v>
      </c>
      <c r="N7" s="745"/>
      <c r="O7" s="298">
        <v>18.807870802848793</v>
      </c>
      <c r="P7" s="293">
        <v>5061.124028</v>
      </c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8"/>
      <c r="AD7" s="756"/>
      <c r="AE7" s="756"/>
      <c r="AF7" s="623"/>
      <c r="AG7" s="534"/>
      <c r="AH7" s="534"/>
    </row>
    <row r="8" spans="1:34" ht="19.5" customHeight="1">
      <c r="A8" s="66"/>
      <c r="B8" s="67"/>
      <c r="C8" s="68" t="s">
        <v>29</v>
      </c>
      <c r="D8" s="69"/>
      <c r="E8" s="739">
        <v>27.9</v>
      </c>
      <c r="F8" s="740"/>
      <c r="G8" s="739">
        <v>29.01</v>
      </c>
      <c r="H8" s="749"/>
      <c r="I8" s="299">
        <v>2.2243858310877376</v>
      </c>
      <c r="J8" s="294">
        <v>456.825966</v>
      </c>
      <c r="K8" s="739">
        <v>6.026</v>
      </c>
      <c r="L8" s="740"/>
      <c r="M8" s="739">
        <v>6.27</v>
      </c>
      <c r="N8" s="749"/>
      <c r="O8" s="298">
        <v>0.46857134316311816</v>
      </c>
      <c r="P8" s="294">
        <v>123.880683</v>
      </c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8"/>
      <c r="AD8" s="756"/>
      <c r="AE8" s="756"/>
      <c r="AF8" s="623"/>
      <c r="AG8" s="537"/>
      <c r="AH8" s="537"/>
    </row>
    <row r="9" spans="1:34" ht="19.5" customHeight="1">
      <c r="A9" s="66"/>
      <c r="B9" s="67"/>
      <c r="C9" s="68" t="s">
        <v>28</v>
      </c>
      <c r="D9" s="69"/>
      <c r="E9" s="739">
        <v>220.08</v>
      </c>
      <c r="F9" s="740"/>
      <c r="G9" s="739">
        <v>228.88</v>
      </c>
      <c r="H9" s="749"/>
      <c r="I9" s="299">
        <v>17.546544209812136</v>
      </c>
      <c r="J9" s="294">
        <v>3621.567553</v>
      </c>
      <c r="K9" s="739">
        <v>235.965</v>
      </c>
      <c r="L9" s="740"/>
      <c r="M9" s="739">
        <v>245.4</v>
      </c>
      <c r="N9" s="749"/>
      <c r="O9" s="298">
        <v>18.33929945968568</v>
      </c>
      <c r="P9" s="294">
        <v>4937.243345</v>
      </c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8"/>
      <c r="AD9" s="756"/>
      <c r="AE9" s="756"/>
      <c r="AF9" s="623"/>
      <c r="AG9" s="537"/>
      <c r="AH9" s="537"/>
    </row>
    <row r="10" spans="1:34" ht="19.5" customHeight="1">
      <c r="A10" s="66"/>
      <c r="B10" s="67" t="s">
        <v>30</v>
      </c>
      <c r="C10" s="67"/>
      <c r="D10" s="54"/>
      <c r="E10" s="741">
        <v>337.48</v>
      </c>
      <c r="F10" s="740"/>
      <c r="G10" s="741">
        <v>323.98</v>
      </c>
      <c r="H10" s="745"/>
      <c r="I10" s="298">
        <v>24.280649031550787</v>
      </c>
      <c r="J10" s="293">
        <v>2810.517436</v>
      </c>
      <c r="K10" s="741">
        <v>304.391</v>
      </c>
      <c r="L10" s="740"/>
      <c r="M10" s="741">
        <v>292.22</v>
      </c>
      <c r="N10" s="745"/>
      <c r="O10" s="298">
        <v>21.83826441772351</v>
      </c>
      <c r="P10" s="293">
        <v>3331.424527</v>
      </c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8"/>
      <c r="AD10" s="756"/>
      <c r="AE10" s="756"/>
      <c r="AF10" s="623"/>
      <c r="AG10" s="534"/>
      <c r="AH10" s="534"/>
    </row>
    <row r="11" spans="1:34" ht="19.5" customHeight="1">
      <c r="A11" s="66"/>
      <c r="B11" s="67" t="s">
        <v>31</v>
      </c>
      <c r="C11" s="67"/>
      <c r="D11" s="54"/>
      <c r="E11" s="741">
        <v>62.71</v>
      </c>
      <c r="F11" s="740"/>
      <c r="G11" s="743">
        <v>67.7</v>
      </c>
      <c r="H11" s="744"/>
      <c r="I11" s="298">
        <v>5.192405732882042</v>
      </c>
      <c r="J11" s="293">
        <v>1047.3878150000003</v>
      </c>
      <c r="K11" s="741">
        <v>58.762</v>
      </c>
      <c r="L11" s="740"/>
      <c r="M11" s="741">
        <v>63.46</v>
      </c>
      <c r="N11" s="745"/>
      <c r="O11" s="298">
        <v>4.742509958075196</v>
      </c>
      <c r="P11" s="293">
        <v>1246.410685</v>
      </c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8"/>
      <c r="AD11" s="756"/>
      <c r="AE11" s="756"/>
      <c r="AF11" s="623"/>
      <c r="AG11" s="534"/>
      <c r="AH11" s="534"/>
    </row>
    <row r="12" spans="1:33" ht="19.5" customHeight="1">
      <c r="A12" s="66"/>
      <c r="B12" s="70" t="s">
        <v>61</v>
      </c>
      <c r="C12" s="67"/>
      <c r="D12" s="54"/>
      <c r="E12" s="735"/>
      <c r="F12" s="742"/>
      <c r="G12" s="750">
        <v>1076.53</v>
      </c>
      <c r="H12" s="751">
        <v>0</v>
      </c>
      <c r="I12" s="300">
        <v>81.97316017647893</v>
      </c>
      <c r="J12" s="539">
        <v>14222.481616000001</v>
      </c>
      <c r="K12" s="735"/>
      <c r="L12" s="742"/>
      <c r="M12" s="750">
        <v>1034.11</v>
      </c>
      <c r="N12" s="751"/>
      <c r="O12" s="300">
        <v>77.28138942239427</v>
      </c>
      <c r="P12" s="539">
        <f>SUM(P5:P11)-P8-P9</f>
        <v>17867.297324</v>
      </c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8"/>
      <c r="AF12" s="623"/>
      <c r="AG12" s="535"/>
    </row>
    <row r="13" spans="1:34" ht="19.5" customHeight="1">
      <c r="A13" s="66"/>
      <c r="B13" s="67" t="s">
        <v>25</v>
      </c>
      <c r="C13" s="67"/>
      <c r="D13" s="54"/>
      <c r="E13" s="741">
        <v>379.26</v>
      </c>
      <c r="F13" s="740"/>
      <c r="G13" s="741">
        <v>235.14</v>
      </c>
      <c r="H13" s="745"/>
      <c r="I13" s="298">
        <v>18.02683982352107</v>
      </c>
      <c r="J13" s="483">
        <v>766.654193</v>
      </c>
      <c r="K13" s="741">
        <v>490.32</v>
      </c>
      <c r="L13" s="740"/>
      <c r="M13" s="741">
        <v>304</v>
      </c>
      <c r="N13" s="745"/>
      <c r="O13" s="298">
        <f>(M13/M15)*100</f>
        <v>22.71861057760573</v>
      </c>
      <c r="P13" s="483">
        <v>954.265</v>
      </c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8"/>
      <c r="AD13" s="756"/>
      <c r="AE13" s="756"/>
      <c r="AF13" s="623"/>
      <c r="AG13" s="534"/>
      <c r="AH13" s="534"/>
    </row>
    <row r="14" spans="1:29" ht="3.75" customHeight="1">
      <c r="A14" s="443"/>
      <c r="B14" s="444"/>
      <c r="C14" s="444"/>
      <c r="D14" s="445"/>
      <c r="E14" s="733"/>
      <c r="F14" s="734"/>
      <c r="G14" s="733"/>
      <c r="H14" s="746"/>
      <c r="I14" s="446"/>
      <c r="J14" s="447"/>
      <c r="K14" s="733"/>
      <c r="L14" s="734"/>
      <c r="M14" s="733"/>
      <c r="N14" s="746"/>
      <c r="O14" s="446"/>
      <c r="P14" s="447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369"/>
    </row>
    <row r="15" spans="1:34" ht="23.25" customHeight="1">
      <c r="A15" s="66"/>
      <c r="B15" s="71" t="s">
        <v>71</v>
      </c>
      <c r="C15" s="67"/>
      <c r="D15" s="54"/>
      <c r="E15" s="735"/>
      <c r="F15" s="736"/>
      <c r="G15" s="747">
        <v>1311.67</v>
      </c>
      <c r="H15" s="748"/>
      <c r="I15" s="295">
        <v>100</v>
      </c>
      <c r="J15" s="538">
        <v>14989.135809000001</v>
      </c>
      <c r="K15" s="735"/>
      <c r="L15" s="736"/>
      <c r="M15" s="747">
        <v>1338.11</v>
      </c>
      <c r="N15" s="748"/>
      <c r="O15" s="295">
        <v>100</v>
      </c>
      <c r="P15" s="538">
        <v>18821.562324</v>
      </c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8"/>
      <c r="AF15" s="624"/>
      <c r="AG15" s="534"/>
      <c r="AH15" s="534"/>
    </row>
    <row r="16" spans="1:29" ht="4.5" customHeight="1">
      <c r="A16" s="72"/>
      <c r="B16" s="73"/>
      <c r="C16" s="73"/>
      <c r="D16" s="74"/>
      <c r="E16" s="737"/>
      <c r="F16" s="738"/>
      <c r="G16" s="737"/>
      <c r="H16" s="738"/>
      <c r="I16" s="75"/>
      <c r="J16" s="287"/>
      <c r="K16" s="737"/>
      <c r="L16" s="738"/>
      <c r="M16" s="737"/>
      <c r="N16" s="738"/>
      <c r="O16" s="75"/>
      <c r="P16" s="287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</row>
    <row r="17" spans="10:33" ht="21.75" customHeight="1">
      <c r="J17" s="622"/>
      <c r="AG17" s="536"/>
    </row>
    <row r="18" spans="30:38" ht="15.75">
      <c r="AD18" s="40"/>
      <c r="AE18" s="40"/>
      <c r="AF18" s="234"/>
      <c r="AG18" s="234"/>
      <c r="AH18" s="234"/>
      <c r="AI18" s="234"/>
      <c r="AJ18" s="234"/>
      <c r="AK18" s="234"/>
      <c r="AL18" s="234"/>
    </row>
    <row r="19" spans="29:43" ht="15.75">
      <c r="AC19" s="40"/>
      <c r="AD19" s="40"/>
      <c r="AE19" s="40"/>
      <c r="AF19" s="234"/>
      <c r="AG19" s="531"/>
      <c r="AH19" s="531"/>
      <c r="AI19" s="531"/>
      <c r="AJ19" s="531" t="s">
        <v>101</v>
      </c>
      <c r="AK19" s="532"/>
      <c r="AL19" s="532"/>
      <c r="AM19" s="532"/>
      <c r="AN19" s="498" t="s">
        <v>135</v>
      </c>
      <c r="AO19" s="497"/>
      <c r="AP19" s="40"/>
      <c r="AQ19" s="40"/>
    </row>
    <row r="20" spans="1:43" ht="9.75" customHeight="1">
      <c r="A20" s="76"/>
      <c r="AC20" s="519"/>
      <c r="AD20" s="533"/>
      <c r="AE20" s="533"/>
      <c r="AF20" s="65"/>
      <c r="AG20" s="65"/>
      <c r="AH20" s="65"/>
      <c r="AI20" s="65"/>
      <c r="AJ20" s="65"/>
      <c r="AK20" s="65"/>
      <c r="AL20" s="65"/>
      <c r="AM20" s="65"/>
      <c r="AN20" s="520"/>
      <c r="AO20" s="497"/>
      <c r="AP20" s="40"/>
      <c r="AQ20" s="40"/>
    </row>
    <row r="21" spans="29:43" ht="16.5" customHeight="1">
      <c r="AC21" s="40"/>
      <c r="AD21" s="533"/>
      <c r="AE21" s="40"/>
      <c r="AP21" s="40"/>
      <c r="AQ21" s="40"/>
    </row>
    <row r="22" spans="29:43" ht="15" customHeight="1">
      <c r="AC22" s="523"/>
      <c r="AD22" s="523"/>
      <c r="AE22" s="523"/>
      <c r="AF22" s="632"/>
      <c r="AG22" s="632"/>
      <c r="AH22" s="632"/>
      <c r="AI22" s="632"/>
      <c r="AJ22" s="632"/>
      <c r="AK22" s="632"/>
      <c r="AL22" s="632"/>
      <c r="AM22" s="632"/>
      <c r="AN22" s="632"/>
      <c r="AO22" s="523"/>
      <c r="AP22" s="523"/>
      <c r="AQ22" s="40"/>
    </row>
    <row r="23" spans="29:43" ht="12" customHeight="1">
      <c r="AC23" s="674"/>
      <c r="AD23" s="674"/>
      <c r="AE23" s="674"/>
      <c r="AF23" s="675">
        <v>1997</v>
      </c>
      <c r="AG23" s="675">
        <v>1998</v>
      </c>
      <c r="AH23" s="675">
        <v>1999</v>
      </c>
      <c r="AI23" s="675">
        <v>2000</v>
      </c>
      <c r="AJ23" s="675">
        <v>2001</v>
      </c>
      <c r="AK23" s="675">
        <v>2002</v>
      </c>
      <c r="AL23" s="675">
        <v>2003</v>
      </c>
      <c r="AM23" s="675">
        <v>2004</v>
      </c>
      <c r="AN23" s="675">
        <v>2005</v>
      </c>
      <c r="AO23" s="675">
        <v>2006</v>
      </c>
      <c r="AP23" s="523"/>
      <c r="AQ23" s="40"/>
    </row>
    <row r="24" spans="29:43" ht="12" customHeight="1">
      <c r="AC24" s="674"/>
      <c r="AD24" s="674" t="s">
        <v>26</v>
      </c>
      <c r="AE24" s="674"/>
      <c r="AF24" s="676">
        <v>95.11992000000001</v>
      </c>
      <c r="AG24" s="676">
        <v>93.8466</v>
      </c>
      <c r="AH24" s="676">
        <v>100.15596000000001</v>
      </c>
      <c r="AI24" s="676">
        <v>97.00992000000001</v>
      </c>
      <c r="AJ24" s="676">
        <v>93.71484</v>
      </c>
      <c r="AK24" s="676">
        <v>86.72076</v>
      </c>
      <c r="AL24" s="676">
        <v>93.74616000000002</v>
      </c>
      <c r="AM24" s="674">
        <v>94.72</v>
      </c>
      <c r="AN24" s="674">
        <v>93.7</v>
      </c>
      <c r="AO24" s="677">
        <v>95.99</v>
      </c>
      <c r="AP24" s="523"/>
      <c r="AQ24" s="40"/>
    </row>
    <row r="25" spans="29:43" ht="17.25" customHeight="1">
      <c r="AC25" s="674"/>
      <c r="AD25" s="674" t="s">
        <v>76</v>
      </c>
      <c r="AE25" s="674"/>
      <c r="AF25" s="676">
        <v>258.51556</v>
      </c>
      <c r="AG25" s="676">
        <v>285.56437000000005</v>
      </c>
      <c r="AH25" s="676">
        <v>298.50651</v>
      </c>
      <c r="AI25" s="676">
        <v>343.06771</v>
      </c>
      <c r="AJ25" s="676">
        <v>341.42444</v>
      </c>
      <c r="AK25" s="676">
        <v>349.86501000000004</v>
      </c>
      <c r="AL25" s="676">
        <v>311.89305</v>
      </c>
      <c r="AM25" s="674">
        <v>322.93</v>
      </c>
      <c r="AN25" s="674">
        <v>333.221</v>
      </c>
      <c r="AO25" s="678">
        <v>330.767</v>
      </c>
      <c r="AP25" s="523"/>
      <c r="AQ25" s="40"/>
    </row>
    <row r="26" spans="29:43" ht="19.5" customHeight="1">
      <c r="AC26" s="674"/>
      <c r="AD26" s="674" t="s">
        <v>60</v>
      </c>
      <c r="AE26" s="674"/>
      <c r="AF26" s="676">
        <v>204.10208000000003</v>
      </c>
      <c r="AG26" s="676">
        <v>214.69343999999998</v>
      </c>
      <c r="AH26" s="676">
        <v>241.15208</v>
      </c>
      <c r="AI26" s="676">
        <v>226.06376</v>
      </c>
      <c r="AJ26" s="676">
        <v>222.73992</v>
      </c>
      <c r="AK26" s="676">
        <v>234.48360000000002</v>
      </c>
      <c r="AL26" s="676">
        <v>236.80384</v>
      </c>
      <c r="AM26" s="674">
        <v>267.12</v>
      </c>
      <c r="AN26" s="674">
        <v>257.893</v>
      </c>
      <c r="AO26" s="678">
        <v>251.67</v>
      </c>
      <c r="AP26" s="523"/>
      <c r="AQ26" s="40"/>
    </row>
    <row r="27" spans="29:43" ht="19.5" customHeight="1">
      <c r="AC27" s="674"/>
      <c r="AD27" s="674"/>
      <c r="AE27" s="679" t="s">
        <v>29</v>
      </c>
      <c r="AF27" s="680">
        <v>79.6224</v>
      </c>
      <c r="AG27" s="680">
        <v>56.29312</v>
      </c>
      <c r="AH27" s="680">
        <v>45.9472</v>
      </c>
      <c r="AI27" s="680">
        <v>28.44504</v>
      </c>
      <c r="AJ27" s="680">
        <v>12.465440000000001</v>
      </c>
      <c r="AK27" s="680">
        <v>14.91152</v>
      </c>
      <c r="AL27" s="680">
        <v>20.9924</v>
      </c>
      <c r="AM27" s="674">
        <v>31.04</v>
      </c>
      <c r="AN27" s="674">
        <v>29.015</v>
      </c>
      <c r="AO27" s="678">
        <v>6.267</v>
      </c>
      <c r="AP27" s="523"/>
      <c r="AQ27" s="40"/>
    </row>
    <row r="28" spans="29:43" ht="15" customHeight="1">
      <c r="AC28" s="674"/>
      <c r="AD28" s="674"/>
      <c r="AE28" s="679" t="s">
        <v>28</v>
      </c>
      <c r="AF28" s="680">
        <v>124.47968</v>
      </c>
      <c r="AG28" s="680">
        <v>158.40032</v>
      </c>
      <c r="AH28" s="680">
        <v>195.20488</v>
      </c>
      <c r="AI28" s="680">
        <v>197.61872</v>
      </c>
      <c r="AJ28" s="680">
        <v>210.27448</v>
      </c>
      <c r="AK28" s="680">
        <v>219.57208000000003</v>
      </c>
      <c r="AL28" s="680">
        <v>215.81144</v>
      </c>
      <c r="AM28" s="674">
        <v>236</v>
      </c>
      <c r="AN28" s="674">
        <v>228.878</v>
      </c>
      <c r="AO28" s="678">
        <v>245.404</v>
      </c>
      <c r="AP28" s="523"/>
      <c r="AQ28" s="40"/>
    </row>
    <row r="29" spans="29:43" ht="19.5" customHeight="1">
      <c r="AC29" s="674"/>
      <c r="AD29" s="674" t="s">
        <v>77</v>
      </c>
      <c r="AE29" s="674"/>
      <c r="AF29" s="676">
        <v>239.23871999999997</v>
      </c>
      <c r="AG29" s="676">
        <v>263.15962368000004</v>
      </c>
      <c r="AH29" s="676">
        <v>236.42813952</v>
      </c>
      <c r="AI29" s="676">
        <v>210.01248</v>
      </c>
      <c r="AJ29" s="676">
        <v>264.13248</v>
      </c>
      <c r="AK29" s="676">
        <v>200.23775999999998</v>
      </c>
      <c r="AL29" s="676">
        <v>276.46580928</v>
      </c>
      <c r="AM29" s="674">
        <v>277.27</v>
      </c>
      <c r="AN29" s="674">
        <v>323.985</v>
      </c>
      <c r="AO29" s="678">
        <v>292.215</v>
      </c>
      <c r="AP29" s="523"/>
      <c r="AQ29" s="40"/>
    </row>
    <row r="30" spans="29:43" ht="12" customHeight="1">
      <c r="AC30" s="674"/>
      <c r="AD30" s="674" t="s">
        <v>31</v>
      </c>
      <c r="AE30" s="674"/>
      <c r="AF30" s="676">
        <v>45.00191196</v>
      </c>
      <c r="AG30" s="676">
        <v>48.248652240000006</v>
      </c>
      <c r="AH30" s="676">
        <v>47.055168</v>
      </c>
      <c r="AI30" s="676">
        <v>51.131628</v>
      </c>
      <c r="AJ30" s="676">
        <v>47.39904</v>
      </c>
      <c r="AK30" s="676">
        <v>60.40872</v>
      </c>
      <c r="AL30" s="676">
        <v>55.63610496</v>
      </c>
      <c r="AM30" s="674">
        <v>58.08</v>
      </c>
      <c r="AN30" s="674">
        <v>67.73</v>
      </c>
      <c r="AO30" s="678">
        <v>63.463</v>
      </c>
      <c r="AP30" s="523"/>
      <c r="AQ30" s="40"/>
    </row>
    <row r="31" spans="29:43" ht="15.75">
      <c r="AC31" s="674"/>
      <c r="AD31" s="674" t="s">
        <v>281</v>
      </c>
      <c r="AE31" s="674"/>
      <c r="AF31" s="676">
        <v>841.97819196</v>
      </c>
      <c r="AG31" s="676">
        <v>905.51268592</v>
      </c>
      <c r="AH31" s="676">
        <v>923.2978575200001</v>
      </c>
      <c r="AI31" s="676">
        <v>927.285498</v>
      </c>
      <c r="AJ31" s="676">
        <v>969.41072</v>
      </c>
      <c r="AK31" s="676">
        <v>931.71585</v>
      </c>
      <c r="AL31" s="676">
        <v>974.5449642400001</v>
      </c>
      <c r="AM31" s="674">
        <v>1020.12</v>
      </c>
      <c r="AN31" s="674">
        <v>1069.262</v>
      </c>
      <c r="AO31" s="678">
        <v>1034.11</v>
      </c>
      <c r="AP31" s="523"/>
      <c r="AQ31" s="40"/>
    </row>
    <row r="32" spans="29:43" ht="15.75">
      <c r="AC32" s="674"/>
      <c r="AD32" s="674" t="s">
        <v>25</v>
      </c>
      <c r="AE32" s="674"/>
      <c r="AF32" s="676">
        <v>17.22484</v>
      </c>
      <c r="AG32" s="676">
        <v>53.53285964</v>
      </c>
      <c r="AH32" s="676">
        <v>79.90002000000001</v>
      </c>
      <c r="AI32" s="676">
        <v>137.90226</v>
      </c>
      <c r="AJ32" s="676">
        <v>215.42643999999999</v>
      </c>
      <c r="AK32" s="676">
        <v>193.45922000000002</v>
      </c>
      <c r="AL32" s="676">
        <v>179.41126</v>
      </c>
      <c r="AM32" s="674">
        <v>205.73</v>
      </c>
      <c r="AN32" s="674">
        <v>235.143</v>
      </c>
      <c r="AO32" s="678">
        <v>304.001</v>
      </c>
      <c r="AP32" s="523"/>
      <c r="AQ32" s="40"/>
    </row>
    <row r="33" spans="29:43" ht="15.75">
      <c r="AC33" s="523"/>
      <c r="AD33" s="523"/>
      <c r="AE33" s="523"/>
      <c r="AF33" s="633"/>
      <c r="AG33" s="633"/>
      <c r="AH33" s="633"/>
      <c r="AI33" s="633"/>
      <c r="AJ33" s="633"/>
      <c r="AK33" s="633"/>
      <c r="AL33" s="633"/>
      <c r="AM33" s="633"/>
      <c r="AN33" s="633"/>
      <c r="AO33" s="523"/>
      <c r="AP33" s="523"/>
      <c r="AQ33" s="40"/>
    </row>
    <row r="34" spans="29:43" ht="15.75"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523"/>
      <c r="AN34" s="523"/>
      <c r="AO34" s="523"/>
      <c r="AP34" s="523"/>
      <c r="AQ34" s="40"/>
    </row>
    <row r="35" spans="29:43" ht="15.75"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</row>
    <row r="36" spans="1:43" ht="23.25" customHeight="1">
      <c r="A36" s="77" t="s">
        <v>267</v>
      </c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</row>
    <row r="37" spans="1:16" ht="15.75">
      <c r="A37" s="752" t="s">
        <v>72</v>
      </c>
      <c r="B37" s="753"/>
      <c r="C37" s="753"/>
      <c r="D37" s="753"/>
      <c r="E37" s="696">
        <v>2005</v>
      </c>
      <c r="F37" s="697"/>
      <c r="G37" s="697"/>
      <c r="H37" s="697"/>
      <c r="I37" s="697"/>
      <c r="J37" s="698"/>
      <c r="K37" s="696">
        <v>2006</v>
      </c>
      <c r="L37" s="697"/>
      <c r="M37" s="697"/>
      <c r="N37" s="697"/>
      <c r="O37" s="697"/>
      <c r="P37" s="698"/>
    </row>
    <row r="38" spans="1:16" ht="15.75">
      <c r="A38" s="754"/>
      <c r="B38" s="755"/>
      <c r="C38" s="755"/>
      <c r="D38" s="755"/>
      <c r="E38" s="727" t="s">
        <v>73</v>
      </c>
      <c r="F38" s="709"/>
      <c r="G38" s="710"/>
      <c r="H38" s="727" t="s">
        <v>56</v>
      </c>
      <c r="I38" s="710"/>
      <c r="J38" s="38" t="s">
        <v>57</v>
      </c>
      <c r="K38" s="727" t="s">
        <v>73</v>
      </c>
      <c r="L38" s="709"/>
      <c r="M38" s="710"/>
      <c r="N38" s="727" t="s">
        <v>56</v>
      </c>
      <c r="O38" s="710"/>
      <c r="P38" s="38" t="s">
        <v>57</v>
      </c>
    </row>
    <row r="39" spans="1:28" ht="15.75">
      <c r="A39" s="39"/>
      <c r="B39" s="80" t="s">
        <v>74</v>
      </c>
      <c r="C39" s="80"/>
      <c r="D39" s="80"/>
      <c r="E39" s="708">
        <v>96870</v>
      </c>
      <c r="F39" s="704"/>
      <c r="G39" s="705"/>
      <c r="H39" s="702">
        <v>100.7448</v>
      </c>
      <c r="I39" s="703"/>
      <c r="J39" s="694">
        <v>34.728178598988485</v>
      </c>
      <c r="K39" s="708">
        <v>100033</v>
      </c>
      <c r="L39" s="704"/>
      <c r="M39" s="705"/>
      <c r="N39" s="702">
        <v>104.03432</v>
      </c>
      <c r="O39" s="703"/>
      <c r="P39" s="694">
        <f>(N39/N$44)*100</f>
        <v>36.55565763947259</v>
      </c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</row>
    <row r="40" spans="1:16" ht="15.75">
      <c r="A40" s="39"/>
      <c r="B40" s="80"/>
      <c r="C40" s="81" t="s">
        <v>75</v>
      </c>
      <c r="D40" s="80"/>
      <c r="E40" s="706"/>
      <c r="F40" s="704"/>
      <c r="G40" s="705"/>
      <c r="H40" s="691"/>
      <c r="I40" s="703"/>
      <c r="J40" s="695"/>
      <c r="K40" s="706"/>
      <c r="L40" s="704"/>
      <c r="M40" s="705"/>
      <c r="N40" s="691"/>
      <c r="O40" s="703"/>
      <c r="P40" s="695"/>
    </row>
    <row r="41" spans="1:16" ht="19.5" customHeight="1">
      <c r="A41" s="39"/>
      <c r="B41" s="82" t="s">
        <v>76</v>
      </c>
      <c r="C41" s="82"/>
      <c r="D41" s="82"/>
      <c r="E41" s="708">
        <v>135438</v>
      </c>
      <c r="F41" s="707"/>
      <c r="G41" s="701"/>
      <c r="H41" s="702">
        <v>136.79238</v>
      </c>
      <c r="I41" s="692"/>
      <c r="J41" s="296">
        <v>47.1542968333919</v>
      </c>
      <c r="K41" s="708">
        <v>122313</v>
      </c>
      <c r="L41" s="707"/>
      <c r="M41" s="701"/>
      <c r="N41" s="702">
        <v>123.53613</v>
      </c>
      <c r="O41" s="692"/>
      <c r="P41" s="296">
        <f>(N41/N44)*100</f>
        <v>43.40821831089375</v>
      </c>
    </row>
    <row r="42" spans="1:16" ht="19.5" customHeight="1">
      <c r="A42" s="39"/>
      <c r="B42" s="82" t="s">
        <v>77</v>
      </c>
      <c r="C42" s="82"/>
      <c r="D42" s="82"/>
      <c r="E42" s="708">
        <v>54748</v>
      </c>
      <c r="F42" s="707"/>
      <c r="G42" s="701"/>
      <c r="H42" s="702">
        <v>52.55808</v>
      </c>
      <c r="I42" s="692"/>
      <c r="J42" s="296">
        <v>18.117524567619615</v>
      </c>
      <c r="K42" s="708">
        <v>59397</v>
      </c>
      <c r="L42" s="707"/>
      <c r="M42" s="701"/>
      <c r="N42" s="702">
        <v>57.02112</v>
      </c>
      <c r="O42" s="692"/>
      <c r="P42" s="296">
        <f>(N42/N44)*100</f>
        <v>20.036124049633656</v>
      </c>
    </row>
    <row r="43" spans="1:16" ht="3" customHeight="1">
      <c r="A43" s="36"/>
      <c r="B43" s="448"/>
      <c r="C43" s="448"/>
      <c r="D43" s="454"/>
      <c r="E43" s="451"/>
      <c r="F43" s="452"/>
      <c r="G43" s="452"/>
      <c r="H43" s="449"/>
      <c r="I43" s="450"/>
      <c r="J43" s="453"/>
      <c r="K43" s="451"/>
      <c r="L43" s="452"/>
      <c r="M43" s="452"/>
      <c r="N43" s="449"/>
      <c r="O43" s="450"/>
      <c r="P43" s="453"/>
    </row>
    <row r="44" spans="1:16" ht="18" customHeight="1">
      <c r="A44" s="39"/>
      <c r="B44" s="84" t="s">
        <v>9</v>
      </c>
      <c r="C44" s="82"/>
      <c r="D44" s="82"/>
      <c r="E44" s="722"/>
      <c r="F44" s="723"/>
      <c r="G44" s="724"/>
      <c r="H44" s="693">
        <v>290.09526</v>
      </c>
      <c r="I44" s="692"/>
      <c r="J44" s="297">
        <v>100</v>
      </c>
      <c r="K44" s="722"/>
      <c r="L44" s="723"/>
      <c r="M44" s="724"/>
      <c r="N44" s="693">
        <v>284.59157</v>
      </c>
      <c r="O44" s="692"/>
      <c r="P44" s="297">
        <v>100</v>
      </c>
    </row>
    <row r="45" spans="1:16" ht="3.75" customHeight="1">
      <c r="A45" s="55"/>
      <c r="B45" s="85"/>
      <c r="C45" s="85"/>
      <c r="D45" s="85"/>
      <c r="E45" s="86"/>
      <c r="F45" s="56"/>
      <c r="G45" s="56"/>
      <c r="H45" s="725"/>
      <c r="I45" s="726"/>
      <c r="J45" s="87"/>
      <c r="K45" s="86"/>
      <c r="L45" s="56"/>
      <c r="M45" s="56"/>
      <c r="N45" s="725"/>
      <c r="O45" s="726"/>
      <c r="P45" s="87"/>
    </row>
    <row r="46" ht="15.75">
      <c r="A46"/>
    </row>
  </sheetData>
  <mergeCells count="90">
    <mergeCell ref="AD9:AE9"/>
    <mergeCell ref="AD10:AE10"/>
    <mergeCell ref="AD11:AE11"/>
    <mergeCell ref="AD13:AE13"/>
    <mergeCell ref="AD5:AE5"/>
    <mergeCell ref="AD6:AE6"/>
    <mergeCell ref="AD7:AE7"/>
    <mergeCell ref="AD8:AE8"/>
    <mergeCell ref="A37:D38"/>
    <mergeCell ref="E37:J37"/>
    <mergeCell ref="M12:N12"/>
    <mergeCell ref="M11:N11"/>
    <mergeCell ref="M16:N16"/>
    <mergeCell ref="M15:N15"/>
    <mergeCell ref="M14:N14"/>
    <mergeCell ref="M13:N13"/>
    <mergeCell ref="K13:L13"/>
    <mergeCell ref="K14:L14"/>
    <mergeCell ref="M10:N10"/>
    <mergeCell ref="M4:N4"/>
    <mergeCell ref="M5:N5"/>
    <mergeCell ref="M6:N6"/>
    <mergeCell ref="M7:N7"/>
    <mergeCell ref="M8:N8"/>
    <mergeCell ref="M9:N9"/>
    <mergeCell ref="K15:L15"/>
    <mergeCell ref="K16:L16"/>
    <mergeCell ref="G16:H16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G12:H12"/>
    <mergeCell ref="G13:H13"/>
    <mergeCell ref="G11:H11"/>
    <mergeCell ref="G15:H15"/>
    <mergeCell ref="G8:H8"/>
    <mergeCell ref="G9:H9"/>
    <mergeCell ref="G10:H10"/>
    <mergeCell ref="G14:H14"/>
    <mergeCell ref="G5:H5"/>
    <mergeCell ref="G6:H6"/>
    <mergeCell ref="G7:H7"/>
    <mergeCell ref="E13:F13"/>
    <mergeCell ref="E5:F5"/>
    <mergeCell ref="E6:F6"/>
    <mergeCell ref="E7:F7"/>
    <mergeCell ref="E8:F8"/>
    <mergeCell ref="E14:F14"/>
    <mergeCell ref="E15:F15"/>
    <mergeCell ref="E16:F16"/>
    <mergeCell ref="E9:F9"/>
    <mergeCell ref="E10:F10"/>
    <mergeCell ref="E11:F11"/>
    <mergeCell ref="E12:F12"/>
    <mergeCell ref="E3:J3"/>
    <mergeCell ref="K3:P3"/>
    <mergeCell ref="A3:D4"/>
    <mergeCell ref="E4:F4"/>
    <mergeCell ref="G4:H4"/>
    <mergeCell ref="K37:P37"/>
    <mergeCell ref="N38:O38"/>
    <mergeCell ref="N39:O40"/>
    <mergeCell ref="K38:M38"/>
    <mergeCell ref="K39:M40"/>
    <mergeCell ref="H44:I44"/>
    <mergeCell ref="H45:I45"/>
    <mergeCell ref="P39:P40"/>
    <mergeCell ref="J39:J40"/>
    <mergeCell ref="N41:O41"/>
    <mergeCell ref="N42:O42"/>
    <mergeCell ref="N44:O44"/>
    <mergeCell ref="K44:M44"/>
    <mergeCell ref="K41:M41"/>
    <mergeCell ref="K42:M42"/>
    <mergeCell ref="E44:G44"/>
    <mergeCell ref="N45:O45"/>
    <mergeCell ref="E38:G38"/>
    <mergeCell ref="E39:G40"/>
    <mergeCell ref="E41:G41"/>
    <mergeCell ref="E42:G42"/>
    <mergeCell ref="H38:I38"/>
    <mergeCell ref="H39:I40"/>
    <mergeCell ref="H41:I41"/>
    <mergeCell ref="H42:I42"/>
  </mergeCells>
  <printOptions horizontalCentered="1"/>
  <pageMargins left="0.511811023622047" right="0.511811023622047" top="0.748031496062992" bottom="0.511811023622047" header="0.511811023622047" footer="0.354330708661417"/>
  <pageSetup fitToHeight="1" fitToWidth="1" horizontalDpi="600" verticalDpi="600" orientation="portrait" paperSize="9" scale="96" r:id="rId2"/>
  <headerFooter alignWithMargins="0">
    <oddHeader>&amp;C11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68"/>
  <sheetViews>
    <sheetView workbookViewId="0" topLeftCell="H1">
      <selection activeCell="J5" sqref="J5"/>
    </sheetView>
  </sheetViews>
  <sheetFormatPr defaultColWidth="9.00390625" defaultRowHeight="15.75"/>
  <cols>
    <col min="1" max="1" width="0.74609375" style="89" customWidth="1"/>
    <col min="2" max="9" width="3.125" style="89" customWidth="1"/>
    <col min="10" max="10" width="10.625" style="89" customWidth="1"/>
    <col min="11" max="11" width="11.00390625" style="89" customWidth="1"/>
    <col min="12" max="17" width="3.875" style="89" customWidth="1"/>
    <col min="18" max="29" width="3.625" style="89" customWidth="1"/>
    <col min="30" max="30" width="7.375" style="89" customWidth="1"/>
    <col min="31" max="43" width="1.625" style="89" customWidth="1"/>
    <col min="44" max="16384" width="9.00390625" style="89" customWidth="1"/>
  </cols>
  <sheetData>
    <row r="1" spans="1:9" ht="12.75" customHeight="1">
      <c r="A1" s="88" t="s">
        <v>264</v>
      </c>
      <c r="C1" s="90"/>
      <c r="D1" s="90"/>
      <c r="E1" s="90"/>
      <c r="F1" s="90"/>
      <c r="G1" s="90"/>
      <c r="H1" s="90"/>
      <c r="I1" s="90"/>
    </row>
    <row r="2" ht="3.75" customHeight="1"/>
    <row r="3" spans="1:44" ht="12.75" customHeight="1">
      <c r="A3" s="91"/>
      <c r="B3" s="697" t="s">
        <v>78</v>
      </c>
      <c r="C3" s="697"/>
      <c r="D3" s="78"/>
      <c r="E3" s="78"/>
      <c r="F3" s="848" t="s">
        <v>79</v>
      </c>
      <c r="G3" s="849"/>
      <c r="H3" s="849"/>
      <c r="I3" s="850"/>
      <c r="J3" s="93" t="s">
        <v>80</v>
      </c>
      <c r="K3" s="92" t="s">
        <v>81</v>
      </c>
      <c r="L3" s="727" t="s">
        <v>82</v>
      </c>
      <c r="M3" s="839"/>
      <c r="N3" s="839"/>
      <c r="O3" s="839"/>
      <c r="P3" s="839"/>
      <c r="Q3" s="839"/>
      <c r="R3" s="839"/>
      <c r="S3" s="839"/>
      <c r="T3" s="846"/>
      <c r="U3" s="95"/>
      <c r="V3" s="95"/>
      <c r="W3" s="95"/>
      <c r="X3" s="95"/>
      <c r="Y3" s="95"/>
      <c r="Z3" s="95"/>
      <c r="AA3" s="95"/>
      <c r="AB3" s="95"/>
      <c r="AC3" s="95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1.25" customHeight="1">
      <c r="A4" s="94"/>
      <c r="B4" s="847"/>
      <c r="C4" s="847"/>
      <c r="D4" s="95"/>
      <c r="E4" s="95"/>
      <c r="F4" s="851" t="s">
        <v>83</v>
      </c>
      <c r="G4" s="852"/>
      <c r="H4" s="852"/>
      <c r="I4" s="853"/>
      <c r="J4" s="97" t="s">
        <v>84</v>
      </c>
      <c r="K4" s="96" t="s">
        <v>85</v>
      </c>
      <c r="L4" s="696" t="s">
        <v>33</v>
      </c>
      <c r="M4" s="698"/>
      <c r="N4" s="696" t="s">
        <v>232</v>
      </c>
      <c r="O4" s="698"/>
      <c r="P4" s="696" t="s">
        <v>86</v>
      </c>
      <c r="Q4" s="698"/>
      <c r="R4" s="696" t="s">
        <v>9</v>
      </c>
      <c r="S4" s="697"/>
      <c r="T4" s="698"/>
      <c r="U4" s="95"/>
      <c r="V4" s="95"/>
      <c r="W4" s="95"/>
      <c r="X4" s="95"/>
      <c r="Y4" s="95"/>
      <c r="Z4" s="95"/>
      <c r="AA4" s="95"/>
      <c r="AB4" s="95"/>
      <c r="AC4" s="95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9.75" customHeight="1">
      <c r="A5" s="98"/>
      <c r="B5" s="831"/>
      <c r="C5" s="831"/>
      <c r="D5" s="99"/>
      <c r="E5" s="99"/>
      <c r="F5" s="854" t="s">
        <v>87</v>
      </c>
      <c r="G5" s="855"/>
      <c r="H5" s="855"/>
      <c r="I5" s="856"/>
      <c r="J5" s="101" t="s">
        <v>87</v>
      </c>
      <c r="K5" s="100" t="s">
        <v>87</v>
      </c>
      <c r="L5" s="830"/>
      <c r="M5" s="832"/>
      <c r="N5" s="830"/>
      <c r="O5" s="832"/>
      <c r="P5" s="830"/>
      <c r="Q5" s="832"/>
      <c r="R5" s="830"/>
      <c r="S5" s="831"/>
      <c r="T5" s="832"/>
      <c r="U5" s="95"/>
      <c r="V5" s="95"/>
      <c r="W5" s="95"/>
      <c r="X5" s="95"/>
      <c r="Y5" s="95"/>
      <c r="Z5" s="95"/>
      <c r="AA5" s="95"/>
      <c r="AB5" s="95"/>
      <c r="AC5" s="9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7.25" customHeight="1">
      <c r="A6" s="94"/>
      <c r="B6" s="839">
        <v>2005</v>
      </c>
      <c r="C6" s="839"/>
      <c r="D6" s="37"/>
      <c r="E6" s="37"/>
      <c r="F6" s="840">
        <v>688.84</v>
      </c>
      <c r="G6" s="841"/>
      <c r="H6" s="841"/>
      <c r="I6" s="842"/>
      <c r="J6" s="103">
        <v>587.28</v>
      </c>
      <c r="K6" s="104">
        <v>353.1</v>
      </c>
      <c r="L6" s="836">
        <v>114.881</v>
      </c>
      <c r="M6" s="837"/>
      <c r="N6" s="836">
        <v>0.4417</v>
      </c>
      <c r="O6" s="837"/>
      <c r="P6" s="833">
        <v>2156.82687</v>
      </c>
      <c r="Q6" s="835"/>
      <c r="R6" s="833">
        <v>2272.149896</v>
      </c>
      <c r="S6" s="834"/>
      <c r="T6" s="835"/>
      <c r="U6" s="570"/>
      <c r="V6" s="570"/>
      <c r="W6" s="570"/>
      <c r="X6" s="570"/>
      <c r="Y6" s="570"/>
      <c r="Z6" s="570"/>
      <c r="AA6" s="570"/>
      <c r="AB6" s="570"/>
      <c r="AC6" s="570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5" ht="17.25" customHeight="1">
      <c r="A7" s="105"/>
      <c r="B7" s="839">
        <v>2006</v>
      </c>
      <c r="C7" s="839"/>
      <c r="D7" s="37"/>
      <c r="E7" s="37"/>
      <c r="F7" s="840">
        <v>710.72</v>
      </c>
      <c r="G7" s="841"/>
      <c r="H7" s="841"/>
      <c r="I7" s="842"/>
      <c r="J7" s="103">
        <v>618.78</v>
      </c>
      <c r="K7" s="104">
        <v>367.3</v>
      </c>
      <c r="L7" s="836">
        <v>76.64</v>
      </c>
      <c r="M7" s="837"/>
      <c r="N7" s="836">
        <v>0.4079</v>
      </c>
      <c r="O7" s="837"/>
      <c r="P7" s="833">
        <v>2273.1677950000003</v>
      </c>
      <c r="Q7" s="835"/>
      <c r="R7" s="833">
        <v>2350.215695</v>
      </c>
      <c r="S7" s="834"/>
      <c r="T7" s="835"/>
      <c r="U7" s="570"/>
      <c r="V7" s="570"/>
      <c r="W7" s="570"/>
      <c r="X7" s="570"/>
      <c r="Y7" s="570"/>
      <c r="Z7" s="570"/>
      <c r="AA7" s="570"/>
      <c r="AB7" s="570"/>
      <c r="AC7" s="570"/>
      <c r="AE7"/>
      <c r="AF7"/>
      <c r="AG7"/>
      <c r="AH7"/>
      <c r="AI7" s="499"/>
      <c r="AJ7" s="499"/>
      <c r="AK7" s="499"/>
      <c r="AL7" s="499"/>
      <c r="AM7" s="499"/>
      <c r="AN7" s="499"/>
      <c r="AO7" s="499"/>
      <c r="AP7" s="499"/>
      <c r="AQ7" s="499"/>
      <c r="AR7" s="499"/>
      <c r="AS7" s="500"/>
    </row>
    <row r="8" spans="1:45" ht="13.5" customHeight="1">
      <c r="A8" s="80"/>
      <c r="B8" s="95"/>
      <c r="C8" s="95"/>
      <c r="D8" s="95"/>
      <c r="E8" s="95"/>
      <c r="F8" s="106"/>
      <c r="G8" s="106"/>
      <c r="H8" s="106"/>
      <c r="I8" s="106"/>
      <c r="J8" s="107"/>
      <c r="K8" s="107"/>
      <c r="AE8" s="501">
        <f>(L7/L6-1)*100</f>
        <v>-33.287488792750764</v>
      </c>
      <c r="AF8" s="501">
        <f>(S7/P6-1)*100</f>
        <v>-100</v>
      </c>
      <c r="AG8" s="501">
        <f>(T7/R6-1)*100</f>
        <v>-100</v>
      </c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</row>
    <row r="9" spans="1:45" ht="13.5" customHeight="1">
      <c r="A9" s="80"/>
      <c r="B9" s="95"/>
      <c r="C9" s="95"/>
      <c r="D9" s="95"/>
      <c r="E9" s="95"/>
      <c r="F9" s="106"/>
      <c r="G9" s="106"/>
      <c r="H9" s="106"/>
      <c r="I9" s="106"/>
      <c r="J9" s="107"/>
      <c r="K9" s="107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80"/>
      <c r="AE9" s="510"/>
      <c r="AF9" s="510"/>
      <c r="AG9" s="51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500"/>
      <c r="AS9" s="500"/>
    </row>
    <row r="10" spans="1:45" ht="13.5" customHeight="1">
      <c r="A10" s="80"/>
      <c r="B10" s="95"/>
      <c r="C10" s="95"/>
      <c r="D10" s="95"/>
      <c r="E10" s="95"/>
      <c r="F10" s="106"/>
      <c r="G10" s="106"/>
      <c r="H10" s="106"/>
      <c r="I10" s="106"/>
      <c r="J10" s="107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80"/>
      <c r="AE10" s="523"/>
      <c r="AR10" s="500"/>
      <c r="AS10" s="500"/>
    </row>
    <row r="11" spans="1:45" ht="13.5" customHeight="1">
      <c r="A11" s="80"/>
      <c r="B11" s="95"/>
      <c r="C11" s="95"/>
      <c r="D11" s="95"/>
      <c r="E11" s="95"/>
      <c r="F11" s="106"/>
      <c r="G11" s="106"/>
      <c r="H11" s="106"/>
      <c r="I11" s="106"/>
      <c r="J11" s="107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80"/>
      <c r="AE11" s="564"/>
      <c r="AF11" s="564" t="s">
        <v>11</v>
      </c>
      <c r="AG11" s="564" t="s">
        <v>12</v>
      </c>
      <c r="AH11" s="564" t="s">
        <v>13</v>
      </c>
      <c r="AI11" s="564" t="s">
        <v>14</v>
      </c>
      <c r="AJ11" s="564" t="s">
        <v>15</v>
      </c>
      <c r="AK11" s="564" t="s">
        <v>16</v>
      </c>
      <c r="AL11" s="564" t="s">
        <v>17</v>
      </c>
      <c r="AM11" s="564" t="s">
        <v>18</v>
      </c>
      <c r="AN11" s="564" t="s">
        <v>19</v>
      </c>
      <c r="AO11" s="564" t="s">
        <v>20</v>
      </c>
      <c r="AP11" s="564" t="s">
        <v>21</v>
      </c>
      <c r="AQ11" s="564" t="s">
        <v>22</v>
      </c>
      <c r="AR11" s="500"/>
      <c r="AS11" s="500"/>
    </row>
    <row r="12" spans="1:45" ht="13.5" customHeight="1">
      <c r="A12" s="80"/>
      <c r="B12" s="95"/>
      <c r="C12" s="95"/>
      <c r="D12" s="95"/>
      <c r="E12" s="95"/>
      <c r="F12" s="106"/>
      <c r="G12" s="106"/>
      <c r="H12" s="106"/>
      <c r="I12" s="106"/>
      <c r="J12" s="107"/>
      <c r="K12" s="107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80"/>
      <c r="AE12" s="565">
        <v>2002</v>
      </c>
      <c r="AF12" s="566">
        <v>282.3</v>
      </c>
      <c r="AG12" s="566">
        <v>298.7</v>
      </c>
      <c r="AH12" s="566">
        <v>295.8</v>
      </c>
      <c r="AI12" s="566">
        <v>303.8</v>
      </c>
      <c r="AJ12" s="566">
        <v>301.6</v>
      </c>
      <c r="AK12" s="566">
        <v>294.2</v>
      </c>
      <c r="AL12" s="566">
        <v>285.2</v>
      </c>
      <c r="AM12" s="566">
        <v>284.5</v>
      </c>
      <c r="AN12" s="566">
        <v>292.4</v>
      </c>
      <c r="AO12" s="566">
        <v>297</v>
      </c>
      <c r="AP12" s="566">
        <v>308</v>
      </c>
      <c r="AQ12" s="566">
        <v>304.7</v>
      </c>
      <c r="AR12" s="500"/>
      <c r="AS12" s="500"/>
    </row>
    <row r="13" spans="1:45" ht="13.5" customHeight="1">
      <c r="A13" s="80"/>
      <c r="B13" s="95"/>
      <c r="C13" s="95"/>
      <c r="D13" s="95"/>
      <c r="E13" s="95"/>
      <c r="F13" s="106"/>
      <c r="G13" s="106"/>
      <c r="H13" s="106"/>
      <c r="I13" s="106"/>
      <c r="J13" s="107"/>
      <c r="K13" s="107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80"/>
      <c r="AE13" s="565">
        <v>2003</v>
      </c>
      <c r="AF13" s="567">
        <v>313.2</v>
      </c>
      <c r="AG13" s="567">
        <v>307.9</v>
      </c>
      <c r="AH13" s="567">
        <v>314</v>
      </c>
      <c r="AI13" s="567">
        <v>313.1</v>
      </c>
      <c r="AJ13" s="567">
        <v>320.65</v>
      </c>
      <c r="AK13" s="567">
        <v>304.5</v>
      </c>
      <c r="AL13" s="567">
        <v>301.7</v>
      </c>
      <c r="AM13" s="567">
        <v>303.2</v>
      </c>
      <c r="AN13" s="567">
        <v>303.4</v>
      </c>
      <c r="AO13" s="567">
        <v>313.8</v>
      </c>
      <c r="AP13" s="567">
        <v>320.7</v>
      </c>
      <c r="AQ13" s="567">
        <v>323.8</v>
      </c>
      <c r="AR13" s="500"/>
      <c r="AS13" s="500"/>
    </row>
    <row r="14" spans="1:45" ht="13.5" customHeight="1">
      <c r="A14" s="80"/>
      <c r="B14" s="95"/>
      <c r="C14" s="95"/>
      <c r="D14" s="95"/>
      <c r="E14" s="95"/>
      <c r="F14" s="106"/>
      <c r="G14" s="106"/>
      <c r="H14" s="106"/>
      <c r="I14" s="106"/>
      <c r="J14" s="107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80"/>
      <c r="AE14" s="565">
        <v>2004</v>
      </c>
      <c r="AF14" s="566">
        <v>315.1</v>
      </c>
      <c r="AG14" s="566">
        <v>326.7</v>
      </c>
      <c r="AH14" s="566">
        <v>326.4</v>
      </c>
      <c r="AI14" s="566">
        <v>324.6</v>
      </c>
      <c r="AJ14" s="566">
        <v>322.9</v>
      </c>
      <c r="AK14" s="566">
        <v>319.6</v>
      </c>
      <c r="AL14" s="566">
        <v>306.5</v>
      </c>
      <c r="AM14" s="566">
        <v>311.9</v>
      </c>
      <c r="AN14" s="566">
        <v>314.5</v>
      </c>
      <c r="AO14" s="566">
        <v>322.5</v>
      </c>
      <c r="AP14" s="566">
        <v>332.6</v>
      </c>
      <c r="AQ14" s="566">
        <v>332.4</v>
      </c>
      <c r="AR14" s="500"/>
      <c r="AS14" s="500"/>
    </row>
    <row r="15" spans="1:45" ht="13.5" customHeight="1">
      <c r="A15" s="80"/>
      <c r="B15" s="95"/>
      <c r="C15" s="95"/>
      <c r="D15" s="95"/>
      <c r="E15" s="95"/>
      <c r="F15" s="106"/>
      <c r="G15" s="106"/>
      <c r="H15" s="106"/>
      <c r="I15" s="106"/>
      <c r="J15" s="107"/>
      <c r="K15" s="107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80"/>
      <c r="AE15" s="568">
        <v>2005</v>
      </c>
      <c r="AF15" s="569">
        <v>340.5</v>
      </c>
      <c r="AG15" s="569">
        <v>341.2</v>
      </c>
      <c r="AH15" s="569">
        <v>347.3</v>
      </c>
      <c r="AI15" s="569">
        <v>346.7</v>
      </c>
      <c r="AJ15" s="569">
        <v>339.4</v>
      </c>
      <c r="AK15" s="569">
        <v>330.4</v>
      </c>
      <c r="AL15" s="569">
        <v>324.6</v>
      </c>
      <c r="AM15" s="569">
        <v>317.3</v>
      </c>
      <c r="AN15" s="569">
        <v>320</v>
      </c>
      <c r="AO15" s="569">
        <v>332.6</v>
      </c>
      <c r="AP15" s="569">
        <v>340.3</v>
      </c>
      <c r="AQ15" s="569">
        <v>353.1</v>
      </c>
      <c r="AR15" s="500"/>
      <c r="AS15" s="500"/>
    </row>
    <row r="16" spans="1:45" ht="13.5" customHeight="1">
      <c r="A16" s="80"/>
      <c r="B16" s="95"/>
      <c r="C16" s="95"/>
      <c r="D16" s="95"/>
      <c r="E16" s="95"/>
      <c r="F16" s="106"/>
      <c r="G16" s="106"/>
      <c r="H16" s="106"/>
      <c r="I16" s="106"/>
      <c r="J16" s="107"/>
      <c r="K16" s="107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80"/>
      <c r="AE16" s="568">
        <v>2006</v>
      </c>
      <c r="AF16" s="569">
        <v>340.9</v>
      </c>
      <c r="AG16" s="569">
        <v>344.6</v>
      </c>
      <c r="AH16" s="569">
        <v>348.4</v>
      </c>
      <c r="AI16" s="569">
        <v>345.8</v>
      </c>
      <c r="AJ16" s="569">
        <v>337.5</v>
      </c>
      <c r="AK16" s="569">
        <v>333.1</v>
      </c>
      <c r="AL16" s="569">
        <v>325.4</v>
      </c>
      <c r="AM16" s="569">
        <v>323.1</v>
      </c>
      <c r="AN16" s="569">
        <v>326.2</v>
      </c>
      <c r="AO16" s="569">
        <v>338.2</v>
      </c>
      <c r="AP16" s="569">
        <v>353.6</v>
      </c>
      <c r="AQ16" s="569">
        <v>367.3</v>
      </c>
      <c r="AR16" s="500"/>
      <c r="AS16" s="500"/>
    </row>
    <row r="17" spans="1:45" ht="13.5" customHeight="1">
      <c r="A17" s="80"/>
      <c r="B17" s="95"/>
      <c r="C17" s="95"/>
      <c r="D17" s="95"/>
      <c r="E17" s="95"/>
      <c r="F17" s="106"/>
      <c r="G17" s="106"/>
      <c r="H17" s="106"/>
      <c r="I17" s="106"/>
      <c r="J17" s="107"/>
      <c r="K17" s="107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80"/>
      <c r="AR17" s="500"/>
      <c r="AS17" s="500"/>
    </row>
    <row r="18" spans="1:45" ht="13.5" customHeight="1">
      <c r="A18" s="80"/>
      <c r="B18" s="95"/>
      <c r="C18" s="95"/>
      <c r="D18" s="95"/>
      <c r="E18" s="95"/>
      <c r="F18" s="106"/>
      <c r="G18" s="106"/>
      <c r="H18" s="106"/>
      <c r="I18" s="106"/>
      <c r="J18" s="107"/>
      <c r="K18" s="107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8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</row>
    <row r="19" spans="1:45" ht="13.5" customHeight="1">
      <c r="A19" s="80"/>
      <c r="B19" s="95"/>
      <c r="C19" s="95"/>
      <c r="D19" s="95"/>
      <c r="E19" s="95"/>
      <c r="F19" s="106"/>
      <c r="G19" s="106"/>
      <c r="H19" s="106"/>
      <c r="I19" s="106"/>
      <c r="J19" s="107"/>
      <c r="K19" s="107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0"/>
      <c r="AS19" s="500"/>
    </row>
    <row r="20" spans="1:45" ht="13.5" customHeight="1">
      <c r="A20" s="80"/>
      <c r="B20" s="95"/>
      <c r="C20" s="95"/>
      <c r="D20" s="95"/>
      <c r="E20" s="95"/>
      <c r="F20" s="106"/>
      <c r="G20" s="106"/>
      <c r="H20" s="106"/>
      <c r="I20" s="106"/>
      <c r="J20" s="107"/>
      <c r="K20" s="107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</row>
    <row r="21" spans="2:45" ht="14.25" customHeight="1">
      <c r="B21" s="95"/>
      <c r="C21" s="95"/>
      <c r="D21" s="95"/>
      <c r="E21" s="95"/>
      <c r="F21" s="106"/>
      <c r="G21" s="106"/>
      <c r="H21" s="106"/>
      <c r="I21" s="106"/>
      <c r="J21" s="107"/>
      <c r="K21" s="107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</row>
    <row r="22" spans="2:29" ht="10.5" customHeight="1">
      <c r="B22" s="95"/>
      <c r="C22" s="95"/>
      <c r="D22" s="95"/>
      <c r="E22" s="95"/>
      <c r="F22" s="106"/>
      <c r="G22" s="106"/>
      <c r="H22" s="106"/>
      <c r="I22" s="106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</row>
    <row r="23" spans="1:9" ht="12.75">
      <c r="A23" s="88" t="s">
        <v>268</v>
      </c>
      <c r="C23" s="109"/>
      <c r="D23" s="109"/>
      <c r="E23" s="109"/>
      <c r="F23" s="109"/>
      <c r="G23" s="109"/>
      <c r="H23" s="109"/>
      <c r="I23" s="109"/>
    </row>
    <row r="24" spans="12:29" ht="4.5" customHeight="1">
      <c r="L24" s="110"/>
      <c r="M24" s="110"/>
      <c r="N24" s="110"/>
      <c r="O24" s="110"/>
      <c r="P24" s="110"/>
      <c r="Q24" s="110"/>
      <c r="R24" s="110"/>
      <c r="S24" s="110"/>
      <c r="T24"/>
      <c r="U24"/>
      <c r="V24"/>
      <c r="W24"/>
      <c r="X24"/>
      <c r="Y24"/>
      <c r="Z24"/>
      <c r="AA24"/>
      <c r="AB24"/>
      <c r="AC24"/>
    </row>
    <row r="25" spans="1:33" ht="12" customHeight="1">
      <c r="A25" s="696" t="s">
        <v>88</v>
      </c>
      <c r="B25" s="697"/>
      <c r="C25" s="697"/>
      <c r="D25" s="697"/>
      <c r="E25" s="697"/>
      <c r="F25" s="697"/>
      <c r="G25" s="697"/>
      <c r="H25" s="697"/>
      <c r="I25" s="697"/>
      <c r="J25" s="698"/>
      <c r="K25" s="727">
        <v>2005</v>
      </c>
      <c r="L25" s="862"/>
      <c r="M25" s="862"/>
      <c r="N25" s="863"/>
      <c r="O25" s="727">
        <v>2006</v>
      </c>
      <c r="P25" s="862"/>
      <c r="Q25" s="862"/>
      <c r="R25" s="862"/>
      <c r="S25" s="862"/>
      <c r="T25" s="863"/>
      <c r="U25" s="95"/>
      <c r="V25" s="95"/>
      <c r="W25" s="95"/>
      <c r="X25" s="95"/>
      <c r="Y25" s="95"/>
      <c r="Z25" s="95"/>
      <c r="AA25" s="95"/>
      <c r="AB25" s="95"/>
      <c r="AC25" s="95"/>
      <c r="AF25"/>
      <c r="AG25"/>
    </row>
    <row r="26" spans="1:29" ht="10.5" customHeight="1">
      <c r="A26" s="843"/>
      <c r="B26" s="844"/>
      <c r="C26" s="844"/>
      <c r="D26" s="844"/>
      <c r="E26" s="844"/>
      <c r="F26" s="844"/>
      <c r="G26" s="844"/>
      <c r="H26" s="844"/>
      <c r="I26" s="844"/>
      <c r="J26" s="845"/>
      <c r="K26" s="79" t="s">
        <v>65</v>
      </c>
      <c r="L26" s="727" t="s">
        <v>57</v>
      </c>
      <c r="M26" s="839"/>
      <c r="N26" s="846"/>
      <c r="O26" s="805" t="s">
        <v>65</v>
      </c>
      <c r="P26" s="806"/>
      <c r="Q26" s="807"/>
      <c r="R26" s="805" t="s">
        <v>57</v>
      </c>
      <c r="S26" s="806"/>
      <c r="T26" s="807"/>
      <c r="U26" s="540"/>
      <c r="V26" s="540"/>
      <c r="W26" s="540"/>
      <c r="X26" s="540"/>
      <c r="Y26" s="540"/>
      <c r="Z26" s="540"/>
      <c r="AA26" s="540"/>
      <c r="AB26" s="540"/>
      <c r="AC26" s="540"/>
    </row>
    <row r="27" spans="1:34" ht="13.5" customHeight="1">
      <c r="A27" s="91"/>
      <c r="B27" s="84" t="s">
        <v>89</v>
      </c>
      <c r="C27" s="84"/>
      <c r="D27" s="84"/>
      <c r="E27" s="84"/>
      <c r="F27" s="84"/>
      <c r="G27" s="84"/>
      <c r="H27" s="84"/>
      <c r="I27" s="84"/>
      <c r="K27" s="404">
        <v>115.323026</v>
      </c>
      <c r="L27" s="864">
        <v>5.1</v>
      </c>
      <c r="M27" s="865"/>
      <c r="N27" s="866"/>
      <c r="O27" s="859">
        <v>77.0479</v>
      </c>
      <c r="P27" s="860"/>
      <c r="Q27" s="861"/>
      <c r="R27" s="821">
        <v>3.278333140397141</v>
      </c>
      <c r="S27" s="822"/>
      <c r="T27" s="823"/>
      <c r="U27" s="571"/>
      <c r="V27" s="571"/>
      <c r="W27" s="571"/>
      <c r="X27" s="571"/>
      <c r="Y27" s="571"/>
      <c r="Z27" s="571"/>
      <c r="AA27" s="571"/>
      <c r="AB27" s="571"/>
      <c r="AC27" s="571"/>
      <c r="AD27" s="600"/>
      <c r="AE27" s="500">
        <v>122.26139599999999</v>
      </c>
      <c r="AF27" s="500">
        <v>114.881326</v>
      </c>
      <c r="AG27" s="500">
        <v>5.657917531928728</v>
      </c>
      <c r="AH27" s="500">
        <v>5.647157633532629</v>
      </c>
    </row>
    <row r="28" spans="1:34" ht="13.5" customHeight="1">
      <c r="A28" s="94"/>
      <c r="B28" s="82"/>
      <c r="C28" s="112" t="s">
        <v>33</v>
      </c>
      <c r="D28" s="82"/>
      <c r="E28" s="82"/>
      <c r="F28" s="82"/>
      <c r="G28" s="82"/>
      <c r="H28" s="82"/>
      <c r="I28" s="82"/>
      <c r="K28" s="405">
        <v>114.881326</v>
      </c>
      <c r="L28" s="771">
        <v>5.1</v>
      </c>
      <c r="M28" s="857"/>
      <c r="N28" s="858"/>
      <c r="O28" s="774">
        <v>76.64</v>
      </c>
      <c r="P28" s="775"/>
      <c r="Q28" s="776"/>
      <c r="R28" s="771">
        <v>3.260977286597518</v>
      </c>
      <c r="S28" s="772"/>
      <c r="T28" s="773"/>
      <c r="U28" s="572"/>
      <c r="V28" s="572"/>
      <c r="W28" s="572"/>
      <c r="X28" s="572"/>
      <c r="Y28" s="572"/>
      <c r="Z28" s="572"/>
      <c r="AA28" s="572"/>
      <c r="AB28" s="572"/>
      <c r="AC28" s="572"/>
      <c r="AD28" s="600"/>
      <c r="AE28" s="500">
        <v>44.28656</v>
      </c>
      <c r="AF28" s="500">
        <v>56.2036</v>
      </c>
      <c r="AG28" s="500">
        <v>1.5505272690039786</v>
      </c>
      <c r="AH28" s="500">
        <v>2.045360589861271</v>
      </c>
    </row>
    <row r="29" spans="1:34" ht="13.5" customHeight="1">
      <c r="A29" s="94"/>
      <c r="B29" s="82"/>
      <c r="C29" s="82" t="s">
        <v>232</v>
      </c>
      <c r="D29" s="82"/>
      <c r="E29" s="82"/>
      <c r="F29" s="82"/>
      <c r="G29" s="82"/>
      <c r="H29" s="82"/>
      <c r="I29" s="82"/>
      <c r="K29" s="405">
        <v>0.4417</v>
      </c>
      <c r="L29" s="812">
        <v>0.02</v>
      </c>
      <c r="M29" s="783"/>
      <c r="N29" s="784"/>
      <c r="O29" s="774">
        <v>0.4079</v>
      </c>
      <c r="P29" s="775"/>
      <c r="Q29" s="776"/>
      <c r="R29" s="771">
        <v>0.01735585379962327</v>
      </c>
      <c r="S29" s="772"/>
      <c r="T29" s="773"/>
      <c r="U29" s="573"/>
      <c r="V29" s="573"/>
      <c r="W29" s="573"/>
      <c r="X29" s="573"/>
      <c r="Y29" s="573"/>
      <c r="Z29" s="573"/>
      <c r="AA29" s="573"/>
      <c r="AB29" s="573"/>
      <c r="AC29" s="573"/>
      <c r="AD29" s="600"/>
      <c r="AE29" s="500">
        <v>1031.539327</v>
      </c>
      <c r="AF29" s="500">
        <v>1008.43527</v>
      </c>
      <c r="AG29" s="500">
        <v>46.14788726780915</v>
      </c>
      <c r="AH29" s="500">
        <v>47.641313444481085</v>
      </c>
    </row>
    <row r="30" spans="1:34" ht="13.5" customHeight="1">
      <c r="A30" s="94"/>
      <c r="B30" s="84" t="s">
        <v>90</v>
      </c>
      <c r="C30" s="84"/>
      <c r="D30" s="84"/>
      <c r="E30" s="84"/>
      <c r="F30" s="84"/>
      <c r="G30" s="84"/>
      <c r="H30" s="84"/>
      <c r="I30" s="84"/>
      <c r="K30" s="404">
        <v>2156.82187</v>
      </c>
      <c r="L30" s="821">
        <v>94.9</v>
      </c>
      <c r="M30" s="857"/>
      <c r="N30" s="858"/>
      <c r="O30" s="867">
        <v>2273.1677950000003</v>
      </c>
      <c r="P30" s="775"/>
      <c r="Q30" s="776"/>
      <c r="R30" s="821">
        <v>96.72166685960288</v>
      </c>
      <c r="S30" s="822"/>
      <c r="T30" s="823"/>
      <c r="U30" s="572"/>
      <c r="V30" s="572"/>
      <c r="W30" s="572"/>
      <c r="X30" s="572"/>
      <c r="Y30" s="572"/>
      <c r="Z30" s="572"/>
      <c r="AA30" s="572"/>
      <c r="AB30" s="572"/>
      <c r="AC30" s="572"/>
      <c r="AD30" s="600"/>
      <c r="AE30" s="500">
        <v>0.4336</v>
      </c>
      <c r="AF30" s="500">
        <v>0.4417</v>
      </c>
      <c r="AG30" s="500">
        <v>0</v>
      </c>
      <c r="AH30" s="500">
        <v>0.02002567713012361</v>
      </c>
    </row>
    <row r="31" spans="1:34" ht="13.5" customHeight="1">
      <c r="A31" s="94"/>
      <c r="B31" s="82"/>
      <c r="C31" s="112" t="s">
        <v>91</v>
      </c>
      <c r="D31" s="82"/>
      <c r="E31" s="82"/>
      <c r="F31" s="82"/>
      <c r="G31" s="82"/>
      <c r="H31" s="82"/>
      <c r="I31" s="82"/>
      <c r="J31" s="637"/>
      <c r="K31" s="405">
        <v>56.2036</v>
      </c>
      <c r="L31" s="771">
        <v>2.5</v>
      </c>
      <c r="M31" s="857"/>
      <c r="N31" s="858"/>
      <c r="O31" s="774">
        <v>5.73</v>
      </c>
      <c r="P31" s="775"/>
      <c r="Q31" s="776"/>
      <c r="R31" s="771">
        <v>0.24380740934503892</v>
      </c>
      <c r="S31" s="772"/>
      <c r="T31" s="773"/>
      <c r="U31" s="572"/>
      <c r="V31" s="572"/>
      <c r="W31" s="572"/>
      <c r="X31" s="572"/>
      <c r="Y31" s="572"/>
      <c r="Z31" s="572"/>
      <c r="AA31" s="572"/>
      <c r="AB31" s="572"/>
      <c r="AC31" s="572"/>
      <c r="AD31" s="600"/>
      <c r="AE31" s="500">
        <v>26.767285</v>
      </c>
      <c r="AF31" s="500">
        <v>29.583</v>
      </c>
      <c r="AG31" s="500">
        <v>1.1720821293187647</v>
      </c>
      <c r="AH31" s="500">
        <v>1.236238484916976</v>
      </c>
    </row>
    <row r="32" spans="1:34" ht="13.5" customHeight="1">
      <c r="A32" s="94"/>
      <c r="B32" s="82"/>
      <c r="C32" s="112" t="s">
        <v>92</v>
      </c>
      <c r="D32" s="82"/>
      <c r="E32" s="82"/>
      <c r="F32" s="82"/>
      <c r="G32" s="82"/>
      <c r="H32" s="82"/>
      <c r="I32" s="82"/>
      <c r="K32" s="405">
        <v>1038.01827</v>
      </c>
      <c r="L32" s="771">
        <v>45.7</v>
      </c>
      <c r="M32" s="857"/>
      <c r="N32" s="858"/>
      <c r="O32" s="774">
        <v>1023.34439</v>
      </c>
      <c r="P32" s="775"/>
      <c r="Q32" s="776"/>
      <c r="R32" s="771">
        <v>43.54257322751817</v>
      </c>
      <c r="S32" s="772"/>
      <c r="T32" s="773"/>
      <c r="U32" s="572"/>
      <c r="V32" s="572"/>
      <c r="W32" s="572"/>
      <c r="X32" s="572"/>
      <c r="Y32" s="572"/>
      <c r="Z32" s="572"/>
      <c r="AA32" s="572"/>
      <c r="AB32" s="572"/>
      <c r="AC32" s="572"/>
      <c r="AD32" s="600"/>
      <c r="AE32" s="500"/>
      <c r="AF32" s="500"/>
      <c r="AG32" s="500"/>
      <c r="AH32" s="500"/>
    </row>
    <row r="33" spans="1:30" ht="13.5" customHeight="1">
      <c r="A33" s="94"/>
      <c r="B33" s="82"/>
      <c r="C33" s="112" t="s">
        <v>25</v>
      </c>
      <c r="D33" s="82"/>
      <c r="E33" s="82"/>
      <c r="F33" s="82"/>
      <c r="G33" s="82"/>
      <c r="H33" s="82"/>
      <c r="I33" s="82"/>
      <c r="K33" s="405">
        <v>609.73</v>
      </c>
      <c r="L33" s="812">
        <v>26.8</v>
      </c>
      <c r="M33" s="813"/>
      <c r="N33" s="814"/>
      <c r="O33" s="774">
        <v>798.348367</v>
      </c>
      <c r="P33" s="775"/>
      <c r="Q33" s="776"/>
      <c r="R33" s="771">
        <v>33.969153073841596</v>
      </c>
      <c r="S33" s="772"/>
      <c r="T33" s="773"/>
      <c r="U33" s="574"/>
      <c r="V33" s="574"/>
      <c r="W33" s="574"/>
      <c r="X33" s="574"/>
      <c r="Y33" s="574"/>
      <c r="Z33" s="574"/>
      <c r="AA33" s="574"/>
      <c r="AB33" s="574"/>
      <c r="AC33" s="574"/>
      <c r="AD33" s="370"/>
    </row>
    <row r="34" spans="1:30" ht="13.5" customHeight="1">
      <c r="A34" s="98"/>
      <c r="B34" s="82"/>
      <c r="C34" s="112" t="s">
        <v>34</v>
      </c>
      <c r="D34" s="82"/>
      <c r="E34" s="82"/>
      <c r="F34" s="82"/>
      <c r="G34" s="82"/>
      <c r="H34" s="82"/>
      <c r="I34" s="82"/>
      <c r="K34" s="405">
        <v>452.87</v>
      </c>
      <c r="L34" s="815">
        <v>19.9</v>
      </c>
      <c r="M34" s="816"/>
      <c r="N34" s="817"/>
      <c r="O34" s="824">
        <v>445.745038</v>
      </c>
      <c r="P34" s="825"/>
      <c r="Q34" s="826"/>
      <c r="R34" s="771">
        <v>18.966133148898066</v>
      </c>
      <c r="S34" s="772"/>
      <c r="T34" s="773"/>
      <c r="U34" s="572"/>
      <c r="V34" s="572"/>
      <c r="W34" s="572"/>
      <c r="X34" s="572"/>
      <c r="Y34" s="572"/>
      <c r="Z34" s="572"/>
      <c r="AA34" s="572"/>
      <c r="AB34" s="572"/>
      <c r="AC34" s="572"/>
      <c r="AD34" s="370"/>
    </row>
    <row r="35" spans="1:30" ht="13.5" customHeight="1">
      <c r="A35" s="727" t="s">
        <v>9</v>
      </c>
      <c r="B35" s="839"/>
      <c r="C35" s="839"/>
      <c r="D35" s="37"/>
      <c r="E35" s="37"/>
      <c r="F35" s="37"/>
      <c r="G35" s="37"/>
      <c r="H35" s="37"/>
      <c r="I35" s="37"/>
      <c r="J35" s="37"/>
      <c r="K35" s="406">
        <v>2272.144896</v>
      </c>
      <c r="L35" s="818">
        <v>100</v>
      </c>
      <c r="M35" s="819"/>
      <c r="N35" s="820"/>
      <c r="O35" s="827">
        <v>2350.215695</v>
      </c>
      <c r="P35" s="828"/>
      <c r="Q35" s="829"/>
      <c r="R35" s="760">
        <v>100</v>
      </c>
      <c r="S35" s="761"/>
      <c r="T35" s="762"/>
      <c r="U35" s="575"/>
      <c r="V35" s="575"/>
      <c r="W35" s="575"/>
      <c r="X35" s="575"/>
      <c r="Y35" s="575"/>
      <c r="Z35" s="575"/>
      <c r="AA35" s="575"/>
      <c r="AB35" s="575"/>
      <c r="AC35" s="575"/>
      <c r="AD35" s="370"/>
    </row>
    <row r="36" spans="2:29" ht="15" customHeight="1">
      <c r="B36" s="95"/>
      <c r="C36" s="95"/>
      <c r="D36" s="95"/>
      <c r="E36" s="95"/>
      <c r="F36" s="95"/>
      <c r="G36" s="95"/>
      <c r="H36" s="95"/>
      <c r="I36" s="95"/>
      <c r="J36" s="95"/>
      <c r="K36" s="113"/>
      <c r="L36" s="114"/>
      <c r="M36" s="114"/>
      <c r="N36" s="114"/>
      <c r="O36" s="114"/>
      <c r="P36" s="114"/>
      <c r="Q36" s="114"/>
      <c r="R36" s="114"/>
      <c r="S36" s="113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</row>
    <row r="37" spans="1:9" ht="11.25" customHeight="1">
      <c r="A37" s="88" t="s">
        <v>269</v>
      </c>
      <c r="C37" s="90"/>
      <c r="D37" s="90"/>
      <c r="E37" s="90"/>
      <c r="F37" s="90"/>
      <c r="G37" s="90"/>
      <c r="H37" s="90"/>
      <c r="I37" s="90"/>
    </row>
    <row r="38" ht="3" customHeight="1"/>
    <row r="39" spans="1:36" ht="13.5" customHeight="1">
      <c r="A39" s="696" t="s">
        <v>93</v>
      </c>
      <c r="B39" s="697"/>
      <c r="C39" s="697"/>
      <c r="D39" s="697"/>
      <c r="E39" s="697"/>
      <c r="F39" s="697"/>
      <c r="G39" s="697"/>
      <c r="H39" s="697"/>
      <c r="I39" s="697"/>
      <c r="J39" s="698"/>
      <c r="K39" s="811">
        <v>2005</v>
      </c>
      <c r="L39" s="769"/>
      <c r="M39" s="769"/>
      <c r="N39" s="770"/>
      <c r="O39" s="769">
        <v>2006</v>
      </c>
      <c r="P39" s="769"/>
      <c r="Q39" s="769"/>
      <c r="R39" s="769"/>
      <c r="S39" s="769"/>
      <c r="T39" s="770"/>
      <c r="U39" s="576"/>
      <c r="V39" s="576"/>
      <c r="W39" s="576"/>
      <c r="X39" s="576"/>
      <c r="Y39" s="576"/>
      <c r="Z39" s="576"/>
      <c r="AA39" s="576"/>
      <c r="AB39" s="576"/>
      <c r="AC39" s="576"/>
      <c r="AE39"/>
      <c r="AF39"/>
      <c r="AG39"/>
      <c r="AH39"/>
      <c r="AI39"/>
      <c r="AJ39"/>
    </row>
    <row r="40" spans="1:36" ht="12" customHeight="1">
      <c r="A40" s="830"/>
      <c r="B40" s="831"/>
      <c r="C40" s="831"/>
      <c r="D40" s="831"/>
      <c r="E40" s="831"/>
      <c r="F40" s="831"/>
      <c r="G40" s="831"/>
      <c r="H40" s="831"/>
      <c r="I40" s="831"/>
      <c r="J40" s="832"/>
      <c r="K40" s="470" t="s">
        <v>65</v>
      </c>
      <c r="L40" s="805" t="s">
        <v>57</v>
      </c>
      <c r="M40" s="806"/>
      <c r="N40" s="807"/>
      <c r="O40" s="805" t="s">
        <v>65</v>
      </c>
      <c r="P40" s="806"/>
      <c r="Q40" s="807"/>
      <c r="R40" s="805" t="s">
        <v>57</v>
      </c>
      <c r="S40" s="806"/>
      <c r="T40" s="807"/>
      <c r="U40" s="540"/>
      <c r="V40" s="540"/>
      <c r="W40" s="540"/>
      <c r="X40" s="540"/>
      <c r="Y40" s="540"/>
      <c r="Z40" s="540"/>
      <c r="AA40" s="540"/>
      <c r="AB40" s="540"/>
      <c r="AC40" s="540"/>
      <c r="AD40"/>
      <c r="AE40"/>
      <c r="AF40"/>
      <c r="AG40"/>
      <c r="AH40"/>
      <c r="AI40"/>
      <c r="AJ40"/>
    </row>
    <row r="41" spans="1:36" ht="13.5" customHeight="1">
      <c r="A41" s="94"/>
      <c r="B41" s="119" t="s">
        <v>95</v>
      </c>
      <c r="C41" s="119"/>
      <c r="D41" s="119"/>
      <c r="E41" s="119"/>
      <c r="F41" s="119"/>
      <c r="G41" s="119"/>
      <c r="H41" s="119"/>
      <c r="I41" s="119"/>
      <c r="J41" s="120"/>
      <c r="K41" s="471">
        <v>1209.54</v>
      </c>
      <c r="L41" s="763">
        <v>53.2</v>
      </c>
      <c r="M41" s="764"/>
      <c r="N41" s="765"/>
      <c r="O41" s="763">
        <v>1106.12229</v>
      </c>
      <c r="P41" s="764"/>
      <c r="Q41" s="765"/>
      <c r="R41" s="763">
        <f>(O41/$O$53)*100</f>
        <v>47.064713777260344</v>
      </c>
      <c r="S41" s="764"/>
      <c r="T41" s="765"/>
      <c r="U41" s="558"/>
      <c r="V41" s="558"/>
      <c r="W41" s="558"/>
      <c r="X41" s="558"/>
      <c r="Y41" s="558"/>
      <c r="Z41" s="558"/>
      <c r="AA41" s="558"/>
      <c r="AB41" s="558"/>
      <c r="AC41" s="558"/>
      <c r="AD41"/>
      <c r="AE41"/>
      <c r="AF41"/>
      <c r="AG41"/>
      <c r="AH41"/>
      <c r="AI41"/>
      <c r="AJ41"/>
    </row>
    <row r="42" spans="1:36" ht="13.5" customHeight="1">
      <c r="A42" s="94"/>
      <c r="B42" s="121"/>
      <c r="C42" s="112" t="s">
        <v>96</v>
      </c>
      <c r="D42" s="82"/>
      <c r="E42" s="82"/>
      <c r="F42" s="121"/>
      <c r="G42" s="121"/>
      <c r="H42" s="121"/>
      <c r="I42" s="121"/>
      <c r="K42" s="472">
        <v>1179.52</v>
      </c>
      <c r="L42" s="766">
        <v>51.9</v>
      </c>
      <c r="M42" s="767"/>
      <c r="N42" s="768"/>
      <c r="O42" s="766">
        <v>1075.37</v>
      </c>
      <c r="P42" s="767"/>
      <c r="Q42" s="768"/>
      <c r="R42" s="766">
        <f aca="true" t="shared" si="0" ref="R42:R53">(O42/$O$53)*100</f>
        <v>45.7562257918629</v>
      </c>
      <c r="S42" s="767"/>
      <c r="T42" s="768"/>
      <c r="U42" s="561"/>
      <c r="V42" s="561"/>
      <c r="W42" s="561"/>
      <c r="X42" s="561"/>
      <c r="Y42" s="561"/>
      <c r="Z42" s="561"/>
      <c r="AA42" s="561"/>
      <c r="AB42" s="561"/>
      <c r="AC42" s="561"/>
      <c r="AD42"/>
      <c r="AE42"/>
      <c r="AF42"/>
      <c r="AG42"/>
      <c r="AH42"/>
      <c r="AI42"/>
      <c r="AJ42"/>
    </row>
    <row r="43" spans="1:36" ht="11.25" customHeight="1">
      <c r="A43" s="94"/>
      <c r="B43" s="122"/>
      <c r="C43" s="122"/>
      <c r="D43" s="122"/>
      <c r="E43" s="122"/>
      <c r="F43" s="123" t="s">
        <v>33</v>
      </c>
      <c r="G43" s="122"/>
      <c r="H43" s="122"/>
      <c r="I43" s="122"/>
      <c r="K43" s="544">
        <v>114.88</v>
      </c>
      <c r="L43" s="799">
        <v>5.1</v>
      </c>
      <c r="M43" s="800"/>
      <c r="N43" s="801"/>
      <c r="O43" s="791">
        <v>76.64</v>
      </c>
      <c r="P43" s="792"/>
      <c r="Q43" s="793"/>
      <c r="R43" s="766">
        <f t="shared" si="0"/>
        <v>3.260977286597518</v>
      </c>
      <c r="S43" s="767"/>
      <c r="T43" s="768"/>
      <c r="U43" s="560"/>
      <c r="V43" s="560"/>
      <c r="W43" s="560"/>
      <c r="X43" s="560"/>
      <c r="Y43" s="560"/>
      <c r="Z43" s="560"/>
      <c r="AA43" s="560"/>
      <c r="AB43" s="560"/>
      <c r="AC43" s="560"/>
      <c r="AD43"/>
      <c r="AE43"/>
      <c r="AF43"/>
      <c r="AG43"/>
      <c r="AH43"/>
      <c r="AI43"/>
      <c r="AJ43"/>
    </row>
    <row r="44" spans="1:36" ht="11.25" customHeight="1">
      <c r="A44" s="94"/>
      <c r="B44" s="122"/>
      <c r="C44" s="122"/>
      <c r="D44" s="122"/>
      <c r="E44" s="122"/>
      <c r="F44" s="123" t="s">
        <v>86</v>
      </c>
      <c r="G44" s="122"/>
      <c r="H44" s="122"/>
      <c r="I44" s="122"/>
      <c r="K44" s="544">
        <v>1064.64</v>
      </c>
      <c r="L44" s="799">
        <v>46.9</v>
      </c>
      <c r="M44" s="800"/>
      <c r="N44" s="801"/>
      <c r="O44" s="791">
        <v>998.73</v>
      </c>
      <c r="P44" s="792"/>
      <c r="Q44" s="793"/>
      <c r="R44" s="766">
        <f t="shared" si="0"/>
        <v>42.49524850526539</v>
      </c>
      <c r="S44" s="767"/>
      <c r="T44" s="768"/>
      <c r="U44" s="560"/>
      <c r="V44" s="560"/>
      <c r="W44" s="560"/>
      <c r="X44" s="560"/>
      <c r="Y44" s="560"/>
      <c r="Z44" s="560"/>
      <c r="AA44" s="560"/>
      <c r="AB44" s="560"/>
      <c r="AC44" s="560"/>
      <c r="AD44"/>
      <c r="AE44"/>
      <c r="AF44"/>
      <c r="AG44"/>
      <c r="AH44"/>
      <c r="AI44"/>
      <c r="AJ44"/>
    </row>
    <row r="45" spans="1:36" ht="13.5" customHeight="1">
      <c r="A45" s="94"/>
      <c r="B45" s="122"/>
      <c r="C45" s="112" t="s">
        <v>168</v>
      </c>
      <c r="D45" s="82"/>
      <c r="E45" s="82"/>
      <c r="F45" s="122"/>
      <c r="G45" s="122"/>
      <c r="H45" s="122"/>
      <c r="I45" s="122"/>
      <c r="K45" s="472">
        <v>30.02</v>
      </c>
      <c r="L45" s="766">
        <v>1.3</v>
      </c>
      <c r="M45" s="767"/>
      <c r="N45" s="768"/>
      <c r="O45" s="766">
        <v>30.75</v>
      </c>
      <c r="P45" s="767"/>
      <c r="Q45" s="768"/>
      <c r="R45" s="766">
        <f t="shared" si="0"/>
        <v>1.3083905475322768</v>
      </c>
      <c r="S45" s="767"/>
      <c r="T45" s="768"/>
      <c r="U45" s="561"/>
      <c r="V45" s="561"/>
      <c r="W45" s="561"/>
      <c r="X45" s="561"/>
      <c r="Y45" s="561"/>
      <c r="Z45" s="561"/>
      <c r="AA45" s="561"/>
      <c r="AB45" s="561"/>
      <c r="AC45" s="561"/>
      <c r="AD45"/>
      <c r="AE45"/>
      <c r="AF45"/>
      <c r="AG45"/>
      <c r="AH45"/>
      <c r="AI45"/>
      <c r="AJ45"/>
    </row>
    <row r="46" spans="1:36" ht="11.25" customHeight="1">
      <c r="A46" s="94"/>
      <c r="B46" s="122"/>
      <c r="C46" s="82"/>
      <c r="D46" s="82"/>
      <c r="E46" s="82"/>
      <c r="F46" s="123" t="s">
        <v>232</v>
      </c>
      <c r="G46" s="122"/>
      <c r="H46" s="122"/>
      <c r="I46" s="122"/>
      <c r="K46" s="544">
        <v>0.44</v>
      </c>
      <c r="L46" s="808">
        <v>0</v>
      </c>
      <c r="M46" s="809"/>
      <c r="N46" s="810"/>
      <c r="O46" s="757">
        <v>0.4079</v>
      </c>
      <c r="P46" s="758"/>
      <c r="Q46" s="759"/>
      <c r="R46" s="766">
        <f t="shared" si="0"/>
        <v>0.01735585379962327</v>
      </c>
      <c r="S46" s="767"/>
      <c r="T46" s="768"/>
      <c r="U46" s="560"/>
      <c r="V46" s="560"/>
      <c r="W46" s="560"/>
      <c r="X46" s="560"/>
      <c r="Y46" s="560"/>
      <c r="Z46" s="560"/>
      <c r="AA46" s="560"/>
      <c r="AB46" s="560"/>
      <c r="AC46" s="560"/>
      <c r="AD46"/>
      <c r="AE46"/>
      <c r="AF46"/>
      <c r="AG46"/>
      <c r="AH46"/>
      <c r="AI46"/>
      <c r="AJ46"/>
    </row>
    <row r="47" spans="1:36" ht="11.25" customHeight="1">
      <c r="A47" s="94"/>
      <c r="B47" s="122"/>
      <c r="C47" s="82"/>
      <c r="D47" s="82"/>
      <c r="E47" s="82"/>
      <c r="F47" s="123" t="s">
        <v>86</v>
      </c>
      <c r="G47" s="122"/>
      <c r="H47" s="122"/>
      <c r="I47" s="122"/>
      <c r="K47" s="544">
        <v>29.58</v>
      </c>
      <c r="L47" s="808">
        <v>1.3</v>
      </c>
      <c r="M47" s="809"/>
      <c r="N47" s="810"/>
      <c r="O47" s="757">
        <v>30.34439</v>
      </c>
      <c r="P47" s="758"/>
      <c r="Q47" s="759"/>
      <c r="R47" s="766">
        <f t="shared" si="0"/>
        <v>1.2911321315978193</v>
      </c>
      <c r="S47" s="767"/>
      <c r="T47" s="768"/>
      <c r="U47" s="560"/>
      <c r="V47" s="560"/>
      <c r="W47" s="560"/>
      <c r="X47" s="560"/>
      <c r="Y47" s="560"/>
      <c r="Z47" s="560"/>
      <c r="AA47" s="560"/>
      <c r="AB47" s="560"/>
      <c r="AC47" s="560"/>
      <c r="AD47"/>
      <c r="AE47"/>
      <c r="AF47"/>
      <c r="AG47"/>
      <c r="AH47"/>
      <c r="AI47"/>
      <c r="AJ47"/>
    </row>
    <row r="48" spans="1:36" ht="13.5" customHeight="1">
      <c r="A48" s="94"/>
      <c r="B48" s="121" t="s">
        <v>97</v>
      </c>
      <c r="C48" s="121"/>
      <c r="D48" s="121"/>
      <c r="E48" s="121"/>
      <c r="F48" s="121"/>
      <c r="G48" s="121"/>
      <c r="H48" s="121"/>
      <c r="I48" s="121"/>
      <c r="J48" s="80"/>
      <c r="K48" s="471">
        <v>1062.61</v>
      </c>
      <c r="L48" s="788">
        <v>46.8</v>
      </c>
      <c r="M48" s="789"/>
      <c r="N48" s="790"/>
      <c r="O48" s="788">
        <v>1244.093405</v>
      </c>
      <c r="P48" s="789"/>
      <c r="Q48" s="790"/>
      <c r="R48" s="788">
        <f t="shared" si="0"/>
        <v>52.93528622273966</v>
      </c>
      <c r="S48" s="789"/>
      <c r="T48" s="790"/>
      <c r="U48" s="558"/>
      <c r="V48" s="558"/>
      <c r="W48" s="558"/>
      <c r="X48" s="558"/>
      <c r="Y48" s="558"/>
      <c r="Z48" s="558"/>
      <c r="AA48" s="558"/>
      <c r="AB48" s="558"/>
      <c r="AC48" s="558"/>
      <c r="AD48"/>
      <c r="AE48"/>
      <c r="AF48"/>
      <c r="AG48"/>
      <c r="AH48"/>
      <c r="AI48"/>
      <c r="AJ48"/>
    </row>
    <row r="49" spans="1:36" ht="13.5" customHeight="1">
      <c r="A49" s="94"/>
      <c r="B49" s="121"/>
      <c r="C49" s="112" t="s">
        <v>98</v>
      </c>
      <c r="D49" s="82"/>
      <c r="E49" s="82"/>
      <c r="F49" s="121"/>
      <c r="G49" s="121"/>
      <c r="H49" s="121"/>
      <c r="I49" s="121"/>
      <c r="K49" s="472">
        <v>0.012</v>
      </c>
      <c r="L49" s="788">
        <v>0</v>
      </c>
      <c r="M49" s="789"/>
      <c r="N49" s="790"/>
      <c r="O49" s="794">
        <v>0</v>
      </c>
      <c r="P49" s="795"/>
      <c r="Q49" s="796"/>
      <c r="R49" s="788">
        <f t="shared" si="0"/>
        <v>0</v>
      </c>
      <c r="S49" s="789"/>
      <c r="T49" s="790"/>
      <c r="U49" s="558"/>
      <c r="V49" s="558"/>
      <c r="W49" s="558"/>
      <c r="X49" s="558"/>
      <c r="Y49" s="558"/>
      <c r="Z49" s="558"/>
      <c r="AA49" s="558"/>
      <c r="AB49" s="558"/>
      <c r="AC49" s="558"/>
      <c r="AD49"/>
      <c r="AE49"/>
      <c r="AF49"/>
      <c r="AG49"/>
      <c r="AH49"/>
      <c r="AI49"/>
      <c r="AJ49"/>
    </row>
    <row r="50" spans="1:36" ht="14.25" customHeight="1">
      <c r="A50" s="94"/>
      <c r="B50" s="121"/>
      <c r="C50" s="121"/>
      <c r="D50" s="121"/>
      <c r="E50" s="121"/>
      <c r="G50" s="838" t="s">
        <v>99</v>
      </c>
      <c r="H50" s="838"/>
      <c r="I50" s="838"/>
      <c r="J50" s="838"/>
      <c r="K50" s="544">
        <v>0</v>
      </c>
      <c r="L50" s="799">
        <v>0</v>
      </c>
      <c r="M50" s="800"/>
      <c r="N50" s="801"/>
      <c r="O50" s="791">
        <v>0</v>
      </c>
      <c r="P50" s="792"/>
      <c r="Q50" s="793"/>
      <c r="R50" s="766">
        <f t="shared" si="0"/>
        <v>0</v>
      </c>
      <c r="S50" s="767"/>
      <c r="T50" s="768"/>
      <c r="U50" s="560"/>
      <c r="V50" s="560"/>
      <c r="W50" s="560"/>
      <c r="X50" s="560"/>
      <c r="Y50" s="560"/>
      <c r="Z50" s="560"/>
      <c r="AA50" s="560"/>
      <c r="AB50" s="560"/>
      <c r="AC50" s="560"/>
      <c r="AD50"/>
      <c r="AE50"/>
      <c r="AF50"/>
      <c r="AG50"/>
      <c r="AH50"/>
      <c r="AI50"/>
      <c r="AJ50"/>
    </row>
    <row r="51" spans="1:36" ht="13.5" customHeight="1">
      <c r="A51" s="94"/>
      <c r="B51" s="121"/>
      <c r="C51" s="112" t="s">
        <v>100</v>
      </c>
      <c r="D51" s="82"/>
      <c r="E51" s="82"/>
      <c r="F51" s="121"/>
      <c r="G51" s="121"/>
      <c r="H51" s="121"/>
      <c r="I51" s="121"/>
      <c r="K51" s="472">
        <v>1062.61</v>
      </c>
      <c r="L51" s="788">
        <v>46.8</v>
      </c>
      <c r="M51" s="789"/>
      <c r="N51" s="790"/>
      <c r="O51" s="794">
        <v>1244.1</v>
      </c>
      <c r="P51" s="795"/>
      <c r="Q51" s="796"/>
      <c r="R51" s="788">
        <f t="shared" si="0"/>
        <v>52.93556683528148</v>
      </c>
      <c r="S51" s="789"/>
      <c r="T51" s="790"/>
      <c r="U51" s="558"/>
      <c r="V51" s="558"/>
      <c r="W51" s="558"/>
      <c r="X51" s="558"/>
      <c r="Y51" s="558"/>
      <c r="Z51" s="558"/>
      <c r="AA51" s="558"/>
      <c r="AB51" s="558"/>
      <c r="AC51" s="558"/>
      <c r="AD51"/>
      <c r="AE51"/>
      <c r="AF51"/>
      <c r="AG51"/>
      <c r="AH51"/>
      <c r="AI51"/>
      <c r="AJ51"/>
    </row>
    <row r="52" spans="1:36" ht="15.75" customHeight="1">
      <c r="A52" s="94"/>
      <c r="B52" s="83"/>
      <c r="C52" s="83"/>
      <c r="D52" s="83"/>
      <c r="E52" s="83"/>
      <c r="F52" s="83"/>
      <c r="G52" s="838" t="s">
        <v>99</v>
      </c>
      <c r="H52" s="838"/>
      <c r="I52" s="838"/>
      <c r="J52" s="838"/>
      <c r="K52" s="544">
        <v>835.36</v>
      </c>
      <c r="L52" s="799">
        <v>36.8</v>
      </c>
      <c r="M52" s="800"/>
      <c r="N52" s="801"/>
      <c r="O52" s="791">
        <v>1015.743405</v>
      </c>
      <c r="P52" s="792"/>
      <c r="Q52" s="793"/>
      <c r="R52" s="766">
        <f t="shared" si="0"/>
        <v>43.219156742121925</v>
      </c>
      <c r="S52" s="767"/>
      <c r="T52" s="768"/>
      <c r="U52" s="560"/>
      <c r="V52" s="560"/>
      <c r="W52" s="560"/>
      <c r="X52" s="560"/>
      <c r="Y52" s="560"/>
      <c r="Z52" s="560"/>
      <c r="AA52" s="560"/>
      <c r="AB52" s="560"/>
      <c r="AC52" s="560"/>
      <c r="AD52"/>
      <c r="AE52"/>
      <c r="AF52"/>
      <c r="AG52"/>
      <c r="AH52"/>
      <c r="AI52"/>
      <c r="AJ52"/>
    </row>
    <row r="53" spans="1:36" ht="13.5" customHeight="1">
      <c r="A53" s="94"/>
      <c r="B53" s="80"/>
      <c r="C53" s="121" t="s">
        <v>9</v>
      </c>
      <c r="D53" s="121"/>
      <c r="E53" s="121"/>
      <c r="F53" s="121"/>
      <c r="G53" s="121"/>
      <c r="H53" s="121"/>
      <c r="I53" s="121"/>
      <c r="J53" s="80"/>
      <c r="K53" s="473">
        <v>2272.15</v>
      </c>
      <c r="L53" s="802">
        <v>100</v>
      </c>
      <c r="M53" s="803"/>
      <c r="N53" s="804"/>
      <c r="O53" s="802">
        <v>2350.215695</v>
      </c>
      <c r="P53" s="803"/>
      <c r="Q53" s="804"/>
      <c r="R53" s="788">
        <f t="shared" si="0"/>
        <v>100</v>
      </c>
      <c r="S53" s="789"/>
      <c r="T53" s="790"/>
      <c r="U53" s="559"/>
      <c r="V53" s="559"/>
      <c r="W53" s="559"/>
      <c r="X53" s="559"/>
      <c r="Y53" s="559"/>
      <c r="Z53" s="559"/>
      <c r="AA53" s="559"/>
      <c r="AB53" s="559"/>
      <c r="AC53" s="559"/>
      <c r="AD53"/>
      <c r="AE53"/>
      <c r="AF53"/>
      <c r="AG53"/>
      <c r="AH53"/>
      <c r="AI53"/>
      <c r="AJ53"/>
    </row>
    <row r="54" spans="1:36" ht="5.25" customHeight="1" thickBot="1">
      <c r="A54" s="124"/>
      <c r="B54" s="125"/>
      <c r="C54" s="125"/>
      <c r="D54" s="125"/>
      <c r="E54" s="125"/>
      <c r="F54" s="125"/>
      <c r="G54" s="125"/>
      <c r="H54" s="125"/>
      <c r="I54" s="125"/>
      <c r="J54" s="126"/>
      <c r="K54" s="474"/>
      <c r="L54" s="478"/>
      <c r="M54" s="480"/>
      <c r="N54" s="127"/>
      <c r="O54" s="468"/>
      <c r="P54" s="468"/>
      <c r="Q54" s="468"/>
      <c r="R54" s="478"/>
      <c r="S54" s="480"/>
      <c r="T54" s="127"/>
      <c r="U54" s="468"/>
      <c r="V54" s="468"/>
      <c r="W54" s="468"/>
      <c r="X54" s="468"/>
      <c r="Y54" s="468"/>
      <c r="Z54" s="468"/>
      <c r="AA54" s="468"/>
      <c r="AB54" s="468"/>
      <c r="AC54" s="468"/>
      <c r="AD54"/>
      <c r="AE54"/>
      <c r="AF54"/>
      <c r="AG54"/>
      <c r="AH54"/>
      <c r="AI54"/>
      <c r="AJ54"/>
    </row>
    <row r="55" spans="1:36" ht="12" customHeight="1" thickTop="1">
      <c r="A55" s="94"/>
      <c r="B55" s="80"/>
      <c r="C55" s="128" t="s">
        <v>96</v>
      </c>
      <c r="D55" s="128"/>
      <c r="E55" s="128"/>
      <c r="F55" s="128"/>
      <c r="G55" s="128"/>
      <c r="H55" s="128"/>
      <c r="I55" s="128"/>
      <c r="J55" s="129"/>
      <c r="K55" s="475"/>
      <c r="L55" s="479"/>
      <c r="M55" s="481"/>
      <c r="N55" s="130"/>
      <c r="O55" s="469"/>
      <c r="P55" s="469"/>
      <c r="Q55" s="469"/>
      <c r="R55" s="479"/>
      <c r="S55" s="481"/>
      <c r="T55" s="130"/>
      <c r="U55" s="577"/>
      <c r="V55" s="577"/>
      <c r="W55" s="577"/>
      <c r="X55" s="577"/>
      <c r="Y55" s="577"/>
      <c r="Z55" s="577"/>
      <c r="AA55" s="577"/>
      <c r="AB55" s="577"/>
      <c r="AC55" s="577"/>
      <c r="AD55"/>
      <c r="AE55"/>
      <c r="AF55"/>
      <c r="AG55"/>
      <c r="AH55"/>
      <c r="AI55"/>
      <c r="AJ55"/>
    </row>
    <row r="56" spans="1:36" ht="13.5" customHeight="1">
      <c r="A56" s="94"/>
      <c r="B56" s="122"/>
      <c r="C56" s="80"/>
      <c r="D56" s="80"/>
      <c r="E56" s="80"/>
      <c r="F56" s="122" t="s">
        <v>95</v>
      </c>
      <c r="G56" s="122"/>
      <c r="H56" s="122"/>
      <c r="I56" s="122"/>
      <c r="J56" s="131"/>
      <c r="K56" s="476">
        <v>1179.5</v>
      </c>
      <c r="L56" s="766">
        <v>58.5</v>
      </c>
      <c r="M56" s="783"/>
      <c r="N56" s="784"/>
      <c r="O56" s="777">
        <v>1075.37</v>
      </c>
      <c r="P56" s="778"/>
      <c r="Q56" s="779"/>
      <c r="R56" s="766">
        <f>(O56/$O$58)*100</f>
        <v>51.42571404442792</v>
      </c>
      <c r="S56" s="783"/>
      <c r="T56" s="784"/>
      <c r="U56" s="573"/>
      <c r="V56" s="573"/>
      <c r="W56" s="573"/>
      <c r="X56" s="573"/>
      <c r="Y56" s="573"/>
      <c r="Z56" s="573"/>
      <c r="AA56" s="573"/>
      <c r="AB56" s="573"/>
      <c r="AC56" s="573"/>
      <c r="AD56"/>
      <c r="AE56"/>
      <c r="AF56"/>
      <c r="AG56"/>
      <c r="AH56"/>
      <c r="AI56"/>
      <c r="AJ56"/>
    </row>
    <row r="57" spans="1:30" ht="11.25" customHeight="1">
      <c r="A57" s="94"/>
      <c r="B57" s="80" t="s">
        <v>101</v>
      </c>
      <c r="C57" s="80"/>
      <c r="D57" s="80"/>
      <c r="E57" s="80"/>
      <c r="F57" s="80" t="s">
        <v>102</v>
      </c>
      <c r="G57" s="80"/>
      <c r="H57" s="80"/>
      <c r="I57" s="80"/>
      <c r="J57" s="131"/>
      <c r="K57" s="476">
        <v>835.4</v>
      </c>
      <c r="L57" s="766">
        <v>41.5</v>
      </c>
      <c r="M57" s="783"/>
      <c r="N57" s="784"/>
      <c r="O57" s="777">
        <v>1015.743405</v>
      </c>
      <c r="P57" s="778"/>
      <c r="Q57" s="779"/>
      <c r="R57" s="766">
        <f>(O57/$O$58)*100</f>
        <v>48.57428595557208</v>
      </c>
      <c r="S57" s="783"/>
      <c r="T57" s="784"/>
      <c r="U57" s="573"/>
      <c r="V57" s="573"/>
      <c r="W57" s="573"/>
      <c r="X57" s="573"/>
      <c r="Y57" s="573"/>
      <c r="Z57" s="573"/>
      <c r="AA57" s="573"/>
      <c r="AB57" s="573"/>
      <c r="AC57" s="573"/>
      <c r="AD57"/>
    </row>
    <row r="58" spans="1:30" ht="11.25" customHeight="1">
      <c r="A58" s="98"/>
      <c r="B58" s="117"/>
      <c r="C58" s="117"/>
      <c r="D58" s="117"/>
      <c r="E58" s="117"/>
      <c r="F58" s="132" t="s">
        <v>208</v>
      </c>
      <c r="G58" s="132"/>
      <c r="H58" s="132"/>
      <c r="I58" s="132"/>
      <c r="J58" s="118"/>
      <c r="K58" s="477">
        <v>2014.9</v>
      </c>
      <c r="L58" s="785">
        <v>100</v>
      </c>
      <c r="M58" s="797"/>
      <c r="N58" s="798"/>
      <c r="O58" s="780">
        <v>2091.113405</v>
      </c>
      <c r="P58" s="781"/>
      <c r="Q58" s="782"/>
      <c r="R58" s="785">
        <f>(O58/$O$58)*100</f>
        <v>100</v>
      </c>
      <c r="S58" s="786"/>
      <c r="T58" s="787"/>
      <c r="U58" s="573"/>
      <c r="V58" s="573"/>
      <c r="W58" s="573"/>
      <c r="X58" s="573"/>
      <c r="Y58" s="573"/>
      <c r="Z58" s="573"/>
      <c r="AA58" s="573"/>
      <c r="AB58" s="573"/>
      <c r="AC58" s="573"/>
      <c r="AD58"/>
    </row>
    <row r="59" ht="11.25" customHeight="1">
      <c r="B59" s="156" t="s">
        <v>173</v>
      </c>
    </row>
    <row r="60" ht="5.25" customHeight="1"/>
    <row r="61" ht="3.75" customHeight="1"/>
    <row r="62" ht="15.75">
      <c r="K62"/>
    </row>
    <row r="63" ht="15.75">
      <c r="K63"/>
    </row>
    <row r="64" ht="15.75">
      <c r="K64"/>
    </row>
    <row r="65" ht="15.75">
      <c r="K65"/>
    </row>
    <row r="66" ht="15.75">
      <c r="K66"/>
    </row>
    <row r="67" ht="15.75">
      <c r="K67"/>
    </row>
    <row r="68" ht="15.75">
      <c r="K68"/>
    </row>
  </sheetData>
  <mergeCells count="111">
    <mergeCell ref="L29:N29"/>
    <mergeCell ref="R29:T29"/>
    <mergeCell ref="L30:N30"/>
    <mergeCell ref="L6:M6"/>
    <mergeCell ref="L7:M7"/>
    <mergeCell ref="O28:Q28"/>
    <mergeCell ref="O30:Q30"/>
    <mergeCell ref="O29:Q29"/>
    <mergeCell ref="R7:T7"/>
    <mergeCell ref="L28:N28"/>
    <mergeCell ref="R27:T27"/>
    <mergeCell ref="N7:O7"/>
    <mergeCell ref="P7:Q7"/>
    <mergeCell ref="O27:Q27"/>
    <mergeCell ref="O25:T25"/>
    <mergeCell ref="L27:N27"/>
    <mergeCell ref="L26:N26"/>
    <mergeCell ref="K25:N25"/>
    <mergeCell ref="O26:Q26"/>
    <mergeCell ref="R26:T26"/>
    <mergeCell ref="L3:T3"/>
    <mergeCell ref="A35:C35"/>
    <mergeCell ref="B3:C5"/>
    <mergeCell ref="F3:I3"/>
    <mergeCell ref="F4:I4"/>
    <mergeCell ref="F5:I5"/>
    <mergeCell ref="B7:C7"/>
    <mergeCell ref="L4:M5"/>
    <mergeCell ref="L31:N31"/>
    <mergeCell ref="L32:N32"/>
    <mergeCell ref="G50:J50"/>
    <mergeCell ref="G52:J52"/>
    <mergeCell ref="A39:J40"/>
    <mergeCell ref="B6:C6"/>
    <mergeCell ref="F6:I6"/>
    <mergeCell ref="A25:J26"/>
    <mergeCell ref="F7:I7"/>
    <mergeCell ref="R4:T5"/>
    <mergeCell ref="R6:T6"/>
    <mergeCell ref="P6:Q6"/>
    <mergeCell ref="N6:O6"/>
    <mergeCell ref="N4:O5"/>
    <mergeCell ref="P4:Q5"/>
    <mergeCell ref="R28:T28"/>
    <mergeCell ref="L33:N33"/>
    <mergeCell ref="L34:N34"/>
    <mergeCell ref="L35:N35"/>
    <mergeCell ref="O31:Q31"/>
    <mergeCell ref="R30:T30"/>
    <mergeCell ref="R31:T31"/>
    <mergeCell ref="O34:Q34"/>
    <mergeCell ref="O35:Q35"/>
    <mergeCell ref="O32:Q32"/>
    <mergeCell ref="L40:N40"/>
    <mergeCell ref="K39:N39"/>
    <mergeCell ref="L48:N48"/>
    <mergeCell ref="L49:N49"/>
    <mergeCell ref="L53:N53"/>
    <mergeCell ref="L56:N56"/>
    <mergeCell ref="L50:N50"/>
    <mergeCell ref="L41:N41"/>
    <mergeCell ref="L42:N42"/>
    <mergeCell ref="L43:N43"/>
    <mergeCell ref="L44:N44"/>
    <mergeCell ref="L46:N46"/>
    <mergeCell ref="L47:N47"/>
    <mergeCell ref="L45:N45"/>
    <mergeCell ref="O40:Q40"/>
    <mergeCell ref="R40:T40"/>
    <mergeCell ref="O42:Q42"/>
    <mergeCell ref="O43:Q43"/>
    <mergeCell ref="O41:Q41"/>
    <mergeCell ref="O46:Q46"/>
    <mergeCell ref="L57:N57"/>
    <mergeCell ref="L58:N58"/>
    <mergeCell ref="O44:Q44"/>
    <mergeCell ref="O45:Q45"/>
    <mergeCell ref="O48:Q48"/>
    <mergeCell ref="O49:Q49"/>
    <mergeCell ref="L51:N51"/>
    <mergeCell ref="L52:N52"/>
    <mergeCell ref="O53:Q53"/>
    <mergeCell ref="R48:T48"/>
    <mergeCell ref="R49:T49"/>
    <mergeCell ref="R50:T50"/>
    <mergeCell ref="R51:T51"/>
    <mergeCell ref="R52:T52"/>
    <mergeCell ref="R53:T53"/>
    <mergeCell ref="O50:Q50"/>
    <mergeCell ref="O51:Q51"/>
    <mergeCell ref="O52:Q52"/>
    <mergeCell ref="O56:Q56"/>
    <mergeCell ref="O57:Q57"/>
    <mergeCell ref="O58:Q58"/>
    <mergeCell ref="R56:T56"/>
    <mergeCell ref="R57:T57"/>
    <mergeCell ref="R58:T58"/>
    <mergeCell ref="R32:T32"/>
    <mergeCell ref="R33:T33"/>
    <mergeCell ref="R34:T34"/>
    <mergeCell ref="O33:Q33"/>
    <mergeCell ref="O47:Q47"/>
    <mergeCell ref="R35:T35"/>
    <mergeCell ref="R41:T41"/>
    <mergeCell ref="R46:T46"/>
    <mergeCell ref="R47:T47"/>
    <mergeCell ref="O39:T39"/>
    <mergeCell ref="R42:T42"/>
    <mergeCell ref="R43:T43"/>
    <mergeCell ref="R44:T44"/>
    <mergeCell ref="R45:T45"/>
  </mergeCells>
  <printOptions/>
  <pageMargins left="0.7480314960629921" right="0.5118110236220472" top="0.7480314960629921" bottom="0.5118110236220472" header="0.5118110236220472" footer="0.2362204724409449"/>
  <pageSetup horizontalDpi="600" verticalDpi="600" orientation="portrait" paperSize="9" r:id="rId2"/>
  <headerFooter alignWithMargins="0">
    <oddHeader>&amp;C12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6"/>
  <sheetViews>
    <sheetView zoomScale="75" zoomScaleNormal="75" workbookViewId="0" topLeftCell="A1">
      <selection activeCell="L10" sqref="L10"/>
    </sheetView>
  </sheetViews>
  <sheetFormatPr defaultColWidth="9.00390625" defaultRowHeight="15.75"/>
  <cols>
    <col min="1" max="1" width="2.625" style="35" customWidth="1"/>
    <col min="2" max="2" width="4.50390625" style="35" customWidth="1"/>
    <col min="3" max="3" width="9.50390625" style="35" customWidth="1"/>
    <col min="4" max="4" width="5.25390625" style="35" customWidth="1"/>
    <col min="5" max="5" width="10.00390625" style="35" customWidth="1"/>
    <col min="6" max="6" width="10.625" style="35" customWidth="1"/>
    <col min="7" max="7" width="11.625" style="35" customWidth="1"/>
    <col min="8" max="8" width="10.125" style="35" customWidth="1"/>
    <col min="9" max="9" width="10.625" style="35" customWidth="1"/>
    <col min="10" max="10" width="11.50390625" style="35" customWidth="1"/>
    <col min="11" max="11" width="7.625" style="35" customWidth="1"/>
    <col min="12" max="12" width="8.875" style="35" customWidth="1"/>
    <col min="13" max="13" width="13.75390625" style="35" customWidth="1"/>
    <col min="14" max="14" width="14.00390625" style="35" customWidth="1"/>
    <col min="15" max="15" width="8.375" style="35" customWidth="1"/>
    <col min="16" max="16" width="10.00390625" style="35" customWidth="1"/>
    <col min="17" max="17" width="9.00390625" style="35" customWidth="1"/>
    <col min="18" max="18" width="7.75390625" style="35" customWidth="1"/>
    <col min="19" max="19" width="7.625" style="35" customWidth="1"/>
    <col min="20" max="22" width="9.00390625" style="35" customWidth="1"/>
    <col min="23" max="25" width="9.75390625" style="35" bestFit="1" customWidth="1"/>
    <col min="26" max="16384" width="9.00390625" style="35" customWidth="1"/>
  </cols>
  <sheetData>
    <row r="1" spans="1:34" ht="15.75">
      <c r="A1"/>
      <c r="B1"/>
      <c r="C1"/>
      <c r="D1"/>
      <c r="E1"/>
      <c r="F1"/>
      <c r="G1"/>
      <c r="H1"/>
      <c r="I1"/>
      <c r="J1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/>
      <c r="AB1"/>
      <c r="AC1"/>
      <c r="AD1"/>
      <c r="AE1"/>
      <c r="AF1"/>
      <c r="AG1"/>
      <c r="AH1"/>
    </row>
    <row r="2" spans="1:34" ht="8.25" customHeight="1">
      <c r="A2"/>
      <c r="B2"/>
      <c r="C2"/>
      <c r="D2"/>
      <c r="E2"/>
      <c r="F2"/>
      <c r="G2"/>
      <c r="H2"/>
      <c r="I2"/>
      <c r="J2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/>
      <c r="AB2"/>
      <c r="AC2"/>
      <c r="AD2"/>
      <c r="AE2"/>
      <c r="AF2"/>
      <c r="AG2"/>
      <c r="AH2"/>
    </row>
    <row r="3" spans="1:34" ht="15.75">
      <c r="A3"/>
      <c r="B3"/>
      <c r="C3"/>
      <c r="D3"/>
      <c r="E3"/>
      <c r="F3"/>
      <c r="G3"/>
      <c r="H3"/>
      <c r="I3"/>
      <c r="J3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/>
      <c r="AB3"/>
      <c r="AC3"/>
      <c r="AD3"/>
      <c r="AE3"/>
      <c r="AF3"/>
      <c r="AG3"/>
      <c r="AH3"/>
    </row>
    <row r="4" spans="1:30" ht="15.75">
      <c r="A4"/>
      <c r="B4"/>
      <c r="C4"/>
      <c r="D4"/>
      <c r="E4"/>
      <c r="F4"/>
      <c r="G4"/>
      <c r="H4"/>
      <c r="I4"/>
      <c r="J4"/>
      <c r="K4" s="499"/>
      <c r="L4" s="580" t="s">
        <v>178</v>
      </c>
      <c r="M4" s="581"/>
      <c r="N4" s="583">
        <v>1997</v>
      </c>
      <c r="O4" s="582">
        <v>1998</v>
      </c>
      <c r="P4" s="583">
        <v>1999</v>
      </c>
      <c r="Q4" s="582" t="s">
        <v>179</v>
      </c>
      <c r="R4" s="584" t="s">
        <v>180</v>
      </c>
      <c r="S4" s="584" t="s">
        <v>94</v>
      </c>
      <c r="T4" s="584" t="s">
        <v>174</v>
      </c>
      <c r="U4" s="584" t="s">
        <v>230</v>
      </c>
      <c r="V4" s="584" t="s">
        <v>244</v>
      </c>
      <c r="W4" s="584" t="s">
        <v>274</v>
      </c>
      <c r="Y4" s="584"/>
      <c r="Z4" s="497"/>
      <c r="AC4"/>
      <c r="AD4"/>
    </row>
    <row r="5" spans="1:30" ht="15.75">
      <c r="A5"/>
      <c r="B5"/>
      <c r="C5"/>
      <c r="D5"/>
      <c r="E5"/>
      <c r="F5"/>
      <c r="G5"/>
      <c r="H5"/>
      <c r="I5"/>
      <c r="J5"/>
      <c r="K5" s="499"/>
      <c r="L5" s="510" t="s">
        <v>95</v>
      </c>
      <c r="M5" s="510"/>
      <c r="N5" s="585">
        <v>1118.5992</v>
      </c>
      <c r="O5" s="585">
        <v>1124.75847</v>
      </c>
      <c r="P5" s="585">
        <v>1096.9461460000002</v>
      </c>
      <c r="Q5" s="585">
        <v>983.3286030000002</v>
      </c>
      <c r="R5" s="585">
        <v>967.536735</v>
      </c>
      <c r="S5" s="585">
        <v>990.966008</v>
      </c>
      <c r="T5" s="586">
        <v>1134.911149</v>
      </c>
      <c r="U5" s="586">
        <v>1225.283063</v>
      </c>
      <c r="V5" s="587">
        <v>1209.544896</v>
      </c>
      <c r="W5" s="587">
        <v>1106.1229</v>
      </c>
      <c r="Y5" s="593"/>
      <c r="Z5" s="497"/>
      <c r="AC5"/>
      <c r="AD5"/>
    </row>
    <row r="6" spans="1:30" ht="24.75" customHeight="1">
      <c r="A6"/>
      <c r="B6"/>
      <c r="C6"/>
      <c r="D6"/>
      <c r="E6"/>
      <c r="F6"/>
      <c r="G6"/>
      <c r="H6"/>
      <c r="I6"/>
      <c r="J6"/>
      <c r="K6" s="499"/>
      <c r="L6" s="510" t="s">
        <v>226</v>
      </c>
      <c r="M6" s="510"/>
      <c r="N6" s="588">
        <v>148.2513</v>
      </c>
      <c r="O6" s="588">
        <v>256.949</v>
      </c>
      <c r="P6" s="588">
        <v>343.759886</v>
      </c>
      <c r="Q6" s="588">
        <v>601.182768</v>
      </c>
      <c r="R6" s="588">
        <v>710.1634760000001</v>
      </c>
      <c r="S6" s="588">
        <v>746.659577</v>
      </c>
      <c r="T6" s="586">
        <v>729.448217</v>
      </c>
      <c r="U6" s="586">
        <v>725.117317</v>
      </c>
      <c r="V6" s="589">
        <v>835.3583469999999</v>
      </c>
      <c r="W6" s="589">
        <v>1015.743405</v>
      </c>
      <c r="Y6" s="586"/>
      <c r="Z6" s="497"/>
      <c r="AC6"/>
      <c r="AD6"/>
    </row>
    <row r="7" spans="1:34" ht="30" customHeight="1">
      <c r="A7"/>
      <c r="B7"/>
      <c r="C7"/>
      <c r="D7"/>
      <c r="E7"/>
      <c r="F7"/>
      <c r="G7"/>
      <c r="H7"/>
      <c r="I7"/>
      <c r="J7"/>
      <c r="K7" s="499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501">
        <v>1939.666292</v>
      </c>
      <c r="Y7" s="497"/>
      <c r="Z7" s="497"/>
      <c r="AE7"/>
      <c r="AF7"/>
      <c r="AG7"/>
      <c r="AH7"/>
    </row>
    <row r="8" spans="1:34" ht="30" customHeight="1">
      <c r="A8"/>
      <c r="B8"/>
      <c r="C8"/>
      <c r="D8"/>
      <c r="E8"/>
      <c r="F8"/>
      <c r="G8"/>
      <c r="H8"/>
      <c r="I8"/>
      <c r="J8"/>
      <c r="K8" s="499"/>
      <c r="L8" s="594" t="s">
        <v>253</v>
      </c>
      <c r="M8" s="595">
        <v>9.98</v>
      </c>
      <c r="N8" s="594" t="s">
        <v>254</v>
      </c>
      <c r="O8" s="596">
        <v>8.98</v>
      </c>
      <c r="P8" s="590">
        <v>332.6</v>
      </c>
      <c r="Q8" s="591">
        <v>5.57</v>
      </c>
      <c r="R8" s="501">
        <v>122.27339599999999</v>
      </c>
      <c r="S8" s="501">
        <v>0.4336</v>
      </c>
      <c r="T8" s="501">
        <v>2042.5131719999997</v>
      </c>
      <c r="U8" s="501">
        <v>2165.220168</v>
      </c>
      <c r="V8" s="501">
        <v>1950.40038</v>
      </c>
      <c r="W8" s="501">
        <v>1725.846504</v>
      </c>
      <c r="X8" s="501">
        <v>1940.666292</v>
      </c>
      <c r="Y8" s="497"/>
      <c r="Z8" s="497"/>
      <c r="AE8"/>
      <c r="AF8"/>
      <c r="AG8"/>
      <c r="AH8"/>
    </row>
    <row r="9" spans="1:34" ht="13.5" customHeight="1">
      <c r="A9"/>
      <c r="B9"/>
      <c r="C9"/>
      <c r="D9"/>
      <c r="E9"/>
      <c r="F9"/>
      <c r="G9"/>
      <c r="H9"/>
      <c r="I9"/>
      <c r="J9"/>
      <c r="K9" s="499"/>
      <c r="L9" s="594" t="s">
        <v>255</v>
      </c>
      <c r="M9" s="595">
        <v>9.98</v>
      </c>
      <c r="N9" s="594" t="s">
        <v>256</v>
      </c>
      <c r="O9" s="596">
        <v>9.4</v>
      </c>
      <c r="P9" s="590">
        <v>353.1</v>
      </c>
      <c r="Q9" s="591">
        <v>5.96</v>
      </c>
      <c r="R9" s="501">
        <v>114.881326</v>
      </c>
      <c r="S9" s="501">
        <v>0.4417</v>
      </c>
      <c r="T9" s="501">
        <v>1094.22187</v>
      </c>
      <c r="U9" s="501">
        <v>1209.544896</v>
      </c>
      <c r="V9" s="501">
        <v>2044.9032429999997</v>
      </c>
      <c r="W9" s="501">
        <v>1802.7024020000001</v>
      </c>
      <c r="X9" s="501">
        <v>1802.7024020000001</v>
      </c>
      <c r="Y9" s="497"/>
      <c r="Z9" s="497"/>
      <c r="AA9"/>
      <c r="AB9"/>
      <c r="AC9"/>
      <c r="AD9"/>
      <c r="AE9"/>
      <c r="AF9"/>
      <c r="AG9"/>
      <c r="AH9"/>
    </row>
    <row r="10" spans="1:34" ht="22.5" customHeight="1">
      <c r="A10"/>
      <c r="B10"/>
      <c r="C10"/>
      <c r="D10"/>
      <c r="E10"/>
      <c r="F10"/>
      <c r="G10"/>
      <c r="H10"/>
      <c r="I10"/>
      <c r="J10"/>
      <c r="K10" s="499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592">
        <v>1134.911149</v>
      </c>
      <c r="X10" s="593">
        <v>1225.2830629999999</v>
      </c>
      <c r="Y10" s="593">
        <v>1209.544896</v>
      </c>
      <c r="Z10" s="497"/>
      <c r="AA10"/>
      <c r="AB10"/>
      <c r="AC10"/>
      <c r="AD10"/>
      <c r="AE10"/>
      <c r="AF10"/>
      <c r="AG10"/>
      <c r="AH10"/>
    </row>
    <row r="11" spans="1:34" ht="25.5" customHeight="1">
      <c r="A11"/>
      <c r="B11"/>
      <c r="C11"/>
      <c r="D11"/>
      <c r="E11"/>
      <c r="F11"/>
      <c r="G11"/>
      <c r="H11"/>
      <c r="I11"/>
      <c r="J11"/>
      <c r="K11" s="499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586">
        <v>729.448217</v>
      </c>
      <c r="X11" s="586">
        <v>725.117317</v>
      </c>
      <c r="Y11" s="586">
        <v>835.3583469999999</v>
      </c>
      <c r="Z11" s="497"/>
      <c r="AA11"/>
      <c r="AB11"/>
      <c r="AC11"/>
      <c r="AD11"/>
      <c r="AE11"/>
      <c r="AF11"/>
      <c r="AG11"/>
      <c r="AH11"/>
    </row>
    <row r="12" spans="1:26" ht="18" customHeight="1">
      <c r="A12" s="90" t="s">
        <v>270</v>
      </c>
      <c r="K12" s="502"/>
      <c r="L12" s="497"/>
      <c r="M12" s="497"/>
      <c r="N12" s="497"/>
      <c r="O12" s="497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</row>
    <row r="13" spans="1:26" ht="4.5" customHeight="1">
      <c r="A13" s="34"/>
      <c r="K13" s="502"/>
      <c r="L13" s="497"/>
      <c r="M13" s="497"/>
      <c r="N13" s="497"/>
      <c r="O13" s="497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</row>
    <row r="14" spans="1:26" ht="18" customHeight="1">
      <c r="A14" s="696" t="s">
        <v>103</v>
      </c>
      <c r="B14" s="697"/>
      <c r="C14" s="697"/>
      <c r="D14" s="698"/>
      <c r="E14" s="839">
        <v>2005</v>
      </c>
      <c r="F14" s="839"/>
      <c r="G14" s="846"/>
      <c r="H14" s="839">
        <v>2006</v>
      </c>
      <c r="I14" s="839"/>
      <c r="J14" s="846"/>
      <c r="K14" s="502"/>
      <c r="L14" s="499"/>
      <c r="M14" s="499"/>
      <c r="N14" s="513"/>
      <c r="O14" s="513"/>
      <c r="P14" s="514"/>
      <c r="Q14" s="514"/>
      <c r="R14" s="514"/>
      <c r="S14" s="514"/>
      <c r="T14" s="499"/>
      <c r="U14" s="499"/>
      <c r="V14" s="499"/>
      <c r="W14" s="499"/>
      <c r="X14" s="499"/>
      <c r="Y14" s="499"/>
      <c r="Z14" s="499"/>
    </row>
    <row r="15" spans="1:26" ht="13.5" customHeight="1">
      <c r="A15" s="830"/>
      <c r="B15" s="831"/>
      <c r="C15" s="831"/>
      <c r="D15" s="832"/>
      <c r="E15" s="111" t="s">
        <v>73</v>
      </c>
      <c r="F15" s="111" t="s">
        <v>56</v>
      </c>
      <c r="G15" s="102" t="s">
        <v>57</v>
      </c>
      <c r="H15" s="111" t="s">
        <v>73</v>
      </c>
      <c r="I15" s="111" t="s">
        <v>56</v>
      </c>
      <c r="J15" s="102" t="s">
        <v>57</v>
      </c>
      <c r="K15" s="502"/>
      <c r="L15" s="499"/>
      <c r="M15" s="499"/>
      <c r="N15" s="513"/>
      <c r="O15" s="513"/>
      <c r="P15" s="514"/>
      <c r="Q15" s="514"/>
      <c r="R15" s="514"/>
      <c r="S15" s="499"/>
      <c r="T15" s="499"/>
      <c r="U15" s="499"/>
      <c r="V15" s="499"/>
      <c r="W15" s="499"/>
      <c r="X15" s="499"/>
      <c r="Y15" s="499"/>
      <c r="Z15" s="499"/>
    </row>
    <row r="16" spans="1:26" ht="18" customHeight="1">
      <c r="A16" s="94"/>
      <c r="B16" s="868" t="s">
        <v>77</v>
      </c>
      <c r="C16" s="868"/>
      <c r="D16" s="868"/>
      <c r="E16" s="302">
        <v>217052.94</v>
      </c>
      <c r="F16" s="301">
        <v>208.37082239999998</v>
      </c>
      <c r="G16" s="301">
        <v>34.20980882883656</v>
      </c>
      <c r="H16" s="302">
        <v>226541</v>
      </c>
      <c r="I16" s="301">
        <v>217.479</v>
      </c>
      <c r="J16" s="301">
        <v>32.23157398638585</v>
      </c>
      <c r="K16" s="504">
        <f aca="true" t="shared" si="0" ref="K16:K22">(I16/F16-1)*100</f>
        <v>4.3711386724363255</v>
      </c>
      <c r="L16" s="499"/>
      <c r="M16" s="499"/>
      <c r="N16" s="513"/>
      <c r="O16" s="513"/>
      <c r="P16" s="514"/>
      <c r="Q16" s="514"/>
      <c r="R16" s="514"/>
      <c r="S16" s="514"/>
      <c r="T16" s="499"/>
      <c r="U16" s="499"/>
      <c r="V16" s="499"/>
      <c r="W16" s="499"/>
      <c r="X16" s="499"/>
      <c r="Y16" s="499"/>
      <c r="Z16" s="499"/>
    </row>
    <row r="17" spans="1:26" ht="18" customHeight="1">
      <c r="A17" s="94"/>
      <c r="B17" s="868" t="s">
        <v>76</v>
      </c>
      <c r="C17" s="868"/>
      <c r="D17" s="868"/>
      <c r="E17" s="302">
        <v>2126.72</v>
      </c>
      <c r="F17" s="301">
        <v>2.1479872</v>
      </c>
      <c r="G17" s="301">
        <v>0.35265125237989137</v>
      </c>
      <c r="H17" s="302">
        <v>2531</v>
      </c>
      <c r="I17" s="301">
        <v>2.556</v>
      </c>
      <c r="J17" s="301">
        <v>0.37881314108121805</v>
      </c>
      <c r="K17" s="504">
        <f t="shared" si="0"/>
        <v>18.995122503523287</v>
      </c>
      <c r="L17" s="499"/>
      <c r="M17" s="499"/>
      <c r="N17" s="513"/>
      <c r="O17" s="513"/>
      <c r="P17" s="514"/>
      <c r="Q17" s="514"/>
      <c r="R17" s="514"/>
      <c r="S17" s="514"/>
      <c r="T17" s="499"/>
      <c r="U17" s="499"/>
      <c r="V17" s="499"/>
      <c r="W17" s="499"/>
      <c r="X17" s="499"/>
      <c r="Y17" s="499"/>
      <c r="Z17" s="499"/>
    </row>
    <row r="18" spans="1:26" ht="18" customHeight="1">
      <c r="A18" s="94"/>
      <c r="B18" s="868" t="s">
        <v>29</v>
      </c>
      <c r="C18" s="868"/>
      <c r="D18" s="868"/>
      <c r="E18" s="302">
        <v>17731.43</v>
      </c>
      <c r="F18" s="301">
        <v>18.4406872</v>
      </c>
      <c r="G18" s="301">
        <v>3.0275466426549618</v>
      </c>
      <c r="H18" s="302">
        <v>1848</v>
      </c>
      <c r="I18" s="301">
        <v>1.922</v>
      </c>
      <c r="J18" s="301">
        <v>0.28485088308219914</v>
      </c>
      <c r="K18" s="504">
        <f t="shared" si="0"/>
        <v>-89.57739492484858</v>
      </c>
      <c r="L18" s="499"/>
      <c r="M18" s="499"/>
      <c r="N18" s="513"/>
      <c r="O18" s="513"/>
      <c r="P18" s="514"/>
      <c r="Q18" s="514"/>
      <c r="R18" s="514"/>
      <c r="S18" s="514"/>
      <c r="T18" s="499"/>
      <c r="U18" s="499"/>
      <c r="V18" s="499"/>
      <c r="W18" s="499"/>
      <c r="X18" s="499"/>
      <c r="Y18" s="499"/>
      <c r="Z18" s="499"/>
    </row>
    <row r="19" spans="1:26" ht="18" customHeight="1">
      <c r="A19" s="94"/>
      <c r="B19" s="868" t="s">
        <v>25</v>
      </c>
      <c r="C19" s="868"/>
      <c r="D19" s="868"/>
      <c r="E19" s="302">
        <v>340675</v>
      </c>
      <c r="F19" s="301">
        <v>211.2185</v>
      </c>
      <c r="G19" s="301">
        <v>34.677333529176565</v>
      </c>
      <c r="H19" s="302">
        <v>462784</v>
      </c>
      <c r="I19" s="301">
        <v>286.926</v>
      </c>
      <c r="J19" s="301">
        <v>42.52399816818058</v>
      </c>
      <c r="K19" s="504">
        <f t="shared" si="0"/>
        <v>35.84321449115488</v>
      </c>
      <c r="L19" s="499"/>
      <c r="M19" s="499"/>
      <c r="N19" s="513"/>
      <c r="O19" s="513"/>
      <c r="P19" s="514"/>
      <c r="Q19" s="514"/>
      <c r="R19" s="514"/>
      <c r="S19" s="514"/>
      <c r="T19" s="499"/>
      <c r="U19" s="499"/>
      <c r="V19" s="499"/>
      <c r="W19" s="499"/>
      <c r="X19" s="499"/>
      <c r="Y19" s="499"/>
      <c r="Z19" s="499"/>
    </row>
    <row r="20" spans="1:26" ht="18" customHeight="1">
      <c r="A20" s="94"/>
      <c r="B20" s="868" t="s">
        <v>104</v>
      </c>
      <c r="C20" s="868"/>
      <c r="D20" s="868"/>
      <c r="E20" s="302">
        <v>1055742</v>
      </c>
      <c r="F20" s="301">
        <v>168.91872</v>
      </c>
      <c r="G20" s="301">
        <v>27.73265974695203</v>
      </c>
      <c r="H20" s="302">
        <v>1036598</v>
      </c>
      <c r="I20" s="301">
        <v>165.856</v>
      </c>
      <c r="J20" s="301">
        <v>24.58076382127015</v>
      </c>
      <c r="K20" s="504">
        <f t="shared" si="0"/>
        <v>-1.8131323751446882</v>
      </c>
      <c r="L20" s="499"/>
      <c r="M20" s="499"/>
      <c r="N20" s="513"/>
      <c r="O20" s="513"/>
      <c r="P20" s="514"/>
      <c r="Q20" s="514"/>
      <c r="R20" s="514"/>
      <c r="S20" s="514"/>
      <c r="T20" s="499"/>
      <c r="U20" s="499"/>
      <c r="V20" s="499"/>
      <c r="W20" s="499"/>
      <c r="X20" s="499"/>
      <c r="Y20" s="499"/>
      <c r="Z20" s="499"/>
    </row>
    <row r="21" spans="1:26" ht="2.25" customHeight="1">
      <c r="A21" s="875"/>
      <c r="B21" s="876"/>
      <c r="C21" s="876"/>
      <c r="D21" s="877"/>
      <c r="E21" s="134"/>
      <c r="F21" s="288"/>
      <c r="G21" s="288"/>
      <c r="H21" s="134"/>
      <c r="I21" s="288"/>
      <c r="J21" s="301"/>
      <c r="K21" s="504" t="e">
        <f t="shared" si="0"/>
        <v>#DIV/0!</v>
      </c>
      <c r="L21" s="499"/>
      <c r="M21" s="499"/>
      <c r="N21" s="513"/>
      <c r="O21" s="513"/>
      <c r="P21" s="514"/>
      <c r="Q21" s="514"/>
      <c r="R21" s="514"/>
      <c r="S21" s="514"/>
      <c r="T21" s="499"/>
      <c r="U21" s="499"/>
      <c r="V21" s="499"/>
      <c r="W21" s="499"/>
      <c r="X21" s="499"/>
      <c r="Y21" s="499"/>
      <c r="Z21" s="499"/>
    </row>
    <row r="22" spans="1:26" ht="16.5" customHeight="1">
      <c r="A22" s="878" t="s">
        <v>9</v>
      </c>
      <c r="B22" s="879"/>
      <c r="C22" s="879"/>
      <c r="D22" s="880"/>
      <c r="E22" s="556"/>
      <c r="F22" s="289">
        <v>609.0967168</v>
      </c>
      <c r="G22" s="289">
        <v>100</v>
      </c>
      <c r="H22" s="556"/>
      <c r="I22" s="289">
        <v>674.739</v>
      </c>
      <c r="J22" s="289">
        <v>100</v>
      </c>
      <c r="K22" s="504">
        <f t="shared" si="0"/>
        <v>10.776988512573782</v>
      </c>
      <c r="L22" s="499"/>
      <c r="M22" s="499"/>
      <c r="N22" s="503"/>
      <c r="O22" s="503"/>
      <c r="P22" s="514"/>
      <c r="Q22" s="514"/>
      <c r="R22" s="514"/>
      <c r="S22" s="514"/>
      <c r="T22" s="499"/>
      <c r="U22" s="499"/>
      <c r="V22" s="499"/>
      <c r="W22" s="499"/>
      <c r="X22" s="499"/>
      <c r="Y22" s="499"/>
      <c r="Z22" s="499"/>
    </row>
    <row r="23" spans="2:26" ht="17.25" customHeight="1">
      <c r="B23" s="60" t="s">
        <v>173</v>
      </c>
      <c r="K23" s="502"/>
      <c r="L23" s="499"/>
      <c r="M23" s="499"/>
      <c r="N23" s="503"/>
      <c r="O23" s="503"/>
      <c r="P23" s="514"/>
      <c r="Q23" s="514"/>
      <c r="R23" s="514"/>
      <c r="S23" s="514"/>
      <c r="T23" s="499"/>
      <c r="U23" s="499"/>
      <c r="V23" s="499"/>
      <c r="W23" s="499"/>
      <c r="X23" s="499"/>
      <c r="Y23" s="499"/>
      <c r="Z23" s="499"/>
    </row>
    <row r="24" spans="2:19" ht="19.5" customHeight="1">
      <c r="B24" s="89"/>
      <c r="K24" s="59"/>
      <c r="L24"/>
      <c r="M24"/>
      <c r="N24" s="135"/>
      <c r="O24" s="135"/>
      <c r="P24" s="133"/>
      <c r="Q24" s="133"/>
      <c r="R24" s="133"/>
      <c r="S24" s="133"/>
    </row>
    <row r="25" spans="1:19" ht="15.75" customHeight="1">
      <c r="A25" s="90" t="s">
        <v>271</v>
      </c>
      <c r="B25" s="136"/>
      <c r="C25" s="136"/>
      <c r="D25" s="136"/>
      <c r="E25" s="136"/>
      <c r="F25" s="136"/>
      <c r="G25" s="136"/>
      <c r="H25" s="136"/>
      <c r="I25" s="136"/>
      <c r="J25" s="34"/>
      <c r="K25" s="59"/>
      <c r="L25"/>
      <c r="M25"/>
      <c r="N25" s="135"/>
      <c r="O25" s="135"/>
      <c r="P25" s="133"/>
      <c r="Q25" s="133"/>
      <c r="R25" s="133"/>
      <c r="S25" s="133"/>
    </row>
    <row r="26" spans="1:19" ht="6" customHeight="1">
      <c r="A26" s="90"/>
      <c r="B26" s="136"/>
      <c r="C26" s="136"/>
      <c r="D26" s="136"/>
      <c r="E26" s="136"/>
      <c r="F26" s="136"/>
      <c r="G26" s="136"/>
      <c r="H26" s="136"/>
      <c r="I26" s="136"/>
      <c r="J26" s="34"/>
      <c r="K26" s="59"/>
      <c r="L26"/>
      <c r="M26"/>
      <c r="N26" s="135"/>
      <c r="O26" s="135"/>
      <c r="P26" s="133"/>
      <c r="Q26" s="133"/>
      <c r="R26" s="133"/>
      <c r="S26" s="133"/>
    </row>
    <row r="27" spans="1:22" ht="18" customHeight="1">
      <c r="A27" s="91"/>
      <c r="B27" s="120"/>
      <c r="C27" s="120"/>
      <c r="D27" s="116"/>
      <c r="E27" s="869">
        <v>2005</v>
      </c>
      <c r="F27" s="869"/>
      <c r="G27" s="869"/>
      <c r="H27" s="869">
        <v>2006</v>
      </c>
      <c r="I27" s="869"/>
      <c r="J27" s="869"/>
      <c r="K27" s="59"/>
      <c r="M27" s="40"/>
      <c r="N27" s="40"/>
      <c r="O27" s="40"/>
      <c r="P27" s="40"/>
      <c r="Q27" s="496"/>
      <c r="R27" s="135"/>
      <c r="S27" s="135"/>
      <c r="T27" s="40"/>
      <c r="U27" s="40"/>
      <c r="V27" s="40"/>
    </row>
    <row r="28" spans="1:22" ht="20.25" customHeight="1">
      <c r="A28" s="872" t="s">
        <v>105</v>
      </c>
      <c r="B28" s="873"/>
      <c r="C28" s="873"/>
      <c r="D28" s="874"/>
      <c r="E28" s="137" t="s">
        <v>106</v>
      </c>
      <c r="F28" s="137" t="s">
        <v>107</v>
      </c>
      <c r="G28" s="870" t="s">
        <v>169</v>
      </c>
      <c r="H28" s="137" t="s">
        <v>106</v>
      </c>
      <c r="I28" s="137" t="s">
        <v>107</v>
      </c>
      <c r="J28" s="870" t="s">
        <v>169</v>
      </c>
      <c r="K28" s="502"/>
      <c r="L28" s="499"/>
      <c r="M28" s="497">
        <v>2004</v>
      </c>
      <c r="N28" s="497">
        <v>2006</v>
      </c>
      <c r="O28" s="497"/>
      <c r="P28" s="497"/>
      <c r="Q28" s="497"/>
      <c r="R28" s="135"/>
      <c r="S28" s="135"/>
      <c r="T28" s="40"/>
      <c r="U28" s="40"/>
      <c r="V28" s="40"/>
    </row>
    <row r="29" spans="1:23" ht="23.25" customHeight="1">
      <c r="A29" s="98"/>
      <c r="B29" s="117"/>
      <c r="C29" s="117"/>
      <c r="D29" s="118"/>
      <c r="E29" s="138" t="s">
        <v>108</v>
      </c>
      <c r="F29" s="138" t="s">
        <v>109</v>
      </c>
      <c r="G29" s="871"/>
      <c r="H29" s="138" t="s">
        <v>108</v>
      </c>
      <c r="I29" s="138" t="s">
        <v>109</v>
      </c>
      <c r="J29" s="871"/>
      <c r="K29" s="502"/>
      <c r="L29" s="499"/>
      <c r="M29" s="497" t="s">
        <v>251</v>
      </c>
      <c r="N29" s="499"/>
      <c r="O29" s="497"/>
      <c r="P29" s="497"/>
      <c r="Q29" s="497"/>
      <c r="R29" s="503"/>
      <c r="S29" s="503"/>
      <c r="T29" s="497"/>
      <c r="U29" s="497"/>
      <c r="V29" s="497"/>
      <c r="W29" s="499"/>
    </row>
    <row r="30" spans="1:23" ht="15.75" customHeight="1">
      <c r="A30" s="91"/>
      <c r="B30" s="80" t="s">
        <v>110</v>
      </c>
      <c r="C30" s="80"/>
      <c r="D30" s="131"/>
      <c r="E30" s="408">
        <v>328726</v>
      </c>
      <c r="F30" s="408">
        <v>607583.756</v>
      </c>
      <c r="G30" s="371">
        <v>3.330262310370259</v>
      </c>
      <c r="H30" s="408">
        <v>335816</v>
      </c>
      <c r="I30" s="408">
        <v>617887</v>
      </c>
      <c r="J30" s="371">
        <v>3.63</v>
      </c>
      <c r="K30" s="504">
        <f>(H30/E30-1)*100</f>
        <v>2.15681144783193</v>
      </c>
      <c r="L30" s="504">
        <f>(I30/F30-1)*100</f>
        <v>1.6957734465830487</v>
      </c>
      <c r="M30" s="505">
        <v>1855.686562</v>
      </c>
      <c r="N30" s="506">
        <v>2242.445051</v>
      </c>
      <c r="O30" s="497"/>
      <c r="P30" s="578">
        <f aca="true" t="shared" si="1" ref="P30:P35">N30/I30*1000</f>
        <v>3.6292154568715644</v>
      </c>
      <c r="Q30" s="506">
        <v>575.012324</v>
      </c>
      <c r="R30" s="503"/>
      <c r="S30" s="503"/>
      <c r="T30" s="497"/>
      <c r="U30" s="497">
        <v>3.1591028855810275</v>
      </c>
      <c r="V30" s="497"/>
      <c r="W30" s="499"/>
    </row>
    <row r="31" spans="1:23" ht="15.75" customHeight="1">
      <c r="A31" s="94"/>
      <c r="B31" s="80" t="s">
        <v>111</v>
      </c>
      <c r="C31" s="80"/>
      <c r="D31" s="131"/>
      <c r="E31" s="408">
        <v>31891</v>
      </c>
      <c r="F31" s="410">
        <v>556348.0569999999</v>
      </c>
      <c r="G31" s="371">
        <v>4.138931859341427</v>
      </c>
      <c r="H31" s="408">
        <v>33089</v>
      </c>
      <c r="I31" s="410">
        <v>581828</v>
      </c>
      <c r="J31" s="371">
        <v>4.73</v>
      </c>
      <c r="K31" s="504">
        <f aca="true" t="shared" si="2" ref="K31:L34">(H31/E31-1)*100</f>
        <v>3.7565457339061137</v>
      </c>
      <c r="L31" s="504">
        <f t="shared" si="2"/>
        <v>4.5798565627056975</v>
      </c>
      <c r="M31" s="505">
        <v>2091.603507</v>
      </c>
      <c r="N31" s="506">
        <v>2752.522276</v>
      </c>
      <c r="O31" s="497"/>
      <c r="P31" s="578">
        <f t="shared" si="1"/>
        <v>4.73081782932413</v>
      </c>
      <c r="Q31" s="506">
        <v>516.2257010000001</v>
      </c>
      <c r="R31" s="503"/>
      <c r="S31" s="503"/>
      <c r="T31" s="497"/>
      <c r="U31" s="497">
        <v>4.024114806347717</v>
      </c>
      <c r="V31" s="497"/>
      <c r="W31" s="499"/>
    </row>
    <row r="32" spans="1:23" ht="15.75" customHeight="1">
      <c r="A32" s="94"/>
      <c r="B32" s="80" t="s">
        <v>112</v>
      </c>
      <c r="C32" s="80"/>
      <c r="D32" s="131"/>
      <c r="E32" s="408">
        <v>7316</v>
      </c>
      <c r="F32" s="410">
        <v>577227.522</v>
      </c>
      <c r="G32" s="371">
        <v>2.1861086796897395</v>
      </c>
      <c r="H32" s="408">
        <v>7364</v>
      </c>
      <c r="I32" s="410">
        <v>641572</v>
      </c>
      <c r="J32" s="371">
        <v>2.37</v>
      </c>
      <c r="K32" s="504">
        <f t="shared" si="2"/>
        <v>0.6560962274466897</v>
      </c>
      <c r="L32" s="504">
        <f t="shared" si="2"/>
        <v>11.14716044326105</v>
      </c>
      <c r="M32" s="505">
        <v>1253.241228</v>
      </c>
      <c r="N32" s="507">
        <v>1517.6865239999997</v>
      </c>
      <c r="O32" s="497"/>
      <c r="P32" s="578">
        <f t="shared" si="1"/>
        <v>2.3655747507684244</v>
      </c>
      <c r="Q32" s="506">
        <v>577.8664860000001</v>
      </c>
      <c r="R32" s="503"/>
      <c r="S32" s="503"/>
      <c r="T32" s="497"/>
      <c r="U32" s="497">
        <v>2.1303762215709874</v>
      </c>
      <c r="V32" s="497"/>
      <c r="W32" s="499"/>
    </row>
    <row r="33" spans="1:23" ht="14.25" customHeight="1">
      <c r="A33" s="94"/>
      <c r="B33" s="80"/>
      <c r="C33" s="80" t="s">
        <v>113</v>
      </c>
      <c r="D33" s="131"/>
      <c r="E33" s="487">
        <v>447</v>
      </c>
      <c r="F33" s="488">
        <v>27073.097</v>
      </c>
      <c r="G33" s="489">
        <v>1.723731902559947</v>
      </c>
      <c r="H33" s="487">
        <v>472</v>
      </c>
      <c r="I33" s="488">
        <v>28729</v>
      </c>
      <c r="J33" s="489">
        <v>1.86</v>
      </c>
      <c r="K33" s="504">
        <f t="shared" si="2"/>
        <v>5.592841163310958</v>
      </c>
      <c r="L33" s="504">
        <f t="shared" si="2"/>
        <v>6.1164151260566735</v>
      </c>
      <c r="M33" s="505">
        <v>39.760097</v>
      </c>
      <c r="N33" s="509">
        <v>53.554438</v>
      </c>
      <c r="O33" s="497"/>
      <c r="P33" s="578">
        <f>N33/I33*1000</f>
        <v>1.8641246823766924</v>
      </c>
      <c r="Q33" s="507">
        <v>554.076402</v>
      </c>
      <c r="R33" s="503"/>
      <c r="S33" s="503"/>
      <c r="T33" s="497"/>
      <c r="U33" s="497">
        <v>1.626370561885855</v>
      </c>
      <c r="V33" s="497"/>
      <c r="W33" s="499"/>
    </row>
    <row r="34" spans="1:23" ht="15.75" customHeight="1">
      <c r="A34" s="98"/>
      <c r="B34" s="80" t="s">
        <v>52</v>
      </c>
      <c r="C34" s="80"/>
      <c r="D34" s="131"/>
      <c r="E34" s="408">
        <v>338</v>
      </c>
      <c r="F34" s="410">
        <v>35436.954</v>
      </c>
      <c r="G34" s="371">
        <v>4.475663653258685</v>
      </c>
      <c r="H34" s="408">
        <v>349</v>
      </c>
      <c r="I34" s="410">
        <v>38533</v>
      </c>
      <c r="J34" s="371">
        <v>4.99</v>
      </c>
      <c r="K34" s="504">
        <f t="shared" si="2"/>
        <v>3.2544378698224907</v>
      </c>
      <c r="L34" s="504">
        <f t="shared" si="2"/>
        <v>8.736772353515487</v>
      </c>
      <c r="M34" s="505">
        <v>151.59610300000003</v>
      </c>
      <c r="N34" s="497">
        <v>192.370713</v>
      </c>
      <c r="O34" s="497"/>
      <c r="P34" s="578">
        <f>N34/I34*1000</f>
        <v>4.992362728051281</v>
      </c>
      <c r="Q34" s="507">
        <v>23.790084</v>
      </c>
      <c r="R34" s="503"/>
      <c r="S34" s="503"/>
      <c r="T34" s="497"/>
      <c r="U34" s="497">
        <v>4.337797637608771</v>
      </c>
      <c r="V34" s="497"/>
      <c r="W34" s="499"/>
    </row>
    <row r="35" spans="1:23" ht="18" customHeight="1">
      <c r="A35" s="139"/>
      <c r="B35" s="115" t="s">
        <v>9</v>
      </c>
      <c r="C35" s="115"/>
      <c r="D35" s="140"/>
      <c r="E35" s="409">
        <v>368271</v>
      </c>
      <c r="F35" s="409">
        <v>1776596.2889999999</v>
      </c>
      <c r="G35" s="372">
        <v>3.2346042821211816</v>
      </c>
      <c r="H35" s="409">
        <v>376618</v>
      </c>
      <c r="I35" s="409">
        <v>1879820</v>
      </c>
      <c r="J35" s="372">
        <v>3.57</v>
      </c>
      <c r="K35" s="504"/>
      <c r="L35" s="504">
        <f>(I35/F35-1)*100</f>
        <v>5.810195126440454</v>
      </c>
      <c r="M35" s="508">
        <v>5352.127399999999</v>
      </c>
      <c r="N35" s="497">
        <v>6705.024564</v>
      </c>
      <c r="O35" s="497"/>
      <c r="P35" s="578">
        <f t="shared" si="1"/>
        <v>3.56684393399368</v>
      </c>
      <c r="Q35" s="506">
        <v>34.84165899999999</v>
      </c>
      <c r="R35" s="497"/>
      <c r="S35" s="503"/>
      <c r="T35" s="497"/>
      <c r="U35" s="497">
        <v>3.087352179508218</v>
      </c>
      <c r="V35" s="497"/>
      <c r="W35" s="499"/>
    </row>
    <row r="36" spans="1:23" ht="3" customHeight="1">
      <c r="A36" s="55"/>
      <c r="B36" s="56"/>
      <c r="C36" s="56"/>
      <c r="D36" s="57"/>
      <c r="E36" s="57"/>
      <c r="F36" s="57"/>
      <c r="G36" s="141"/>
      <c r="H36" s="57"/>
      <c r="I36" s="57"/>
      <c r="J36" s="57"/>
      <c r="K36" s="499"/>
      <c r="L36" s="499"/>
      <c r="M36" s="497"/>
      <c r="N36" s="497"/>
      <c r="O36" s="497"/>
      <c r="P36" s="497"/>
      <c r="Q36" s="509">
        <v>1703.9461700000002</v>
      </c>
      <c r="R36" s="497"/>
      <c r="S36" s="503"/>
      <c r="T36" s="497"/>
      <c r="U36" s="497"/>
      <c r="V36" s="497"/>
      <c r="W36" s="499"/>
    </row>
    <row r="37" spans="1:23" ht="19.5" customHeight="1">
      <c r="A37" s="40"/>
      <c r="B37" s="684">
        <v>1</v>
      </c>
      <c r="C37" s="142" t="s">
        <v>114</v>
      </c>
      <c r="D37" s="40"/>
      <c r="E37" s="40"/>
      <c r="F37" s="143"/>
      <c r="G37" s="40"/>
      <c r="I37" s="143"/>
      <c r="J37" s="40"/>
      <c r="K37" s="499"/>
      <c r="L37" s="497"/>
      <c r="M37" s="497"/>
      <c r="N37" s="579" t="s">
        <v>252</v>
      </c>
      <c r="O37" s="497"/>
      <c r="P37" s="497"/>
      <c r="Q37" s="497"/>
      <c r="R37" s="497"/>
      <c r="S37" s="503"/>
      <c r="T37" s="497"/>
      <c r="U37" s="497"/>
      <c r="V37" s="497"/>
      <c r="W37" s="499"/>
    </row>
    <row r="38" spans="2:23" ht="13.5" customHeight="1">
      <c r="B38" s="60" t="s">
        <v>115</v>
      </c>
      <c r="K38" s="499"/>
      <c r="L38" s="497"/>
      <c r="M38" s="506">
        <v>2023.4132829999999</v>
      </c>
      <c r="N38" s="506">
        <v>2242.445051</v>
      </c>
      <c r="O38" s="497"/>
      <c r="P38" s="505">
        <v>575.012324</v>
      </c>
      <c r="Q38" s="505">
        <v>607.583756</v>
      </c>
      <c r="R38" s="497"/>
      <c r="S38" s="497"/>
      <c r="T38" s="497"/>
      <c r="U38" s="497"/>
      <c r="V38" s="497"/>
      <c r="W38" s="499"/>
    </row>
    <row r="39" spans="2:23" ht="20.25" customHeight="1">
      <c r="B39" s="60"/>
      <c r="K39" s="499"/>
      <c r="L39" s="497"/>
      <c r="M39" s="506">
        <v>2302.686698</v>
      </c>
      <c r="N39" s="506">
        <v>2752.522276</v>
      </c>
      <c r="O39" s="497"/>
      <c r="P39" s="505">
        <v>516.2257010000001</v>
      </c>
      <c r="Q39" s="505">
        <v>556.3480569999999</v>
      </c>
      <c r="R39" s="497"/>
      <c r="S39" s="497"/>
      <c r="T39" s="497"/>
      <c r="U39" s="497"/>
      <c r="V39" s="497"/>
      <c r="W39" s="499"/>
    </row>
    <row r="40" spans="11:23" ht="18.75" customHeight="1">
      <c r="K40" s="499"/>
      <c r="L40" s="497"/>
      <c r="M40" s="507">
        <v>1261.882096</v>
      </c>
      <c r="N40" s="507">
        <v>1517.6865239999997</v>
      </c>
      <c r="O40" s="497"/>
      <c r="P40" s="505">
        <v>577.8664870000001</v>
      </c>
      <c r="Q40" s="505">
        <v>577.227522</v>
      </c>
      <c r="R40" s="497"/>
      <c r="S40" s="497"/>
      <c r="T40" s="497"/>
      <c r="U40" s="497"/>
      <c r="V40" s="497"/>
      <c r="W40" s="499"/>
    </row>
    <row r="41" spans="1:23" ht="18.75" customHeight="1">
      <c r="A41" s="136"/>
      <c r="B41" s="136"/>
      <c r="C41" s="136"/>
      <c r="D41" s="136"/>
      <c r="E41" s="136"/>
      <c r="F41" s="136"/>
      <c r="G41" s="136"/>
      <c r="H41" s="136"/>
      <c r="I41" s="136"/>
      <c r="J41" s="34"/>
      <c r="K41" s="499"/>
      <c r="L41" s="497"/>
      <c r="M41" s="506">
        <v>1215.215335</v>
      </c>
      <c r="N41" s="506">
        <v>1464.1320859999998</v>
      </c>
      <c r="O41" s="497"/>
      <c r="P41" s="511">
        <v>23.790084</v>
      </c>
      <c r="Q41" s="511">
        <v>27.073097</v>
      </c>
      <c r="R41" s="497"/>
      <c r="S41" s="497"/>
      <c r="T41" s="497"/>
      <c r="U41" s="497"/>
      <c r="V41" s="497"/>
      <c r="W41" s="499"/>
    </row>
    <row r="42" spans="1:23" ht="15" customHeight="1">
      <c r="A42"/>
      <c r="B42"/>
      <c r="C42"/>
      <c r="D42"/>
      <c r="E42"/>
      <c r="F42"/>
      <c r="G42"/>
      <c r="H42"/>
      <c r="I42"/>
      <c r="J42"/>
      <c r="K42" s="499"/>
      <c r="L42" s="497"/>
      <c r="M42" s="509">
        <v>46.666760999999994</v>
      </c>
      <c r="N42" s="509">
        <v>53.554438</v>
      </c>
      <c r="O42" s="497"/>
      <c r="P42" s="505">
        <v>34.84166</v>
      </c>
      <c r="Q42" s="505">
        <v>35.436954</v>
      </c>
      <c r="R42" s="497"/>
      <c r="S42" s="497"/>
      <c r="T42" s="497"/>
      <c r="U42" s="497"/>
      <c r="V42" s="497"/>
      <c r="W42" s="499"/>
    </row>
    <row r="43" spans="1:23" ht="17.25" customHeight="1">
      <c r="A43"/>
      <c r="B43"/>
      <c r="C43"/>
      <c r="D43"/>
      <c r="E43"/>
      <c r="F43"/>
      <c r="G43"/>
      <c r="H43"/>
      <c r="I43"/>
      <c r="J43"/>
      <c r="K43" s="499"/>
      <c r="L43" s="497"/>
      <c r="M43" s="497">
        <v>158.603887</v>
      </c>
      <c r="N43" s="497">
        <v>192.370713</v>
      </c>
      <c r="O43" s="497"/>
      <c r="P43" s="512">
        <v>1703.9461720000004</v>
      </c>
      <c r="Q43" s="512">
        <v>1776.5962889999998</v>
      </c>
      <c r="R43" s="497"/>
      <c r="S43" s="497"/>
      <c r="T43" s="497"/>
      <c r="U43" s="497"/>
      <c r="V43" s="497"/>
      <c r="W43" s="499"/>
    </row>
    <row r="44" spans="1:23" ht="17.25" customHeight="1">
      <c r="A44"/>
      <c r="B44"/>
      <c r="C44"/>
      <c r="D44"/>
      <c r="E44"/>
      <c r="F44"/>
      <c r="G44"/>
      <c r="H44"/>
      <c r="I44"/>
      <c r="J44"/>
      <c r="K44" s="499"/>
      <c r="L44" s="497"/>
      <c r="M44" s="497">
        <v>5746.585964</v>
      </c>
      <c r="N44" s="497">
        <v>6705.024564</v>
      </c>
      <c r="O44" s="497"/>
      <c r="P44" s="505">
        <v>1855.686562</v>
      </c>
      <c r="Q44" s="505">
        <v>2023.4132829999999</v>
      </c>
      <c r="R44" s="497"/>
      <c r="S44" s="497"/>
      <c r="T44" s="497"/>
      <c r="U44" s="497"/>
      <c r="V44" s="497"/>
      <c r="W44" s="499"/>
    </row>
    <row r="45" spans="1:23" ht="4.5" customHeight="1">
      <c r="A45"/>
      <c r="B45"/>
      <c r="C45"/>
      <c r="D45"/>
      <c r="E45"/>
      <c r="F45"/>
      <c r="G45"/>
      <c r="H45"/>
      <c r="I45"/>
      <c r="J45"/>
      <c r="K45" s="499"/>
      <c r="L45" s="497"/>
      <c r="O45" s="497"/>
      <c r="P45" s="505">
        <v>2091.603507</v>
      </c>
      <c r="Q45" s="505">
        <v>2302.686698</v>
      </c>
      <c r="R45" s="497"/>
      <c r="S45" s="497"/>
      <c r="T45" s="497"/>
      <c r="U45" s="497"/>
      <c r="V45" s="497"/>
      <c r="W45" s="499"/>
    </row>
    <row r="46" spans="1:23" ht="16.5" customHeight="1">
      <c r="A46"/>
      <c r="B46"/>
      <c r="C46"/>
      <c r="D46"/>
      <c r="E46"/>
      <c r="F46"/>
      <c r="G46"/>
      <c r="H46"/>
      <c r="I46"/>
      <c r="J46"/>
      <c r="K46" s="499"/>
      <c r="L46" s="497"/>
      <c r="M46" s="497"/>
      <c r="N46" s="505">
        <v>575.012324</v>
      </c>
      <c r="O46" s="497"/>
      <c r="P46" s="505">
        <v>1253.241228</v>
      </c>
      <c r="Q46" s="505">
        <v>1261.882096</v>
      </c>
      <c r="R46" s="497"/>
      <c r="S46" s="497"/>
      <c r="T46" s="497"/>
      <c r="U46" s="497"/>
      <c r="V46" s="497"/>
      <c r="W46" s="499"/>
    </row>
    <row r="47" spans="1:23" ht="12" customHeight="1">
      <c r="A47"/>
      <c r="B47"/>
      <c r="C47"/>
      <c r="D47"/>
      <c r="E47"/>
      <c r="F47"/>
      <c r="G47"/>
      <c r="H47"/>
      <c r="I47"/>
      <c r="J47"/>
      <c r="K47" s="499"/>
      <c r="L47" s="497"/>
      <c r="M47" s="497"/>
      <c r="N47" s="505">
        <v>516.2257010000001</v>
      </c>
      <c r="O47" s="497"/>
      <c r="P47" s="511">
        <v>39.760097</v>
      </c>
      <c r="Q47" s="511">
        <v>46.666760999999994</v>
      </c>
      <c r="R47" s="497"/>
      <c r="S47" s="497"/>
      <c r="T47" s="497"/>
      <c r="U47" s="497"/>
      <c r="V47" s="497"/>
      <c r="W47" s="499"/>
    </row>
    <row r="48" spans="1:23" ht="12" customHeight="1">
      <c r="A48"/>
      <c r="B48"/>
      <c r="C48"/>
      <c r="D48"/>
      <c r="E48"/>
      <c r="F48"/>
      <c r="G48"/>
      <c r="H48"/>
      <c r="I48"/>
      <c r="J48"/>
      <c r="K48" s="499"/>
      <c r="L48" s="497"/>
      <c r="M48" s="497"/>
      <c r="N48" s="505">
        <v>577.8664860000001</v>
      </c>
      <c r="O48" s="497"/>
      <c r="P48" s="505">
        <v>151.59610300000003</v>
      </c>
      <c r="Q48" s="505">
        <v>158.603887</v>
      </c>
      <c r="R48" s="497"/>
      <c r="S48" s="497"/>
      <c r="T48" s="497"/>
      <c r="U48" s="497"/>
      <c r="V48" s="497"/>
      <c r="W48" s="499"/>
    </row>
    <row r="49" spans="1:23" ht="15.75">
      <c r="A49"/>
      <c r="B49"/>
      <c r="C49"/>
      <c r="D49"/>
      <c r="E49"/>
      <c r="F49"/>
      <c r="G49"/>
      <c r="H49"/>
      <c r="I49"/>
      <c r="J49"/>
      <c r="K49" s="499"/>
      <c r="L49" s="497"/>
      <c r="M49" s="497"/>
      <c r="N49" s="511">
        <v>554.076402</v>
      </c>
      <c r="O49" s="497"/>
      <c r="P49" s="512">
        <v>5352.127399999999</v>
      </c>
      <c r="Q49" s="512">
        <v>5746.585964</v>
      </c>
      <c r="R49" s="497"/>
      <c r="S49" s="497"/>
      <c r="T49" s="497"/>
      <c r="U49" s="497"/>
      <c r="V49" s="497"/>
      <c r="W49" s="499"/>
    </row>
    <row r="50" spans="1:23" ht="15.75">
      <c r="A50"/>
      <c r="B50"/>
      <c r="C50"/>
      <c r="D50"/>
      <c r="E50"/>
      <c r="F50"/>
      <c r="G50"/>
      <c r="H50"/>
      <c r="I50"/>
      <c r="J50"/>
      <c r="K50" s="499"/>
      <c r="L50" s="497"/>
      <c r="M50" s="40"/>
      <c r="N50" s="505">
        <v>34.84165899999999</v>
      </c>
      <c r="O50" s="497"/>
      <c r="P50" s="497"/>
      <c r="Q50" s="497"/>
      <c r="R50" s="497"/>
      <c r="S50" s="497"/>
      <c r="T50" s="497"/>
      <c r="U50" s="497"/>
      <c r="V50" s="497"/>
      <c r="W50" s="499"/>
    </row>
    <row r="51" spans="1:23" ht="15.75">
      <c r="A51"/>
      <c r="B51"/>
      <c r="C51"/>
      <c r="D51"/>
      <c r="E51"/>
      <c r="F51"/>
      <c r="G51"/>
      <c r="H51"/>
      <c r="I51"/>
      <c r="J51"/>
      <c r="K51" s="499"/>
      <c r="L51" s="499"/>
      <c r="M51" s="512">
        <v>1626.8940260000002</v>
      </c>
      <c r="N51" s="512">
        <v>1703.9461700000002</v>
      </c>
      <c r="O51" s="497"/>
      <c r="P51" s="497"/>
      <c r="Q51" s="497"/>
      <c r="R51" s="497"/>
      <c r="S51" s="497"/>
      <c r="T51" s="497"/>
      <c r="U51" s="497"/>
      <c r="V51" s="497"/>
      <c r="W51" s="499"/>
    </row>
    <row r="52" spans="1:22" ht="15.75">
      <c r="A52"/>
      <c r="B52"/>
      <c r="C52"/>
      <c r="D52"/>
      <c r="E52"/>
      <c r="F52"/>
      <c r="G52"/>
      <c r="H52"/>
      <c r="I52"/>
      <c r="J52"/>
      <c r="L52" s="499"/>
      <c r="M52" s="505"/>
      <c r="N52" s="521"/>
      <c r="O52" s="40"/>
      <c r="P52" s="40"/>
      <c r="Q52" s="40"/>
      <c r="R52" s="40"/>
      <c r="S52" s="40"/>
      <c r="T52" s="40"/>
      <c r="U52" s="40"/>
      <c r="V52" s="40"/>
    </row>
    <row r="53" spans="1:22" ht="15.75">
      <c r="A53"/>
      <c r="B53"/>
      <c r="C53"/>
      <c r="D53"/>
      <c r="E53"/>
      <c r="F53"/>
      <c r="G53"/>
      <c r="H53"/>
      <c r="I53"/>
      <c r="J53"/>
      <c r="L53" s="499"/>
      <c r="M53" s="505">
        <v>1783.648924</v>
      </c>
      <c r="N53" s="505">
        <v>1850.242898</v>
      </c>
      <c r="O53" s="40"/>
      <c r="P53" s="40"/>
      <c r="Q53" s="40"/>
      <c r="R53" s="40"/>
      <c r="S53" s="40"/>
      <c r="T53" s="40"/>
      <c r="U53" s="40"/>
      <c r="V53" s="40"/>
    </row>
    <row r="54" spans="1:22" ht="15.75">
      <c r="A54"/>
      <c r="B54"/>
      <c r="C54"/>
      <c r="D54"/>
      <c r="E54"/>
      <c r="F54"/>
      <c r="G54"/>
      <c r="H54"/>
      <c r="I54"/>
      <c r="J54"/>
      <c r="L54" s="499"/>
      <c r="M54" s="505">
        <v>1928.577556</v>
      </c>
      <c r="N54" s="505">
        <v>2085.586401</v>
      </c>
      <c r="O54" s="40"/>
      <c r="P54" s="40"/>
      <c r="Q54" s="40"/>
      <c r="R54" s="40"/>
      <c r="S54" s="40"/>
      <c r="T54" s="40"/>
      <c r="U54" s="40"/>
      <c r="V54" s="40"/>
    </row>
    <row r="55" spans="1:22" ht="15.75">
      <c r="A55"/>
      <c r="B55"/>
      <c r="C55"/>
      <c r="D55"/>
      <c r="E55"/>
      <c r="F55"/>
      <c r="G55"/>
      <c r="H55"/>
      <c r="I55"/>
      <c r="J55"/>
      <c r="L55" s="499"/>
      <c r="M55" s="505">
        <v>1175.980431</v>
      </c>
      <c r="N55" s="505">
        <v>1249.845285</v>
      </c>
      <c r="O55" s="40"/>
      <c r="P55" s="40"/>
      <c r="Q55" s="40"/>
      <c r="R55" s="40"/>
      <c r="S55" s="40"/>
      <c r="T55" s="40"/>
      <c r="U55" s="40"/>
      <c r="V55" s="40"/>
    </row>
    <row r="56" spans="1:22" ht="15.75">
      <c r="A56"/>
      <c r="B56"/>
      <c r="C56"/>
      <c r="D56"/>
      <c r="E56"/>
      <c r="F56"/>
      <c r="G56"/>
      <c r="H56"/>
      <c r="I56"/>
      <c r="J56"/>
      <c r="L56" s="499"/>
      <c r="M56" s="505">
        <v>43.839417</v>
      </c>
      <c r="N56" s="505">
        <v>39.65422</v>
      </c>
      <c r="O56" s="40"/>
      <c r="P56" s="40"/>
      <c r="Q56" s="40"/>
      <c r="R56" s="40"/>
      <c r="S56" s="40"/>
      <c r="T56" s="40"/>
      <c r="U56" s="40"/>
      <c r="V56" s="40"/>
    </row>
    <row r="57" spans="1:22" ht="15.75">
      <c r="A57"/>
      <c r="B57"/>
      <c r="C57"/>
      <c r="D57"/>
      <c r="E57"/>
      <c r="F57"/>
      <c r="G57"/>
      <c r="H57"/>
      <c r="I57"/>
      <c r="J57"/>
      <c r="L57" s="499"/>
      <c r="M57" s="505">
        <v>134.587906</v>
      </c>
      <c r="N57" s="505">
        <v>151.171351</v>
      </c>
      <c r="O57" s="40"/>
      <c r="P57" s="40"/>
      <c r="Q57" s="40"/>
      <c r="R57" s="40"/>
      <c r="S57" s="40"/>
      <c r="T57" s="40"/>
      <c r="U57" s="40"/>
      <c r="V57" s="40"/>
    </row>
    <row r="58" spans="1:22" ht="15.75">
      <c r="A58" s="40"/>
      <c r="B58" s="89"/>
      <c r="C58" s="40"/>
      <c r="D58" s="40"/>
      <c r="E58" s="40"/>
      <c r="F58" s="40"/>
      <c r="G58" s="40"/>
      <c r="H58" s="40"/>
      <c r="I58" s="40"/>
      <c r="J58" s="40"/>
      <c r="L58" s="499"/>
      <c r="M58" s="508">
        <v>5022.794817</v>
      </c>
      <c r="N58" s="508">
        <v>5336.845935</v>
      </c>
      <c r="O58" s="40"/>
      <c r="P58" s="40"/>
      <c r="Q58" s="40"/>
      <c r="R58" s="40"/>
      <c r="S58" s="40"/>
      <c r="T58" s="40"/>
      <c r="U58" s="40"/>
      <c r="V58" s="40"/>
    </row>
    <row r="59" spans="12:14" ht="15.75">
      <c r="L59" s="499"/>
      <c r="M59" s="499"/>
      <c r="N59" s="499"/>
    </row>
    <row r="64" spans="1:9" ht="15.75">
      <c r="A64"/>
      <c r="B64"/>
      <c r="C64"/>
      <c r="D64"/>
      <c r="E64"/>
      <c r="F64"/>
      <c r="G64"/>
      <c r="H64"/>
      <c r="I64"/>
    </row>
    <row r="65" spans="1:9" ht="18" customHeight="1">
      <c r="A65"/>
      <c r="B65"/>
      <c r="C65"/>
      <c r="D65"/>
      <c r="E65"/>
      <c r="F65"/>
      <c r="G65"/>
      <c r="H65"/>
      <c r="I65"/>
    </row>
    <row r="66" spans="1:9" ht="16.5" customHeight="1">
      <c r="A66"/>
      <c r="B66"/>
      <c r="C66"/>
      <c r="D66"/>
      <c r="E66"/>
      <c r="F66"/>
      <c r="G66"/>
      <c r="H66"/>
      <c r="I66"/>
    </row>
    <row r="67" ht="19.5" customHeight="1"/>
    <row r="68" ht="19.5" customHeight="1"/>
    <row r="69" ht="18" customHeight="1"/>
    <row r="70" ht="24" customHeight="1"/>
    <row r="71" ht="24" customHeight="1"/>
    <row r="72" ht="6.75" customHeight="1"/>
    <row r="74" ht="15.75" customHeight="1"/>
  </sheetData>
  <mergeCells count="15">
    <mergeCell ref="A28:D28"/>
    <mergeCell ref="A21:D21"/>
    <mergeCell ref="A22:D22"/>
    <mergeCell ref="E27:G27"/>
    <mergeCell ref="G28:G29"/>
    <mergeCell ref="H27:J27"/>
    <mergeCell ref="J28:J29"/>
    <mergeCell ref="E14:G14"/>
    <mergeCell ref="H14:J14"/>
    <mergeCell ref="B20:D20"/>
    <mergeCell ref="A14:D15"/>
    <mergeCell ref="B16:D16"/>
    <mergeCell ref="B17:D17"/>
    <mergeCell ref="B18:D18"/>
    <mergeCell ref="B19:D19"/>
  </mergeCells>
  <printOptions/>
  <pageMargins left="0.6692913385826772" right="0.5118110236220472" top="0.7480314960629921" bottom="0.4330708661417323" header="0.5118110236220472" footer="0.2755905511811024"/>
  <pageSetup horizontalDpi="300" verticalDpi="300" orientation="portrait" paperSize="9" scale="95" r:id="rId2"/>
  <headerFooter alignWithMargins="0">
    <oddHeader>&amp;C13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0"/>
  <sheetViews>
    <sheetView zoomScale="75" zoomScaleNormal="75" workbookViewId="0" topLeftCell="A1">
      <selection activeCell="K51" sqref="K51"/>
    </sheetView>
  </sheetViews>
  <sheetFormatPr defaultColWidth="9.00390625" defaultRowHeight="15.75"/>
  <cols>
    <col min="1" max="1" width="2.50390625" style="35" customWidth="1"/>
    <col min="2" max="2" width="2.625" style="35" customWidth="1"/>
    <col min="3" max="3" width="27.875" style="35" customWidth="1"/>
    <col min="4" max="4" width="11.25390625" style="35" customWidth="1"/>
    <col min="5" max="5" width="9.25390625" style="35" customWidth="1"/>
    <col min="6" max="6" width="7.75390625" style="35" customWidth="1"/>
    <col min="7" max="7" width="11.125" style="35" customWidth="1"/>
    <col min="8" max="8" width="8.375" style="35" customWidth="1"/>
    <col min="9" max="9" width="7.50390625" style="35" customWidth="1"/>
    <col min="10" max="10" width="8.50390625" style="35" customWidth="1"/>
    <col min="11" max="11" width="7.00390625" style="35" customWidth="1"/>
    <col min="12" max="18" width="5.875" style="35" customWidth="1"/>
    <col min="19" max="19" width="6.50390625" style="35" customWidth="1"/>
    <col min="20" max="21" width="5.875" style="35" customWidth="1"/>
    <col min="22" max="16384" width="9.00390625" style="35" customWidth="1"/>
  </cols>
  <sheetData>
    <row r="1" ht="15.75">
      <c r="A1" s="34" t="s">
        <v>272</v>
      </c>
    </row>
    <row r="2" ht="13.5" customHeight="1">
      <c r="A2" s="34"/>
    </row>
    <row r="3" spans="1:10" ht="12.75" customHeight="1">
      <c r="A3" s="881" t="s">
        <v>116</v>
      </c>
      <c r="B3" s="882"/>
      <c r="C3" s="883"/>
      <c r="D3" s="700">
        <v>2005</v>
      </c>
      <c r="E3" s="700"/>
      <c r="F3" s="690"/>
      <c r="G3" s="700">
        <v>2006</v>
      </c>
      <c r="H3" s="700"/>
      <c r="I3" s="690"/>
      <c r="J3" s="495"/>
    </row>
    <row r="4" spans="1:11" ht="15" customHeight="1">
      <c r="A4" s="884"/>
      <c r="B4" s="885"/>
      <c r="C4" s="886"/>
      <c r="D4" s="144" t="s">
        <v>55</v>
      </c>
      <c r="E4" s="144" t="s">
        <v>56</v>
      </c>
      <c r="F4" s="62" t="s">
        <v>57</v>
      </c>
      <c r="G4" s="144" t="s">
        <v>55</v>
      </c>
      <c r="H4" s="144" t="s">
        <v>56</v>
      </c>
      <c r="I4" s="62" t="s">
        <v>57</v>
      </c>
      <c r="J4" s="495"/>
      <c r="K4" s="490"/>
    </row>
    <row r="5" spans="1:11" ht="3.75" customHeight="1">
      <c r="A5" s="887"/>
      <c r="B5" s="888"/>
      <c r="C5" s="889"/>
      <c r="D5" s="58"/>
      <c r="E5" s="58"/>
      <c r="F5" s="57"/>
      <c r="G5" s="58"/>
      <c r="H5" s="58"/>
      <c r="I5" s="57"/>
      <c r="J5" s="40"/>
      <c r="K5" s="490"/>
    </row>
    <row r="6" spans="1:12" ht="18" customHeight="1">
      <c r="A6" s="145">
        <v>1</v>
      </c>
      <c r="B6" s="146" t="s">
        <v>117</v>
      </c>
      <c r="C6" s="131"/>
      <c r="D6" s="555"/>
      <c r="E6" s="305">
        <v>248.587682708</v>
      </c>
      <c r="F6" s="306">
        <v>29.314930919940092</v>
      </c>
      <c r="G6" s="555"/>
      <c r="H6" s="305">
        <v>270.800625</v>
      </c>
      <c r="I6" s="306">
        <f>(H6/$H$40)*100</f>
        <v>30.968269059595915</v>
      </c>
      <c r="J6"/>
      <c r="K6"/>
      <c r="L6"/>
    </row>
    <row r="7" spans="1:12" ht="15.75" customHeight="1">
      <c r="A7" s="147"/>
      <c r="B7" s="146" t="s">
        <v>118</v>
      </c>
      <c r="C7" s="148"/>
      <c r="D7" s="555"/>
      <c r="E7" s="305">
        <v>172.39600270799997</v>
      </c>
      <c r="F7" s="306">
        <v>20.329957040531134</v>
      </c>
      <c r="G7" s="555"/>
      <c r="H7" s="305">
        <v>196.630185</v>
      </c>
      <c r="I7" s="306">
        <f aca="true" t="shared" si="0" ref="I7:I40">(H7/$H$40)*100</f>
        <v>22.486271862622626</v>
      </c>
      <c r="J7"/>
      <c r="K7"/>
      <c r="L7"/>
    </row>
    <row r="8" spans="1:12" ht="14.25" customHeight="1">
      <c r="A8" s="147"/>
      <c r="B8" s="80"/>
      <c r="C8" s="131" t="s">
        <v>77</v>
      </c>
      <c r="D8" s="153">
        <v>46763</v>
      </c>
      <c r="E8" s="303">
        <v>44.89248</v>
      </c>
      <c r="F8" s="638">
        <v>5.293986957393365</v>
      </c>
      <c r="G8" s="153">
        <v>58098</v>
      </c>
      <c r="H8" s="303">
        <v>55.77408</v>
      </c>
      <c r="I8" s="638">
        <f t="shared" si="0"/>
        <v>6.378222782873663</v>
      </c>
      <c r="J8"/>
      <c r="K8"/>
      <c r="L8"/>
    </row>
    <row r="9" spans="1:12" ht="14.25" customHeight="1">
      <c r="A9" s="147"/>
      <c r="B9" s="80"/>
      <c r="C9" s="131" t="s">
        <v>76</v>
      </c>
      <c r="D9" s="153">
        <v>41127</v>
      </c>
      <c r="E9" s="303">
        <v>41.53827</v>
      </c>
      <c r="F9" s="638">
        <v>4.898438660833264</v>
      </c>
      <c r="G9" s="153">
        <v>49763</v>
      </c>
      <c r="H9" s="303">
        <v>50.26063</v>
      </c>
      <c r="I9" s="638">
        <f t="shared" si="0"/>
        <v>5.7477146256394285</v>
      </c>
      <c r="J9"/>
      <c r="K9"/>
      <c r="L9"/>
    </row>
    <row r="10" spans="1:12" ht="14.25" customHeight="1">
      <c r="A10" s="147"/>
      <c r="B10" s="80"/>
      <c r="C10" s="131" t="s">
        <v>31</v>
      </c>
      <c r="D10" s="153">
        <v>3904</v>
      </c>
      <c r="E10" s="303">
        <v>4.2163200000000005</v>
      </c>
      <c r="F10" s="638">
        <v>0.49721341053550167</v>
      </c>
      <c r="G10" s="153">
        <v>3965</v>
      </c>
      <c r="H10" s="303">
        <v>4.2822</v>
      </c>
      <c r="I10" s="638">
        <f t="shared" si="0"/>
        <v>0.4897046370073984</v>
      </c>
      <c r="J10"/>
      <c r="K10"/>
      <c r="L10"/>
    </row>
    <row r="11" spans="1:12" ht="14.25" customHeight="1">
      <c r="A11" s="147"/>
      <c r="B11" s="80"/>
      <c r="C11" s="131" t="s">
        <v>25</v>
      </c>
      <c r="D11" s="153">
        <v>23162</v>
      </c>
      <c r="E11" s="303">
        <v>14.36044</v>
      </c>
      <c r="F11" s="638">
        <v>1.6934680833500395</v>
      </c>
      <c r="G11" s="153">
        <v>21660</v>
      </c>
      <c r="H11" s="303">
        <v>13.4292</v>
      </c>
      <c r="I11" s="638">
        <f t="shared" si="0"/>
        <v>1.5357389919433364</v>
      </c>
      <c r="J11"/>
      <c r="K11"/>
      <c r="L11"/>
    </row>
    <row r="12" spans="1:12" ht="14.25" customHeight="1">
      <c r="A12" s="147"/>
      <c r="B12" s="80"/>
      <c r="C12" s="131" t="s">
        <v>119</v>
      </c>
      <c r="D12" s="153">
        <v>1400</v>
      </c>
      <c r="E12" s="303">
        <v>0.532</v>
      </c>
      <c r="F12" s="638">
        <v>0.06273658887486881</v>
      </c>
      <c r="G12" s="153">
        <v>1425</v>
      </c>
      <c r="H12" s="303">
        <v>0.5415</v>
      </c>
      <c r="I12" s="638">
        <f t="shared" si="0"/>
        <v>0.061924959352553884</v>
      </c>
      <c r="J12"/>
      <c r="K12"/>
      <c r="L12"/>
    </row>
    <row r="13" spans="1:12" ht="14.25" customHeight="1">
      <c r="A13" s="147"/>
      <c r="B13" s="80"/>
      <c r="C13" s="131" t="s">
        <v>170</v>
      </c>
      <c r="D13" s="545">
        <v>777.4010780000001</v>
      </c>
      <c r="E13" s="303">
        <v>66.856492708</v>
      </c>
      <c r="F13" s="638">
        <v>7.8841133395441</v>
      </c>
      <c r="G13" s="545">
        <v>841.2</v>
      </c>
      <c r="H13" s="303">
        <v>72.342575</v>
      </c>
      <c r="I13" s="638">
        <f t="shared" si="0"/>
        <v>8.272965865806244</v>
      </c>
      <c r="J13"/>
      <c r="K13"/>
      <c r="L13"/>
    </row>
    <row r="14" spans="1:12" ht="18.75" customHeight="1">
      <c r="A14" s="147"/>
      <c r="B14" s="146" t="s">
        <v>120</v>
      </c>
      <c r="C14" s="148"/>
      <c r="D14" s="150">
        <v>476198</v>
      </c>
      <c r="E14" s="304">
        <v>76.19168</v>
      </c>
      <c r="F14" s="306">
        <v>8.984973879408956</v>
      </c>
      <c r="G14" s="150">
        <v>463563</v>
      </c>
      <c r="H14" s="304">
        <v>74.17008</v>
      </c>
      <c r="I14" s="306">
        <f t="shared" si="0"/>
        <v>8.481956028025245</v>
      </c>
      <c r="J14"/>
      <c r="K14"/>
      <c r="L14"/>
    </row>
    <row r="15" spans="1:12" ht="3.75" customHeight="1">
      <c r="A15" s="147"/>
      <c r="B15" s="80"/>
      <c r="C15" s="131"/>
      <c r="D15" s="152"/>
      <c r="E15" s="303"/>
      <c r="F15" s="152"/>
      <c r="G15" s="152"/>
      <c r="H15" s="303"/>
      <c r="I15" s="306">
        <f t="shared" si="0"/>
        <v>0</v>
      </c>
      <c r="J15"/>
      <c r="K15"/>
      <c r="L15"/>
    </row>
    <row r="16" spans="1:12" ht="18" customHeight="1">
      <c r="A16" s="145">
        <v>2</v>
      </c>
      <c r="B16" s="146" t="s">
        <v>121</v>
      </c>
      <c r="C16" s="131"/>
      <c r="D16" s="555"/>
      <c r="E16" s="304">
        <v>418.58842000000004</v>
      </c>
      <c r="F16" s="306">
        <v>49.36242408518969</v>
      </c>
      <c r="G16" s="555"/>
      <c r="H16" s="304">
        <v>425.03773</v>
      </c>
      <c r="I16" s="306">
        <f t="shared" si="0"/>
        <v>48.6065450665776</v>
      </c>
      <c r="J16"/>
      <c r="K16"/>
      <c r="L16"/>
    </row>
    <row r="17" spans="1:12" ht="14.25" customHeight="1">
      <c r="A17" s="147"/>
      <c r="B17" s="80"/>
      <c r="C17" s="131" t="s">
        <v>26</v>
      </c>
      <c r="D17" s="153">
        <v>92673</v>
      </c>
      <c r="E17" s="303">
        <v>100.08684000000001</v>
      </c>
      <c r="F17" s="638">
        <v>11.802832580572884</v>
      </c>
      <c r="G17" s="153">
        <v>89117</v>
      </c>
      <c r="H17" s="303">
        <v>96.24636</v>
      </c>
      <c r="I17" s="638">
        <f t="shared" si="0"/>
        <v>11.00655942905128</v>
      </c>
      <c r="J17"/>
      <c r="K17"/>
      <c r="L17"/>
    </row>
    <row r="18" spans="1:12" ht="14.25" customHeight="1">
      <c r="A18" s="147"/>
      <c r="B18" s="80"/>
      <c r="C18" s="131" t="s">
        <v>31</v>
      </c>
      <c r="D18" s="153">
        <v>6726</v>
      </c>
      <c r="E18" s="303">
        <v>7.264080000000001</v>
      </c>
      <c r="F18" s="638">
        <v>0.8566233092371374</v>
      </c>
      <c r="G18" s="153">
        <v>6887</v>
      </c>
      <c r="H18" s="303">
        <v>7.43796</v>
      </c>
      <c r="I18" s="638">
        <f t="shared" si="0"/>
        <v>0.8505916355788028</v>
      </c>
      <c r="J18"/>
      <c r="K18"/>
      <c r="L18"/>
    </row>
    <row r="19" spans="1:12" ht="14.25" customHeight="1">
      <c r="A19" s="147"/>
      <c r="B19" s="80"/>
      <c r="C19" s="131" t="s">
        <v>76</v>
      </c>
      <c r="D19" s="153">
        <v>166510</v>
      </c>
      <c r="E19" s="303">
        <v>168.17510000000001</v>
      </c>
      <c r="F19" s="638">
        <v>19.832203209943515</v>
      </c>
      <c r="G19" s="153">
        <v>172929</v>
      </c>
      <c r="H19" s="303">
        <v>174.65829</v>
      </c>
      <c r="I19" s="638">
        <f t="shared" si="0"/>
        <v>19.973605741157098</v>
      </c>
      <c r="J19"/>
      <c r="K19"/>
      <c r="L19"/>
    </row>
    <row r="20" spans="1:12" ht="14.25" customHeight="1">
      <c r="A20" s="147"/>
      <c r="B20" s="80"/>
      <c r="C20" s="131" t="s">
        <v>28</v>
      </c>
      <c r="D20" s="153">
        <v>137560</v>
      </c>
      <c r="E20" s="303">
        <v>143.0624</v>
      </c>
      <c r="F20" s="638">
        <v>16.87076498543615</v>
      </c>
      <c r="G20" s="153">
        <v>141053</v>
      </c>
      <c r="H20" s="303">
        <v>146.69512</v>
      </c>
      <c r="I20" s="638">
        <f t="shared" si="0"/>
        <v>16.775788260790424</v>
      </c>
      <c r="J20"/>
      <c r="K20"/>
      <c r="L20"/>
    </row>
    <row r="21" spans="1:12" ht="3.75" customHeight="1">
      <c r="A21" s="147"/>
      <c r="B21" s="80"/>
      <c r="C21" s="131"/>
      <c r="D21" s="151"/>
      <c r="E21" s="303"/>
      <c r="F21" s="152"/>
      <c r="G21" s="151"/>
      <c r="H21" s="303"/>
      <c r="I21" s="306">
        <f t="shared" si="0"/>
        <v>0</v>
      </c>
      <c r="J21"/>
      <c r="K21"/>
      <c r="L21"/>
    </row>
    <row r="22" spans="1:12" ht="18" customHeight="1">
      <c r="A22" s="145">
        <v>4</v>
      </c>
      <c r="B22" s="146" t="s">
        <v>123</v>
      </c>
      <c r="C22" s="131"/>
      <c r="D22" s="555"/>
      <c r="E22" s="304">
        <v>55.670932902</v>
      </c>
      <c r="F22" s="306">
        <v>6.565045920588686</v>
      </c>
      <c r="G22" s="555"/>
      <c r="H22" s="304">
        <v>61.058916</v>
      </c>
      <c r="I22" s="306">
        <f t="shared" si="0"/>
        <v>6.9825870570840305</v>
      </c>
      <c r="J22"/>
      <c r="K22"/>
      <c r="L22"/>
    </row>
    <row r="23" spans="1:12" ht="14.25" customHeight="1">
      <c r="A23" s="147"/>
      <c r="B23" s="80"/>
      <c r="C23" s="131" t="s">
        <v>31</v>
      </c>
      <c r="D23" s="153">
        <v>6985</v>
      </c>
      <c r="E23" s="303">
        <v>7.5438</v>
      </c>
      <c r="F23" s="638">
        <v>0.8896095472823973</v>
      </c>
      <c r="G23" s="153">
        <v>9936</v>
      </c>
      <c r="H23" s="303">
        <v>10.73088</v>
      </c>
      <c r="I23" s="638">
        <f t="shared" si="0"/>
        <v>1.2271640033557405</v>
      </c>
      <c r="J23"/>
      <c r="K23"/>
      <c r="L23"/>
    </row>
    <row r="24" spans="1:12" ht="14.25" customHeight="1">
      <c r="A24" s="147"/>
      <c r="B24" s="80"/>
      <c r="C24" s="131" t="s">
        <v>122</v>
      </c>
      <c r="D24" s="153">
        <v>380</v>
      </c>
      <c r="E24" s="303">
        <v>0.2812</v>
      </c>
      <c r="F24" s="638">
        <v>0.0331607684052878</v>
      </c>
      <c r="G24" s="153">
        <v>393</v>
      </c>
      <c r="H24" s="303">
        <v>0.29082</v>
      </c>
      <c r="I24" s="638">
        <f t="shared" si="0"/>
        <v>0.03325764852984252</v>
      </c>
      <c r="J24"/>
      <c r="K24"/>
      <c r="L24"/>
    </row>
    <row r="25" spans="1:12" ht="14.25" customHeight="1">
      <c r="A25" s="147"/>
      <c r="B25" s="80"/>
      <c r="C25" s="131" t="s">
        <v>171</v>
      </c>
      <c r="D25" s="290">
        <v>556.3480569999999</v>
      </c>
      <c r="E25" s="303">
        <v>47.845932901999994</v>
      </c>
      <c r="F25" s="638">
        <v>5.642275604901</v>
      </c>
      <c r="G25" s="290">
        <v>581.83</v>
      </c>
      <c r="H25" s="303">
        <v>50.037216</v>
      </c>
      <c r="I25" s="638">
        <f t="shared" si="0"/>
        <v>5.722165405198447</v>
      </c>
      <c r="J25"/>
      <c r="K25"/>
      <c r="L25"/>
    </row>
    <row r="26" spans="1:12" ht="5.25" customHeight="1">
      <c r="A26" s="147"/>
      <c r="B26" s="80"/>
      <c r="C26" s="131"/>
      <c r="D26" s="151"/>
      <c r="E26" s="303"/>
      <c r="F26" s="152"/>
      <c r="G26" s="151"/>
      <c r="H26" s="303"/>
      <c r="I26" s="306">
        <f t="shared" si="0"/>
        <v>0</v>
      </c>
      <c r="J26"/>
      <c r="K26"/>
      <c r="L26"/>
    </row>
    <row r="27" spans="1:12" ht="18" customHeight="1">
      <c r="A27" s="145">
        <v>3</v>
      </c>
      <c r="B27" s="154" t="s">
        <v>50</v>
      </c>
      <c r="C27" s="131"/>
      <c r="D27" s="555"/>
      <c r="E27" s="304">
        <v>115.451683016</v>
      </c>
      <c r="F27" s="306">
        <v>13.614745812568547</v>
      </c>
      <c r="G27" s="555"/>
      <c r="H27" s="304">
        <v>109.417929</v>
      </c>
      <c r="I27" s="306">
        <f t="shared" si="0"/>
        <v>12.51283620640005</v>
      </c>
      <c r="J27"/>
      <c r="K27"/>
      <c r="L27"/>
    </row>
    <row r="28" spans="1:12" ht="14.25" customHeight="1">
      <c r="A28" s="147"/>
      <c r="B28" s="80"/>
      <c r="C28" s="131" t="s">
        <v>29</v>
      </c>
      <c r="D28" s="153">
        <v>9765</v>
      </c>
      <c r="E28" s="303">
        <v>10.1556</v>
      </c>
      <c r="F28" s="638">
        <v>1.197608462363943</v>
      </c>
      <c r="G28" s="153">
        <v>3925</v>
      </c>
      <c r="H28" s="303">
        <v>4.082</v>
      </c>
      <c r="I28" s="638">
        <f t="shared" si="0"/>
        <v>0.466810127566251</v>
      </c>
      <c r="J28"/>
      <c r="K28"/>
      <c r="L28"/>
    </row>
    <row r="29" spans="1:12" ht="14.25" customHeight="1">
      <c r="A29" s="147"/>
      <c r="B29" s="80"/>
      <c r="C29" s="131" t="s">
        <v>31</v>
      </c>
      <c r="D29" s="153">
        <v>43206</v>
      </c>
      <c r="E29" s="303">
        <v>46.66248</v>
      </c>
      <c r="F29" s="638">
        <v>5.502715833913136</v>
      </c>
      <c r="G29" s="153">
        <v>42099</v>
      </c>
      <c r="H29" s="303">
        <v>45.46692</v>
      </c>
      <c r="I29" s="638">
        <f t="shared" si="0"/>
        <v>5.199514631368087</v>
      </c>
      <c r="J29"/>
      <c r="K29"/>
      <c r="L29"/>
    </row>
    <row r="30" spans="1:12" ht="14.25" customHeight="1">
      <c r="A30" s="147"/>
      <c r="B30" s="80"/>
      <c r="C30" s="131" t="s">
        <v>261</v>
      </c>
      <c r="D30" s="153">
        <v>16540</v>
      </c>
      <c r="E30" s="303">
        <v>6.2852</v>
      </c>
      <c r="F30" s="638">
        <v>0.7411879857073785</v>
      </c>
      <c r="G30" s="153">
        <v>17473</v>
      </c>
      <c r="H30" s="303">
        <v>6.63974</v>
      </c>
      <c r="I30" s="638">
        <f t="shared" si="0"/>
        <v>0.7593086419418765</v>
      </c>
      <c r="J30"/>
      <c r="K30"/>
      <c r="L30"/>
    </row>
    <row r="31" spans="1:12" ht="14.25" customHeight="1">
      <c r="A31" s="147"/>
      <c r="B31" s="80"/>
      <c r="C31" s="131" t="s">
        <v>122</v>
      </c>
      <c r="D31" s="153">
        <v>130</v>
      </c>
      <c r="E31" s="303">
        <v>0.09620000000000001</v>
      </c>
      <c r="F31" s="638">
        <v>0.011344473401808984</v>
      </c>
      <c r="G31" s="153">
        <v>123</v>
      </c>
      <c r="H31" s="303">
        <v>0.09102</v>
      </c>
      <c r="I31" s="638">
        <f t="shared" si="0"/>
        <v>0.010408882364301856</v>
      </c>
      <c r="J31"/>
      <c r="K31"/>
      <c r="L31"/>
    </row>
    <row r="32" spans="1:12" ht="14.25" customHeight="1">
      <c r="A32" s="147"/>
      <c r="B32" s="80"/>
      <c r="C32" s="131" t="s">
        <v>171</v>
      </c>
      <c r="D32" s="545">
        <v>607.583756</v>
      </c>
      <c r="E32" s="303">
        <v>52.252203016</v>
      </c>
      <c r="F32" s="638">
        <v>6.161889057182279</v>
      </c>
      <c r="G32" s="545">
        <v>617.89</v>
      </c>
      <c r="H32" s="303">
        <v>53.138249</v>
      </c>
      <c r="I32" s="638">
        <f t="shared" si="0"/>
        <v>6.076793923159533</v>
      </c>
      <c r="J32"/>
      <c r="K32"/>
      <c r="L32"/>
    </row>
    <row r="33" spans="1:12" ht="3.75" customHeight="1">
      <c r="A33" s="147"/>
      <c r="B33" s="80"/>
      <c r="C33" s="131"/>
      <c r="D33" s="151"/>
      <c r="E33" s="303"/>
      <c r="F33" s="152"/>
      <c r="G33" s="151"/>
      <c r="H33" s="303"/>
      <c r="I33" s="306">
        <f t="shared" si="0"/>
        <v>0</v>
      </c>
      <c r="J33"/>
      <c r="K33"/>
      <c r="L33"/>
    </row>
    <row r="34" spans="1:12" ht="16.5" customHeight="1">
      <c r="A34" s="145">
        <v>5</v>
      </c>
      <c r="B34" s="146" t="s">
        <v>51</v>
      </c>
      <c r="C34" s="131"/>
      <c r="D34" s="555"/>
      <c r="E34" s="304">
        <v>4.6967363419999995</v>
      </c>
      <c r="F34" s="306">
        <v>0.5538669491385511</v>
      </c>
      <c r="G34" s="555"/>
      <c r="H34" s="304">
        <v>4.780584</v>
      </c>
      <c r="I34" s="306">
        <f t="shared" si="0"/>
        <v>0.5466989286823074</v>
      </c>
      <c r="J34"/>
      <c r="K34"/>
      <c r="L34"/>
    </row>
    <row r="35" spans="1:12" ht="14.25" customHeight="1">
      <c r="A35" s="145"/>
      <c r="B35" s="146"/>
      <c r="C35" s="131" t="s">
        <v>124</v>
      </c>
      <c r="D35" s="153">
        <v>2345</v>
      </c>
      <c r="E35" s="303">
        <v>2.3684499999999997</v>
      </c>
      <c r="F35" s="638">
        <v>0.2793016427080508</v>
      </c>
      <c r="G35" s="153">
        <v>2287</v>
      </c>
      <c r="H35" s="303">
        <v>2.30987</v>
      </c>
      <c r="I35" s="638">
        <f t="shared" si="0"/>
        <v>0.26415255006405103</v>
      </c>
      <c r="J35"/>
      <c r="K35"/>
      <c r="L35"/>
    </row>
    <row r="36" spans="1:12" ht="14.25" customHeight="1">
      <c r="A36" s="94"/>
      <c r="B36" s="80"/>
      <c r="C36" s="131" t="s">
        <v>171</v>
      </c>
      <c r="D36" s="290">
        <v>27.073097</v>
      </c>
      <c r="E36" s="303">
        <v>2.3282863419999997</v>
      </c>
      <c r="F36" s="638">
        <v>0.27456530643050037</v>
      </c>
      <c r="G36" s="290">
        <v>27.73</v>
      </c>
      <c r="H36" s="303">
        <v>2.470714</v>
      </c>
      <c r="I36" s="638">
        <f t="shared" si="0"/>
        <v>0.2825463786182564</v>
      </c>
      <c r="J36"/>
      <c r="K36"/>
      <c r="L36"/>
    </row>
    <row r="37" spans="1:12" ht="3.75" customHeight="1">
      <c r="A37" s="94"/>
      <c r="B37" s="80"/>
      <c r="C37" s="131"/>
      <c r="D37" s="151"/>
      <c r="E37" s="303"/>
      <c r="F37" s="149"/>
      <c r="G37" s="151"/>
      <c r="H37" s="303"/>
      <c r="I37" s="306">
        <f t="shared" si="0"/>
        <v>0</v>
      </c>
      <c r="J37"/>
      <c r="K37"/>
      <c r="L37"/>
    </row>
    <row r="38" spans="1:12" ht="18" customHeight="1">
      <c r="A38" s="145">
        <v>6</v>
      </c>
      <c r="B38" s="146" t="s">
        <v>125</v>
      </c>
      <c r="C38" s="131"/>
      <c r="D38" s="554"/>
      <c r="E38" s="304">
        <v>4.99</v>
      </c>
      <c r="F38" s="306">
        <v>0.5884503354992394</v>
      </c>
      <c r="G38" s="554"/>
      <c r="H38" s="304">
        <v>3.350042</v>
      </c>
      <c r="I38" s="306">
        <f t="shared" si="0"/>
        <v>0.3831047362499508</v>
      </c>
      <c r="J38"/>
      <c r="K38"/>
      <c r="L38"/>
    </row>
    <row r="39" spans="1:12" ht="2.25" customHeight="1">
      <c r="A39" s="145"/>
      <c r="B39" s="146"/>
      <c r="C39" s="131"/>
      <c r="D39" s="155"/>
      <c r="E39" s="303"/>
      <c r="F39" s="149"/>
      <c r="G39" s="155"/>
      <c r="H39" s="303"/>
      <c r="I39" s="306">
        <f t="shared" si="0"/>
        <v>0</v>
      </c>
      <c r="J39"/>
      <c r="K39"/>
      <c r="L39"/>
    </row>
    <row r="40" spans="1:12" ht="18.75" customHeight="1">
      <c r="A40" s="432"/>
      <c r="B40" s="115" t="s">
        <v>126</v>
      </c>
      <c r="C40" s="116"/>
      <c r="D40" s="553"/>
      <c r="E40" s="433">
        <v>847.99</v>
      </c>
      <c r="F40" s="434">
        <v>100</v>
      </c>
      <c r="G40" s="553"/>
      <c r="H40" s="433">
        <v>874.445467</v>
      </c>
      <c r="I40" s="639">
        <f t="shared" si="0"/>
        <v>100</v>
      </c>
      <c r="J40"/>
      <c r="K40"/>
      <c r="L40"/>
    </row>
    <row r="41" spans="1:10" ht="3" customHeight="1">
      <c r="A41" s="55"/>
      <c r="B41" s="56"/>
      <c r="C41" s="57"/>
      <c r="D41" s="75"/>
      <c r="E41" s="75"/>
      <c r="F41" s="75"/>
      <c r="G41" s="73"/>
      <c r="H41" s="75"/>
      <c r="I41" s="75"/>
      <c r="J41" s="151"/>
    </row>
    <row r="42" spans="1:23" ht="12" customHeight="1">
      <c r="A42" s="40"/>
      <c r="B42" s="156" t="s">
        <v>127</v>
      </c>
      <c r="C42" s="40"/>
      <c r="D42" s="157"/>
      <c r="E42" s="40"/>
      <c r="F42" s="654"/>
      <c r="G42" s="40"/>
      <c r="H42" s="40"/>
      <c r="I42" s="654"/>
      <c r="J42" s="40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</row>
    <row r="43" spans="11:23" ht="15.75">
      <c r="K43" s="497"/>
      <c r="L43" s="643">
        <v>1997</v>
      </c>
      <c r="M43" s="643">
        <v>1998</v>
      </c>
      <c r="N43" s="643">
        <v>1999</v>
      </c>
      <c r="O43" s="643">
        <v>2000</v>
      </c>
      <c r="P43" s="643">
        <v>2001</v>
      </c>
      <c r="Q43" s="643">
        <v>2002</v>
      </c>
      <c r="R43" s="643">
        <v>2003</v>
      </c>
      <c r="S43" s="643">
        <v>2004</v>
      </c>
      <c r="T43" s="643">
        <v>2005</v>
      </c>
      <c r="U43" s="643">
        <v>2006</v>
      </c>
      <c r="V43" s="499"/>
      <c r="W43" s="499"/>
    </row>
    <row r="44" spans="11:23" ht="15.75">
      <c r="K44" s="497" t="s">
        <v>117</v>
      </c>
      <c r="L44" s="644">
        <v>311.76398137964</v>
      </c>
      <c r="M44" s="644">
        <v>299.33903078124</v>
      </c>
      <c r="N44" s="644">
        <v>240.1901185343</v>
      </c>
      <c r="O44" s="644">
        <v>253.62726010545998</v>
      </c>
      <c r="P44" s="644">
        <v>262.41252078518</v>
      </c>
      <c r="Q44" s="644">
        <v>249.19</v>
      </c>
      <c r="R44" s="644">
        <v>262.27</v>
      </c>
      <c r="S44" s="644">
        <v>259.26</v>
      </c>
      <c r="T44" s="644">
        <v>248.587682708</v>
      </c>
      <c r="U44" s="644">
        <f>H6</f>
        <v>270.800625</v>
      </c>
      <c r="V44" s="499"/>
      <c r="W44" s="499"/>
    </row>
    <row r="45" spans="11:23" ht="15.75">
      <c r="K45" s="497" t="s">
        <v>121</v>
      </c>
      <c r="L45" s="644">
        <v>291.365492</v>
      </c>
      <c r="M45" s="644">
        <v>309.20576864</v>
      </c>
      <c r="N45" s="644">
        <v>325.95984</v>
      </c>
      <c r="O45" s="644">
        <v>388.93561000000005</v>
      </c>
      <c r="P45" s="644">
        <v>372.30315</v>
      </c>
      <c r="Q45" s="644">
        <v>364.123</v>
      </c>
      <c r="R45" s="645">
        <v>390.23</v>
      </c>
      <c r="S45" s="644">
        <v>408.73</v>
      </c>
      <c r="T45" s="644">
        <v>418.58842000000004</v>
      </c>
      <c r="U45" s="644">
        <f>H16</f>
        <v>425.03773</v>
      </c>
      <c r="V45" s="499"/>
      <c r="W45" s="499"/>
    </row>
    <row r="46" spans="11:23" ht="15.75">
      <c r="K46" s="497" t="s">
        <v>128</v>
      </c>
      <c r="L46" s="644">
        <v>29.120287488180004</v>
      </c>
      <c r="M46" s="644">
        <v>32.2548470427</v>
      </c>
      <c r="N46" s="644">
        <v>34.08970794921</v>
      </c>
      <c r="O46" s="644">
        <v>36.933582278820005</v>
      </c>
      <c r="P46" s="644">
        <v>40.778610182639994</v>
      </c>
      <c r="Q46" s="644">
        <v>41.718</v>
      </c>
      <c r="R46" s="645">
        <v>47.68</v>
      </c>
      <c r="S46" s="644">
        <v>51.54</v>
      </c>
      <c r="T46" s="644">
        <v>55.670932902</v>
      </c>
      <c r="U46" s="644">
        <f>H22</f>
        <v>61.058916</v>
      </c>
      <c r="V46" s="499"/>
      <c r="W46" s="499"/>
    </row>
    <row r="47" spans="11:23" ht="15.75">
      <c r="K47" s="497" t="s">
        <v>50</v>
      </c>
      <c r="L47" s="644">
        <v>86.93260330033999</v>
      </c>
      <c r="M47" s="644">
        <v>89.79358003574</v>
      </c>
      <c r="N47" s="644">
        <v>91.97670352378</v>
      </c>
      <c r="O47" s="644">
        <v>104.41495358108</v>
      </c>
      <c r="P47" s="644">
        <v>101.84051210142</v>
      </c>
      <c r="Q47" s="644">
        <v>102.809</v>
      </c>
      <c r="R47" s="645">
        <v>107.04</v>
      </c>
      <c r="S47" s="644">
        <v>110.96</v>
      </c>
      <c r="T47" s="644">
        <v>115.451683016</v>
      </c>
      <c r="U47" s="644">
        <f>H27</f>
        <v>109.417929</v>
      </c>
      <c r="V47" s="499"/>
      <c r="W47" s="499"/>
    </row>
    <row r="48" spans="11:23" ht="15.75">
      <c r="K48" s="497" t="s">
        <v>51</v>
      </c>
      <c r="L48" s="644">
        <v>3.88632992466</v>
      </c>
      <c r="M48" s="644">
        <v>4.400375351239999</v>
      </c>
      <c r="N48" s="644">
        <v>4.2551197753</v>
      </c>
      <c r="O48" s="644">
        <v>4.76644874976</v>
      </c>
      <c r="P48" s="644">
        <v>4.78654408764</v>
      </c>
      <c r="Q48" s="644">
        <v>4.817</v>
      </c>
      <c r="R48" s="645">
        <v>4.75</v>
      </c>
      <c r="S48" s="644">
        <v>4.44</v>
      </c>
      <c r="T48" s="644">
        <v>4.6967363419999995</v>
      </c>
      <c r="U48" s="644">
        <f>H34</f>
        <v>4.780584</v>
      </c>
      <c r="V48" s="499"/>
      <c r="W48" s="499"/>
    </row>
    <row r="49" spans="11:23" ht="15.75"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9"/>
      <c r="W49" s="499"/>
    </row>
    <row r="50" spans="11:23" ht="15.75">
      <c r="K50" s="497" t="s">
        <v>126</v>
      </c>
      <c r="L50" s="497">
        <v>644.0840636453601</v>
      </c>
      <c r="M50" s="497">
        <v>684.0396548889802</v>
      </c>
      <c r="N50" s="497">
        <v>693.1166921337001</v>
      </c>
      <c r="O50" s="497">
        <v>724.5211946378998</v>
      </c>
      <c r="P50" s="497">
        <v>736.56488874978</v>
      </c>
      <c r="Q50" s="497">
        <v>698.29921176426</v>
      </c>
      <c r="R50" s="497">
        <v>790.9758300825001</v>
      </c>
      <c r="S50" s="497">
        <v>784.4253759155399</v>
      </c>
      <c r="T50" s="497"/>
      <c r="U50" s="497"/>
      <c r="V50" s="499"/>
      <c r="W50" s="499"/>
    </row>
  </sheetData>
  <mergeCells count="3">
    <mergeCell ref="D3:F3"/>
    <mergeCell ref="G3:I3"/>
    <mergeCell ref="A3:C5"/>
  </mergeCells>
  <printOptions/>
  <pageMargins left="0.7480314960629921" right="0.5118110236220472" top="0.7086614173228347" bottom="0.1968503937007874" header="0.5118110236220472" footer="0.11811023622047245"/>
  <pageSetup horizontalDpi="300" verticalDpi="300" orientation="portrait" paperSize="9" scale="90" r:id="rId2"/>
  <headerFooter alignWithMargins="0">
    <oddHeader>&amp;C14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34"/>
  <sheetViews>
    <sheetView workbookViewId="0" topLeftCell="A3">
      <pane xSplit="2" ySplit="1" topLeftCell="C4" activePane="bottomRight" state="frozen"/>
      <selection pane="topLeft" activeCell="A3" sqref="A3"/>
      <selection pane="topRight" activeCell="C3" sqref="C3"/>
      <selection pane="bottomLeft" activeCell="A4" sqref="A4"/>
      <selection pane="bottomRight" activeCell="I18" sqref="I18"/>
    </sheetView>
  </sheetViews>
  <sheetFormatPr defaultColWidth="9.00390625" defaultRowHeight="15.75"/>
  <cols>
    <col min="1" max="2" width="4.375" style="3" customWidth="1"/>
    <col min="3" max="3" width="4.00390625" style="3" customWidth="1"/>
    <col min="4" max="4" width="3.875" style="3" customWidth="1"/>
    <col min="5" max="5" width="4.00390625" style="3" customWidth="1"/>
    <col min="6" max="6" width="3.875" style="3" customWidth="1"/>
    <col min="7" max="7" width="0.5" style="3" customWidth="1"/>
    <col min="8" max="8" width="4.375" style="3" customWidth="1"/>
    <col min="9" max="9" width="4.00390625" style="3" customWidth="1"/>
    <col min="10" max="10" width="3.875" style="3" customWidth="1"/>
    <col min="11" max="11" width="5.00390625" style="3" customWidth="1"/>
    <col min="12" max="12" width="3.875" style="3" customWidth="1"/>
    <col min="13" max="13" width="0.5" style="3" customWidth="1"/>
    <col min="14" max="14" width="4.375" style="3" customWidth="1"/>
    <col min="15" max="15" width="4.00390625" style="3" customWidth="1"/>
    <col min="16" max="16" width="3.875" style="3" customWidth="1"/>
    <col min="17" max="17" width="5.25390625" style="3" bestFit="1" customWidth="1"/>
    <col min="18" max="18" width="3.875" style="3" customWidth="1"/>
    <col min="19" max="19" width="0.5" style="3" customWidth="1"/>
    <col min="20" max="20" width="5.00390625" style="3" customWidth="1"/>
    <col min="21" max="21" width="4.375" style="3" customWidth="1"/>
    <col min="22" max="22" width="4.75390625" style="3" customWidth="1"/>
    <col min="23" max="23" width="4.50390625" style="3" customWidth="1"/>
    <col min="24" max="24" width="4.875" style="3" customWidth="1"/>
    <col min="25" max="25" width="0.5" style="3" customWidth="1"/>
    <col min="26" max="26" width="4.75390625" style="3" customWidth="1"/>
    <col min="27" max="27" width="4.875" style="3" customWidth="1"/>
    <col min="28" max="28" width="5.00390625" style="3" customWidth="1"/>
    <col min="29" max="29" width="4.875" style="3" customWidth="1"/>
    <col min="30" max="30" width="5.00390625" style="3" customWidth="1"/>
    <col min="31" max="31" width="5.25390625" style="3" customWidth="1"/>
    <col min="32" max="32" width="11.50390625" style="3" customWidth="1"/>
    <col min="33" max="16384" width="8.00390625" style="3" customWidth="1"/>
  </cols>
  <sheetData>
    <row r="1" spans="1:34" ht="14.25" customHeight="1">
      <c r="A1" s="307" t="s">
        <v>277</v>
      </c>
      <c r="B1"/>
      <c r="C1"/>
      <c r="D1"/>
      <c r="E1"/>
      <c r="F1"/>
      <c r="G1"/>
      <c r="H1"/>
      <c r="K1" s="61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</row>
    <row r="2" spans="2:34" ht="12.7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 s="308"/>
      <c r="AC2" s="309" t="s">
        <v>181</v>
      </c>
      <c r="AD2" s="308"/>
      <c r="AE2" s="308"/>
      <c r="AF2" s="308"/>
      <c r="AG2" s="308"/>
      <c r="AH2" s="308"/>
    </row>
    <row r="3" spans="1:34" ht="13.5" customHeight="1">
      <c r="A3" s="908" t="s">
        <v>182</v>
      </c>
      <c r="B3" s="903" t="s">
        <v>183</v>
      </c>
      <c r="C3" s="901">
        <v>2005</v>
      </c>
      <c r="D3" s="902"/>
      <c r="E3" s="901">
        <v>2006</v>
      </c>
      <c r="F3" s="902"/>
      <c r="G3" s="310"/>
      <c r="H3" s="903" t="s">
        <v>183</v>
      </c>
      <c r="I3" s="901">
        <v>2005</v>
      </c>
      <c r="J3" s="902"/>
      <c r="K3" s="901">
        <v>2006</v>
      </c>
      <c r="L3" s="902"/>
      <c r="M3" s="311"/>
      <c r="N3" s="903" t="s">
        <v>183</v>
      </c>
      <c r="O3" s="901">
        <v>2005</v>
      </c>
      <c r="P3" s="902"/>
      <c r="Q3" s="901">
        <v>2006</v>
      </c>
      <c r="R3" s="902"/>
      <c r="S3" s="311"/>
      <c r="T3" s="903" t="s">
        <v>183</v>
      </c>
      <c r="U3" s="901">
        <v>2005</v>
      </c>
      <c r="V3" s="902"/>
      <c r="W3" s="901">
        <v>2006</v>
      </c>
      <c r="X3" s="902"/>
      <c r="Y3" s="312"/>
      <c r="Z3" s="903" t="s">
        <v>183</v>
      </c>
      <c r="AA3" s="901">
        <v>2005</v>
      </c>
      <c r="AB3" s="902"/>
      <c r="AC3" s="901">
        <v>2006</v>
      </c>
      <c r="AD3" s="902"/>
      <c r="AE3" s="308"/>
      <c r="AF3" s="308"/>
      <c r="AG3" s="308"/>
      <c r="AH3" s="308"/>
    </row>
    <row r="4" spans="1:34" ht="35.25" customHeight="1">
      <c r="A4" s="909"/>
      <c r="B4" s="904"/>
      <c r="C4" s="313" t="s">
        <v>184</v>
      </c>
      <c r="D4" s="314" t="s">
        <v>185</v>
      </c>
      <c r="E4" s="313" t="s">
        <v>184</v>
      </c>
      <c r="F4" s="314" t="s">
        <v>185</v>
      </c>
      <c r="G4" s="315"/>
      <c r="H4" s="904"/>
      <c r="I4" s="313" t="s">
        <v>184</v>
      </c>
      <c r="J4" s="314" t="s">
        <v>185</v>
      </c>
      <c r="K4" s="313" t="s">
        <v>184</v>
      </c>
      <c r="L4" s="314" t="s">
        <v>185</v>
      </c>
      <c r="M4" s="316"/>
      <c r="N4" s="904"/>
      <c r="O4" s="313" t="s">
        <v>184</v>
      </c>
      <c r="P4" s="314" t="s">
        <v>185</v>
      </c>
      <c r="Q4" s="313" t="s">
        <v>184</v>
      </c>
      <c r="R4" s="314" t="s">
        <v>185</v>
      </c>
      <c r="S4" s="316"/>
      <c r="T4" s="904"/>
      <c r="U4" s="313" t="s">
        <v>184</v>
      </c>
      <c r="V4" s="314" t="s">
        <v>185</v>
      </c>
      <c r="W4" s="313" t="s">
        <v>184</v>
      </c>
      <c r="X4" s="314" t="s">
        <v>185</v>
      </c>
      <c r="Y4" s="317"/>
      <c r="Z4" s="904"/>
      <c r="AA4" s="313" t="s">
        <v>184</v>
      </c>
      <c r="AB4" s="314" t="s">
        <v>185</v>
      </c>
      <c r="AC4" s="313" t="s">
        <v>184</v>
      </c>
      <c r="AD4" s="314" t="s">
        <v>185</v>
      </c>
      <c r="AE4" s="308"/>
      <c r="AF4" s="308"/>
      <c r="AG4" s="308"/>
      <c r="AH4" s="308"/>
    </row>
    <row r="5" spans="1:34" ht="13.5" customHeight="1">
      <c r="A5" s="291"/>
      <c r="B5" s="905" t="s">
        <v>186</v>
      </c>
      <c r="C5" s="906"/>
      <c r="D5" s="906"/>
      <c r="E5" s="906"/>
      <c r="F5" s="907"/>
      <c r="G5" s="318"/>
      <c r="H5" s="898" t="s">
        <v>187</v>
      </c>
      <c r="I5" s="899"/>
      <c r="J5" s="899"/>
      <c r="K5" s="899"/>
      <c r="L5" s="900"/>
      <c r="M5" s="316"/>
      <c r="N5" s="898" t="s">
        <v>188</v>
      </c>
      <c r="O5" s="899"/>
      <c r="P5" s="899"/>
      <c r="Q5" s="899"/>
      <c r="R5" s="900"/>
      <c r="S5" s="319"/>
      <c r="T5" s="905" t="s">
        <v>189</v>
      </c>
      <c r="U5" s="906"/>
      <c r="V5" s="906"/>
      <c r="W5" s="906"/>
      <c r="X5" s="907"/>
      <c r="Y5" s="320"/>
      <c r="Z5" s="898" t="s">
        <v>190</v>
      </c>
      <c r="AA5" s="899"/>
      <c r="AB5" s="899"/>
      <c r="AC5" s="899"/>
      <c r="AD5" s="900"/>
      <c r="AE5" s="308"/>
      <c r="AF5" s="308"/>
      <c r="AG5" s="308"/>
      <c r="AH5" s="308"/>
    </row>
    <row r="6" spans="1:34" ht="15" customHeight="1">
      <c r="A6" s="321" t="s">
        <v>78</v>
      </c>
      <c r="B6" s="327">
        <v>1341</v>
      </c>
      <c r="C6" s="323">
        <v>1494</v>
      </c>
      <c r="D6" s="455">
        <v>111.40939597315436</v>
      </c>
      <c r="E6" s="323">
        <v>1464</v>
      </c>
      <c r="F6" s="455">
        <v>109.17225950782998</v>
      </c>
      <c r="G6" s="324"/>
      <c r="H6" s="325">
        <v>2557</v>
      </c>
      <c r="I6" s="323">
        <v>2927</v>
      </c>
      <c r="J6" s="455">
        <v>114.47008212749317</v>
      </c>
      <c r="K6" s="323">
        <v>2200</v>
      </c>
      <c r="L6" s="455">
        <v>86.03832616347282</v>
      </c>
      <c r="M6" s="326"/>
      <c r="N6" s="327">
        <v>2065</v>
      </c>
      <c r="O6" s="323">
        <v>2435</v>
      </c>
      <c r="P6" s="455">
        <v>117.91767554479419</v>
      </c>
      <c r="Q6" s="323">
        <v>2646</v>
      </c>
      <c r="R6" s="455">
        <v>128.135593220339</v>
      </c>
      <c r="S6" s="319"/>
      <c r="T6" s="328">
        <v>918</v>
      </c>
      <c r="U6" s="323">
        <v>1079</v>
      </c>
      <c r="V6" s="455">
        <v>117.53812636165577</v>
      </c>
      <c r="W6" s="323">
        <v>740</v>
      </c>
      <c r="X6" s="455">
        <v>80.61002178649237</v>
      </c>
      <c r="Y6" s="329"/>
      <c r="Z6" s="327">
        <v>2790</v>
      </c>
      <c r="AA6" s="323">
        <v>3319</v>
      </c>
      <c r="AB6" s="455">
        <v>118.9605734767025</v>
      </c>
      <c r="AC6" s="323">
        <f>SUM(AC7:AC18)</f>
        <v>2433</v>
      </c>
      <c r="AD6" s="455">
        <v>87.20430107526882</v>
      </c>
      <c r="AE6" s="308"/>
      <c r="AF6" s="308"/>
      <c r="AG6" s="308"/>
      <c r="AH6" s="308"/>
    </row>
    <row r="7" spans="1:34" ht="13.5" customHeight="1">
      <c r="A7" s="330" t="s">
        <v>11</v>
      </c>
      <c r="B7" s="322">
        <v>186</v>
      </c>
      <c r="C7" s="331">
        <v>80</v>
      </c>
      <c r="D7" s="455">
        <v>43</v>
      </c>
      <c r="E7" s="331">
        <v>285</v>
      </c>
      <c r="F7" s="455">
        <v>154</v>
      </c>
      <c r="G7" s="324"/>
      <c r="H7" s="325">
        <v>290</v>
      </c>
      <c r="I7" s="331">
        <v>162</v>
      </c>
      <c r="J7" s="455">
        <v>56</v>
      </c>
      <c r="K7" s="331">
        <v>440</v>
      </c>
      <c r="L7" s="455">
        <v>151</v>
      </c>
      <c r="M7" s="326"/>
      <c r="N7" s="327">
        <v>260</v>
      </c>
      <c r="O7" s="331">
        <v>167</v>
      </c>
      <c r="P7" s="455">
        <v>64</v>
      </c>
      <c r="Q7" s="331">
        <v>455</v>
      </c>
      <c r="R7" s="455">
        <v>175</v>
      </c>
      <c r="S7" s="319"/>
      <c r="T7" s="328">
        <v>167</v>
      </c>
      <c r="U7" s="331">
        <v>82</v>
      </c>
      <c r="V7" s="455">
        <v>49</v>
      </c>
      <c r="W7" s="331">
        <v>223</v>
      </c>
      <c r="X7" s="455">
        <v>133</v>
      </c>
      <c r="Y7" s="329"/>
      <c r="Z7" s="327">
        <v>354</v>
      </c>
      <c r="AA7" s="331">
        <v>180</v>
      </c>
      <c r="AB7" s="455">
        <v>51</v>
      </c>
      <c r="AC7" s="331">
        <v>443</v>
      </c>
      <c r="AD7" s="455">
        <v>125</v>
      </c>
      <c r="AE7" s="308"/>
      <c r="AF7" s="308"/>
      <c r="AG7" s="308"/>
      <c r="AH7" s="308"/>
    </row>
    <row r="8" spans="1:34" ht="13.5" customHeight="1">
      <c r="A8" s="330" t="s">
        <v>12</v>
      </c>
      <c r="B8" s="322">
        <v>245</v>
      </c>
      <c r="C8" s="331">
        <v>270</v>
      </c>
      <c r="D8" s="455">
        <v>110</v>
      </c>
      <c r="E8" s="331">
        <v>292</v>
      </c>
      <c r="F8" s="455">
        <v>119</v>
      </c>
      <c r="G8" s="324"/>
      <c r="H8" s="325">
        <v>366</v>
      </c>
      <c r="I8" s="331">
        <v>369</v>
      </c>
      <c r="J8" s="455">
        <v>101</v>
      </c>
      <c r="K8" s="331">
        <v>354</v>
      </c>
      <c r="L8" s="455">
        <v>97</v>
      </c>
      <c r="M8" s="326"/>
      <c r="N8" s="327">
        <v>336</v>
      </c>
      <c r="O8" s="331">
        <v>448</v>
      </c>
      <c r="P8" s="455">
        <v>133</v>
      </c>
      <c r="Q8" s="331">
        <v>482</v>
      </c>
      <c r="R8" s="455">
        <v>143</v>
      </c>
      <c r="S8" s="319"/>
      <c r="T8" s="328">
        <v>219</v>
      </c>
      <c r="U8" s="331">
        <v>207</v>
      </c>
      <c r="V8" s="455">
        <v>94</v>
      </c>
      <c r="W8" s="331">
        <v>167</v>
      </c>
      <c r="X8" s="455">
        <v>76</v>
      </c>
      <c r="Y8" s="329"/>
      <c r="Z8" s="327">
        <v>464</v>
      </c>
      <c r="AA8" s="331">
        <v>557</v>
      </c>
      <c r="AB8" s="455">
        <v>120</v>
      </c>
      <c r="AC8" s="331">
        <v>357</v>
      </c>
      <c r="AD8" s="455">
        <v>77</v>
      </c>
      <c r="AE8" s="308"/>
      <c r="AF8" s="308"/>
      <c r="AG8" s="308"/>
      <c r="AH8" s="308"/>
    </row>
    <row r="9" spans="1:34" ht="13.5" customHeight="1">
      <c r="A9" s="330" t="s">
        <v>13</v>
      </c>
      <c r="B9" s="322">
        <v>161</v>
      </c>
      <c r="C9" s="331">
        <v>564</v>
      </c>
      <c r="D9" s="455">
        <v>350</v>
      </c>
      <c r="E9" s="331">
        <v>395</v>
      </c>
      <c r="F9" s="455">
        <v>245</v>
      </c>
      <c r="G9" s="324"/>
      <c r="H9" s="325">
        <v>325</v>
      </c>
      <c r="I9" s="331">
        <v>865</v>
      </c>
      <c r="J9" s="455">
        <v>266</v>
      </c>
      <c r="K9" s="331">
        <v>451</v>
      </c>
      <c r="L9" s="455">
        <v>139</v>
      </c>
      <c r="M9" s="326"/>
      <c r="N9" s="327">
        <v>243</v>
      </c>
      <c r="O9" s="331">
        <v>657</v>
      </c>
      <c r="P9" s="455">
        <v>270</v>
      </c>
      <c r="Q9" s="331">
        <v>658</v>
      </c>
      <c r="R9" s="455">
        <v>271</v>
      </c>
      <c r="S9" s="319"/>
      <c r="T9" s="328">
        <v>112</v>
      </c>
      <c r="U9" s="331">
        <v>515</v>
      </c>
      <c r="V9" s="455">
        <v>459</v>
      </c>
      <c r="W9" s="331">
        <v>221</v>
      </c>
      <c r="X9" s="455">
        <v>197</v>
      </c>
      <c r="Y9" s="329"/>
      <c r="Z9" s="327">
        <v>337</v>
      </c>
      <c r="AA9" s="331">
        <v>961</v>
      </c>
      <c r="AB9" s="455">
        <v>285</v>
      </c>
      <c r="AC9" s="331">
        <v>563</v>
      </c>
      <c r="AD9" s="455">
        <v>167</v>
      </c>
      <c r="AE9" s="308"/>
      <c r="AF9" s="308"/>
      <c r="AG9" s="308"/>
      <c r="AH9" s="308"/>
    </row>
    <row r="10" spans="1:34" ht="13.5" customHeight="1">
      <c r="A10" s="330" t="s">
        <v>14</v>
      </c>
      <c r="B10" s="322">
        <v>165</v>
      </c>
      <c r="C10" s="331">
        <v>47</v>
      </c>
      <c r="D10" s="455">
        <v>28</v>
      </c>
      <c r="E10" s="331">
        <v>65</v>
      </c>
      <c r="F10" s="455">
        <v>39</v>
      </c>
      <c r="G10" s="324"/>
      <c r="H10" s="325">
        <v>280</v>
      </c>
      <c r="I10" s="331">
        <v>205</v>
      </c>
      <c r="J10" s="455">
        <v>73</v>
      </c>
      <c r="K10" s="331">
        <v>111</v>
      </c>
      <c r="L10" s="455">
        <v>40</v>
      </c>
      <c r="M10" s="326"/>
      <c r="N10" s="327">
        <v>245</v>
      </c>
      <c r="O10" s="331">
        <v>141</v>
      </c>
      <c r="P10" s="455">
        <v>58</v>
      </c>
      <c r="Q10" s="331">
        <v>129</v>
      </c>
      <c r="R10" s="455">
        <v>53</v>
      </c>
      <c r="S10" s="319"/>
      <c r="T10" s="328">
        <v>97</v>
      </c>
      <c r="U10" s="331">
        <v>39</v>
      </c>
      <c r="V10" s="455">
        <v>40</v>
      </c>
      <c r="W10" s="331">
        <v>5</v>
      </c>
      <c r="X10" s="455">
        <v>5</v>
      </c>
      <c r="Y10" s="329"/>
      <c r="Z10" s="327">
        <v>293</v>
      </c>
      <c r="AA10" s="331">
        <v>153</v>
      </c>
      <c r="AB10" s="455">
        <v>52</v>
      </c>
      <c r="AC10" s="331">
        <v>100</v>
      </c>
      <c r="AD10" s="455">
        <v>34</v>
      </c>
      <c r="AE10" s="308"/>
      <c r="AF10" s="308"/>
      <c r="AG10" s="308"/>
      <c r="AH10" s="308"/>
    </row>
    <row r="11" spans="1:34" ht="13.5" customHeight="1">
      <c r="A11" s="330" t="s">
        <v>15</v>
      </c>
      <c r="B11" s="322">
        <v>107</v>
      </c>
      <c r="C11" s="331">
        <v>55</v>
      </c>
      <c r="D11" s="455">
        <v>51</v>
      </c>
      <c r="E11" s="331">
        <v>44</v>
      </c>
      <c r="F11" s="455">
        <v>41</v>
      </c>
      <c r="G11" s="324"/>
      <c r="H11" s="325">
        <v>212</v>
      </c>
      <c r="I11" s="331">
        <v>152</v>
      </c>
      <c r="J11" s="455">
        <v>72</v>
      </c>
      <c r="K11" s="331">
        <v>53</v>
      </c>
      <c r="L11" s="455">
        <v>25</v>
      </c>
      <c r="M11" s="326"/>
      <c r="N11" s="327">
        <v>180</v>
      </c>
      <c r="O11" s="331">
        <v>144</v>
      </c>
      <c r="P11" s="455">
        <v>80</v>
      </c>
      <c r="Q11" s="331">
        <v>73</v>
      </c>
      <c r="R11" s="455">
        <v>41</v>
      </c>
      <c r="S11" s="319"/>
      <c r="T11" s="328">
        <v>56</v>
      </c>
      <c r="U11" s="331">
        <v>40</v>
      </c>
      <c r="V11" s="455">
        <v>72</v>
      </c>
      <c r="W11" s="331">
        <v>27</v>
      </c>
      <c r="X11" s="455">
        <v>49</v>
      </c>
      <c r="Y11" s="329"/>
      <c r="Z11" s="327">
        <v>210</v>
      </c>
      <c r="AA11" s="331">
        <v>190</v>
      </c>
      <c r="AB11" s="455">
        <v>91</v>
      </c>
      <c r="AC11" s="331">
        <v>66</v>
      </c>
      <c r="AD11" s="455">
        <v>32</v>
      </c>
      <c r="AE11" s="308"/>
      <c r="AF11" s="308"/>
      <c r="AG11" s="308"/>
      <c r="AH11" s="308"/>
    </row>
    <row r="12" spans="1:34" ht="13.5" customHeight="1">
      <c r="A12" s="330" t="s">
        <v>16</v>
      </c>
      <c r="B12" s="322">
        <v>72</v>
      </c>
      <c r="C12" s="331">
        <v>69</v>
      </c>
      <c r="D12" s="455">
        <v>96</v>
      </c>
      <c r="E12" s="331">
        <v>107</v>
      </c>
      <c r="F12" s="455">
        <v>148</v>
      </c>
      <c r="G12" s="324"/>
      <c r="H12" s="325">
        <v>157</v>
      </c>
      <c r="I12" s="331">
        <v>193</v>
      </c>
      <c r="J12" s="455">
        <v>123</v>
      </c>
      <c r="K12" s="331">
        <v>123</v>
      </c>
      <c r="L12" s="455">
        <v>78</v>
      </c>
      <c r="M12" s="326"/>
      <c r="N12" s="327">
        <v>123</v>
      </c>
      <c r="O12" s="331">
        <v>195</v>
      </c>
      <c r="P12" s="455">
        <v>158</v>
      </c>
      <c r="Q12" s="331">
        <v>127</v>
      </c>
      <c r="R12" s="455">
        <v>103</v>
      </c>
      <c r="S12" s="319"/>
      <c r="T12" s="328">
        <v>33</v>
      </c>
      <c r="U12" s="331">
        <v>16</v>
      </c>
      <c r="V12" s="455">
        <v>49</v>
      </c>
      <c r="W12" s="331">
        <v>6</v>
      </c>
      <c r="X12" s="455">
        <v>19</v>
      </c>
      <c r="Y12" s="329"/>
      <c r="Z12" s="327">
        <v>163</v>
      </c>
      <c r="AA12" s="331">
        <v>185</v>
      </c>
      <c r="AB12" s="455">
        <v>114</v>
      </c>
      <c r="AC12" s="331">
        <v>124</v>
      </c>
      <c r="AD12" s="455">
        <v>76</v>
      </c>
      <c r="AE12" s="308"/>
      <c r="AF12" s="308"/>
      <c r="AG12" s="308"/>
      <c r="AH12" s="308"/>
    </row>
    <row r="13" spans="1:34" ht="13.5" customHeight="1">
      <c r="A13" s="330" t="s">
        <v>17</v>
      </c>
      <c r="B13" s="322">
        <v>73</v>
      </c>
      <c r="C13" s="331">
        <v>103</v>
      </c>
      <c r="D13" s="455">
        <v>141</v>
      </c>
      <c r="E13" s="331">
        <v>89</v>
      </c>
      <c r="F13" s="455">
        <v>122</v>
      </c>
      <c r="G13" s="324"/>
      <c r="H13" s="325">
        <v>180</v>
      </c>
      <c r="I13" s="331">
        <v>249</v>
      </c>
      <c r="J13" s="455">
        <v>138</v>
      </c>
      <c r="K13" s="331">
        <v>233</v>
      </c>
      <c r="L13" s="455">
        <v>130</v>
      </c>
      <c r="M13" s="326"/>
      <c r="N13" s="327">
        <v>116</v>
      </c>
      <c r="O13" s="331">
        <v>191</v>
      </c>
      <c r="P13" s="455">
        <v>165</v>
      </c>
      <c r="Q13" s="331">
        <v>242</v>
      </c>
      <c r="R13" s="455">
        <v>209</v>
      </c>
      <c r="S13" s="319"/>
      <c r="T13" s="328">
        <v>25</v>
      </c>
      <c r="U13" s="331">
        <v>24</v>
      </c>
      <c r="V13" s="455">
        <v>96</v>
      </c>
      <c r="W13" s="331">
        <v>24</v>
      </c>
      <c r="X13" s="455">
        <v>96</v>
      </c>
      <c r="Y13" s="329"/>
      <c r="Z13" s="327">
        <v>181</v>
      </c>
      <c r="AA13" s="331">
        <v>257</v>
      </c>
      <c r="AB13" s="455">
        <v>142</v>
      </c>
      <c r="AC13" s="331">
        <v>279</v>
      </c>
      <c r="AD13" s="455">
        <v>154</v>
      </c>
      <c r="AE13" s="308"/>
      <c r="AF13" s="308"/>
      <c r="AG13" s="308"/>
      <c r="AH13" s="308"/>
    </row>
    <row r="14" spans="1:34" ht="13.5" customHeight="1">
      <c r="A14" s="330" t="s">
        <v>18</v>
      </c>
      <c r="B14" s="322">
        <v>68</v>
      </c>
      <c r="C14" s="331">
        <v>67</v>
      </c>
      <c r="D14" s="455">
        <v>99</v>
      </c>
      <c r="E14" s="331">
        <v>48</v>
      </c>
      <c r="F14" s="455">
        <v>71</v>
      </c>
      <c r="G14" s="324"/>
      <c r="H14" s="325">
        <v>180</v>
      </c>
      <c r="I14" s="331">
        <v>124</v>
      </c>
      <c r="J14" s="455">
        <v>69</v>
      </c>
      <c r="K14" s="331">
        <v>105</v>
      </c>
      <c r="L14" s="455">
        <v>58</v>
      </c>
      <c r="M14" s="326"/>
      <c r="N14" s="327">
        <v>114</v>
      </c>
      <c r="O14" s="331">
        <v>95</v>
      </c>
      <c r="P14" s="455">
        <v>83</v>
      </c>
      <c r="Q14" s="331">
        <v>124</v>
      </c>
      <c r="R14" s="455">
        <v>108</v>
      </c>
      <c r="S14" s="319"/>
      <c r="T14" s="328">
        <v>26</v>
      </c>
      <c r="U14" s="331">
        <v>28</v>
      </c>
      <c r="V14" s="455">
        <v>108</v>
      </c>
      <c r="W14" s="331">
        <v>3</v>
      </c>
      <c r="X14" s="455">
        <v>12</v>
      </c>
      <c r="Y14" s="329"/>
      <c r="Z14" s="327">
        <v>192</v>
      </c>
      <c r="AA14" s="331">
        <v>175</v>
      </c>
      <c r="AB14" s="455">
        <v>91</v>
      </c>
      <c r="AC14" s="331">
        <v>113</v>
      </c>
      <c r="AD14" s="455">
        <v>59</v>
      </c>
      <c r="AE14" s="308"/>
      <c r="AF14" s="308"/>
      <c r="AG14" s="308"/>
      <c r="AH14" s="308"/>
    </row>
    <row r="15" spans="1:34" ht="13.5" customHeight="1">
      <c r="A15" s="330" t="s">
        <v>19</v>
      </c>
      <c r="B15" s="322">
        <v>44</v>
      </c>
      <c r="C15" s="331">
        <v>126</v>
      </c>
      <c r="D15" s="455">
        <v>286</v>
      </c>
      <c r="E15" s="331">
        <v>44</v>
      </c>
      <c r="F15" s="455">
        <v>100</v>
      </c>
      <c r="G15" s="324"/>
      <c r="H15" s="325">
        <v>112</v>
      </c>
      <c r="I15" s="331">
        <v>342</v>
      </c>
      <c r="J15" s="455">
        <v>305</v>
      </c>
      <c r="K15" s="331">
        <v>78</v>
      </c>
      <c r="L15" s="455">
        <v>70</v>
      </c>
      <c r="M15" s="326"/>
      <c r="N15" s="327">
        <v>79</v>
      </c>
      <c r="O15" s="331">
        <v>220</v>
      </c>
      <c r="P15" s="455">
        <v>278</v>
      </c>
      <c r="Q15" s="331">
        <v>117</v>
      </c>
      <c r="R15" s="455">
        <v>148</v>
      </c>
      <c r="S15" s="319"/>
      <c r="T15" s="328">
        <v>20</v>
      </c>
      <c r="U15" s="331">
        <v>83</v>
      </c>
      <c r="V15" s="455">
        <v>415</v>
      </c>
      <c r="W15" s="331">
        <v>9</v>
      </c>
      <c r="X15" s="455">
        <v>46</v>
      </c>
      <c r="Y15" s="329"/>
      <c r="Z15" s="327">
        <v>126</v>
      </c>
      <c r="AA15" s="331">
        <v>348</v>
      </c>
      <c r="AB15" s="455">
        <v>276</v>
      </c>
      <c r="AC15" s="331">
        <v>109</v>
      </c>
      <c r="AD15" s="455">
        <v>86</v>
      </c>
      <c r="AE15" s="308"/>
      <c r="AF15" s="308"/>
      <c r="AG15" s="308"/>
      <c r="AH15" s="308"/>
    </row>
    <row r="16" spans="1:34" ht="13.5" customHeight="1">
      <c r="A16" s="330" t="s">
        <v>20</v>
      </c>
      <c r="B16" s="322">
        <v>41</v>
      </c>
      <c r="C16" s="331">
        <v>38</v>
      </c>
      <c r="D16" s="455">
        <v>93</v>
      </c>
      <c r="E16" s="331">
        <v>19</v>
      </c>
      <c r="F16" s="455">
        <v>45</v>
      </c>
      <c r="G16" s="324"/>
      <c r="H16" s="325">
        <v>96</v>
      </c>
      <c r="I16" s="331">
        <v>92</v>
      </c>
      <c r="J16" s="455">
        <v>96</v>
      </c>
      <c r="K16" s="331">
        <v>75</v>
      </c>
      <c r="L16" s="455">
        <v>78</v>
      </c>
      <c r="M16" s="326"/>
      <c r="N16" s="327">
        <v>74</v>
      </c>
      <c r="O16" s="331">
        <v>58</v>
      </c>
      <c r="P16" s="455">
        <v>78</v>
      </c>
      <c r="Q16" s="331">
        <v>83</v>
      </c>
      <c r="R16" s="455">
        <v>111</v>
      </c>
      <c r="S16" s="319"/>
      <c r="T16" s="328">
        <v>18</v>
      </c>
      <c r="U16" s="331">
        <v>14</v>
      </c>
      <c r="V16" s="455">
        <v>77</v>
      </c>
      <c r="W16" s="331">
        <v>0</v>
      </c>
      <c r="X16" s="455">
        <v>0</v>
      </c>
      <c r="Y16" s="329"/>
      <c r="Z16" s="327">
        <v>102</v>
      </c>
      <c r="AA16" s="331">
        <v>102</v>
      </c>
      <c r="AB16" s="455">
        <v>100</v>
      </c>
      <c r="AC16" s="331">
        <v>99</v>
      </c>
      <c r="AD16" s="455">
        <v>97</v>
      </c>
      <c r="AE16" s="308"/>
      <c r="AF16" s="308"/>
      <c r="AG16" s="308"/>
      <c r="AH16" s="308"/>
    </row>
    <row r="17" spans="1:34" ht="13.5" customHeight="1">
      <c r="A17" s="330" t="s">
        <v>21</v>
      </c>
      <c r="B17" s="322">
        <v>47</v>
      </c>
      <c r="C17" s="331">
        <v>30</v>
      </c>
      <c r="D17" s="455">
        <v>64</v>
      </c>
      <c r="E17" s="331">
        <v>52</v>
      </c>
      <c r="F17" s="455">
        <v>111</v>
      </c>
      <c r="G17" s="324"/>
      <c r="H17" s="325">
        <v>110</v>
      </c>
      <c r="I17" s="331">
        <v>63</v>
      </c>
      <c r="J17" s="455">
        <v>57</v>
      </c>
      <c r="K17" s="331">
        <v>111</v>
      </c>
      <c r="L17" s="455">
        <v>101</v>
      </c>
      <c r="M17" s="326"/>
      <c r="N17" s="327">
        <v>86</v>
      </c>
      <c r="O17" s="331">
        <v>44</v>
      </c>
      <c r="P17" s="455">
        <v>51</v>
      </c>
      <c r="Q17" s="331">
        <v>98</v>
      </c>
      <c r="R17" s="455">
        <v>114</v>
      </c>
      <c r="S17" s="319"/>
      <c r="T17" s="328">
        <v>31</v>
      </c>
      <c r="U17" s="331">
        <v>13</v>
      </c>
      <c r="V17" s="455">
        <v>41</v>
      </c>
      <c r="W17" s="331">
        <v>41</v>
      </c>
      <c r="X17" s="455">
        <v>132</v>
      </c>
      <c r="Y17" s="329"/>
      <c r="Z17" s="327">
        <v>105</v>
      </c>
      <c r="AA17" s="331">
        <v>84</v>
      </c>
      <c r="AB17" s="455">
        <v>80</v>
      </c>
      <c r="AC17" s="331">
        <v>117</v>
      </c>
      <c r="AD17" s="455">
        <v>111</v>
      </c>
      <c r="AE17" s="308"/>
      <c r="AF17" s="308"/>
      <c r="AG17" s="308"/>
      <c r="AH17" s="308"/>
    </row>
    <row r="18" spans="1:34" ht="13.5" customHeight="1">
      <c r="A18" s="332" t="s">
        <v>22</v>
      </c>
      <c r="B18" s="333">
        <v>132</v>
      </c>
      <c r="C18" s="334">
        <v>45</v>
      </c>
      <c r="D18" s="456">
        <v>34</v>
      </c>
      <c r="E18" s="334">
        <v>24</v>
      </c>
      <c r="F18" s="456">
        <v>18</v>
      </c>
      <c r="G18" s="324"/>
      <c r="H18" s="325">
        <v>249</v>
      </c>
      <c r="I18" s="334">
        <v>111</v>
      </c>
      <c r="J18" s="455">
        <v>45</v>
      </c>
      <c r="K18" s="334">
        <v>66</v>
      </c>
      <c r="L18" s="456">
        <v>27</v>
      </c>
      <c r="M18" s="646"/>
      <c r="N18" s="335">
        <v>209</v>
      </c>
      <c r="O18" s="334">
        <v>75</v>
      </c>
      <c r="P18" s="456">
        <v>36</v>
      </c>
      <c r="Q18" s="334">
        <v>58</v>
      </c>
      <c r="R18" s="456">
        <v>28</v>
      </c>
      <c r="S18" s="336"/>
      <c r="T18" s="337">
        <v>114</v>
      </c>
      <c r="U18" s="334">
        <v>18</v>
      </c>
      <c r="V18" s="456">
        <v>16</v>
      </c>
      <c r="W18" s="334">
        <v>14</v>
      </c>
      <c r="X18" s="456">
        <v>12</v>
      </c>
      <c r="Y18" s="457"/>
      <c r="Z18" s="335">
        <v>263</v>
      </c>
      <c r="AA18" s="334">
        <v>127</v>
      </c>
      <c r="AB18" s="456">
        <v>48</v>
      </c>
      <c r="AC18" s="334">
        <v>63</v>
      </c>
      <c r="AD18" s="456">
        <v>24</v>
      </c>
      <c r="AE18" s="308"/>
      <c r="AF18" s="308"/>
      <c r="AG18" s="308"/>
      <c r="AH18" s="308"/>
    </row>
    <row r="19" spans="1:34" ht="15.75" customHeight="1">
      <c r="A19" s="330"/>
      <c r="B19" s="893" t="s">
        <v>96</v>
      </c>
      <c r="C19" s="894"/>
      <c r="D19" s="894"/>
      <c r="E19" s="894"/>
      <c r="F19" s="895"/>
      <c r="G19" s="316"/>
      <c r="H19" s="896" t="s">
        <v>233</v>
      </c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38"/>
      <c r="AE19" s="308"/>
      <c r="AF19" s="308"/>
      <c r="AG19" s="308"/>
      <c r="AH19" s="308"/>
    </row>
    <row r="20" spans="1:34" ht="13.5" customHeight="1">
      <c r="A20" s="330"/>
      <c r="B20" s="893" t="s">
        <v>239</v>
      </c>
      <c r="C20" s="894"/>
      <c r="D20" s="894"/>
      <c r="E20" s="894"/>
      <c r="F20" s="895"/>
      <c r="G20" s="316"/>
      <c r="H20" s="890" t="s">
        <v>234</v>
      </c>
      <c r="I20" s="891"/>
      <c r="J20" s="891"/>
      <c r="K20" s="891"/>
      <c r="L20" s="892"/>
      <c r="M20" s="673"/>
      <c r="N20" s="890" t="s">
        <v>235</v>
      </c>
      <c r="O20" s="891"/>
      <c r="P20" s="891"/>
      <c r="Q20" s="891"/>
      <c r="R20" s="892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38"/>
      <c r="AE20" s="308"/>
      <c r="AF20" s="308"/>
      <c r="AG20" s="308"/>
      <c r="AH20" s="308"/>
    </row>
    <row r="21" spans="1:34" ht="15" customHeight="1">
      <c r="A21" s="321" t="s">
        <v>78</v>
      </c>
      <c r="B21" s="327">
        <v>2006</v>
      </c>
      <c r="C21" s="323">
        <v>2372</v>
      </c>
      <c r="D21" s="455">
        <v>118</v>
      </c>
      <c r="E21" s="323">
        <f>SUM(E22:E33)</f>
        <v>1914</v>
      </c>
      <c r="F21" s="455">
        <f>E21/B21*100</f>
        <v>95.41375872382851</v>
      </c>
      <c r="G21" s="316"/>
      <c r="H21" s="327">
        <v>1105</v>
      </c>
      <c r="I21" s="323">
        <v>1275</v>
      </c>
      <c r="J21" s="455">
        <f>(I21/H21)*100</f>
        <v>115.38461538461537</v>
      </c>
      <c r="K21" s="664">
        <v>1189</v>
      </c>
      <c r="L21" s="655">
        <v>108</v>
      </c>
      <c r="M21" s="326"/>
      <c r="N21" s="327">
        <v>946</v>
      </c>
      <c r="O21" s="323">
        <v>1126</v>
      </c>
      <c r="P21" s="455">
        <f>(O21/N21)*100</f>
        <v>119.0274841437632</v>
      </c>
      <c r="Q21" s="664">
        <v>1064</v>
      </c>
      <c r="R21" s="650">
        <v>113</v>
      </c>
      <c r="S21" s="652"/>
      <c r="T21" s="652"/>
      <c r="U21" s="316"/>
      <c r="V21" s="316"/>
      <c r="W21" s="316"/>
      <c r="X21" s="316"/>
      <c r="Y21" s="316"/>
      <c r="Z21" s="316"/>
      <c r="AA21" s="316"/>
      <c r="AB21" s="316"/>
      <c r="AC21" s="316"/>
      <c r="AD21" s="338"/>
      <c r="AE21" s="308"/>
      <c r="AF21" s="308"/>
      <c r="AG21" s="308"/>
      <c r="AH21" s="308"/>
    </row>
    <row r="22" spans="1:36" ht="13.5" customHeight="1">
      <c r="A22" s="330" t="s">
        <v>11</v>
      </c>
      <c r="B22" s="327">
        <v>261</v>
      </c>
      <c r="C22" s="331">
        <v>148</v>
      </c>
      <c r="D22" s="455">
        <v>57</v>
      </c>
      <c r="E22" s="331">
        <v>372</v>
      </c>
      <c r="F22" s="455">
        <v>142</v>
      </c>
      <c r="G22" s="316"/>
      <c r="H22" s="327">
        <v>150</v>
      </c>
      <c r="I22" s="331">
        <v>68</v>
      </c>
      <c r="J22" s="455">
        <v>45.33333333333333</v>
      </c>
      <c r="K22" s="648">
        <v>43</v>
      </c>
      <c r="L22" s="656">
        <v>29</v>
      </c>
      <c r="M22" s="326"/>
      <c r="N22" s="327">
        <v>122</v>
      </c>
      <c r="O22" s="331">
        <v>66</v>
      </c>
      <c r="P22" s="455">
        <v>54.09836065573771</v>
      </c>
      <c r="Q22" s="648">
        <v>48</v>
      </c>
      <c r="R22" s="650">
        <v>40</v>
      </c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38"/>
      <c r="AE22" s="308"/>
      <c r="AF22" s="515"/>
      <c r="AG22" s="515"/>
      <c r="AH22" s="515"/>
      <c r="AI22" s="516"/>
      <c r="AJ22" s="516"/>
    </row>
    <row r="23" spans="1:36" ht="13.5" customHeight="1">
      <c r="A23" s="330" t="s">
        <v>12</v>
      </c>
      <c r="B23" s="327">
        <v>336</v>
      </c>
      <c r="C23" s="331">
        <v>407</v>
      </c>
      <c r="D23" s="455">
        <v>121</v>
      </c>
      <c r="E23" s="331">
        <v>331</v>
      </c>
      <c r="F23" s="455">
        <v>99</v>
      </c>
      <c r="G23" s="316"/>
      <c r="H23" s="327">
        <v>185</v>
      </c>
      <c r="I23" s="331">
        <v>179</v>
      </c>
      <c r="J23" s="455">
        <v>96.89642728256949</v>
      </c>
      <c r="K23" s="648">
        <v>207</v>
      </c>
      <c r="L23" s="656">
        <v>112</v>
      </c>
      <c r="M23" s="326"/>
      <c r="N23" s="327">
        <v>168</v>
      </c>
      <c r="O23" s="331">
        <v>172</v>
      </c>
      <c r="P23" s="455">
        <v>102.1854445151708</v>
      </c>
      <c r="Q23" s="648">
        <v>160</v>
      </c>
      <c r="R23" s="650">
        <v>95</v>
      </c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38"/>
      <c r="AE23" s="308"/>
      <c r="AF23" s="515"/>
      <c r="AG23" s="515"/>
      <c r="AH23" s="515"/>
      <c r="AI23" s="516"/>
      <c r="AJ23" s="516"/>
    </row>
    <row r="24" spans="1:39" ht="13.5" customHeight="1">
      <c r="A24" s="330" t="s">
        <v>13</v>
      </c>
      <c r="B24" s="327">
        <v>242</v>
      </c>
      <c r="C24" s="331">
        <v>727</v>
      </c>
      <c r="D24" s="455">
        <v>300</v>
      </c>
      <c r="E24" s="331">
        <v>459</v>
      </c>
      <c r="F24" s="455">
        <v>189</v>
      </c>
      <c r="G24" s="316"/>
      <c r="H24" s="327">
        <v>131</v>
      </c>
      <c r="I24" s="331">
        <v>143</v>
      </c>
      <c r="J24" s="455">
        <v>108.98836441237742</v>
      </c>
      <c r="K24" s="648">
        <v>377</v>
      </c>
      <c r="L24" s="656">
        <v>287</v>
      </c>
      <c r="M24" s="326"/>
      <c r="N24" s="327">
        <v>125</v>
      </c>
      <c r="O24" s="331">
        <v>212</v>
      </c>
      <c r="P24" s="455">
        <v>169.6969696969697</v>
      </c>
      <c r="Q24" s="648">
        <v>418</v>
      </c>
      <c r="R24" s="650">
        <v>334</v>
      </c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38"/>
      <c r="AE24" s="308"/>
      <c r="AF24" s="515"/>
      <c r="AG24" s="517"/>
      <c r="AH24" s="517"/>
      <c r="AI24" s="518"/>
      <c r="AJ24" s="518"/>
      <c r="AK24" s="326"/>
      <c r="AL24" s="326"/>
      <c r="AM24" s="326"/>
    </row>
    <row r="25" spans="1:39" ht="13.5" customHeight="1">
      <c r="A25" s="330" t="s">
        <v>14</v>
      </c>
      <c r="B25" s="327">
        <v>221</v>
      </c>
      <c r="C25" s="331">
        <v>117</v>
      </c>
      <c r="D25" s="455">
        <v>53</v>
      </c>
      <c r="E25" s="331">
        <v>83</v>
      </c>
      <c r="F25" s="455">
        <v>37</v>
      </c>
      <c r="G25" s="316"/>
      <c r="H25" s="327">
        <v>117</v>
      </c>
      <c r="I25" s="331">
        <v>230</v>
      </c>
      <c r="J25" s="455">
        <v>196.54200017090605</v>
      </c>
      <c r="K25" s="648">
        <v>91</v>
      </c>
      <c r="L25" s="656">
        <v>78</v>
      </c>
      <c r="M25" s="326"/>
      <c r="N25" s="327">
        <v>100</v>
      </c>
      <c r="O25" s="331">
        <v>119</v>
      </c>
      <c r="P25" s="455">
        <v>118.83024251069901</v>
      </c>
      <c r="Q25" s="648">
        <v>44</v>
      </c>
      <c r="R25" s="650">
        <v>44</v>
      </c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38"/>
      <c r="AE25" s="308"/>
      <c r="AF25" s="625"/>
      <c r="AG25" s="626"/>
      <c r="AH25" s="627" t="s">
        <v>191</v>
      </c>
      <c r="AI25" s="627">
        <f>C3</f>
        <v>2005</v>
      </c>
      <c r="AJ25" s="627">
        <f>E3</f>
        <v>2006</v>
      </c>
      <c r="AK25" s="326"/>
      <c r="AL25" s="326"/>
      <c r="AM25" s="326"/>
    </row>
    <row r="26" spans="1:36" ht="13.5" customHeight="1">
      <c r="A26" s="330" t="s">
        <v>15</v>
      </c>
      <c r="B26" s="327">
        <v>159</v>
      </c>
      <c r="C26" s="331">
        <v>126</v>
      </c>
      <c r="D26" s="455">
        <v>79</v>
      </c>
      <c r="E26" s="331">
        <v>53</v>
      </c>
      <c r="F26" s="455">
        <v>33</v>
      </c>
      <c r="G26" s="316"/>
      <c r="H26" s="327">
        <v>78</v>
      </c>
      <c r="I26" s="331">
        <v>105</v>
      </c>
      <c r="J26" s="455">
        <v>134.04255319148936</v>
      </c>
      <c r="K26" s="648">
        <v>67</v>
      </c>
      <c r="L26" s="656">
        <v>86</v>
      </c>
      <c r="M26" s="326"/>
      <c r="N26" s="327">
        <v>72</v>
      </c>
      <c r="O26" s="331">
        <v>129</v>
      </c>
      <c r="P26" s="455">
        <v>178.82409177820267</v>
      </c>
      <c r="Q26" s="648">
        <v>40</v>
      </c>
      <c r="R26" s="650">
        <v>55</v>
      </c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38"/>
      <c r="AE26" s="308"/>
      <c r="AF26" s="911" t="s">
        <v>96</v>
      </c>
      <c r="AG26" s="626" t="s">
        <v>186</v>
      </c>
      <c r="AH26" s="626">
        <v>1341</v>
      </c>
      <c r="AI26" s="672">
        <f>C6</f>
        <v>1494</v>
      </c>
      <c r="AJ26" s="672">
        <f>E6</f>
        <v>1464</v>
      </c>
    </row>
    <row r="27" spans="1:39" ht="13.5" customHeight="1">
      <c r="A27" s="330" t="s">
        <v>16</v>
      </c>
      <c r="B27" s="327">
        <v>115</v>
      </c>
      <c r="C27" s="331">
        <v>139</v>
      </c>
      <c r="D27" s="455">
        <v>121</v>
      </c>
      <c r="E27" s="331">
        <v>100</v>
      </c>
      <c r="F27" s="455">
        <v>87</v>
      </c>
      <c r="G27" s="316"/>
      <c r="H27" s="327">
        <v>78</v>
      </c>
      <c r="I27" s="331">
        <v>135</v>
      </c>
      <c r="J27" s="455">
        <v>174.04383326171035</v>
      </c>
      <c r="K27" s="648">
        <v>78</v>
      </c>
      <c r="L27" s="656">
        <v>101</v>
      </c>
      <c r="M27" s="326"/>
      <c r="N27" s="327">
        <v>62</v>
      </c>
      <c r="O27" s="331">
        <v>125</v>
      </c>
      <c r="P27" s="455">
        <v>201.83741648106906</v>
      </c>
      <c r="Q27" s="648">
        <v>61</v>
      </c>
      <c r="R27" s="650">
        <v>99</v>
      </c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38"/>
      <c r="AE27" s="308"/>
      <c r="AF27" s="911"/>
      <c r="AG27" s="626" t="s">
        <v>187</v>
      </c>
      <c r="AH27" s="626">
        <v>2557</v>
      </c>
      <c r="AI27" s="672">
        <f>I6</f>
        <v>2927</v>
      </c>
      <c r="AJ27" s="672">
        <f>K6</f>
        <v>2200</v>
      </c>
      <c r="AK27" s="326"/>
      <c r="AL27" s="326"/>
      <c r="AM27" s="326"/>
    </row>
    <row r="28" spans="1:39" ht="13.5" customHeight="1">
      <c r="A28" s="330" t="s">
        <v>17</v>
      </c>
      <c r="B28" s="327">
        <v>120</v>
      </c>
      <c r="C28" s="331">
        <v>174</v>
      </c>
      <c r="D28" s="455">
        <v>145</v>
      </c>
      <c r="E28" s="331">
        <v>177</v>
      </c>
      <c r="F28" s="455">
        <v>147</v>
      </c>
      <c r="G28" s="316"/>
      <c r="H28" s="327">
        <v>81</v>
      </c>
      <c r="I28" s="331">
        <v>130</v>
      </c>
      <c r="J28" s="455">
        <v>160.7982188504989</v>
      </c>
      <c r="K28" s="648">
        <v>159</v>
      </c>
      <c r="L28" s="656">
        <v>196</v>
      </c>
      <c r="M28" s="326"/>
      <c r="N28" s="327">
        <v>53</v>
      </c>
      <c r="O28" s="331">
        <v>94</v>
      </c>
      <c r="P28" s="455">
        <v>176.3260025873221</v>
      </c>
      <c r="Q28" s="648">
        <v>137</v>
      </c>
      <c r="R28" s="650">
        <v>256</v>
      </c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38"/>
      <c r="AE28" s="308"/>
      <c r="AF28" s="911"/>
      <c r="AG28" s="626" t="s">
        <v>188</v>
      </c>
      <c r="AH28" s="626">
        <v>2065</v>
      </c>
      <c r="AI28" s="672">
        <f>O6</f>
        <v>2435</v>
      </c>
      <c r="AJ28" s="672">
        <f>Q6</f>
        <v>2646</v>
      </c>
      <c r="AK28" s="326"/>
      <c r="AL28" s="326"/>
      <c r="AM28" s="326"/>
    </row>
    <row r="29" spans="1:39" ht="13.5" customHeight="1">
      <c r="A29" s="330" t="s">
        <v>18</v>
      </c>
      <c r="B29" s="327">
        <v>122</v>
      </c>
      <c r="C29" s="331">
        <v>106</v>
      </c>
      <c r="D29" s="455">
        <v>87</v>
      </c>
      <c r="E29" s="331">
        <v>80</v>
      </c>
      <c r="F29" s="455">
        <v>66</v>
      </c>
      <c r="G29" s="316"/>
      <c r="H29" s="327">
        <v>59</v>
      </c>
      <c r="I29" s="331">
        <v>76</v>
      </c>
      <c r="J29" s="455">
        <v>128.0179674340258</v>
      </c>
      <c r="K29" s="648">
        <v>55</v>
      </c>
      <c r="L29" s="656">
        <v>93</v>
      </c>
      <c r="M29" s="326"/>
      <c r="N29" s="327">
        <v>46</v>
      </c>
      <c r="O29" s="331">
        <v>33</v>
      </c>
      <c r="P29" s="455">
        <v>72.17194570135746</v>
      </c>
      <c r="Q29" s="648">
        <v>74</v>
      </c>
      <c r="R29" s="650">
        <v>162</v>
      </c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38"/>
      <c r="AE29" s="308"/>
      <c r="AF29" s="911"/>
      <c r="AG29" s="626" t="s">
        <v>189</v>
      </c>
      <c r="AH29" s="626">
        <v>918</v>
      </c>
      <c r="AI29" s="672">
        <f>U6</f>
        <v>1079</v>
      </c>
      <c r="AJ29" s="672">
        <f>W6</f>
        <v>740</v>
      </c>
      <c r="AK29" s="326"/>
      <c r="AL29" s="326"/>
      <c r="AM29" s="326"/>
    </row>
    <row r="30" spans="1:39" ht="13.5" customHeight="1">
      <c r="A30" s="330" t="s">
        <v>19</v>
      </c>
      <c r="B30" s="327">
        <v>81</v>
      </c>
      <c r="C30" s="331">
        <v>233</v>
      </c>
      <c r="D30" s="455">
        <v>288</v>
      </c>
      <c r="E30" s="331">
        <v>72</v>
      </c>
      <c r="F30" s="455">
        <v>89</v>
      </c>
      <c r="G30" s="316"/>
      <c r="H30" s="327">
        <v>44</v>
      </c>
      <c r="I30" s="331">
        <v>96</v>
      </c>
      <c r="J30" s="455">
        <v>219.09471281856216</v>
      </c>
      <c r="K30" s="648">
        <v>29</v>
      </c>
      <c r="L30" s="656">
        <v>67</v>
      </c>
      <c r="M30" s="326"/>
      <c r="N30" s="327">
        <v>32</v>
      </c>
      <c r="O30" s="331">
        <v>87</v>
      </c>
      <c r="P30" s="455">
        <v>272.4622030237581</v>
      </c>
      <c r="Q30" s="648">
        <v>20</v>
      </c>
      <c r="R30" s="650">
        <v>62</v>
      </c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38"/>
      <c r="AE30" s="308"/>
      <c r="AF30" s="911"/>
      <c r="AG30" s="626" t="s">
        <v>192</v>
      </c>
      <c r="AH30" s="626">
        <v>2790</v>
      </c>
      <c r="AI30" s="672">
        <f>AA6</f>
        <v>3319</v>
      </c>
      <c r="AJ30" s="672">
        <f>AC6</f>
        <v>2433</v>
      </c>
      <c r="AK30" s="326"/>
      <c r="AL30" s="326"/>
      <c r="AM30" s="326"/>
    </row>
    <row r="31" spans="1:36" ht="13.5" customHeight="1">
      <c r="A31" s="330" t="s">
        <v>20</v>
      </c>
      <c r="B31" s="327">
        <v>70</v>
      </c>
      <c r="C31" s="331">
        <v>64</v>
      </c>
      <c r="D31" s="455">
        <v>91</v>
      </c>
      <c r="E31" s="331">
        <v>56</v>
      </c>
      <c r="F31" s="455">
        <v>80</v>
      </c>
      <c r="G31" s="316"/>
      <c r="H31" s="327">
        <v>41</v>
      </c>
      <c r="I31" s="331">
        <v>23</v>
      </c>
      <c r="J31" s="455">
        <v>56.492549533322425</v>
      </c>
      <c r="K31" s="648">
        <v>48</v>
      </c>
      <c r="L31" s="656">
        <v>118</v>
      </c>
      <c r="M31" s="326"/>
      <c r="N31" s="327">
        <v>32</v>
      </c>
      <c r="O31" s="331">
        <v>13</v>
      </c>
      <c r="P31" s="455">
        <v>40.625</v>
      </c>
      <c r="Q31" s="648">
        <v>43</v>
      </c>
      <c r="R31" s="650">
        <v>135</v>
      </c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38"/>
      <c r="AE31" s="308"/>
      <c r="AF31" s="911"/>
      <c r="AG31" s="628" t="s">
        <v>239</v>
      </c>
      <c r="AH31" s="629">
        <v>2006</v>
      </c>
      <c r="AI31" s="629">
        <f>C21</f>
        <v>2372</v>
      </c>
      <c r="AJ31" s="629">
        <f>E21</f>
        <v>1914</v>
      </c>
    </row>
    <row r="32" spans="1:39" ht="13.5" customHeight="1">
      <c r="A32" s="330" t="s">
        <v>21</v>
      </c>
      <c r="B32" s="327">
        <v>80</v>
      </c>
      <c r="C32" s="331">
        <v>48</v>
      </c>
      <c r="D32" s="455">
        <v>60</v>
      </c>
      <c r="E32" s="331">
        <v>85</v>
      </c>
      <c r="F32" s="455">
        <v>106</v>
      </c>
      <c r="G32" s="316"/>
      <c r="H32" s="327">
        <v>70</v>
      </c>
      <c r="I32" s="331">
        <v>43</v>
      </c>
      <c r="J32" s="455">
        <v>61.42564639779058</v>
      </c>
      <c r="K32" s="648">
        <v>12</v>
      </c>
      <c r="L32" s="656">
        <v>17</v>
      </c>
      <c r="M32" s="326"/>
      <c r="N32" s="327">
        <v>64</v>
      </c>
      <c r="O32" s="331">
        <v>43</v>
      </c>
      <c r="P32" s="455">
        <v>67.07907477138248</v>
      </c>
      <c r="Q32" s="648">
        <v>11</v>
      </c>
      <c r="R32" s="650">
        <v>17</v>
      </c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38"/>
      <c r="AE32" s="308"/>
      <c r="AF32" s="910" t="s">
        <v>233</v>
      </c>
      <c r="AG32" s="626" t="s">
        <v>236</v>
      </c>
      <c r="AH32" s="629">
        <v>1105</v>
      </c>
      <c r="AI32" s="629">
        <f>I21</f>
        <v>1275</v>
      </c>
      <c r="AJ32" s="629">
        <f>K21</f>
        <v>1189</v>
      </c>
      <c r="AM32" s="326"/>
    </row>
    <row r="33" spans="1:39" ht="13.5" customHeight="1">
      <c r="A33" s="332" t="s">
        <v>22</v>
      </c>
      <c r="B33" s="335">
        <v>199</v>
      </c>
      <c r="C33" s="334">
        <v>83</v>
      </c>
      <c r="D33" s="456">
        <v>42</v>
      </c>
      <c r="E33" s="334">
        <v>46</v>
      </c>
      <c r="F33" s="456">
        <v>23</v>
      </c>
      <c r="G33" s="339"/>
      <c r="H33" s="335">
        <v>71</v>
      </c>
      <c r="I33" s="334">
        <v>47</v>
      </c>
      <c r="J33" s="456">
        <v>66.23449830890642</v>
      </c>
      <c r="K33" s="649">
        <v>23</v>
      </c>
      <c r="L33" s="657">
        <v>32</v>
      </c>
      <c r="M33" s="340"/>
      <c r="N33" s="335">
        <v>70</v>
      </c>
      <c r="O33" s="334">
        <v>33</v>
      </c>
      <c r="P33" s="456">
        <v>46.957801766437676</v>
      </c>
      <c r="Q33" s="649">
        <v>8</v>
      </c>
      <c r="R33" s="651">
        <v>11</v>
      </c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41"/>
      <c r="AE33" s="308"/>
      <c r="AF33" s="910"/>
      <c r="AG33" s="626" t="s">
        <v>235</v>
      </c>
      <c r="AH33" s="629">
        <v>946</v>
      </c>
      <c r="AI33" s="629">
        <f>O21</f>
        <v>1126</v>
      </c>
      <c r="AJ33" s="629">
        <f>Q21</f>
        <v>1064</v>
      </c>
      <c r="AK33" s="326"/>
      <c r="AL33" s="326"/>
      <c r="AM33" s="326"/>
    </row>
    <row r="34" spans="1:39" ht="13.5" customHeight="1">
      <c r="A34" s="232" t="s">
        <v>193</v>
      </c>
      <c r="G34" s="342"/>
      <c r="H34"/>
      <c r="I34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16"/>
      <c r="AH34" s="316"/>
      <c r="AI34" s="326"/>
      <c r="AJ34" s="326"/>
      <c r="AK34" s="326"/>
      <c r="AL34" s="326"/>
      <c r="AM34" s="326"/>
    </row>
    <row r="35" spans="4:39" ht="13.5" customHeight="1">
      <c r="D35" s="343"/>
      <c r="E35" s="343"/>
      <c r="F35" s="343"/>
      <c r="G35" s="343"/>
      <c r="H35" s="373"/>
      <c r="J35" s="9"/>
      <c r="K35" s="9"/>
      <c r="L35" s="9"/>
      <c r="M35" s="4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16"/>
      <c r="AH35" s="316"/>
      <c r="AI35" s="326"/>
      <c r="AJ35" s="326"/>
      <c r="AK35" s="326"/>
      <c r="AL35" s="326"/>
      <c r="AM35" s="326"/>
    </row>
    <row r="36" spans="1:34" ht="15.75">
      <c r="A36" s="308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</row>
    <row r="37" spans="1:34" ht="15.75">
      <c r="A37" s="308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</row>
    <row r="38" spans="1:34" ht="15.75">
      <c r="A38" s="308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</row>
    <row r="39" spans="13:34" ht="15.75">
      <c r="M39" s="4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</row>
    <row r="40" spans="13:34" ht="15.75">
      <c r="M40" s="4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</row>
    <row r="41" spans="13:34" ht="15.75">
      <c r="M41" s="4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</row>
    <row r="42" spans="13:34" ht="15.75">
      <c r="M42" s="4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</row>
    <row r="43" spans="13:34" ht="15.75">
      <c r="M43" s="4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</row>
    <row r="44" spans="13:34" ht="15.75">
      <c r="M44" s="4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</row>
    <row r="45" spans="13:34" ht="15.75">
      <c r="M45" s="4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</row>
    <row r="46" spans="13:34" ht="15.75">
      <c r="M46" s="4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</row>
    <row r="47" spans="13:34" ht="15.75">
      <c r="M47" s="4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</row>
    <row r="48" spans="13:34" ht="15.75">
      <c r="M48" s="4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</row>
    <row r="49" spans="13:34" ht="15.75">
      <c r="M49" s="4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</row>
    <row r="50" spans="13:34" ht="15.75">
      <c r="M50" s="4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</row>
    <row r="51" spans="13:34" ht="15.75">
      <c r="M51" s="4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</row>
    <row r="52" spans="13:34" ht="15.75">
      <c r="M52" s="4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</row>
    <row r="53" spans="13:34" ht="15.75">
      <c r="M53" s="4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</row>
    <row r="54" spans="13:34" ht="15.75">
      <c r="M54" s="4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</row>
    <row r="55" spans="13:34" ht="15.75">
      <c r="M55" s="4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</row>
    <row r="56" spans="13:34" ht="15.75">
      <c r="M56" s="4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</row>
    <row r="57" spans="13:34" ht="15.75">
      <c r="M57" s="4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</row>
    <row r="58" spans="13:34" ht="15.75">
      <c r="M58" s="4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</row>
    <row r="59" spans="13:34" ht="15.75">
      <c r="M59" s="4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</row>
    <row r="60" spans="13:34" ht="15.75">
      <c r="M60" s="4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</row>
    <row r="61" spans="13:34" ht="15.75">
      <c r="M61" s="4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</row>
    <row r="62" spans="13:34" ht="15.75">
      <c r="M62" s="4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</row>
    <row r="63" spans="13:34" ht="15.75">
      <c r="M63" s="4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</row>
    <row r="64" spans="13:34" ht="15.75">
      <c r="M64" s="4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</row>
    <row r="65" spans="13:34" ht="15.75">
      <c r="M65" s="4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08"/>
      <c r="AF65" s="308"/>
      <c r="AG65" s="308"/>
      <c r="AH65" s="308"/>
    </row>
    <row r="66" spans="13:34" ht="15.75">
      <c r="M66" s="4"/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  <c r="AF66" s="308"/>
      <c r="AG66" s="308"/>
      <c r="AH66" s="308"/>
    </row>
    <row r="67" spans="13:34" ht="15.75">
      <c r="M67" s="4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</row>
    <row r="68" spans="13:34" ht="15.75">
      <c r="M68" s="4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  <c r="AF68" s="308"/>
      <c r="AG68" s="308"/>
      <c r="AH68" s="308"/>
    </row>
    <row r="69" spans="13:34" ht="15.75">
      <c r="M69" s="4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</row>
    <row r="70" spans="13:34" ht="15.75">
      <c r="M70" s="4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</row>
    <row r="71" spans="13:34" ht="15.75">
      <c r="M71" s="4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308"/>
      <c r="AG71" s="308"/>
      <c r="AH71" s="308"/>
    </row>
    <row r="72" spans="13:34" ht="15.75">
      <c r="M72" s="4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</row>
    <row r="73" spans="13:34" ht="15.75">
      <c r="M73" s="4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  <c r="AF73" s="308"/>
      <c r="AG73" s="308"/>
      <c r="AH73" s="308"/>
    </row>
    <row r="74" spans="13:34" ht="15.75">
      <c r="M74" s="4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</row>
    <row r="75" spans="13:34" ht="15.75">
      <c r="M75" s="4"/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8"/>
      <c r="AB75" s="308"/>
      <c r="AC75" s="308"/>
      <c r="AD75" s="308"/>
      <c r="AE75" s="308"/>
      <c r="AF75" s="308"/>
      <c r="AG75" s="308"/>
      <c r="AH75" s="308"/>
    </row>
    <row r="76" spans="13:34" ht="15.75">
      <c r="M76" s="4"/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  <c r="Z76" s="308"/>
      <c r="AA76" s="308"/>
      <c r="AB76" s="308"/>
      <c r="AC76" s="308"/>
      <c r="AD76" s="308"/>
      <c r="AE76" s="308"/>
      <c r="AF76" s="308"/>
      <c r="AG76" s="308"/>
      <c r="AH76" s="308"/>
    </row>
    <row r="77" spans="13:34" ht="15.75">
      <c r="M77" s="4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  <c r="Z77" s="308"/>
      <c r="AA77" s="308"/>
      <c r="AB77" s="308"/>
      <c r="AC77" s="308"/>
      <c r="AD77" s="308"/>
      <c r="AE77" s="308"/>
      <c r="AF77" s="308"/>
      <c r="AG77" s="308"/>
      <c r="AH77" s="308"/>
    </row>
    <row r="78" spans="13:34" ht="15.75">
      <c r="M78" s="4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8"/>
      <c r="AC78" s="308"/>
      <c r="AD78" s="308"/>
      <c r="AE78" s="308"/>
      <c r="AF78" s="308"/>
      <c r="AG78" s="308"/>
      <c r="AH78" s="308"/>
    </row>
    <row r="79" spans="13:34" ht="15.75">
      <c r="M79" s="4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8"/>
      <c r="AE79" s="308"/>
      <c r="AF79" s="308"/>
      <c r="AG79" s="308"/>
      <c r="AH79" s="308"/>
    </row>
    <row r="80" spans="13:34" ht="15.75">
      <c r="M80" s="4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08"/>
      <c r="AA80" s="308"/>
      <c r="AB80" s="308"/>
      <c r="AC80" s="308"/>
      <c r="AD80" s="308"/>
      <c r="AE80" s="308"/>
      <c r="AF80" s="308"/>
      <c r="AG80" s="308"/>
      <c r="AH80" s="308"/>
    </row>
    <row r="81" spans="13:34" ht="15.75">
      <c r="M81" s="4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08"/>
      <c r="AB81" s="308"/>
      <c r="AC81" s="308"/>
      <c r="AD81" s="308"/>
      <c r="AE81" s="308"/>
      <c r="AF81" s="308"/>
      <c r="AG81" s="308"/>
      <c r="AH81" s="308"/>
    </row>
    <row r="82" spans="13:34" ht="15.75">
      <c r="M82" s="4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</row>
    <row r="83" spans="13:34" ht="15.75">
      <c r="M83" s="4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  <c r="AF83" s="308"/>
      <c r="AG83" s="308"/>
      <c r="AH83" s="308"/>
    </row>
    <row r="84" spans="13:34" ht="15.75">
      <c r="M84" s="4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  <c r="AB84" s="308"/>
      <c r="AC84" s="308"/>
      <c r="AD84" s="308"/>
      <c r="AE84" s="308"/>
      <c r="AF84" s="308"/>
      <c r="AG84" s="308"/>
      <c r="AH84" s="308"/>
    </row>
    <row r="85" spans="13:34" ht="15.75">
      <c r="M85" s="4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  <c r="AB85" s="308"/>
      <c r="AC85" s="308"/>
      <c r="AD85" s="308"/>
      <c r="AE85" s="308"/>
      <c r="AF85" s="308"/>
      <c r="AG85" s="308"/>
      <c r="AH85" s="308"/>
    </row>
    <row r="86" spans="13:34" ht="15.75">
      <c r="M86" s="4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  <c r="AA86" s="308"/>
      <c r="AB86" s="308"/>
      <c r="AC86" s="308"/>
      <c r="AD86" s="308"/>
      <c r="AE86" s="308"/>
      <c r="AF86" s="308"/>
      <c r="AG86" s="308"/>
      <c r="AH86" s="308"/>
    </row>
    <row r="87" spans="13:34" ht="15.75">
      <c r="M87" s="4"/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8"/>
      <c r="Y87" s="308"/>
      <c r="Z87" s="308"/>
      <c r="AA87" s="308"/>
      <c r="AB87" s="308"/>
      <c r="AC87" s="308"/>
      <c r="AD87" s="308"/>
      <c r="AE87" s="308"/>
      <c r="AF87" s="308"/>
      <c r="AG87" s="308"/>
      <c r="AH87" s="308"/>
    </row>
    <row r="88" spans="13:34" ht="15.75">
      <c r="M88" s="4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  <c r="AC88" s="308"/>
      <c r="AD88" s="308"/>
      <c r="AE88" s="308"/>
      <c r="AF88" s="308"/>
      <c r="AG88" s="308"/>
      <c r="AH88" s="308"/>
    </row>
    <row r="89" spans="13:34" ht="15.75">
      <c r="M89" s="4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  <c r="AF89" s="308"/>
      <c r="AG89" s="308"/>
      <c r="AH89" s="308"/>
    </row>
    <row r="90" spans="14:34" ht="15.75"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8"/>
      <c r="AB90" s="308"/>
      <c r="AC90" s="308"/>
      <c r="AD90" s="308"/>
      <c r="AE90" s="308"/>
      <c r="AF90" s="308"/>
      <c r="AG90" s="308"/>
      <c r="AH90" s="308"/>
    </row>
    <row r="91" spans="14:34" ht="15.75"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8"/>
      <c r="AB91" s="308"/>
      <c r="AC91" s="308"/>
      <c r="AD91" s="308"/>
      <c r="AE91" s="308"/>
      <c r="AF91" s="308"/>
      <c r="AG91" s="308"/>
      <c r="AH91" s="308"/>
    </row>
    <row r="92" spans="14:34" ht="15.75"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08"/>
      <c r="AF92" s="308"/>
      <c r="AG92" s="308"/>
      <c r="AH92" s="308"/>
    </row>
    <row r="93" spans="14:34" ht="15.75"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8"/>
      <c r="AB93" s="308"/>
      <c r="AC93" s="308"/>
      <c r="AD93" s="308"/>
      <c r="AE93" s="308"/>
      <c r="AF93" s="308"/>
      <c r="AG93" s="308"/>
      <c r="AH93" s="308"/>
    </row>
    <row r="94" spans="14:34" ht="15.75"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08"/>
      <c r="AB94" s="308"/>
      <c r="AC94" s="308"/>
      <c r="AD94" s="308"/>
      <c r="AE94" s="308"/>
      <c r="AF94" s="308"/>
      <c r="AG94" s="308"/>
      <c r="AH94" s="308"/>
    </row>
    <row r="95" spans="14:34" ht="15.75"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308"/>
      <c r="AF95" s="308"/>
      <c r="AG95" s="308"/>
      <c r="AH95" s="308"/>
    </row>
    <row r="96" spans="14:34" ht="15.75"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08"/>
      <c r="AH96" s="308"/>
    </row>
    <row r="97" spans="14:34" ht="15.75"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308"/>
      <c r="AF97" s="308"/>
      <c r="AG97" s="308"/>
      <c r="AH97" s="308"/>
    </row>
    <row r="98" spans="14:34" ht="15.75"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</row>
    <row r="99" spans="14:34" ht="15.75"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</row>
    <row r="100" spans="14:34" ht="15.75"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  <c r="Z100" s="308"/>
      <c r="AA100" s="308"/>
      <c r="AB100" s="308"/>
      <c r="AC100" s="308"/>
      <c r="AD100" s="308"/>
      <c r="AE100" s="308"/>
      <c r="AF100" s="308"/>
      <c r="AG100" s="308"/>
      <c r="AH100" s="308"/>
    </row>
    <row r="101" spans="14:34" ht="15.75">
      <c r="N101" s="308"/>
      <c r="O101" s="308"/>
      <c r="P101" s="308"/>
      <c r="Q101" s="308"/>
      <c r="R101" s="308"/>
      <c r="S101" s="308"/>
      <c r="T101" s="308"/>
      <c r="U101" s="308"/>
      <c r="V101" s="308"/>
      <c r="W101" s="308"/>
      <c r="X101" s="308"/>
      <c r="Y101" s="308"/>
      <c r="Z101" s="308"/>
      <c r="AA101" s="308"/>
      <c r="AB101" s="308"/>
      <c r="AC101" s="308"/>
      <c r="AD101" s="308"/>
      <c r="AE101" s="308"/>
      <c r="AF101" s="308"/>
      <c r="AG101" s="308"/>
      <c r="AH101" s="308"/>
    </row>
    <row r="102" spans="14:34" ht="15.75"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  <c r="AA102" s="308"/>
      <c r="AB102" s="308"/>
      <c r="AC102" s="308"/>
      <c r="AD102" s="308"/>
      <c r="AE102" s="308"/>
      <c r="AF102" s="308"/>
      <c r="AG102" s="308"/>
      <c r="AH102" s="308"/>
    </row>
    <row r="103" spans="14:34" ht="15.75"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</row>
    <row r="104" spans="14:34" ht="15.75"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08"/>
      <c r="AB104" s="308"/>
      <c r="AC104" s="308"/>
      <c r="AD104" s="308"/>
      <c r="AE104" s="308"/>
      <c r="AF104" s="308"/>
      <c r="AG104" s="308"/>
      <c r="AH104" s="308"/>
    </row>
    <row r="105" spans="14:34" ht="15.75"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8"/>
      <c r="Y105" s="308"/>
      <c r="Z105" s="308"/>
      <c r="AA105" s="308"/>
      <c r="AB105" s="308"/>
      <c r="AC105" s="308"/>
      <c r="AD105" s="308"/>
      <c r="AE105" s="308"/>
      <c r="AF105" s="308"/>
      <c r="AG105" s="308"/>
      <c r="AH105" s="308"/>
    </row>
    <row r="106" spans="14:34" ht="15.75">
      <c r="N106" s="308"/>
      <c r="O106" s="308"/>
      <c r="P106" s="308"/>
      <c r="Q106" s="308"/>
      <c r="R106" s="308"/>
      <c r="S106" s="308"/>
      <c r="T106" s="308"/>
      <c r="U106" s="308"/>
      <c r="V106" s="308"/>
      <c r="W106" s="308"/>
      <c r="X106" s="308"/>
      <c r="Y106" s="308"/>
      <c r="Z106" s="308"/>
      <c r="AA106" s="308"/>
      <c r="AB106" s="308"/>
      <c r="AC106" s="308"/>
      <c r="AD106" s="308"/>
      <c r="AE106" s="308"/>
      <c r="AF106" s="308"/>
      <c r="AG106" s="308"/>
      <c r="AH106" s="308"/>
    </row>
    <row r="107" spans="14:34" ht="15.75">
      <c r="N107" s="308"/>
      <c r="O107" s="308"/>
      <c r="P107" s="308"/>
      <c r="Q107" s="308"/>
      <c r="R107" s="308"/>
      <c r="S107" s="308"/>
      <c r="T107" s="308"/>
      <c r="U107" s="308"/>
      <c r="V107" s="308"/>
      <c r="W107" s="308"/>
      <c r="X107" s="308"/>
      <c r="Y107" s="308"/>
      <c r="Z107" s="308"/>
      <c r="AA107" s="308"/>
      <c r="AB107" s="308"/>
      <c r="AC107" s="308"/>
      <c r="AD107" s="308"/>
      <c r="AE107" s="308"/>
      <c r="AF107" s="308"/>
      <c r="AG107" s="308"/>
      <c r="AH107" s="308"/>
    </row>
    <row r="108" spans="14:34" ht="15.75">
      <c r="N108" s="308"/>
      <c r="O108" s="308"/>
      <c r="P108" s="308"/>
      <c r="Q108" s="308"/>
      <c r="R108" s="308"/>
      <c r="S108" s="308"/>
      <c r="T108" s="308"/>
      <c r="U108" s="308"/>
      <c r="V108" s="308"/>
      <c r="W108" s="308"/>
      <c r="X108" s="308"/>
      <c r="Y108" s="308"/>
      <c r="Z108" s="308"/>
      <c r="AA108" s="308"/>
      <c r="AB108" s="308"/>
      <c r="AC108" s="308"/>
      <c r="AD108" s="308"/>
      <c r="AE108" s="308"/>
      <c r="AF108" s="308"/>
      <c r="AG108" s="308"/>
      <c r="AH108" s="308"/>
    </row>
    <row r="109" spans="14:34" ht="15.75">
      <c r="N109" s="308"/>
      <c r="O109" s="308"/>
      <c r="P109" s="308"/>
      <c r="Q109" s="308"/>
      <c r="R109" s="308"/>
      <c r="S109" s="308"/>
      <c r="T109" s="308"/>
      <c r="U109" s="308"/>
      <c r="V109" s="308"/>
      <c r="W109" s="308"/>
      <c r="X109" s="308"/>
      <c r="Y109" s="308"/>
      <c r="Z109" s="308"/>
      <c r="AA109" s="308"/>
      <c r="AB109" s="308"/>
      <c r="AC109" s="308"/>
      <c r="AD109" s="308"/>
      <c r="AE109" s="308"/>
      <c r="AF109" s="308"/>
      <c r="AG109" s="308"/>
      <c r="AH109" s="308"/>
    </row>
    <row r="110" spans="14:34" ht="15.75">
      <c r="N110" s="308"/>
      <c r="O110" s="308"/>
      <c r="P110" s="308"/>
      <c r="Q110" s="308"/>
      <c r="R110" s="308"/>
      <c r="S110" s="308"/>
      <c r="T110" s="308"/>
      <c r="U110" s="308"/>
      <c r="V110" s="308"/>
      <c r="W110" s="308"/>
      <c r="X110" s="308"/>
      <c r="Y110" s="308"/>
      <c r="Z110" s="308"/>
      <c r="AA110" s="308"/>
      <c r="AB110" s="308"/>
      <c r="AC110" s="308"/>
      <c r="AD110" s="308"/>
      <c r="AE110" s="308"/>
      <c r="AF110" s="308"/>
      <c r="AG110" s="308"/>
      <c r="AH110" s="308"/>
    </row>
    <row r="111" spans="14:34" ht="15.75">
      <c r="N111" s="308"/>
      <c r="O111" s="308"/>
      <c r="P111" s="308"/>
      <c r="Q111" s="308"/>
      <c r="R111" s="308"/>
      <c r="S111" s="308"/>
      <c r="T111" s="308"/>
      <c r="U111" s="308"/>
      <c r="V111" s="308"/>
      <c r="W111" s="308"/>
      <c r="X111" s="308"/>
      <c r="Y111" s="308"/>
      <c r="Z111" s="308"/>
      <c r="AA111" s="308"/>
      <c r="AB111" s="308"/>
      <c r="AC111" s="308"/>
      <c r="AD111" s="308"/>
      <c r="AE111" s="308"/>
      <c r="AF111" s="308"/>
      <c r="AG111" s="308"/>
      <c r="AH111" s="308"/>
    </row>
    <row r="112" spans="14:34" ht="15.75">
      <c r="N112" s="308"/>
      <c r="O112" s="308"/>
      <c r="P112" s="308"/>
      <c r="Q112" s="308"/>
      <c r="R112" s="308"/>
      <c r="S112" s="308"/>
      <c r="T112" s="308"/>
      <c r="U112" s="308"/>
      <c r="V112" s="308"/>
      <c r="W112" s="308"/>
      <c r="X112" s="308"/>
      <c r="Y112" s="308"/>
      <c r="Z112" s="308"/>
      <c r="AA112" s="308"/>
      <c r="AB112" s="308"/>
      <c r="AC112" s="308"/>
      <c r="AD112" s="308"/>
      <c r="AE112" s="308"/>
      <c r="AF112" s="308"/>
      <c r="AG112" s="308"/>
      <c r="AH112" s="308"/>
    </row>
    <row r="113" spans="14:34" ht="15.75">
      <c r="N113" s="308"/>
      <c r="O113" s="308"/>
      <c r="P113" s="308"/>
      <c r="Q113" s="308"/>
      <c r="R113" s="308"/>
      <c r="S113" s="308"/>
      <c r="T113" s="308"/>
      <c r="U113" s="308"/>
      <c r="V113" s="308"/>
      <c r="W113" s="308"/>
      <c r="X113" s="308"/>
      <c r="Y113" s="308"/>
      <c r="Z113" s="308"/>
      <c r="AA113" s="308"/>
      <c r="AB113" s="308"/>
      <c r="AC113" s="308"/>
      <c r="AD113" s="308"/>
      <c r="AE113" s="308"/>
      <c r="AF113" s="308"/>
      <c r="AG113" s="308"/>
      <c r="AH113" s="308"/>
    </row>
    <row r="114" spans="14:34" ht="15.75">
      <c r="N114" s="308"/>
      <c r="O114" s="308"/>
      <c r="P114" s="308"/>
      <c r="Q114" s="308"/>
      <c r="R114" s="308"/>
      <c r="S114" s="308"/>
      <c r="T114" s="308"/>
      <c r="U114" s="308"/>
      <c r="V114" s="308"/>
      <c r="W114" s="308"/>
      <c r="X114" s="308"/>
      <c r="Y114" s="308"/>
      <c r="Z114" s="308"/>
      <c r="AA114" s="308"/>
      <c r="AB114" s="308"/>
      <c r="AC114" s="308"/>
      <c r="AD114" s="308"/>
      <c r="AE114" s="308"/>
      <c r="AF114" s="308"/>
      <c r="AG114" s="308"/>
      <c r="AH114" s="308"/>
    </row>
    <row r="115" spans="14:34" ht="15.75">
      <c r="N115" s="308"/>
      <c r="O115" s="308"/>
      <c r="P115" s="308"/>
      <c r="Q115" s="308"/>
      <c r="R115" s="308"/>
      <c r="S115" s="308"/>
      <c r="T115" s="308"/>
      <c r="U115" s="308"/>
      <c r="V115" s="308"/>
      <c r="W115" s="308"/>
      <c r="X115" s="308"/>
      <c r="Y115" s="308"/>
      <c r="Z115" s="308"/>
      <c r="AA115" s="308"/>
      <c r="AB115" s="308"/>
      <c r="AC115" s="308"/>
      <c r="AD115" s="308"/>
      <c r="AE115" s="308"/>
      <c r="AF115" s="308"/>
      <c r="AG115" s="308"/>
      <c r="AH115" s="308"/>
    </row>
    <row r="116" spans="14:34" ht="15.75">
      <c r="N116" s="308"/>
      <c r="O116" s="308"/>
      <c r="P116" s="308"/>
      <c r="Q116" s="308"/>
      <c r="R116" s="308"/>
      <c r="S116" s="308"/>
      <c r="T116" s="308"/>
      <c r="U116" s="308"/>
      <c r="V116" s="308"/>
      <c r="W116" s="308"/>
      <c r="X116" s="308"/>
      <c r="Y116" s="308"/>
      <c r="Z116" s="308"/>
      <c r="AA116" s="308"/>
      <c r="AB116" s="308"/>
      <c r="AC116" s="308"/>
      <c r="AD116" s="308"/>
      <c r="AE116" s="308"/>
      <c r="AF116" s="308"/>
      <c r="AG116" s="308"/>
      <c r="AH116" s="308"/>
    </row>
    <row r="117" spans="14:34" ht="15.75">
      <c r="N117" s="308"/>
      <c r="O117" s="308"/>
      <c r="P117" s="308"/>
      <c r="Q117" s="308"/>
      <c r="R117" s="308"/>
      <c r="S117" s="308"/>
      <c r="T117" s="308"/>
      <c r="U117" s="308"/>
      <c r="V117" s="308"/>
      <c r="W117" s="308"/>
      <c r="X117" s="308"/>
      <c r="Y117" s="308"/>
      <c r="Z117" s="308"/>
      <c r="AA117" s="308"/>
      <c r="AB117" s="308"/>
      <c r="AC117" s="308"/>
      <c r="AD117" s="308"/>
      <c r="AE117" s="308"/>
      <c r="AF117" s="308"/>
      <c r="AG117" s="308"/>
      <c r="AH117" s="308"/>
    </row>
    <row r="118" spans="14:34" ht="15.75"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8"/>
      <c r="AF118" s="308"/>
      <c r="AG118" s="308"/>
      <c r="AH118" s="308"/>
    </row>
    <row r="119" spans="14:34" ht="15.75">
      <c r="N119" s="308"/>
      <c r="O119" s="308"/>
      <c r="P119" s="308"/>
      <c r="Q119" s="308"/>
      <c r="R119" s="308"/>
      <c r="S119" s="308"/>
      <c r="T119" s="308"/>
      <c r="U119" s="308"/>
      <c r="V119" s="308"/>
      <c r="W119" s="308"/>
      <c r="X119" s="308"/>
      <c r="Y119" s="308"/>
      <c r="Z119" s="308"/>
      <c r="AA119" s="308"/>
      <c r="AB119" s="308"/>
      <c r="AC119" s="308"/>
      <c r="AD119" s="308"/>
      <c r="AE119" s="308"/>
      <c r="AF119" s="308"/>
      <c r="AG119" s="308"/>
      <c r="AH119" s="308"/>
    </row>
    <row r="120" spans="14:34" ht="15.75"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  <c r="AA120" s="308"/>
      <c r="AB120" s="308"/>
      <c r="AC120" s="308"/>
      <c r="AD120" s="308"/>
      <c r="AE120" s="308"/>
      <c r="AF120" s="308"/>
      <c r="AG120" s="308"/>
      <c r="AH120" s="308"/>
    </row>
    <row r="121" spans="14:34" ht="15.75">
      <c r="N121" s="308"/>
      <c r="O121" s="308"/>
      <c r="P121" s="308"/>
      <c r="Q121" s="308"/>
      <c r="R121" s="308"/>
      <c r="S121" s="308"/>
      <c r="T121" s="308"/>
      <c r="U121" s="308"/>
      <c r="V121" s="308"/>
      <c r="W121" s="308"/>
      <c r="X121" s="308"/>
      <c r="Y121" s="308"/>
      <c r="Z121" s="308"/>
      <c r="AA121" s="308"/>
      <c r="AB121" s="308"/>
      <c r="AC121" s="308"/>
      <c r="AD121" s="308"/>
      <c r="AE121" s="308"/>
      <c r="AF121" s="308"/>
      <c r="AG121" s="308"/>
      <c r="AH121" s="308"/>
    </row>
    <row r="122" spans="14:34" ht="15.75">
      <c r="N122" s="308"/>
      <c r="O122" s="308"/>
      <c r="P122" s="308"/>
      <c r="Q122" s="308"/>
      <c r="R122" s="308"/>
      <c r="S122" s="308"/>
      <c r="T122" s="308"/>
      <c r="U122" s="308"/>
      <c r="V122" s="308"/>
      <c r="W122" s="308"/>
      <c r="X122" s="308"/>
      <c r="Y122" s="308"/>
      <c r="Z122" s="308"/>
      <c r="AA122" s="308"/>
      <c r="AB122" s="308"/>
      <c r="AC122" s="308"/>
      <c r="AD122" s="308"/>
      <c r="AE122" s="308"/>
      <c r="AF122" s="308"/>
      <c r="AG122" s="308"/>
      <c r="AH122" s="308"/>
    </row>
    <row r="123" spans="14:34" ht="15.75">
      <c r="N123" s="308"/>
      <c r="O123" s="308"/>
      <c r="P123" s="308"/>
      <c r="Q123" s="308"/>
      <c r="R123" s="308"/>
      <c r="S123" s="308"/>
      <c r="T123" s="308"/>
      <c r="U123" s="308"/>
      <c r="V123" s="308"/>
      <c r="W123" s="308"/>
      <c r="X123" s="308"/>
      <c r="Y123" s="308"/>
      <c r="Z123" s="308"/>
      <c r="AA123" s="308"/>
      <c r="AB123" s="308"/>
      <c r="AC123" s="308"/>
      <c r="AD123" s="308"/>
      <c r="AE123" s="308"/>
      <c r="AF123" s="308"/>
      <c r="AG123" s="308"/>
      <c r="AH123" s="308"/>
    </row>
    <row r="124" spans="14:34" ht="15.75">
      <c r="N124" s="308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</row>
    <row r="125" spans="14:34" ht="15.75">
      <c r="N125" s="308"/>
      <c r="O125" s="308"/>
      <c r="P125" s="308"/>
      <c r="Q125" s="308"/>
      <c r="R125" s="308"/>
      <c r="S125" s="308"/>
      <c r="T125" s="308"/>
      <c r="U125" s="308"/>
      <c r="V125" s="308"/>
      <c r="W125" s="308"/>
      <c r="X125" s="308"/>
      <c r="Y125" s="308"/>
      <c r="Z125" s="308"/>
      <c r="AA125" s="308"/>
      <c r="AB125" s="308"/>
      <c r="AC125" s="308"/>
      <c r="AD125" s="308"/>
      <c r="AE125" s="308"/>
      <c r="AF125" s="308"/>
      <c r="AG125" s="308"/>
      <c r="AH125" s="308"/>
    </row>
    <row r="126" spans="14:34" ht="15.75">
      <c r="N126" s="308"/>
      <c r="O126" s="308"/>
      <c r="P126" s="308"/>
      <c r="Q126" s="308"/>
      <c r="R126" s="308"/>
      <c r="S126" s="308"/>
      <c r="T126" s="308"/>
      <c r="U126" s="308"/>
      <c r="V126" s="308"/>
      <c r="W126" s="308"/>
      <c r="X126" s="308"/>
      <c r="Y126" s="308"/>
      <c r="Z126" s="308"/>
      <c r="AA126" s="308"/>
      <c r="AB126" s="308"/>
      <c r="AC126" s="308"/>
      <c r="AD126" s="308"/>
      <c r="AE126" s="308"/>
      <c r="AF126" s="308"/>
      <c r="AG126" s="308"/>
      <c r="AH126" s="308"/>
    </row>
    <row r="127" spans="14:34" ht="15.75">
      <c r="N127" s="308"/>
      <c r="O127" s="308"/>
      <c r="P127" s="308"/>
      <c r="Q127" s="308"/>
      <c r="R127" s="308"/>
      <c r="S127" s="308"/>
      <c r="T127" s="308"/>
      <c r="U127" s="308"/>
      <c r="V127" s="308"/>
      <c r="W127" s="308"/>
      <c r="X127" s="308"/>
      <c r="Y127" s="308"/>
      <c r="Z127" s="308"/>
      <c r="AA127" s="308"/>
      <c r="AB127" s="308"/>
      <c r="AC127" s="308"/>
      <c r="AD127" s="308"/>
      <c r="AE127" s="308"/>
      <c r="AF127" s="308"/>
      <c r="AG127" s="308"/>
      <c r="AH127" s="308"/>
    </row>
    <row r="128" spans="14:34" ht="15.75">
      <c r="N128" s="308"/>
      <c r="O128" s="308"/>
      <c r="P128" s="308"/>
      <c r="Q128" s="308"/>
      <c r="R128" s="308"/>
      <c r="S128" s="308"/>
      <c r="T128" s="308"/>
      <c r="U128" s="308"/>
      <c r="V128" s="308"/>
      <c r="W128" s="308"/>
      <c r="X128" s="308"/>
      <c r="Y128" s="308"/>
      <c r="Z128" s="308"/>
      <c r="AA128" s="308"/>
      <c r="AB128" s="308"/>
      <c r="AC128" s="308"/>
      <c r="AD128" s="308"/>
      <c r="AE128" s="308"/>
      <c r="AF128" s="308"/>
      <c r="AG128" s="308"/>
      <c r="AH128" s="308"/>
    </row>
    <row r="129" spans="14:34" ht="15.75">
      <c r="N129" s="308"/>
      <c r="O129" s="308"/>
      <c r="P129" s="308"/>
      <c r="Q129" s="308"/>
      <c r="R129" s="308"/>
      <c r="S129" s="308"/>
      <c r="T129" s="308"/>
      <c r="U129" s="308"/>
      <c r="V129" s="308"/>
      <c r="W129" s="308"/>
      <c r="X129" s="308"/>
      <c r="Y129" s="308"/>
      <c r="Z129" s="308"/>
      <c r="AA129" s="308"/>
      <c r="AB129" s="308"/>
      <c r="AC129" s="308"/>
      <c r="AD129" s="308"/>
      <c r="AE129" s="308"/>
      <c r="AF129" s="308"/>
      <c r="AG129" s="308"/>
      <c r="AH129" s="308"/>
    </row>
    <row r="130" spans="14:34" ht="15.75">
      <c r="N130" s="308"/>
      <c r="O130" s="308"/>
      <c r="P130" s="308"/>
      <c r="Q130" s="308"/>
      <c r="R130" s="308"/>
      <c r="S130" s="308"/>
      <c r="T130" s="308"/>
      <c r="U130" s="308"/>
      <c r="V130" s="308"/>
      <c r="W130" s="308"/>
      <c r="X130" s="308"/>
      <c r="Y130" s="308"/>
      <c r="Z130" s="308"/>
      <c r="AA130" s="308"/>
      <c r="AB130" s="308"/>
      <c r="AC130" s="308"/>
      <c r="AD130" s="308"/>
      <c r="AE130" s="308"/>
      <c r="AF130" s="308"/>
      <c r="AG130" s="308"/>
      <c r="AH130" s="308"/>
    </row>
    <row r="131" spans="14:34" ht="15.75">
      <c r="N131" s="308"/>
      <c r="O131" s="308"/>
      <c r="P131" s="308"/>
      <c r="Q131" s="308"/>
      <c r="R131" s="308"/>
      <c r="S131" s="308"/>
      <c r="T131" s="308"/>
      <c r="U131" s="308"/>
      <c r="V131" s="308"/>
      <c r="W131" s="308"/>
      <c r="X131" s="308"/>
      <c r="Y131" s="308"/>
      <c r="Z131" s="308"/>
      <c r="AA131" s="308"/>
      <c r="AB131" s="308"/>
      <c r="AC131" s="308"/>
      <c r="AD131" s="308"/>
      <c r="AE131" s="308"/>
      <c r="AF131" s="308"/>
      <c r="AG131" s="308"/>
      <c r="AH131" s="308"/>
    </row>
    <row r="132" spans="14:34" ht="15.75">
      <c r="N132" s="308"/>
      <c r="O132" s="308"/>
      <c r="P132" s="308"/>
      <c r="Q132" s="308"/>
      <c r="R132" s="308"/>
      <c r="S132" s="308"/>
      <c r="T132" s="308"/>
      <c r="U132" s="308"/>
      <c r="V132" s="308"/>
      <c r="W132" s="308"/>
      <c r="X132" s="308"/>
      <c r="Y132" s="308"/>
      <c r="Z132" s="308"/>
      <c r="AA132" s="308"/>
      <c r="AB132" s="308"/>
      <c r="AC132" s="308"/>
      <c r="AD132" s="308"/>
      <c r="AE132" s="308"/>
      <c r="AF132" s="308"/>
      <c r="AG132" s="308"/>
      <c r="AH132" s="308"/>
    </row>
    <row r="133" spans="14:34" ht="15.75">
      <c r="N133" s="308"/>
      <c r="O133" s="308"/>
      <c r="P133" s="308"/>
      <c r="Q133" s="308"/>
      <c r="R133" s="308"/>
      <c r="S133" s="308"/>
      <c r="T133" s="308"/>
      <c r="U133" s="308"/>
      <c r="V133" s="308"/>
      <c r="W133" s="308"/>
      <c r="X133" s="308"/>
      <c r="Y133" s="308"/>
      <c r="Z133" s="308"/>
      <c r="AA133" s="308"/>
      <c r="AB133" s="308"/>
      <c r="AC133" s="308"/>
      <c r="AD133" s="308"/>
      <c r="AE133" s="308"/>
      <c r="AF133" s="308"/>
      <c r="AG133" s="308"/>
      <c r="AH133" s="308"/>
    </row>
    <row r="134" spans="33:34" ht="15.75">
      <c r="AG134" s="308"/>
      <c r="AH134" s="308"/>
    </row>
  </sheetData>
  <mergeCells count="28">
    <mergeCell ref="AF32:AF33"/>
    <mergeCell ref="U3:V3"/>
    <mergeCell ref="W3:X3"/>
    <mergeCell ref="Z3:Z4"/>
    <mergeCell ref="T5:X5"/>
    <mergeCell ref="AF26:AF31"/>
    <mergeCell ref="AA3:AB3"/>
    <mergeCell ref="T3:T4"/>
    <mergeCell ref="AC3:AD3"/>
    <mergeCell ref="Z5:AD5"/>
    <mergeCell ref="B5:F5"/>
    <mergeCell ref="A3:A4"/>
    <mergeCell ref="C3:D3"/>
    <mergeCell ref="B3:B4"/>
    <mergeCell ref="E3:F3"/>
    <mergeCell ref="N5:R5"/>
    <mergeCell ref="H5:L5"/>
    <mergeCell ref="K3:L3"/>
    <mergeCell ref="H3:H4"/>
    <mergeCell ref="N3:N4"/>
    <mergeCell ref="O3:P3"/>
    <mergeCell ref="Q3:R3"/>
    <mergeCell ref="I3:J3"/>
    <mergeCell ref="N20:R20"/>
    <mergeCell ref="H20:L20"/>
    <mergeCell ref="B20:F20"/>
    <mergeCell ref="B19:F19"/>
    <mergeCell ref="H19:R19"/>
  </mergeCells>
  <printOptions/>
  <pageMargins left="0.7086614173228347" right="0" top="0.7086614173228347" bottom="0.5118110236220472" header="0.5118110236220472" footer="0.2362204724409449"/>
  <pageSetup horizontalDpi="600" verticalDpi="600" orientation="landscape" paperSize="9" r:id="rId2"/>
  <headerFooter alignWithMargins="0">
    <oddHeader xml:space="preserve">&amp;C&amp;11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78"/>
  <sheetViews>
    <sheetView workbookViewId="0" topLeftCell="A1">
      <selection activeCell="L9" sqref="L9"/>
    </sheetView>
  </sheetViews>
  <sheetFormatPr defaultColWidth="9.00390625" defaultRowHeight="15.75"/>
  <cols>
    <col min="1" max="1" width="4.25390625" style="344" customWidth="1"/>
    <col min="2" max="2" width="4.50390625" style="344" customWidth="1"/>
    <col min="3" max="14" width="3.625" style="344" customWidth="1"/>
    <col min="15" max="19" width="4.375" style="344" customWidth="1"/>
    <col min="20" max="20" width="3.875" style="344" customWidth="1"/>
    <col min="21" max="21" width="4.375" style="344" customWidth="1"/>
    <col min="22" max="22" width="4.25390625" style="344" customWidth="1"/>
    <col min="23" max="23" width="4.375" style="344" customWidth="1"/>
    <col min="24" max="24" width="2.875" style="344" customWidth="1"/>
    <col min="25" max="25" width="3.75390625" style="344" customWidth="1"/>
    <col min="26" max="27" width="4.25390625" style="344" customWidth="1"/>
    <col min="28" max="28" width="3.50390625" style="344" customWidth="1"/>
    <col min="29" max="30" width="4.25390625" style="344" customWidth="1"/>
    <col min="31" max="31" width="3.50390625" style="344" customWidth="1"/>
    <col min="32" max="33" width="4.25390625" style="344" customWidth="1"/>
    <col min="34" max="34" width="3.50390625" style="344" customWidth="1"/>
    <col min="35" max="36" width="4.25390625" style="344" customWidth="1"/>
    <col min="37" max="37" width="3.50390625" style="344" customWidth="1"/>
    <col min="38" max="39" width="4.25390625" style="344" customWidth="1"/>
    <col min="40" max="40" width="0.74609375" style="344" customWidth="1"/>
    <col min="41" max="41" width="3.50390625" style="344" customWidth="1"/>
    <col min="42" max="42" width="4.25390625" style="344" customWidth="1"/>
    <col min="43" max="43" width="0.6171875" style="344" customWidth="1"/>
    <col min="44" max="45" width="4.25390625" style="344" customWidth="1"/>
    <col min="46" max="16384" width="7.00390625" style="344" customWidth="1"/>
  </cols>
  <sheetData>
    <row r="1" spans="1:20" ht="13.5" customHeight="1">
      <c r="A1" s="912" t="s">
        <v>273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3"/>
      <c r="O1" s="913"/>
      <c r="P1" s="913"/>
      <c r="Q1" s="913"/>
      <c r="R1" s="913"/>
      <c r="S1" s="913"/>
      <c r="T1" s="913"/>
    </row>
    <row r="2" spans="1:45" ht="10.5" customHeight="1">
      <c r="A2" s="345"/>
      <c r="B2" s="346"/>
      <c r="C2" s="382" t="s">
        <v>11</v>
      </c>
      <c r="D2" s="382" t="s">
        <v>12</v>
      </c>
      <c r="E2" s="382" t="s">
        <v>13</v>
      </c>
      <c r="F2" s="382" t="s">
        <v>14</v>
      </c>
      <c r="G2" s="382" t="s">
        <v>15</v>
      </c>
      <c r="H2" s="382" t="s">
        <v>16</v>
      </c>
      <c r="I2" s="382" t="s">
        <v>17</v>
      </c>
      <c r="J2" s="382" t="s">
        <v>18</v>
      </c>
      <c r="K2" s="382" t="s">
        <v>19</v>
      </c>
      <c r="L2" s="382" t="s">
        <v>20</v>
      </c>
      <c r="M2" s="382" t="s">
        <v>21</v>
      </c>
      <c r="N2" s="383" t="s">
        <v>22</v>
      </c>
      <c r="X2" s="493"/>
      <c r="Y2" s="919" t="s">
        <v>148</v>
      </c>
      <c r="Z2" s="919"/>
      <c r="AA2" s="919"/>
      <c r="AB2" s="919" t="s">
        <v>149</v>
      </c>
      <c r="AC2" s="919"/>
      <c r="AD2" s="919"/>
      <c r="AE2" s="919" t="s">
        <v>194</v>
      </c>
      <c r="AF2" s="919"/>
      <c r="AG2" s="919"/>
      <c r="AH2" s="919" t="s">
        <v>151</v>
      </c>
      <c r="AI2" s="919"/>
      <c r="AJ2" s="919"/>
      <c r="AK2" s="919" t="s">
        <v>152</v>
      </c>
      <c r="AL2" s="919"/>
      <c r="AM2" s="919"/>
      <c r="AN2" s="666"/>
      <c r="AO2" s="919" t="s">
        <v>177</v>
      </c>
      <c r="AP2" s="919"/>
      <c r="AQ2" s="666"/>
      <c r="AR2" s="667" t="s">
        <v>153</v>
      </c>
      <c r="AS2" s="668">
        <v>51.94</v>
      </c>
    </row>
    <row r="3" spans="1:45" ht="12" customHeight="1">
      <c r="A3" s="914" t="s">
        <v>148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1"/>
      <c r="X3" s="493"/>
      <c r="Y3" s="668" t="s">
        <v>202</v>
      </c>
      <c r="Z3" s="668" t="s">
        <v>243</v>
      </c>
      <c r="AA3" s="668" t="s">
        <v>263</v>
      </c>
      <c r="AB3" s="668" t="s">
        <v>202</v>
      </c>
      <c r="AC3" s="668" t="s">
        <v>243</v>
      </c>
      <c r="AD3" s="668" t="s">
        <v>263</v>
      </c>
      <c r="AE3" s="668" t="s">
        <v>202</v>
      </c>
      <c r="AF3" s="668" t="s">
        <v>243</v>
      </c>
      <c r="AG3" s="668" t="s">
        <v>263</v>
      </c>
      <c r="AH3" s="668" t="s">
        <v>202</v>
      </c>
      <c r="AI3" s="668" t="s">
        <v>243</v>
      </c>
      <c r="AJ3" s="668" t="s">
        <v>263</v>
      </c>
      <c r="AK3" s="668" t="s">
        <v>202</v>
      </c>
      <c r="AL3" s="668" t="s">
        <v>243</v>
      </c>
      <c r="AM3" s="668" t="s">
        <v>263</v>
      </c>
      <c r="AN3" s="668"/>
      <c r="AO3" s="668" t="s">
        <v>243</v>
      </c>
      <c r="AP3" s="668" t="s">
        <v>263</v>
      </c>
      <c r="AQ3" s="668"/>
      <c r="AR3" s="668" t="s">
        <v>202</v>
      </c>
      <c r="AS3" s="668" t="s">
        <v>184</v>
      </c>
    </row>
    <row r="4" spans="1:45" ht="13.5" customHeight="1">
      <c r="A4" s="916" t="s">
        <v>212</v>
      </c>
      <c r="B4" s="917"/>
      <c r="C4" s="348">
        <v>60.49938117843482</v>
      </c>
      <c r="D4" s="349">
        <v>64.64933621641006</v>
      </c>
      <c r="E4" s="349">
        <v>80.16260016945141</v>
      </c>
      <c r="F4" s="349">
        <v>83.07696016479979</v>
      </c>
      <c r="G4" s="349">
        <v>83.35079427852328</v>
      </c>
      <c r="H4" s="349">
        <v>80.53692818333977</v>
      </c>
      <c r="I4" s="349">
        <v>79.40148840628467</v>
      </c>
      <c r="J4" s="349">
        <v>79.69306754382687</v>
      </c>
      <c r="K4" s="349">
        <v>77.70938328827089</v>
      </c>
      <c r="L4" s="349">
        <v>71.53633803062586</v>
      </c>
      <c r="M4" s="349">
        <v>62.85861082786147</v>
      </c>
      <c r="N4" s="350">
        <v>57.542394360757044</v>
      </c>
      <c r="X4" s="493" t="s">
        <v>11</v>
      </c>
      <c r="Y4" s="669">
        <v>15.663289787096776</v>
      </c>
      <c r="Z4" s="669">
        <v>13.727741935483872</v>
      </c>
      <c r="AA4" s="669">
        <v>18.669677419354837</v>
      </c>
      <c r="AB4" s="669">
        <v>3.3114003546579966</v>
      </c>
      <c r="AC4" s="670">
        <v>4.313548387096773</v>
      </c>
      <c r="AD4" s="670">
        <v>3.359677419354838</v>
      </c>
      <c r="AE4" s="669">
        <v>1.8988784296755647</v>
      </c>
      <c r="AF4" s="670">
        <v>2.200645161290323</v>
      </c>
      <c r="AG4" s="670">
        <v>2.245161290322581</v>
      </c>
      <c r="AH4" s="669">
        <v>2.604517787096774</v>
      </c>
      <c r="AI4" s="670">
        <v>2.7503225806451614</v>
      </c>
      <c r="AJ4" s="670">
        <v>5.733387096774195</v>
      </c>
      <c r="AK4" s="669">
        <v>2.002080645161291</v>
      </c>
      <c r="AL4" s="670">
        <v>0</v>
      </c>
      <c r="AM4" s="670">
        <v>0.5319354838709678</v>
      </c>
      <c r="AN4" s="670"/>
      <c r="AO4" s="670">
        <v>23.685161290322576</v>
      </c>
      <c r="AP4" s="670">
        <v>16.630322580645164</v>
      </c>
      <c r="AQ4" s="670"/>
      <c r="AR4" s="669">
        <v>25.48016700368841</v>
      </c>
      <c r="AS4" s="669">
        <v>30.539838709677422</v>
      </c>
    </row>
    <row r="5" spans="1:45" ht="15" customHeight="1">
      <c r="A5" s="384">
        <v>2005</v>
      </c>
      <c r="B5" s="351" t="s">
        <v>184</v>
      </c>
      <c r="C5" s="385">
        <v>53.02333694663527</v>
      </c>
      <c r="D5" s="386">
        <v>56.4917508138829</v>
      </c>
      <c r="E5" s="386">
        <v>78.46143942320073</v>
      </c>
      <c r="F5" s="387">
        <v>96.97824127719842</v>
      </c>
      <c r="G5" s="387">
        <v>93.44372593727806</v>
      </c>
      <c r="H5" s="387">
        <v>93.08098364877041</v>
      </c>
      <c r="I5" s="387">
        <v>95.71512229158101</v>
      </c>
      <c r="J5" s="387">
        <v>94.94386922338929</v>
      </c>
      <c r="K5" s="387">
        <v>95.32638084202394</v>
      </c>
      <c r="L5" s="387">
        <v>95.63413448958997</v>
      </c>
      <c r="M5" s="386">
        <v>85.8053302433372</v>
      </c>
      <c r="N5" s="388">
        <v>74.51002379795413</v>
      </c>
      <c r="X5" s="493" t="s">
        <v>12</v>
      </c>
      <c r="Y5" s="671">
        <v>16.737713146428568</v>
      </c>
      <c r="Z5" s="669">
        <v>14.625714285714283</v>
      </c>
      <c r="AA5" s="669">
        <v>19.170357142857142</v>
      </c>
      <c r="AB5" s="671">
        <v>3.928960960089797</v>
      </c>
      <c r="AC5" s="670">
        <v>4.611428571428574</v>
      </c>
      <c r="AD5" s="670">
        <v>4.815714285714287</v>
      </c>
      <c r="AE5" s="671">
        <v>2.151501896879927</v>
      </c>
      <c r="AF5" s="670">
        <v>2.5507142857142857</v>
      </c>
      <c r="AG5" s="670">
        <v>2.95</v>
      </c>
      <c r="AH5" s="671">
        <v>3.5050578785714293</v>
      </c>
      <c r="AI5" s="670">
        <v>3.945357142857144</v>
      </c>
      <c r="AJ5" s="670">
        <v>7.162714285714285</v>
      </c>
      <c r="AK5" s="671">
        <v>3.021848214285715</v>
      </c>
      <c r="AL5" s="670">
        <v>0.044642857142857144</v>
      </c>
      <c r="AM5" s="670">
        <v>1.3867857142857143</v>
      </c>
      <c r="AN5" s="670"/>
      <c r="AO5" s="670">
        <v>25.0225</v>
      </c>
      <c r="AP5" s="670">
        <v>21.865714285714287</v>
      </c>
      <c r="AQ5" s="670"/>
      <c r="AR5" s="671">
        <v>29.345082096255435</v>
      </c>
      <c r="AS5" s="671">
        <v>35.48557142857143</v>
      </c>
    </row>
    <row r="6" spans="1:45" ht="15" customHeight="1">
      <c r="A6" s="389"/>
      <c r="B6" s="351" t="s">
        <v>203</v>
      </c>
      <c r="C6" s="385">
        <v>50.0193124758594</v>
      </c>
      <c r="D6" s="386">
        <v>49.555813055233685</v>
      </c>
      <c r="E6" s="386">
        <v>60.409424488219386</v>
      </c>
      <c r="F6" s="387">
        <v>94.70838161452298</v>
      </c>
      <c r="G6" s="387">
        <v>92.27500965623793</v>
      </c>
      <c r="H6" s="387">
        <v>91.88876013904982</v>
      </c>
      <c r="I6" s="387">
        <v>90.65276168404789</v>
      </c>
      <c r="J6" s="387">
        <v>93.35650830436462</v>
      </c>
      <c r="K6" s="387">
        <v>93.27925840092699</v>
      </c>
      <c r="L6" s="387">
        <v>91.88876013904982</v>
      </c>
      <c r="M6" s="386">
        <v>80.49439938200076</v>
      </c>
      <c r="N6" s="388">
        <v>68.52066434916956</v>
      </c>
      <c r="X6" s="493" t="s">
        <v>13</v>
      </c>
      <c r="Y6" s="669">
        <v>20.754097183870968</v>
      </c>
      <c r="Z6" s="669">
        <v>20.31366666666667</v>
      </c>
      <c r="AA6" s="669">
        <v>23.91129032258064</v>
      </c>
      <c r="AB6" s="669">
        <v>4.8045437647675735</v>
      </c>
      <c r="AC6" s="670">
        <v>5.242903225806451</v>
      </c>
      <c r="AD6" s="670">
        <v>5.26</v>
      </c>
      <c r="AE6" s="669">
        <v>2.6261689126995167</v>
      </c>
      <c r="AF6" s="670">
        <v>2.9864516129032253</v>
      </c>
      <c r="AG6" s="670">
        <v>2.9832258064516117</v>
      </c>
      <c r="AH6" s="669">
        <v>7.405395971424122</v>
      </c>
      <c r="AI6" s="670">
        <v>9.855483870967742</v>
      </c>
      <c r="AJ6" s="670">
        <v>11.136774193548387</v>
      </c>
      <c r="AK6" s="669">
        <v>4.575584677419354</v>
      </c>
      <c r="AL6" s="670">
        <v>2.1635999999999997</v>
      </c>
      <c r="AM6" s="670">
        <v>3.586451612903225</v>
      </c>
      <c r="AN6" s="670"/>
      <c r="AO6" s="670">
        <v>25.5</v>
      </c>
      <c r="AP6" s="670">
        <v>25.5</v>
      </c>
      <c r="AQ6" s="670"/>
      <c r="AR6" s="669">
        <v>40.165790510181544</v>
      </c>
      <c r="AS6" s="669">
        <v>46.87774193548386</v>
      </c>
    </row>
    <row r="7" spans="1:45" ht="15" customHeight="1">
      <c r="A7" s="390"/>
      <c r="B7" s="352" t="s">
        <v>204</v>
      </c>
      <c r="C7" s="391">
        <v>56.431054461181915</v>
      </c>
      <c r="D7" s="392">
        <v>60.56392429509463</v>
      </c>
      <c r="E7" s="397">
        <v>100</v>
      </c>
      <c r="F7" s="397">
        <v>98.45500193124758</v>
      </c>
      <c r="G7" s="397">
        <v>94.70838161452298</v>
      </c>
      <c r="H7" s="397">
        <v>93.51100811123986</v>
      </c>
      <c r="I7" s="397">
        <v>97.7983777520278</v>
      </c>
      <c r="J7" s="397">
        <v>96.33062958671303</v>
      </c>
      <c r="K7" s="397">
        <v>98.30050212437233</v>
      </c>
      <c r="L7" s="397">
        <v>99.26612591734259</v>
      </c>
      <c r="M7" s="397">
        <v>90.88451139436076</v>
      </c>
      <c r="N7" s="393">
        <v>80.18539976825029</v>
      </c>
      <c r="X7" s="493" t="s">
        <v>14</v>
      </c>
      <c r="Y7" s="669">
        <v>21.508624986666664</v>
      </c>
      <c r="Z7" s="669">
        <v>25.10766666666667</v>
      </c>
      <c r="AA7" s="669">
        <v>23.817666666666675</v>
      </c>
      <c r="AB7" s="669">
        <v>4.853732869285688</v>
      </c>
      <c r="AC7" s="670">
        <v>4.815333333333332</v>
      </c>
      <c r="AD7" s="670">
        <v>5.2093333333333325</v>
      </c>
      <c r="AE7" s="669">
        <v>2.6549391988522535</v>
      </c>
      <c r="AF7" s="670">
        <v>2.9206666666666665</v>
      </c>
      <c r="AG7" s="670">
        <v>2.875666666666667</v>
      </c>
      <c r="AH7" s="669">
        <v>8.610176694831841</v>
      </c>
      <c r="AI7" s="670">
        <v>11.52</v>
      </c>
      <c r="AJ7" s="670">
        <v>11.497666666666671</v>
      </c>
      <c r="AK7" s="669">
        <v>4.706962500000001</v>
      </c>
      <c r="AL7" s="670">
        <v>6.201333333333333</v>
      </c>
      <c r="AM7" s="670">
        <v>4.401999999999999</v>
      </c>
      <c r="AN7" s="670"/>
      <c r="AO7" s="670">
        <v>25.430666666666674</v>
      </c>
      <c r="AP7" s="670">
        <v>25.465333333333334</v>
      </c>
      <c r="AQ7" s="670"/>
      <c r="AR7" s="669">
        <v>42.33443624963645</v>
      </c>
      <c r="AS7" s="669">
        <v>47.773</v>
      </c>
    </row>
    <row r="8" spans="1:45" ht="15" customHeight="1">
      <c r="A8" s="640">
        <v>2006</v>
      </c>
      <c r="B8" s="351" t="s">
        <v>184</v>
      </c>
      <c r="C8" s="385">
        <v>72</v>
      </c>
      <c r="D8" s="386">
        <v>74</v>
      </c>
      <c r="E8" s="386">
        <v>92</v>
      </c>
      <c r="F8" s="387">
        <v>92</v>
      </c>
      <c r="G8" s="386">
        <v>82</v>
      </c>
      <c r="H8" s="386">
        <v>71</v>
      </c>
      <c r="I8" s="386">
        <v>71</v>
      </c>
      <c r="J8" s="386">
        <v>76</v>
      </c>
      <c r="K8" s="386">
        <v>71</v>
      </c>
      <c r="L8" s="386">
        <v>65</v>
      </c>
      <c r="M8" s="386">
        <v>59</v>
      </c>
      <c r="N8" s="388">
        <v>52</v>
      </c>
      <c r="X8" s="493" t="s">
        <v>15</v>
      </c>
      <c r="Y8" s="669">
        <v>21.579520638709678</v>
      </c>
      <c r="Z8" s="669">
        <v>24.19258064516129</v>
      </c>
      <c r="AA8" s="669">
        <v>21.26548387096774</v>
      </c>
      <c r="AB8" s="669">
        <v>4.999330135249202</v>
      </c>
      <c r="AC8" s="670">
        <v>4.016774193548389</v>
      </c>
      <c r="AD8" s="670">
        <v>3.4712903225806446</v>
      </c>
      <c r="AE8" s="669">
        <v>2.7136641182078516</v>
      </c>
      <c r="AF8" s="670">
        <v>2.6509677419354833</v>
      </c>
      <c r="AG8" s="670">
        <v>2.4212903225806452</v>
      </c>
      <c r="AH8" s="669">
        <v>8.92049064836134</v>
      </c>
      <c r="AI8" s="670">
        <v>11.089032258064515</v>
      </c>
      <c r="AJ8" s="670">
        <v>10.590967741935485</v>
      </c>
      <c r="AK8" s="669">
        <v>4.8626774193548385</v>
      </c>
      <c r="AL8" s="670">
        <v>6.167419354838708</v>
      </c>
      <c r="AM8" s="670">
        <v>3.0990322580645158</v>
      </c>
      <c r="AN8" s="670"/>
      <c r="AO8" s="670">
        <v>25.281290322580645</v>
      </c>
      <c r="AP8" s="670">
        <v>24.749354838709678</v>
      </c>
      <c r="AQ8" s="670"/>
      <c r="AR8" s="669">
        <v>43.075682959882904</v>
      </c>
      <c r="AS8" s="669">
        <v>40.84806451612904</v>
      </c>
    </row>
    <row r="9" spans="1:45" ht="15" customHeight="1">
      <c r="A9" s="641"/>
      <c r="B9" s="351" t="s">
        <v>203</v>
      </c>
      <c r="C9" s="385">
        <v>69</v>
      </c>
      <c r="D9" s="386">
        <v>69</v>
      </c>
      <c r="E9" s="386">
        <v>79</v>
      </c>
      <c r="F9" s="386">
        <v>89</v>
      </c>
      <c r="G9" s="386">
        <v>76</v>
      </c>
      <c r="H9" s="386">
        <v>68</v>
      </c>
      <c r="I9" s="386">
        <v>67</v>
      </c>
      <c r="J9" s="386">
        <v>74</v>
      </c>
      <c r="K9" s="386">
        <v>68</v>
      </c>
      <c r="L9" s="386">
        <v>61</v>
      </c>
      <c r="M9" s="386">
        <v>57</v>
      </c>
      <c r="N9" s="388">
        <v>46</v>
      </c>
      <c r="X9" s="493" t="s">
        <v>16</v>
      </c>
      <c r="Y9" s="669">
        <v>20.851010706666667</v>
      </c>
      <c r="Z9" s="669">
        <v>24.09866666666666</v>
      </c>
      <c r="AA9" s="669">
        <v>18.482000000000006</v>
      </c>
      <c r="AB9" s="669">
        <v>4.939139834984081</v>
      </c>
      <c r="AC9" s="670">
        <v>3.731333333333334</v>
      </c>
      <c r="AD9" s="670">
        <v>3.746666666666667</v>
      </c>
      <c r="AE9" s="669">
        <v>2.574439395644241</v>
      </c>
      <c r="AF9" s="670">
        <v>2.5383333333333327</v>
      </c>
      <c r="AG9" s="670">
        <v>1.920333333333333</v>
      </c>
      <c r="AH9" s="669">
        <v>7.942153539353694</v>
      </c>
      <c r="AI9" s="670">
        <v>9.935</v>
      </c>
      <c r="AJ9" s="670">
        <v>9.422</v>
      </c>
      <c r="AK9" s="669">
        <v>4.5714500000000005</v>
      </c>
      <c r="AL9" s="670">
        <v>5.567999999999999</v>
      </c>
      <c r="AM9" s="670">
        <v>1.7693333333333334</v>
      </c>
      <c r="AN9" s="670"/>
      <c r="AO9" s="670">
        <v>24.805666666666664</v>
      </c>
      <c r="AP9" s="670">
        <v>20.663333333333338</v>
      </c>
      <c r="AQ9" s="670"/>
      <c r="AR9" s="669">
        <v>40.8781934766487</v>
      </c>
      <c r="AS9" s="669">
        <v>35.340333333333334</v>
      </c>
    </row>
    <row r="10" spans="1:45" ht="15" customHeight="1">
      <c r="A10" s="642"/>
      <c r="B10" s="352" t="s">
        <v>204</v>
      </c>
      <c r="C10" s="391">
        <v>77</v>
      </c>
      <c r="D10" s="392">
        <v>79</v>
      </c>
      <c r="E10" s="397">
        <v>96</v>
      </c>
      <c r="F10" s="397">
        <v>96</v>
      </c>
      <c r="G10" s="392">
        <v>88</v>
      </c>
      <c r="H10" s="392">
        <v>76</v>
      </c>
      <c r="I10" s="392">
        <v>77</v>
      </c>
      <c r="J10" s="392">
        <v>78</v>
      </c>
      <c r="K10" s="392">
        <v>74</v>
      </c>
      <c r="L10" s="392">
        <v>68</v>
      </c>
      <c r="M10" s="392">
        <v>61</v>
      </c>
      <c r="N10" s="393">
        <v>58</v>
      </c>
      <c r="X10" s="493" t="s">
        <v>17</v>
      </c>
      <c r="Y10" s="669">
        <v>20.557045348387103</v>
      </c>
      <c r="Z10" s="669">
        <v>24.780645161290323</v>
      </c>
      <c r="AA10" s="669">
        <v>18.292258064516126</v>
      </c>
      <c r="AB10" s="669">
        <v>4.885953158920638</v>
      </c>
      <c r="AC10" s="670">
        <v>4.293548387096774</v>
      </c>
      <c r="AD10" s="670">
        <v>3.034516129032258</v>
      </c>
      <c r="AE10" s="669">
        <v>2.480859591901845</v>
      </c>
      <c r="AF10" s="670">
        <v>2.835483870967743</v>
      </c>
      <c r="AG10" s="670">
        <v>1.8093548387096774</v>
      </c>
      <c r="AH10" s="669">
        <v>6.696999076815787</v>
      </c>
      <c r="AI10" s="670">
        <v>9.348064516129034</v>
      </c>
      <c r="AJ10" s="670">
        <v>8.19</v>
      </c>
      <c r="AK10" s="669">
        <v>4.0897499999999996</v>
      </c>
      <c r="AL10" s="670">
        <v>5.825161290322579</v>
      </c>
      <c r="AM10" s="670">
        <v>2.041935483870968</v>
      </c>
      <c r="AN10" s="670"/>
      <c r="AO10" s="670">
        <v>25.299032258064514</v>
      </c>
      <c r="AP10" s="670">
        <v>20.152903225806448</v>
      </c>
      <c r="AQ10" s="670"/>
      <c r="AR10" s="669">
        <v>38.71060717602537</v>
      </c>
      <c r="AS10" s="669">
        <v>33.368064516129024</v>
      </c>
    </row>
    <row r="11" spans="1:45" ht="12" customHeight="1">
      <c r="A11" s="914" t="s">
        <v>149</v>
      </c>
      <c r="B11" s="860"/>
      <c r="C11" s="860"/>
      <c r="D11" s="860"/>
      <c r="E11" s="860"/>
      <c r="F11" s="860"/>
      <c r="G11" s="860"/>
      <c r="H11" s="860"/>
      <c r="I11" s="860"/>
      <c r="J11" s="860"/>
      <c r="K11" s="860"/>
      <c r="L11" s="860"/>
      <c r="M11" s="860"/>
      <c r="N11" s="861"/>
      <c r="X11" s="493" t="s">
        <v>18</v>
      </c>
      <c r="Y11" s="669">
        <v>20.632535187096778</v>
      </c>
      <c r="Z11" s="669">
        <v>24.58096774193549</v>
      </c>
      <c r="AA11" s="669">
        <v>19.66</v>
      </c>
      <c r="AB11" s="669">
        <v>4.957022394129034</v>
      </c>
      <c r="AC11" s="670">
        <v>3.738709677419356</v>
      </c>
      <c r="AD11" s="670">
        <v>3.3148387096774194</v>
      </c>
      <c r="AE11" s="669">
        <v>2.4805530740539607</v>
      </c>
      <c r="AF11" s="670">
        <v>2.801612903225807</v>
      </c>
      <c r="AG11" s="670">
        <v>2.492580645161291</v>
      </c>
      <c r="AH11" s="669">
        <v>5.689095160736789</v>
      </c>
      <c r="AI11" s="670">
        <v>8.785483870967743</v>
      </c>
      <c r="AJ11" s="670">
        <v>7.586129032258066</v>
      </c>
      <c r="AK11" s="669">
        <v>3.932870967741935</v>
      </c>
      <c r="AL11" s="670">
        <v>5.491935483870969</v>
      </c>
      <c r="AM11" s="670">
        <v>3.2525806451612898</v>
      </c>
      <c r="AN11" s="670"/>
      <c r="AO11" s="670">
        <v>25.443225806451615</v>
      </c>
      <c r="AP11" s="670">
        <v>23.520967741935483</v>
      </c>
      <c r="AQ11" s="670"/>
      <c r="AR11" s="669">
        <v>37.692076783758495</v>
      </c>
      <c r="AS11" s="669">
        <v>36.30612903225806</v>
      </c>
    </row>
    <row r="12" spans="1:45" ht="13.5" customHeight="1">
      <c r="A12" s="916" t="s">
        <v>212</v>
      </c>
      <c r="B12" s="918"/>
      <c r="C12" s="394">
        <v>62.954379366121614</v>
      </c>
      <c r="D12" s="395">
        <v>74.69507528687828</v>
      </c>
      <c r="E12" s="403">
        <v>91.3411362123113</v>
      </c>
      <c r="F12" s="403">
        <v>92.27629029060243</v>
      </c>
      <c r="G12" s="403">
        <v>95.04429914922437</v>
      </c>
      <c r="H12" s="403">
        <v>93.89999686281523</v>
      </c>
      <c r="I12" s="403">
        <v>92.88884332548743</v>
      </c>
      <c r="J12" s="403">
        <v>94.23996947013372</v>
      </c>
      <c r="K12" s="395">
        <v>89.40621000253489</v>
      </c>
      <c r="L12" s="395">
        <v>68.70230032171679</v>
      </c>
      <c r="M12" s="395">
        <v>46.226874552918495</v>
      </c>
      <c r="N12" s="396">
        <v>39.21522128786952</v>
      </c>
      <c r="X12" s="493" t="s">
        <v>19</v>
      </c>
      <c r="Y12" s="669">
        <v>20.118959333333333</v>
      </c>
      <c r="Z12" s="669">
        <v>24.68</v>
      </c>
      <c r="AA12" s="669">
        <v>18.49533333333334</v>
      </c>
      <c r="AB12" s="669">
        <v>4.702766646133335</v>
      </c>
      <c r="AC12" s="670">
        <v>4.329666666666667</v>
      </c>
      <c r="AD12" s="670">
        <v>1.612666666666667</v>
      </c>
      <c r="AE12" s="669">
        <v>2.41296559285209</v>
      </c>
      <c r="AF12" s="670">
        <v>2.874333333333333</v>
      </c>
      <c r="AG12" s="670">
        <v>2.620666666666666</v>
      </c>
      <c r="AH12" s="669">
        <v>4.298401350235685</v>
      </c>
      <c r="AI12" s="670">
        <v>8.758</v>
      </c>
      <c r="AJ12" s="670">
        <v>6.533666666666666</v>
      </c>
      <c r="AK12" s="669">
        <v>3.6618</v>
      </c>
      <c r="AL12" s="670">
        <v>5.466</v>
      </c>
      <c r="AM12" s="670">
        <v>3.681333333333334</v>
      </c>
      <c r="AN12" s="670"/>
      <c r="AO12" s="670">
        <v>25.5</v>
      </c>
      <c r="AP12" s="670">
        <v>24.19966666666667</v>
      </c>
      <c r="AQ12" s="670"/>
      <c r="AR12" s="669">
        <v>35.194892922554445</v>
      </c>
      <c r="AS12" s="669">
        <v>32.943666666666665</v>
      </c>
    </row>
    <row r="13" spans="1:45" ht="15" customHeight="1">
      <c r="A13" s="384">
        <v>2005</v>
      </c>
      <c r="B13" s="351" t="s">
        <v>184</v>
      </c>
      <c r="C13" s="385">
        <v>82.00662332883599</v>
      </c>
      <c r="D13" s="386">
        <v>87.66974470396529</v>
      </c>
      <c r="E13" s="387">
        <v>99.67496627008462</v>
      </c>
      <c r="F13" s="387">
        <v>91.54626108998731</v>
      </c>
      <c r="G13" s="386">
        <v>76.36452839445607</v>
      </c>
      <c r="H13" s="386">
        <v>70.93789607097594</v>
      </c>
      <c r="I13" s="386">
        <v>81.62639519195388</v>
      </c>
      <c r="J13" s="386">
        <v>71.07813074941741</v>
      </c>
      <c r="K13" s="386">
        <v>82.3130544993663</v>
      </c>
      <c r="L13" s="386">
        <v>70.58138108671656</v>
      </c>
      <c r="M13" s="386">
        <v>74.55640050697086</v>
      </c>
      <c r="N13" s="388">
        <v>43.07003556972894</v>
      </c>
      <c r="X13" s="493" t="s">
        <v>20</v>
      </c>
      <c r="Y13" s="669">
        <v>18.520757916129035</v>
      </c>
      <c r="Z13" s="669">
        <v>24.75967741935484</v>
      </c>
      <c r="AA13" s="669">
        <v>16.697096774193554</v>
      </c>
      <c r="AB13" s="669">
        <v>3.613740996922303</v>
      </c>
      <c r="AC13" s="670">
        <v>3.7125806451612906</v>
      </c>
      <c r="AD13" s="670">
        <v>2.526774193548387</v>
      </c>
      <c r="AE13" s="669">
        <v>2.1679541970337377</v>
      </c>
      <c r="AF13" s="670">
        <v>2.86258064516129</v>
      </c>
      <c r="AG13" s="670">
        <v>2.4825806451612906</v>
      </c>
      <c r="AH13" s="669">
        <v>2.891520373322029</v>
      </c>
      <c r="AI13" s="670">
        <v>9.586774193548385</v>
      </c>
      <c r="AJ13" s="670">
        <v>5.13709677419355</v>
      </c>
      <c r="AK13" s="669">
        <v>2.891254032258064</v>
      </c>
      <c r="AL13" s="670">
        <v>5.7051612903225815</v>
      </c>
      <c r="AM13" s="670">
        <v>3.8362903225806453</v>
      </c>
      <c r="AN13" s="670"/>
      <c r="AO13" s="670">
        <v>25.091935483870973</v>
      </c>
      <c r="AP13" s="670">
        <v>20.500967741935483</v>
      </c>
      <c r="AQ13" s="670"/>
      <c r="AR13" s="669">
        <v>30.08522751566517</v>
      </c>
      <c r="AS13" s="669">
        <v>30.679838709677423</v>
      </c>
    </row>
    <row r="14" spans="1:45" ht="15" customHeight="1">
      <c r="A14" s="389"/>
      <c r="B14" s="351" t="s">
        <v>203</v>
      </c>
      <c r="C14" s="385">
        <v>65.96958174904944</v>
      </c>
      <c r="D14" s="386">
        <v>61.40684410646388</v>
      </c>
      <c r="E14" s="387">
        <v>95.05703422053232</v>
      </c>
      <c r="F14" s="386">
        <v>81.36882129277568</v>
      </c>
      <c r="G14" s="386">
        <v>68.25095057034221</v>
      </c>
      <c r="H14" s="386">
        <v>57.79467680608366</v>
      </c>
      <c r="I14" s="386">
        <v>75.09505703422053</v>
      </c>
      <c r="J14" s="386">
        <v>65.0190114068441</v>
      </c>
      <c r="K14" s="386">
        <v>66.34980988593156</v>
      </c>
      <c r="L14" s="386">
        <v>65.0190114068441</v>
      </c>
      <c r="M14" s="386">
        <v>51.90114068441065</v>
      </c>
      <c r="N14" s="388">
        <v>37.26235741444867</v>
      </c>
      <c r="X14" s="493" t="s">
        <v>21</v>
      </c>
      <c r="Y14" s="669">
        <v>16.274094343333335</v>
      </c>
      <c r="Z14" s="669">
        <v>22.215</v>
      </c>
      <c r="AA14" s="669">
        <v>15.285333333333336</v>
      </c>
      <c r="AB14" s="669">
        <v>2.4315336014835127</v>
      </c>
      <c r="AC14" s="670">
        <v>3.921666666666667</v>
      </c>
      <c r="AD14" s="670">
        <v>3.587666666666666</v>
      </c>
      <c r="AE14" s="669">
        <v>1.7956341045654436</v>
      </c>
      <c r="AF14" s="670">
        <v>2.351666666666667</v>
      </c>
      <c r="AG14" s="670">
        <v>2.365</v>
      </c>
      <c r="AH14" s="669">
        <v>1.4952697373423975</v>
      </c>
      <c r="AI14" s="670">
        <v>8.472333333333333</v>
      </c>
      <c r="AJ14" s="670">
        <v>3.8076666666666656</v>
      </c>
      <c r="AK14" s="669">
        <v>1.78125</v>
      </c>
      <c r="AL14" s="670">
        <v>4.686000000000001</v>
      </c>
      <c r="AM14" s="670">
        <v>3.262666666666667</v>
      </c>
      <c r="AN14" s="670"/>
      <c r="AO14" s="670">
        <v>21.58533333333333</v>
      </c>
      <c r="AP14" s="670">
        <v>16.71266666666667</v>
      </c>
      <c r="AQ14" s="670"/>
      <c r="AR14" s="669">
        <v>23.777781786724688</v>
      </c>
      <c r="AS14" s="669">
        <v>28.308333333333334</v>
      </c>
    </row>
    <row r="15" spans="1:45" ht="15" customHeight="1">
      <c r="A15" s="389"/>
      <c r="B15" s="351" t="s">
        <v>204</v>
      </c>
      <c r="C15" s="482">
        <v>93.34600760456274</v>
      </c>
      <c r="D15" s="397">
        <v>100</v>
      </c>
      <c r="E15" s="397">
        <v>100</v>
      </c>
      <c r="F15" s="397">
        <v>100</v>
      </c>
      <c r="G15" s="392">
        <v>83.46007604562737</v>
      </c>
      <c r="H15" s="392">
        <v>85.36121673003802</v>
      </c>
      <c r="I15" s="392">
        <v>87.64258555133081</v>
      </c>
      <c r="J15" s="392">
        <v>77.37642585551332</v>
      </c>
      <c r="K15" s="397">
        <v>94.106463878327</v>
      </c>
      <c r="L15" s="392">
        <v>76.61596958174906</v>
      </c>
      <c r="M15" s="392">
        <v>80.60836501901142</v>
      </c>
      <c r="N15" s="393">
        <v>53.2319391634981</v>
      </c>
      <c r="X15" s="493" t="s">
        <v>22</v>
      </c>
      <c r="Y15" s="669">
        <v>14.8977259</v>
      </c>
      <c r="Z15" s="669">
        <v>19.290645161290325</v>
      </c>
      <c r="AA15" s="669">
        <v>13.422258064516132</v>
      </c>
      <c r="AB15" s="669">
        <v>2.0627206397419364</v>
      </c>
      <c r="AC15" s="670">
        <v>2.265483870967742</v>
      </c>
      <c r="AD15" s="670">
        <v>2.893870967741935</v>
      </c>
      <c r="AE15" s="669">
        <v>1.6988137332946633</v>
      </c>
      <c r="AF15" s="670">
        <v>1.9</v>
      </c>
      <c r="AG15" s="670">
        <v>2.215161290322581</v>
      </c>
      <c r="AH15" s="669">
        <v>1.1333022849822962</v>
      </c>
      <c r="AI15" s="670">
        <v>6.725806451612904</v>
      </c>
      <c r="AJ15" s="670">
        <v>2.448064516129032</v>
      </c>
      <c r="AK15" s="669">
        <v>1.2491370967741933</v>
      </c>
      <c r="AL15" s="670">
        <v>2.118064516129031</v>
      </c>
      <c r="AM15" s="670">
        <v>2.5464516129032253</v>
      </c>
      <c r="AN15" s="670"/>
      <c r="AO15" s="670">
        <v>17.93709677419354</v>
      </c>
      <c r="AP15" s="670">
        <v>13.907096774193551</v>
      </c>
      <c r="AQ15" s="670"/>
      <c r="AR15" s="669">
        <v>21.04169965479309</v>
      </c>
      <c r="AS15" s="669">
        <v>23.525806451612898</v>
      </c>
    </row>
    <row r="16" spans="1:45" ht="15" customHeight="1">
      <c r="A16" s="384">
        <v>2006</v>
      </c>
      <c r="B16" s="351" t="s">
        <v>184</v>
      </c>
      <c r="C16" s="385">
        <v>64</v>
      </c>
      <c r="D16" s="387">
        <v>92</v>
      </c>
      <c r="E16" s="387">
        <v>100</v>
      </c>
      <c r="F16" s="387">
        <v>99</v>
      </c>
      <c r="G16" s="386">
        <v>66</v>
      </c>
      <c r="H16" s="386">
        <v>71</v>
      </c>
      <c r="I16" s="386">
        <v>58</v>
      </c>
      <c r="J16" s="386">
        <v>63</v>
      </c>
      <c r="K16" s="386">
        <v>31</v>
      </c>
      <c r="L16" s="386">
        <v>48</v>
      </c>
      <c r="M16" s="386">
        <v>68</v>
      </c>
      <c r="N16" s="388">
        <v>55</v>
      </c>
      <c r="X16" s="493" t="s">
        <v>11</v>
      </c>
      <c r="Y16" s="669">
        <v>15.663289787096776</v>
      </c>
      <c r="Z16" s="494"/>
      <c r="AA16" s="669"/>
      <c r="AB16" s="669">
        <v>3.3114003546579966</v>
      </c>
      <c r="AC16" s="494"/>
      <c r="AD16" s="670"/>
      <c r="AE16" s="669">
        <v>1.8988784296755647</v>
      </c>
      <c r="AF16" s="494"/>
      <c r="AG16" s="670"/>
      <c r="AH16" s="669">
        <v>2.604517787096774</v>
      </c>
      <c r="AI16" s="494"/>
      <c r="AJ16" s="670"/>
      <c r="AK16" s="669">
        <v>2.002080645161291</v>
      </c>
      <c r="AL16" s="494"/>
      <c r="AM16" s="670"/>
      <c r="AN16" s="670"/>
      <c r="AO16" s="494"/>
      <c r="AP16" s="494"/>
      <c r="AQ16" s="494"/>
      <c r="AR16" s="669">
        <v>25.480167003688408</v>
      </c>
      <c r="AS16" s="670">
        <v>24.51</v>
      </c>
    </row>
    <row r="17" spans="1:45" ht="15" customHeight="1">
      <c r="A17" s="389"/>
      <c r="B17" s="351" t="s">
        <v>203</v>
      </c>
      <c r="C17" s="385">
        <v>44</v>
      </c>
      <c r="D17" s="386">
        <v>80</v>
      </c>
      <c r="E17" s="387">
        <v>100</v>
      </c>
      <c r="F17" s="386">
        <v>87</v>
      </c>
      <c r="G17" s="386">
        <v>55</v>
      </c>
      <c r="H17" s="386">
        <v>57</v>
      </c>
      <c r="I17" s="386">
        <v>40</v>
      </c>
      <c r="J17" s="386">
        <v>45</v>
      </c>
      <c r="K17" s="386">
        <v>23</v>
      </c>
      <c r="L17" s="386">
        <v>27</v>
      </c>
      <c r="M17" s="386">
        <v>63</v>
      </c>
      <c r="N17" s="388">
        <v>47</v>
      </c>
      <c r="X17" s="493" t="s">
        <v>12</v>
      </c>
      <c r="Y17" s="671">
        <v>16.737713146428568</v>
      </c>
      <c r="Z17" s="494"/>
      <c r="AA17" s="669"/>
      <c r="AB17" s="671">
        <v>3.928960960089797</v>
      </c>
      <c r="AC17" s="494"/>
      <c r="AD17" s="670"/>
      <c r="AE17" s="671">
        <v>2.151501896879927</v>
      </c>
      <c r="AF17" s="494"/>
      <c r="AG17" s="670"/>
      <c r="AH17" s="671">
        <v>3.5050578785714293</v>
      </c>
      <c r="AI17" s="494"/>
      <c r="AJ17" s="670"/>
      <c r="AK17" s="671">
        <v>3.021848214285715</v>
      </c>
      <c r="AL17" s="494"/>
      <c r="AM17" s="670"/>
      <c r="AN17" s="670"/>
      <c r="AO17" s="494"/>
      <c r="AP17" s="494"/>
      <c r="AQ17" s="494"/>
      <c r="AR17" s="671">
        <v>29.345082096255435</v>
      </c>
      <c r="AS17" s="670">
        <v>30.18</v>
      </c>
    </row>
    <row r="18" spans="1:45" ht="15" customHeight="1">
      <c r="A18" s="390"/>
      <c r="B18" s="352" t="s">
        <v>204</v>
      </c>
      <c r="C18" s="391">
        <v>77</v>
      </c>
      <c r="D18" s="397">
        <v>100</v>
      </c>
      <c r="E18" s="397">
        <v>100</v>
      </c>
      <c r="F18" s="397">
        <v>100</v>
      </c>
      <c r="G18" s="392">
        <v>87</v>
      </c>
      <c r="H18" s="392">
        <v>82</v>
      </c>
      <c r="I18" s="392">
        <v>79</v>
      </c>
      <c r="J18" s="392">
        <v>76</v>
      </c>
      <c r="K18" s="392">
        <v>46</v>
      </c>
      <c r="L18" s="392">
        <v>67</v>
      </c>
      <c r="M18" s="392">
        <v>72</v>
      </c>
      <c r="N18" s="393">
        <v>63</v>
      </c>
      <c r="X18" s="493" t="s">
        <v>13</v>
      </c>
      <c r="Y18" s="669">
        <v>20.754097183870968</v>
      </c>
      <c r="Z18" s="494"/>
      <c r="AA18" s="669"/>
      <c r="AB18" s="669">
        <v>4.8045437647675735</v>
      </c>
      <c r="AC18" s="494"/>
      <c r="AD18" s="670"/>
      <c r="AE18" s="669">
        <v>2.6261689126995167</v>
      </c>
      <c r="AF18" s="494"/>
      <c r="AG18" s="670"/>
      <c r="AH18" s="669">
        <v>7.405395971424122</v>
      </c>
      <c r="AI18" s="494"/>
      <c r="AJ18" s="670"/>
      <c r="AK18" s="669">
        <v>4.575584677419354</v>
      </c>
      <c r="AL18" s="494"/>
      <c r="AM18" s="670"/>
      <c r="AN18" s="670"/>
      <c r="AO18" s="494"/>
      <c r="AP18" s="494"/>
      <c r="AQ18" s="494"/>
      <c r="AR18" s="669">
        <v>40.16579051018153</v>
      </c>
      <c r="AS18" s="670">
        <v>36.99</v>
      </c>
    </row>
    <row r="19" spans="1:45" ht="12" customHeight="1">
      <c r="A19" s="914" t="s">
        <v>150</v>
      </c>
      <c r="B19" s="860"/>
      <c r="C19" s="860"/>
      <c r="D19" s="860"/>
      <c r="E19" s="860"/>
      <c r="F19" s="860"/>
      <c r="G19" s="860"/>
      <c r="H19" s="860"/>
      <c r="I19" s="860"/>
      <c r="J19" s="860"/>
      <c r="K19" s="860"/>
      <c r="L19" s="860"/>
      <c r="M19" s="860"/>
      <c r="N19" s="861"/>
      <c r="X19" s="493" t="s">
        <v>14</v>
      </c>
      <c r="Y19" s="669">
        <v>21.508624986666664</v>
      </c>
      <c r="Z19" s="494"/>
      <c r="AA19" s="669"/>
      <c r="AB19" s="669">
        <v>4.853732869285688</v>
      </c>
      <c r="AC19" s="494"/>
      <c r="AD19" s="670"/>
      <c r="AE19" s="669">
        <v>2.6549391988522535</v>
      </c>
      <c r="AF19" s="494"/>
      <c r="AG19" s="670"/>
      <c r="AH19" s="669">
        <v>8.610176694831841</v>
      </c>
      <c r="AI19" s="494"/>
      <c r="AJ19" s="670"/>
      <c r="AK19" s="669">
        <v>4.706962500000001</v>
      </c>
      <c r="AL19" s="494"/>
      <c r="AM19" s="670"/>
      <c r="AN19" s="670"/>
      <c r="AO19" s="494"/>
      <c r="AP19" s="494"/>
      <c r="AQ19" s="494"/>
      <c r="AR19" s="669">
        <v>42.334436249636454</v>
      </c>
      <c r="AS19" s="670">
        <v>42.3</v>
      </c>
    </row>
    <row r="20" spans="1:45" ht="13.5" customHeight="1">
      <c r="A20" s="916" t="s">
        <v>212</v>
      </c>
      <c r="B20" s="918"/>
      <c r="C20" s="394">
        <v>63.50763978848042</v>
      </c>
      <c r="D20" s="395">
        <v>71.95658517993066</v>
      </c>
      <c r="E20" s="395">
        <v>87.83173621068617</v>
      </c>
      <c r="F20" s="395">
        <v>88.79395313887134</v>
      </c>
      <c r="G20" s="403">
        <v>90.75799726447663</v>
      </c>
      <c r="H20" s="395">
        <v>86.10165202823548</v>
      </c>
      <c r="I20" s="395">
        <v>82.97189270574732</v>
      </c>
      <c r="J20" s="395">
        <v>82.96164127270771</v>
      </c>
      <c r="K20" s="395">
        <v>80.70119039639097</v>
      </c>
      <c r="L20" s="395">
        <v>72.50682933223203</v>
      </c>
      <c r="M20" s="395">
        <v>60.05465232660347</v>
      </c>
      <c r="N20" s="396">
        <v>56.81651281921951</v>
      </c>
      <c r="X20" s="493" t="s">
        <v>15</v>
      </c>
      <c r="Y20" s="669">
        <v>21.579520638709678</v>
      </c>
      <c r="Z20" s="494"/>
      <c r="AA20" s="669"/>
      <c r="AB20" s="669">
        <v>4.999330135249202</v>
      </c>
      <c r="AC20" s="494"/>
      <c r="AD20" s="670"/>
      <c r="AE20" s="669">
        <v>2.7136641182078516</v>
      </c>
      <c r="AF20" s="494"/>
      <c r="AG20" s="670"/>
      <c r="AH20" s="669">
        <v>8.92049064836134</v>
      </c>
      <c r="AI20" s="494"/>
      <c r="AJ20" s="670"/>
      <c r="AK20" s="669">
        <v>4.8626774193548385</v>
      </c>
      <c r="AL20" s="494"/>
      <c r="AM20" s="670"/>
      <c r="AN20" s="670"/>
      <c r="AO20" s="494"/>
      <c r="AP20" s="494"/>
      <c r="AQ20" s="494"/>
      <c r="AR20" s="669">
        <v>43.07568295988291</v>
      </c>
      <c r="AS20" s="670">
        <v>50.6</v>
      </c>
    </row>
    <row r="21" spans="1:45" ht="15" customHeight="1">
      <c r="A21" s="384">
        <v>2005</v>
      </c>
      <c r="B21" s="351" t="s">
        <v>184</v>
      </c>
      <c r="C21" s="385">
        <v>73.60017261840545</v>
      </c>
      <c r="D21" s="386">
        <v>85.30817009077877</v>
      </c>
      <c r="E21" s="387">
        <v>99.8813248462617</v>
      </c>
      <c r="F21" s="387">
        <v>97.68115942028984</v>
      </c>
      <c r="G21" s="386">
        <v>88.66112849282553</v>
      </c>
      <c r="H21" s="386">
        <v>84.89409141583052</v>
      </c>
      <c r="I21" s="387">
        <v>94.83223648721547</v>
      </c>
      <c r="J21" s="387">
        <v>93.699428201532</v>
      </c>
      <c r="K21" s="387">
        <v>96.13154960981046</v>
      </c>
      <c r="L21" s="387">
        <v>95.73848311576221</v>
      </c>
      <c r="M21" s="386">
        <v>78.6510590858417</v>
      </c>
      <c r="N21" s="388">
        <v>63.54515050167223</v>
      </c>
      <c r="X21" s="493" t="s">
        <v>16</v>
      </c>
      <c r="Y21" s="669">
        <v>20.851010706666667</v>
      </c>
      <c r="Z21" s="494"/>
      <c r="AA21" s="669"/>
      <c r="AB21" s="669">
        <v>4.939139834984081</v>
      </c>
      <c r="AC21" s="494"/>
      <c r="AD21" s="670"/>
      <c r="AE21" s="669">
        <v>2.574439395644241</v>
      </c>
      <c r="AF21" s="494"/>
      <c r="AG21" s="670"/>
      <c r="AH21" s="669">
        <v>7.942153539353694</v>
      </c>
      <c r="AI21" s="494"/>
      <c r="AJ21" s="670"/>
      <c r="AK21" s="669">
        <v>4.5714500000000005</v>
      </c>
      <c r="AL21" s="494"/>
      <c r="AM21" s="670"/>
      <c r="AN21" s="670"/>
      <c r="AO21" s="494"/>
      <c r="AP21" s="494"/>
      <c r="AQ21" s="494"/>
      <c r="AR21" s="669">
        <v>40.87819347664868</v>
      </c>
      <c r="AS21" s="670">
        <v>48.24</v>
      </c>
    </row>
    <row r="22" spans="1:45" ht="15" customHeight="1">
      <c r="A22" s="389"/>
      <c r="B22" s="351" t="s">
        <v>203</v>
      </c>
      <c r="C22" s="385">
        <v>70.23411371237458</v>
      </c>
      <c r="D22" s="386">
        <v>68.56187290969899</v>
      </c>
      <c r="E22" s="387">
        <v>98.66220735785953</v>
      </c>
      <c r="F22" s="387">
        <v>92.97658862876253</v>
      </c>
      <c r="G22" s="386">
        <v>85.28428093645483</v>
      </c>
      <c r="H22" s="386">
        <v>83.27759197324414</v>
      </c>
      <c r="I22" s="386">
        <v>84.94983277591973</v>
      </c>
      <c r="J22" s="386">
        <v>89.29765886287625</v>
      </c>
      <c r="K22" s="386">
        <v>89.29765886287625</v>
      </c>
      <c r="L22" s="386">
        <v>88.2943143812709</v>
      </c>
      <c r="M22" s="386">
        <v>70.56856187290968</v>
      </c>
      <c r="N22" s="388">
        <v>55.51839464882943</v>
      </c>
      <c r="X22" s="493" t="s">
        <v>17</v>
      </c>
      <c r="Y22" s="669">
        <v>20.557045348387103</v>
      </c>
      <c r="Z22" s="494"/>
      <c r="AA22" s="669"/>
      <c r="AB22" s="669">
        <v>4.885953158920638</v>
      </c>
      <c r="AC22" s="494"/>
      <c r="AD22" s="670"/>
      <c r="AE22" s="669">
        <v>2.480859591901845</v>
      </c>
      <c r="AF22" s="494"/>
      <c r="AG22" s="670"/>
      <c r="AH22" s="669">
        <v>6.696999076815787</v>
      </c>
      <c r="AI22" s="494"/>
      <c r="AJ22" s="670"/>
      <c r="AK22" s="669">
        <v>4.0897499999999996</v>
      </c>
      <c r="AL22" s="494"/>
      <c r="AM22" s="670"/>
      <c r="AN22" s="670"/>
      <c r="AO22" s="494"/>
      <c r="AP22" s="494"/>
      <c r="AQ22" s="494"/>
      <c r="AR22" s="669">
        <v>38.71060717602537</v>
      </c>
      <c r="AS22" s="670">
        <v>48.35</v>
      </c>
    </row>
    <row r="23" spans="1:45" ht="15" customHeight="1">
      <c r="A23" s="389"/>
      <c r="B23" s="351" t="s">
        <v>204</v>
      </c>
      <c r="C23" s="391">
        <v>75.25083612040133</v>
      </c>
      <c r="D23" s="397">
        <v>100</v>
      </c>
      <c r="E23" s="397">
        <v>100</v>
      </c>
      <c r="F23" s="397">
        <v>100</v>
      </c>
      <c r="G23" s="397">
        <v>92.64214046822742</v>
      </c>
      <c r="H23" s="392">
        <v>86.2876254180602</v>
      </c>
      <c r="I23" s="397">
        <v>99.66555183946487</v>
      </c>
      <c r="J23" s="397">
        <v>97.65886287625418</v>
      </c>
      <c r="K23" s="397">
        <v>100</v>
      </c>
      <c r="L23" s="397">
        <v>99.33110367892976</v>
      </c>
      <c r="M23" s="392">
        <v>87.95986622073578</v>
      </c>
      <c r="N23" s="393">
        <v>70.23411371237458</v>
      </c>
      <c r="X23" s="493" t="s">
        <v>18</v>
      </c>
      <c r="Y23" s="669">
        <v>20.632535187096778</v>
      </c>
      <c r="Z23" s="494"/>
      <c r="AA23" s="669"/>
      <c r="AB23" s="669">
        <v>4.957022394129034</v>
      </c>
      <c r="AC23" s="494"/>
      <c r="AD23" s="670"/>
      <c r="AE23" s="669">
        <v>2.4805530740539607</v>
      </c>
      <c r="AF23" s="494"/>
      <c r="AG23" s="670"/>
      <c r="AH23" s="669">
        <v>5.689095160736789</v>
      </c>
      <c r="AI23" s="494"/>
      <c r="AJ23" s="670"/>
      <c r="AK23" s="669">
        <v>3.932870967741935</v>
      </c>
      <c r="AL23" s="494"/>
      <c r="AM23" s="670"/>
      <c r="AN23" s="670"/>
      <c r="AO23" s="494"/>
      <c r="AP23" s="494"/>
      <c r="AQ23" s="494"/>
      <c r="AR23" s="669">
        <v>37.6920767837585</v>
      </c>
      <c r="AS23" s="670">
        <v>49.96</v>
      </c>
    </row>
    <row r="24" spans="1:45" ht="15" customHeight="1">
      <c r="A24" s="384">
        <v>2006</v>
      </c>
      <c r="B24" s="351" t="s">
        <v>184</v>
      </c>
      <c r="C24" s="385">
        <v>75</v>
      </c>
      <c r="D24" s="387">
        <v>99</v>
      </c>
      <c r="E24" s="387">
        <v>100</v>
      </c>
      <c r="F24" s="387">
        <v>96</v>
      </c>
      <c r="G24" s="386">
        <v>81</v>
      </c>
      <c r="H24" s="386">
        <v>64</v>
      </c>
      <c r="I24" s="386">
        <v>61</v>
      </c>
      <c r="J24" s="386">
        <v>83</v>
      </c>
      <c r="K24" s="386">
        <v>88</v>
      </c>
      <c r="L24" s="386">
        <v>83</v>
      </c>
      <c r="M24" s="386">
        <v>79</v>
      </c>
      <c r="N24" s="388">
        <v>74</v>
      </c>
      <c r="X24" s="493" t="s">
        <v>19</v>
      </c>
      <c r="Y24" s="669">
        <v>20.118959333333333</v>
      </c>
      <c r="Z24" s="494"/>
      <c r="AA24" s="669"/>
      <c r="AB24" s="669">
        <v>4.702766646133335</v>
      </c>
      <c r="AC24" s="494"/>
      <c r="AD24" s="670"/>
      <c r="AE24" s="669">
        <v>2.41296559285209</v>
      </c>
      <c r="AF24" s="494"/>
      <c r="AG24" s="670"/>
      <c r="AH24" s="669">
        <v>4.298401350235685</v>
      </c>
      <c r="AI24" s="494"/>
      <c r="AJ24" s="670"/>
      <c r="AK24" s="669">
        <v>3.6618</v>
      </c>
      <c r="AL24" s="494"/>
      <c r="AM24" s="670"/>
      <c r="AN24" s="670"/>
      <c r="AO24" s="494"/>
      <c r="AP24" s="494"/>
      <c r="AQ24" s="494"/>
      <c r="AR24" s="669">
        <v>35.19489292255444</v>
      </c>
      <c r="AS24" s="670">
        <v>47.74</v>
      </c>
    </row>
    <row r="25" spans="1:45" ht="15" customHeight="1">
      <c r="A25" s="389"/>
      <c r="B25" s="351" t="s">
        <v>203</v>
      </c>
      <c r="C25" s="385">
        <v>56</v>
      </c>
      <c r="D25" s="387">
        <v>95</v>
      </c>
      <c r="E25" s="387">
        <v>99</v>
      </c>
      <c r="F25" s="387">
        <v>92</v>
      </c>
      <c r="G25" s="386">
        <v>72</v>
      </c>
      <c r="H25" s="386">
        <v>57</v>
      </c>
      <c r="I25" s="386">
        <v>54</v>
      </c>
      <c r="J25" s="386">
        <v>76</v>
      </c>
      <c r="K25" s="386">
        <v>86</v>
      </c>
      <c r="L25" s="386">
        <v>80</v>
      </c>
      <c r="M25" s="386">
        <v>74</v>
      </c>
      <c r="N25" s="388">
        <v>67</v>
      </c>
      <c r="X25" s="493" t="s">
        <v>20</v>
      </c>
      <c r="Y25" s="669">
        <v>18.520757916129035</v>
      </c>
      <c r="Z25" s="494"/>
      <c r="AA25" s="669"/>
      <c r="AB25" s="669">
        <v>3.613740996922303</v>
      </c>
      <c r="AC25" s="494"/>
      <c r="AD25" s="670"/>
      <c r="AE25" s="669">
        <v>2.1679541970337377</v>
      </c>
      <c r="AF25" s="494"/>
      <c r="AG25" s="670"/>
      <c r="AH25" s="669">
        <v>2.891520373322029</v>
      </c>
      <c r="AI25" s="494"/>
      <c r="AJ25" s="670"/>
      <c r="AK25" s="669">
        <v>2.891254032258064</v>
      </c>
      <c r="AL25" s="494"/>
      <c r="AM25" s="670"/>
      <c r="AN25" s="670"/>
      <c r="AO25" s="494"/>
      <c r="AP25" s="494"/>
      <c r="AQ25" s="494"/>
      <c r="AR25" s="669">
        <v>30.085227515665167</v>
      </c>
      <c r="AS25" s="670">
        <v>46.17</v>
      </c>
    </row>
    <row r="26" spans="1:45" ht="15" customHeight="1">
      <c r="A26" s="390"/>
      <c r="B26" s="352" t="s">
        <v>204</v>
      </c>
      <c r="C26" s="482">
        <v>99</v>
      </c>
      <c r="D26" s="397">
        <v>100</v>
      </c>
      <c r="E26" s="397">
        <v>100</v>
      </c>
      <c r="F26" s="397">
        <v>99</v>
      </c>
      <c r="G26" s="397">
        <v>91</v>
      </c>
      <c r="H26" s="392">
        <v>71</v>
      </c>
      <c r="I26" s="392">
        <v>76</v>
      </c>
      <c r="J26" s="392">
        <v>86</v>
      </c>
      <c r="K26" s="392">
        <v>89</v>
      </c>
      <c r="L26" s="392">
        <v>87</v>
      </c>
      <c r="M26" s="392">
        <v>82</v>
      </c>
      <c r="N26" s="393">
        <v>80</v>
      </c>
      <c r="X26" s="493" t="s">
        <v>21</v>
      </c>
      <c r="Y26" s="669">
        <v>16.274094343333335</v>
      </c>
      <c r="Z26" s="494"/>
      <c r="AA26" s="669"/>
      <c r="AB26" s="669">
        <v>2.4315336014835127</v>
      </c>
      <c r="AC26" s="494"/>
      <c r="AD26" s="670"/>
      <c r="AE26" s="669">
        <v>1.7956341045654436</v>
      </c>
      <c r="AF26" s="494"/>
      <c r="AG26" s="670"/>
      <c r="AH26" s="669">
        <v>1.4952697373423975</v>
      </c>
      <c r="AI26" s="494"/>
      <c r="AJ26" s="670"/>
      <c r="AK26" s="669">
        <v>1.78125</v>
      </c>
      <c r="AL26" s="494"/>
      <c r="AM26" s="670"/>
      <c r="AN26" s="670"/>
      <c r="AO26" s="494"/>
      <c r="AP26" s="494"/>
      <c r="AQ26" s="494"/>
      <c r="AR26" s="669">
        <v>23.777781786724688</v>
      </c>
      <c r="AS26" s="670">
        <v>39.49</v>
      </c>
    </row>
    <row r="27" spans="1:45" ht="12" customHeight="1">
      <c r="A27" s="915" t="s">
        <v>151</v>
      </c>
      <c r="B27" s="860"/>
      <c r="C27" s="860"/>
      <c r="D27" s="860"/>
      <c r="E27" s="860"/>
      <c r="F27" s="860"/>
      <c r="G27" s="860"/>
      <c r="H27" s="860"/>
      <c r="I27" s="860"/>
      <c r="J27" s="860"/>
      <c r="K27" s="860"/>
      <c r="L27" s="860"/>
      <c r="M27" s="860"/>
      <c r="N27" s="861"/>
      <c r="X27" s="493" t="s">
        <v>22</v>
      </c>
      <c r="Y27" s="669">
        <v>14.8977259</v>
      </c>
      <c r="Z27" s="494"/>
      <c r="AA27" s="669"/>
      <c r="AB27" s="669">
        <v>2.0627206397419364</v>
      </c>
      <c r="AC27" s="494"/>
      <c r="AD27" s="670"/>
      <c r="AE27" s="669">
        <v>1.6988137332946633</v>
      </c>
      <c r="AF27" s="494"/>
      <c r="AG27" s="670"/>
      <c r="AH27" s="669">
        <v>1.1333022849822962</v>
      </c>
      <c r="AI27" s="494"/>
      <c r="AJ27" s="670"/>
      <c r="AK27" s="669">
        <v>1.2491370967741933</v>
      </c>
      <c r="AL27" s="494"/>
      <c r="AM27" s="670"/>
      <c r="AN27" s="670"/>
      <c r="AO27" s="494"/>
      <c r="AP27" s="494"/>
      <c r="AQ27" s="494"/>
      <c r="AR27" s="669">
        <v>21.04169965479309</v>
      </c>
      <c r="AS27" s="670">
        <v>31.34</v>
      </c>
    </row>
    <row r="28" spans="1:14" ht="13.5" customHeight="1">
      <c r="A28" s="916" t="s">
        <v>212</v>
      </c>
      <c r="B28" s="918"/>
      <c r="C28" s="394">
        <v>22.608661346326166</v>
      </c>
      <c r="D28" s="395">
        <v>30.42584964037699</v>
      </c>
      <c r="E28" s="395">
        <v>64.2829511408344</v>
      </c>
      <c r="F28" s="395">
        <v>74.74111714263752</v>
      </c>
      <c r="G28" s="395">
        <v>77.43481465591442</v>
      </c>
      <c r="H28" s="395">
        <v>68.94230502911192</v>
      </c>
      <c r="I28" s="395">
        <v>58.13367254180372</v>
      </c>
      <c r="J28" s="395">
        <v>49.384506603617965</v>
      </c>
      <c r="K28" s="395">
        <v>37.312511720795875</v>
      </c>
      <c r="L28" s="395">
        <v>25.100003240642614</v>
      </c>
      <c r="M28" s="395">
        <v>12.979772025541648</v>
      </c>
      <c r="N28" s="396">
        <v>9.837693446026877</v>
      </c>
    </row>
    <row r="29" spans="1:14" ht="15" customHeight="1">
      <c r="A29" s="384">
        <v>2005</v>
      </c>
      <c r="B29" s="351" t="s">
        <v>184</v>
      </c>
      <c r="C29" s="385">
        <v>23.874327956989248</v>
      </c>
      <c r="D29" s="386">
        <v>34.247891865079374</v>
      </c>
      <c r="E29" s="386">
        <v>85.55107526881721</v>
      </c>
      <c r="F29" s="387">
        <v>100</v>
      </c>
      <c r="G29" s="387">
        <v>96.2589605734767</v>
      </c>
      <c r="H29" s="386">
        <v>86.24131944444446</v>
      </c>
      <c r="I29" s="386">
        <v>81.14639336917564</v>
      </c>
      <c r="J29" s="386">
        <v>76.26288082437279</v>
      </c>
      <c r="K29" s="386">
        <v>76.02430555555554</v>
      </c>
      <c r="L29" s="386">
        <v>83.21852598566306</v>
      </c>
      <c r="M29" s="386">
        <v>73.54456018518519</v>
      </c>
      <c r="N29" s="388">
        <v>58.3837365591398</v>
      </c>
    </row>
    <row r="30" spans="1:14" ht="15" customHeight="1">
      <c r="A30" s="389"/>
      <c r="B30" s="351" t="s">
        <v>203</v>
      </c>
      <c r="C30" s="385">
        <v>22.309027777777775</v>
      </c>
      <c r="D30" s="386">
        <v>21.09375</v>
      </c>
      <c r="E30" s="386">
        <v>51.5625</v>
      </c>
      <c r="F30" s="387">
        <v>100</v>
      </c>
      <c r="G30" s="387">
        <v>90.97222222222223</v>
      </c>
      <c r="H30" s="386">
        <v>82.29166666666667</v>
      </c>
      <c r="I30" s="386">
        <v>80.46875</v>
      </c>
      <c r="J30" s="386">
        <v>72.22222222222223</v>
      </c>
      <c r="K30" s="386">
        <v>72.39583333333334</v>
      </c>
      <c r="L30" s="386">
        <v>81.0763888888889</v>
      </c>
      <c r="M30" s="386">
        <v>66.05902777777779</v>
      </c>
      <c r="N30" s="388">
        <v>50.43402777777778</v>
      </c>
    </row>
    <row r="31" spans="1:14" ht="15" customHeight="1">
      <c r="A31" s="389"/>
      <c r="B31" s="351" t="s">
        <v>204</v>
      </c>
      <c r="C31" s="391">
        <v>25.260416666666668</v>
      </c>
      <c r="D31" s="392">
        <v>50.86805555555556</v>
      </c>
      <c r="E31" s="397">
        <v>100</v>
      </c>
      <c r="F31" s="397">
        <v>100</v>
      </c>
      <c r="G31" s="397">
        <v>100</v>
      </c>
      <c r="H31" s="397">
        <v>90.4513888888889</v>
      </c>
      <c r="I31" s="392">
        <v>81.77083333333334</v>
      </c>
      <c r="J31" s="392">
        <v>80.46875</v>
      </c>
      <c r="K31" s="392">
        <v>82.29166666666667</v>
      </c>
      <c r="L31" s="392">
        <v>84.98263888888889</v>
      </c>
      <c r="M31" s="392">
        <v>80.98958333333334</v>
      </c>
      <c r="N31" s="393">
        <v>65.71180555555556</v>
      </c>
    </row>
    <row r="32" spans="1:14" ht="15" customHeight="1">
      <c r="A32" s="384">
        <v>2006</v>
      </c>
      <c r="B32" s="351" t="s">
        <v>184</v>
      </c>
      <c r="C32" s="385">
        <v>50</v>
      </c>
      <c r="D32" s="386">
        <v>62</v>
      </c>
      <c r="E32" s="387">
        <v>97</v>
      </c>
      <c r="F32" s="387">
        <v>100</v>
      </c>
      <c r="G32" s="387">
        <v>92</v>
      </c>
      <c r="H32" s="386">
        <v>82</v>
      </c>
      <c r="I32" s="386">
        <v>71</v>
      </c>
      <c r="J32" s="386">
        <v>66</v>
      </c>
      <c r="K32" s="386">
        <v>57</v>
      </c>
      <c r="L32" s="386">
        <v>45</v>
      </c>
      <c r="M32" s="386">
        <v>33</v>
      </c>
      <c r="N32" s="388">
        <v>21</v>
      </c>
    </row>
    <row r="33" spans="1:14" ht="15" customHeight="1">
      <c r="A33" s="389"/>
      <c r="B33" s="351" t="s">
        <v>203</v>
      </c>
      <c r="C33" s="385">
        <v>43</v>
      </c>
      <c r="D33" s="386">
        <v>55</v>
      </c>
      <c r="E33" s="386">
        <v>80</v>
      </c>
      <c r="F33" s="387">
        <v>99</v>
      </c>
      <c r="G33" s="386">
        <v>86</v>
      </c>
      <c r="H33" s="386">
        <v>76</v>
      </c>
      <c r="I33" s="386">
        <v>69</v>
      </c>
      <c r="J33" s="386">
        <v>61</v>
      </c>
      <c r="K33" s="386">
        <v>52</v>
      </c>
      <c r="L33" s="386">
        <v>39</v>
      </c>
      <c r="M33" s="386">
        <v>29</v>
      </c>
      <c r="N33" s="388">
        <v>15</v>
      </c>
    </row>
    <row r="34" spans="1:14" ht="15" customHeight="1">
      <c r="A34" s="390"/>
      <c r="B34" s="352" t="s">
        <v>204</v>
      </c>
      <c r="C34" s="391">
        <v>56</v>
      </c>
      <c r="D34" s="392">
        <v>80</v>
      </c>
      <c r="E34" s="397">
        <v>100</v>
      </c>
      <c r="F34" s="397">
        <v>100</v>
      </c>
      <c r="G34" s="397">
        <v>98</v>
      </c>
      <c r="H34" s="392">
        <v>86</v>
      </c>
      <c r="I34" s="392">
        <v>76</v>
      </c>
      <c r="J34" s="392">
        <v>71</v>
      </c>
      <c r="K34" s="392">
        <v>61</v>
      </c>
      <c r="L34" s="392">
        <v>52</v>
      </c>
      <c r="M34" s="392">
        <v>39</v>
      </c>
      <c r="N34" s="393">
        <v>29</v>
      </c>
    </row>
    <row r="35" spans="1:14" ht="12" customHeight="1">
      <c r="A35" s="915" t="s">
        <v>152</v>
      </c>
      <c r="B35" s="860"/>
      <c r="C35" s="860"/>
      <c r="D35" s="860"/>
      <c r="E35" s="860"/>
      <c r="F35" s="860"/>
      <c r="G35" s="860"/>
      <c r="H35" s="860"/>
      <c r="I35" s="860"/>
      <c r="J35" s="860"/>
      <c r="K35" s="860"/>
      <c r="L35" s="860"/>
      <c r="M35" s="860"/>
      <c r="N35" s="861"/>
    </row>
    <row r="36" spans="1:14" ht="13.5" customHeight="1">
      <c r="A36" s="916" t="s">
        <v>212</v>
      </c>
      <c r="B36" s="918"/>
      <c r="C36" s="394">
        <v>31.880265050339023</v>
      </c>
      <c r="D36" s="395">
        <v>48.11860213830756</v>
      </c>
      <c r="E36" s="395">
        <v>72.85962862132729</v>
      </c>
      <c r="F36" s="395">
        <v>74.9516321656051</v>
      </c>
      <c r="G36" s="395">
        <v>77.43116909800698</v>
      </c>
      <c r="H36" s="395">
        <v>72.7937898089172</v>
      </c>
      <c r="I36" s="395">
        <v>65.12340764331209</v>
      </c>
      <c r="J36" s="395">
        <v>62.625333881241</v>
      </c>
      <c r="K36" s="395">
        <v>58.308917197452224</v>
      </c>
      <c r="L36" s="395">
        <v>46.039076946784455</v>
      </c>
      <c r="M36" s="395">
        <v>28.36385350318471</v>
      </c>
      <c r="N36" s="396">
        <v>19.89071810149989</v>
      </c>
    </row>
    <row r="37" spans="1:14" ht="15" customHeight="1">
      <c r="A37" s="384">
        <v>2005</v>
      </c>
      <c r="B37" s="351" t="s">
        <v>184</v>
      </c>
      <c r="C37" s="385">
        <v>0</v>
      </c>
      <c r="D37" s="386">
        <v>0.7108735213830755</v>
      </c>
      <c r="E37" s="386">
        <v>34.452229299363054</v>
      </c>
      <c r="F37" s="387">
        <v>98.74734607218684</v>
      </c>
      <c r="G37" s="387">
        <v>98.20731456749535</v>
      </c>
      <c r="H37" s="386">
        <v>88.66242038216558</v>
      </c>
      <c r="I37" s="387">
        <v>92.75734538730221</v>
      </c>
      <c r="J37" s="386">
        <v>87.45120197246766</v>
      </c>
      <c r="K37" s="386">
        <v>87.03821656050955</v>
      </c>
      <c r="L37" s="387">
        <v>90.84651736182454</v>
      </c>
      <c r="M37" s="386">
        <v>74.61783439490446</v>
      </c>
      <c r="N37" s="388">
        <v>33.727141976576924</v>
      </c>
    </row>
    <row r="38" spans="1:14" ht="15" customHeight="1">
      <c r="A38" s="389"/>
      <c r="B38" s="351" t="s">
        <v>203</v>
      </c>
      <c r="C38" s="385">
        <v>0</v>
      </c>
      <c r="D38" s="386">
        <v>0</v>
      </c>
      <c r="E38" s="386">
        <v>4.299363057324841</v>
      </c>
      <c r="F38" s="387">
        <v>94.42675159235668</v>
      </c>
      <c r="G38" s="387">
        <v>93.78980891719745</v>
      </c>
      <c r="H38" s="386">
        <v>85.98726114649682</v>
      </c>
      <c r="I38" s="386">
        <v>88.05732484076432</v>
      </c>
      <c r="J38" s="386">
        <v>82.80254777070064</v>
      </c>
      <c r="K38" s="386">
        <v>82.96178343949045</v>
      </c>
      <c r="L38" s="386">
        <v>86.14649681528662</v>
      </c>
      <c r="M38" s="386">
        <v>58.59872611464968</v>
      </c>
      <c r="N38" s="388">
        <v>11.78343949044586</v>
      </c>
    </row>
    <row r="39" spans="1:14" ht="15" customHeight="1">
      <c r="A39" s="389"/>
      <c r="B39" s="351" t="s">
        <v>204</v>
      </c>
      <c r="C39" s="391">
        <v>0</v>
      </c>
      <c r="D39" s="392">
        <v>3.9808917197452227</v>
      </c>
      <c r="E39" s="397">
        <v>93.94904458598727</v>
      </c>
      <c r="F39" s="397">
        <v>100</v>
      </c>
      <c r="G39" s="397">
        <v>99.68152866242038</v>
      </c>
      <c r="H39" s="397">
        <v>93.78980891719745</v>
      </c>
      <c r="I39" s="397">
        <v>95.22292993630573</v>
      </c>
      <c r="J39" s="397">
        <v>91.56050955414013</v>
      </c>
      <c r="K39" s="397">
        <v>92.51592356687897</v>
      </c>
      <c r="L39" s="397">
        <v>93.31210191082803</v>
      </c>
      <c r="M39" s="392">
        <v>86.14649681528662</v>
      </c>
      <c r="N39" s="393">
        <v>57.48407643312101</v>
      </c>
    </row>
    <row r="40" spans="1:14" ht="15" customHeight="1">
      <c r="A40" s="384">
        <v>2006</v>
      </c>
      <c r="B40" s="351" t="s">
        <v>184</v>
      </c>
      <c r="C40" s="385">
        <v>9</v>
      </c>
      <c r="D40" s="386">
        <v>22</v>
      </c>
      <c r="E40" s="386">
        <v>57</v>
      </c>
      <c r="F40" s="386">
        <v>70</v>
      </c>
      <c r="G40" s="386">
        <v>49</v>
      </c>
      <c r="H40" s="386">
        <v>28</v>
      </c>
      <c r="I40" s="386">
        <v>33</v>
      </c>
      <c r="J40" s="386">
        <v>52</v>
      </c>
      <c r="K40" s="386">
        <v>59</v>
      </c>
      <c r="L40" s="386">
        <v>61</v>
      </c>
      <c r="M40" s="386">
        <v>52</v>
      </c>
      <c r="N40" s="388">
        <v>41</v>
      </c>
    </row>
    <row r="41" spans="1:14" ht="15" customHeight="1">
      <c r="A41" s="389"/>
      <c r="B41" s="351" t="s">
        <v>203</v>
      </c>
      <c r="C41" s="385">
        <v>0</v>
      </c>
      <c r="D41" s="386">
        <v>14</v>
      </c>
      <c r="E41" s="386">
        <v>32</v>
      </c>
      <c r="F41" s="386">
        <v>62</v>
      </c>
      <c r="G41" s="386">
        <v>37</v>
      </c>
      <c r="H41" s="386">
        <v>24</v>
      </c>
      <c r="I41" s="386">
        <v>25</v>
      </c>
      <c r="J41" s="386">
        <v>47</v>
      </c>
      <c r="K41" s="386">
        <v>56</v>
      </c>
      <c r="L41" s="386">
        <v>57</v>
      </c>
      <c r="M41" s="386">
        <v>47</v>
      </c>
      <c r="N41" s="388">
        <v>32</v>
      </c>
    </row>
    <row r="42" spans="1:14" ht="15" customHeight="1">
      <c r="A42" s="390"/>
      <c r="B42" s="352" t="s">
        <v>204</v>
      </c>
      <c r="C42" s="391">
        <v>17</v>
      </c>
      <c r="D42" s="392">
        <v>33</v>
      </c>
      <c r="E42" s="392">
        <v>71</v>
      </c>
      <c r="F42" s="392">
        <v>74</v>
      </c>
      <c r="G42" s="392">
        <v>62</v>
      </c>
      <c r="H42" s="392">
        <v>37</v>
      </c>
      <c r="I42" s="392">
        <v>45</v>
      </c>
      <c r="J42" s="392">
        <v>56</v>
      </c>
      <c r="K42" s="392">
        <v>60</v>
      </c>
      <c r="L42" s="392">
        <v>64</v>
      </c>
      <c r="M42" s="392">
        <v>56</v>
      </c>
      <c r="N42" s="393">
        <v>50</v>
      </c>
    </row>
    <row r="43" spans="1:14" ht="12" customHeight="1">
      <c r="A43" s="915" t="s">
        <v>211</v>
      </c>
      <c r="B43" s="860"/>
      <c r="C43" s="860"/>
      <c r="D43" s="860"/>
      <c r="E43" s="860"/>
      <c r="F43" s="860"/>
      <c r="G43" s="860"/>
      <c r="H43" s="860"/>
      <c r="I43" s="860"/>
      <c r="J43" s="860"/>
      <c r="K43" s="860"/>
      <c r="L43" s="860"/>
      <c r="M43" s="860"/>
      <c r="N43" s="861"/>
    </row>
    <row r="44" spans="1:14" ht="13.5" customHeight="1">
      <c r="A44" s="916" t="s">
        <v>212</v>
      </c>
      <c r="B44" s="918"/>
      <c r="C44" s="394">
        <v>49.05692530552254</v>
      </c>
      <c r="D44" s="395">
        <v>56.498040231527604</v>
      </c>
      <c r="E44" s="395">
        <v>77.3311330577234</v>
      </c>
      <c r="F44" s="395">
        <v>81.50642327615797</v>
      </c>
      <c r="G44" s="395">
        <v>82.93354439715617</v>
      </c>
      <c r="H44" s="395">
        <v>78.7027213643602</v>
      </c>
      <c r="I44" s="395">
        <v>74.52947088183552</v>
      </c>
      <c r="J44" s="395">
        <v>72.56849592560359</v>
      </c>
      <c r="K44" s="395">
        <v>67.7606717800432</v>
      </c>
      <c r="L44" s="395">
        <v>57.923041039016496</v>
      </c>
      <c r="M44" s="395">
        <v>45.77932573493394</v>
      </c>
      <c r="N44" s="396">
        <v>40.511551125901214</v>
      </c>
    </row>
    <row r="45" spans="1:14" ht="13.5" customHeight="1">
      <c r="A45" s="384">
        <v>2005</v>
      </c>
      <c r="B45" s="347" t="s">
        <v>184</v>
      </c>
      <c r="C45" s="391">
        <v>44.266958152707225</v>
      </c>
      <c r="D45" s="392">
        <v>49.630067660487384</v>
      </c>
      <c r="E45" s="392">
        <v>76.02630827133045</v>
      </c>
      <c r="F45" s="397">
        <v>97.35271467077396</v>
      </c>
      <c r="G45" s="397">
        <v>92.63914939073622</v>
      </c>
      <c r="H45" s="392">
        <v>88.31600564754204</v>
      </c>
      <c r="I45" s="397">
        <v>90.64863924876099</v>
      </c>
      <c r="J45" s="392">
        <v>87.40606406896298</v>
      </c>
      <c r="K45" s="392">
        <v>88.77165960723914</v>
      </c>
      <c r="L45" s="397">
        <v>89.77045474306581</v>
      </c>
      <c r="M45" s="392">
        <v>80.18226158387883</v>
      </c>
      <c r="N45" s="393">
        <v>62.18713900654601</v>
      </c>
    </row>
    <row r="46" spans="1:14" ht="13.5" customHeight="1">
      <c r="A46" s="384">
        <v>2006</v>
      </c>
      <c r="B46" s="353" t="s">
        <v>184</v>
      </c>
      <c r="C46" s="630">
        <v>58.8</v>
      </c>
      <c r="D46" s="630">
        <v>68.3</v>
      </c>
      <c r="E46" s="631">
        <v>90.3</v>
      </c>
      <c r="F46" s="631">
        <v>92</v>
      </c>
      <c r="G46" s="630">
        <v>78.6</v>
      </c>
      <c r="H46" s="630">
        <v>68</v>
      </c>
      <c r="I46" s="630">
        <v>64.2</v>
      </c>
      <c r="J46" s="630">
        <v>69.9</v>
      </c>
      <c r="K46" s="630">
        <v>63.4</v>
      </c>
      <c r="L46" s="630">
        <v>59.1</v>
      </c>
      <c r="M46" s="630">
        <v>54.5</v>
      </c>
      <c r="N46" s="630">
        <v>45.3</v>
      </c>
    </row>
    <row r="47" spans="1:14" ht="12" customHeight="1">
      <c r="A47" s="915" t="s">
        <v>177</v>
      </c>
      <c r="B47" s="860"/>
      <c r="C47" s="860"/>
      <c r="D47" s="860"/>
      <c r="E47" s="860"/>
      <c r="F47" s="860"/>
      <c r="G47" s="860"/>
      <c r="H47" s="860"/>
      <c r="I47" s="860"/>
      <c r="J47" s="860"/>
      <c r="K47" s="860"/>
      <c r="L47" s="860"/>
      <c r="M47" s="860"/>
      <c r="N47" s="861"/>
    </row>
    <row r="48" spans="1:14" ht="15" customHeight="1">
      <c r="A48" s="384">
        <v>2005</v>
      </c>
      <c r="B48" s="347" t="s">
        <v>184</v>
      </c>
      <c r="C48" s="385">
        <v>92.88298545224539</v>
      </c>
      <c r="D48" s="387">
        <v>98.12745098039215</v>
      </c>
      <c r="E48" s="387">
        <v>100</v>
      </c>
      <c r="F48" s="387">
        <v>99.72810457516343</v>
      </c>
      <c r="G48" s="387">
        <v>99.14231499051233</v>
      </c>
      <c r="H48" s="387">
        <v>97.27712418300652</v>
      </c>
      <c r="I48" s="387">
        <v>99.21189120809613</v>
      </c>
      <c r="J48" s="387">
        <v>99.77735610373182</v>
      </c>
      <c r="K48" s="387">
        <v>100</v>
      </c>
      <c r="L48" s="387">
        <v>98.39974699557244</v>
      </c>
      <c r="M48" s="386">
        <v>84.64836601307188</v>
      </c>
      <c r="N48" s="388">
        <v>70.34155597722958</v>
      </c>
    </row>
    <row r="49" spans="1:14" ht="15" customHeight="1">
      <c r="A49" s="398"/>
      <c r="B49" s="347" t="s">
        <v>203</v>
      </c>
      <c r="C49" s="385">
        <v>90.70588235294117</v>
      </c>
      <c r="D49" s="387">
        <v>94.31372549019608</v>
      </c>
      <c r="E49" s="387">
        <v>100</v>
      </c>
      <c r="F49" s="387">
        <v>99.37254901960785</v>
      </c>
      <c r="G49" s="387">
        <v>95.92156862745098</v>
      </c>
      <c r="H49" s="387">
        <v>94.31372549019608</v>
      </c>
      <c r="I49" s="387">
        <v>95.92156862745098</v>
      </c>
      <c r="J49" s="387">
        <v>99.37254901960785</v>
      </c>
      <c r="K49" s="387">
        <v>100</v>
      </c>
      <c r="L49" s="387">
        <v>92.70588235294119</v>
      </c>
      <c r="M49" s="386">
        <v>79.6078431372549</v>
      </c>
      <c r="N49" s="388">
        <v>59.01960784313726</v>
      </c>
    </row>
    <row r="50" spans="1:14" ht="15" customHeight="1">
      <c r="A50" s="399"/>
      <c r="B50" s="353" t="s">
        <v>204</v>
      </c>
      <c r="C50" s="391">
        <v>94.31372549019608</v>
      </c>
      <c r="D50" s="397">
        <v>100</v>
      </c>
      <c r="E50" s="397">
        <v>100</v>
      </c>
      <c r="F50" s="397">
        <v>100</v>
      </c>
      <c r="G50" s="397">
        <v>100</v>
      </c>
      <c r="H50" s="397">
        <v>99.17647058823529</v>
      </c>
      <c r="I50" s="397">
        <v>100</v>
      </c>
      <c r="J50" s="397">
        <v>100</v>
      </c>
      <c r="K50" s="397">
        <v>100</v>
      </c>
      <c r="L50" s="397">
        <v>100</v>
      </c>
      <c r="M50" s="397">
        <v>92.15686274509804</v>
      </c>
      <c r="N50" s="393">
        <v>80.11764705882352</v>
      </c>
    </row>
    <row r="51" spans="1:14" ht="15" customHeight="1">
      <c r="A51" s="384">
        <v>2006</v>
      </c>
      <c r="B51" s="347" t="s">
        <v>184</v>
      </c>
      <c r="C51" s="385">
        <v>65</v>
      </c>
      <c r="D51" s="386">
        <v>86</v>
      </c>
      <c r="E51" s="387">
        <v>100</v>
      </c>
      <c r="F51" s="387">
        <v>100</v>
      </c>
      <c r="G51" s="387">
        <v>97</v>
      </c>
      <c r="H51" s="386">
        <v>81</v>
      </c>
      <c r="I51" s="386">
        <v>79</v>
      </c>
      <c r="J51" s="387">
        <v>92</v>
      </c>
      <c r="K51" s="387">
        <v>95</v>
      </c>
      <c r="L51" s="386">
        <v>80</v>
      </c>
      <c r="M51" s="386">
        <v>66</v>
      </c>
      <c r="N51" s="388">
        <v>55</v>
      </c>
    </row>
    <row r="52" spans="1:14" ht="15" customHeight="1">
      <c r="A52" s="398"/>
      <c r="B52" s="347" t="s">
        <v>203</v>
      </c>
      <c r="C52" s="385">
        <v>59</v>
      </c>
      <c r="D52" s="386">
        <v>76</v>
      </c>
      <c r="E52" s="387">
        <v>100</v>
      </c>
      <c r="F52" s="387">
        <v>100</v>
      </c>
      <c r="G52" s="387">
        <v>91</v>
      </c>
      <c r="H52" s="386">
        <v>73</v>
      </c>
      <c r="I52" s="386">
        <v>74</v>
      </c>
      <c r="J52" s="386">
        <v>89</v>
      </c>
      <c r="K52" s="386">
        <v>90</v>
      </c>
      <c r="L52" s="386">
        <v>71</v>
      </c>
      <c r="M52" s="386">
        <v>63</v>
      </c>
      <c r="N52" s="388">
        <v>46</v>
      </c>
    </row>
    <row r="53" spans="1:14" ht="15" customHeight="1">
      <c r="A53" s="399"/>
      <c r="B53" s="353" t="s">
        <v>204</v>
      </c>
      <c r="C53" s="391">
        <v>76</v>
      </c>
      <c r="D53" s="397">
        <v>100</v>
      </c>
      <c r="E53" s="397">
        <v>100</v>
      </c>
      <c r="F53" s="397">
        <v>100</v>
      </c>
      <c r="G53" s="397">
        <v>100</v>
      </c>
      <c r="H53" s="397">
        <v>90</v>
      </c>
      <c r="I53" s="392">
        <v>88</v>
      </c>
      <c r="J53" s="397">
        <v>94</v>
      </c>
      <c r="K53" s="397">
        <v>97</v>
      </c>
      <c r="L53" s="392">
        <v>89</v>
      </c>
      <c r="M53" s="392">
        <v>71</v>
      </c>
      <c r="N53" s="393">
        <v>63</v>
      </c>
    </row>
    <row r="54" spans="1:7" ht="9.75" customHeight="1">
      <c r="A54" s="402" t="s">
        <v>213</v>
      </c>
      <c r="B54" s="400"/>
      <c r="C54" s="401"/>
      <c r="D54" s="401"/>
      <c r="E54" s="401"/>
      <c r="F54" s="401"/>
      <c r="G54" s="401"/>
    </row>
    <row r="55" ht="12.75">
      <c r="A55" s="194" t="s">
        <v>154</v>
      </c>
    </row>
    <row r="56" spans="1:15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5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5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5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5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5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5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5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mergeCells count="20">
    <mergeCell ref="AO2:AP2"/>
    <mergeCell ref="AK2:AM2"/>
    <mergeCell ref="AH2:AJ2"/>
    <mergeCell ref="AE2:AG2"/>
    <mergeCell ref="Y2:AA2"/>
    <mergeCell ref="AB2:AD2"/>
    <mergeCell ref="A20:B20"/>
    <mergeCell ref="A28:B28"/>
    <mergeCell ref="A3:N3"/>
    <mergeCell ref="A36:B36"/>
    <mergeCell ref="A44:B44"/>
    <mergeCell ref="A47:N47"/>
    <mergeCell ref="A11:N11"/>
    <mergeCell ref="A43:N43"/>
    <mergeCell ref="A1:T1"/>
    <mergeCell ref="A19:N19"/>
    <mergeCell ref="A27:N27"/>
    <mergeCell ref="A35:N35"/>
    <mergeCell ref="A4:B4"/>
    <mergeCell ref="A12:B12"/>
  </mergeCells>
  <printOptions/>
  <pageMargins left="0.5118110236220472" right="0.5118110236220472" top="0.7086614173228347" bottom="0.1968503937007874" header="0.5118110236220472" footer="0.11811023622047245"/>
  <pageSetup horizontalDpi="300" verticalDpi="300" orientation="portrait" paperSize="9" r:id="rId2"/>
  <headerFooter alignWithMargins="0">
    <oddHeader>&amp;C16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 Technical Unit</dc:creator>
  <cp:keywords/>
  <dc:description/>
  <cp:lastModifiedBy>madina</cp:lastModifiedBy>
  <cp:lastPrinted>2007-06-15T06:19:25Z</cp:lastPrinted>
  <dcterms:created xsi:type="dcterms:W3CDTF">2003-06-18T05:44:28Z</dcterms:created>
  <dcterms:modified xsi:type="dcterms:W3CDTF">2007-06-15T06:20:02Z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8a2b203d-591d-4836-8ea2-47af704a901f</vt:lpwstr>
  </property>
  <property fmtid="{D5CDD505-2E9C-101B-9397-08002B2CF9AE}" pid="5" name="PublishingVariationRelationshipLinkField">
    <vt:lpwstr>http://statsmauritius.gov.mu/Relationships List/2583_.000, /Relationships List/2583_.000</vt:lpwstr>
  </property>
</Properties>
</file>