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45" windowWidth="9360" windowHeight="5025" firstSheet="8" activeTab="8"/>
  </bookViews>
  <sheets>
    <sheet name="Table-1" sheetId="1" r:id="rId1"/>
    <sheet name="Table-4" sheetId="2" r:id="rId2"/>
    <sheet name="Table-4 cont'd" sheetId="3" r:id="rId3"/>
    <sheet name="Table-5" sheetId="4" r:id="rId4"/>
    <sheet name="Table-5 cont'd" sheetId="5" r:id="rId5"/>
    <sheet name="Table-6" sheetId="6" r:id="rId6"/>
    <sheet name="Table-7" sheetId="7" r:id="rId7"/>
    <sheet name="Table-8" sheetId="8" r:id="rId8"/>
    <sheet name="Table-9" sheetId="9" r:id="rId9"/>
    <sheet name="Table-9 cont'd" sheetId="10" r:id="rId10"/>
    <sheet name="Table-9 cont'd .." sheetId="11" r:id="rId11"/>
    <sheet name="Table-10" sheetId="12" r:id="rId12"/>
    <sheet name="Table-11" sheetId="13" r:id="rId13"/>
    <sheet name="Table-11 cont'd" sheetId="14" r:id="rId14"/>
    <sheet name="Table-11 cont'd.." sheetId="15" r:id="rId15"/>
    <sheet name="Table-12" sheetId="16" r:id="rId16"/>
  </sheets>
  <definedNames>
    <definedName name="_xlnm.Print_Area" localSheetId="0">'Table-1'!$A:$IV</definedName>
  </definedNames>
  <calcPr fullCalcOnLoad="1"/>
</workbook>
</file>

<file path=xl/sharedStrings.xml><?xml version="1.0" encoding="utf-8"?>
<sst xmlns="http://schemas.openxmlformats.org/spreadsheetml/2006/main" count="676" uniqueCount="302">
  <si>
    <t>Period</t>
  </si>
  <si>
    <t>Price indices</t>
  </si>
  <si>
    <t>Terms of</t>
  </si>
  <si>
    <t>Export</t>
  </si>
  <si>
    <t>Import</t>
  </si>
  <si>
    <t>1st Qr</t>
  </si>
  <si>
    <t>2nd Qr</t>
  </si>
  <si>
    <t>3rd Qr</t>
  </si>
  <si>
    <t>4th Qr</t>
  </si>
  <si>
    <t>Weight</t>
  </si>
  <si>
    <t>Year</t>
  </si>
  <si>
    <t xml:space="preserve">      of which:</t>
  </si>
  <si>
    <t xml:space="preserve">               Sugar</t>
  </si>
  <si>
    <t>SITC¹</t>
  </si>
  <si>
    <t xml:space="preserve"> Section</t>
  </si>
  <si>
    <t xml:space="preserve"> Description</t>
  </si>
  <si>
    <t>Average</t>
  </si>
  <si>
    <t>Food and live animals</t>
  </si>
  <si>
    <t>Fish and fish  preparations</t>
  </si>
  <si>
    <t>Cereals and cereal preparations</t>
  </si>
  <si>
    <t>Sugar</t>
  </si>
  <si>
    <t>Molasses</t>
  </si>
  <si>
    <t>Feeding stuff for animals</t>
  </si>
  <si>
    <t>Crude materials, inedible, except fuels</t>
  </si>
  <si>
    <t>Crude animal and vegetable materials</t>
  </si>
  <si>
    <t>Fertilisers</t>
  </si>
  <si>
    <t>Manufactured goods classified chiefly by material</t>
  </si>
  <si>
    <t>Paper, paperboard and articles of paper pulp, of paper or of paperboard</t>
  </si>
  <si>
    <t>Textile yarn, fabrics, made-up articles, n.e.s &amp; related products</t>
  </si>
  <si>
    <t>Non-metallic mineral manufactures</t>
  </si>
  <si>
    <t>¹ The Standard International Trade Classification Revision 3 (SITC Rev 3)</t>
  </si>
  <si>
    <r>
      <t>2</t>
    </r>
    <r>
      <rPr>
        <sz val="10"/>
        <rFont val="CG Times"/>
        <family val="1"/>
      </rPr>
      <t xml:space="preserve"> Revised</t>
    </r>
  </si>
  <si>
    <r>
      <t>3</t>
    </r>
    <r>
      <rPr>
        <sz val="10"/>
        <rFont val="CG Times"/>
        <family val="1"/>
      </rPr>
      <t xml:space="preserve"> Provisional</t>
    </r>
  </si>
  <si>
    <t>Miscellaneous manufactured articles</t>
  </si>
  <si>
    <t xml:space="preserve"> Articles of apparel and clothing accessories</t>
  </si>
  <si>
    <t>Men's or boys' coats, jackets, suits, blazers, trousers, shorts, shirts etc, not knitted or crocheted</t>
  </si>
  <si>
    <t xml:space="preserve">Women's or girls' coats, jackets, suits, blazers, trousers, shorts, shirts etc, not knitted or crocheted </t>
  </si>
  <si>
    <t xml:space="preserve">Men's or boys' coats, jackets, suits, blazers, trousers, shorts, shirts etc, knitted or crochetted </t>
  </si>
  <si>
    <t xml:space="preserve">Women's or girls' coats, jackets, suits, blazers, trousers, shorts, shirts etc, knitted or crochetted </t>
  </si>
  <si>
    <t>Articles of apparel, of textile fabrics, whether or not knitted or crocheted</t>
  </si>
  <si>
    <t>Clothing accessories, of textile fabrics, whether or not knitted or crocheted</t>
  </si>
  <si>
    <t xml:space="preserve"> Optical goods,n.e.s, watches and clocks</t>
  </si>
  <si>
    <t>Optical goods</t>
  </si>
  <si>
    <t>Watches and clocks</t>
  </si>
  <si>
    <t xml:space="preserve">Overall </t>
  </si>
  <si>
    <t>to</t>
  </si>
  <si>
    <t>Qr 1</t>
  </si>
  <si>
    <t>Qr 2</t>
  </si>
  <si>
    <t>Qr 3</t>
  </si>
  <si>
    <t>Qr 4</t>
  </si>
  <si>
    <t>Reference year 2003 = 100</t>
  </si>
  <si>
    <t>1st Qr 05</t>
  </si>
  <si>
    <t>Reference year 2003=100</t>
  </si>
  <si>
    <t>Section</t>
  </si>
  <si>
    <t>Average 2003</t>
  </si>
  <si>
    <t>Overall Index</t>
  </si>
  <si>
    <t>Mineral fuels, lubricants and related materials</t>
  </si>
  <si>
    <t>Animal and vegetable oils, fats and waxes</t>
  </si>
  <si>
    <t>Chemical materials &amp; related products, n.e.s</t>
  </si>
  <si>
    <t>Machinery and transport equipment</t>
  </si>
  <si>
    <t>¹ The standard International Trade Classification Revision 3 (SITC Rev. 3)</t>
  </si>
  <si>
    <t>² Revised</t>
  </si>
  <si>
    <t xml:space="preserve"> Reference year 2003=100</t>
  </si>
  <si>
    <t>Section/  Division</t>
  </si>
  <si>
    <t>Section 0</t>
  </si>
  <si>
    <t>Div 01</t>
  </si>
  <si>
    <t xml:space="preserve">   Meat and meat preparations</t>
  </si>
  <si>
    <t>Div 02</t>
  </si>
  <si>
    <t xml:space="preserve">   Dairy products and birds' eggs</t>
  </si>
  <si>
    <t>Div 03</t>
  </si>
  <si>
    <t xml:space="preserve">   Fish, crustaceans, etc, and preparations thereof</t>
  </si>
  <si>
    <t>Div 04</t>
  </si>
  <si>
    <t xml:space="preserve">   Cereals and cereal preparations</t>
  </si>
  <si>
    <t xml:space="preserve">   of which:</t>
  </si>
  <si>
    <t xml:space="preserve">      Wheat (including spelt) &amp; meslin, unmilled</t>
  </si>
  <si>
    <t>Div 05</t>
  </si>
  <si>
    <t xml:space="preserve">   Vegetables and fruit</t>
  </si>
  <si>
    <t>Div 09</t>
  </si>
  <si>
    <t xml:space="preserve">   Miscellaneous edible products and preparations</t>
  </si>
  <si>
    <t>Section 2</t>
  </si>
  <si>
    <t>Div 24</t>
  </si>
  <si>
    <t xml:space="preserve">   Cork and wood</t>
  </si>
  <si>
    <t>Div 26</t>
  </si>
  <si>
    <t>Section 3</t>
  </si>
  <si>
    <t>Div 32</t>
  </si>
  <si>
    <t xml:space="preserve">   Coal, coke and briquettes</t>
  </si>
  <si>
    <t>Div 33</t>
  </si>
  <si>
    <t xml:space="preserve">   Petroleum, petroleum products and related materials</t>
  </si>
  <si>
    <t>Div 34</t>
  </si>
  <si>
    <t xml:space="preserve">   Gas, natural and manufactured</t>
  </si>
  <si>
    <t>Section 4</t>
  </si>
  <si>
    <t>Div 42</t>
  </si>
  <si>
    <t xml:space="preserve">   Fixed vegetable fats and oils, crude, refined or fractionated</t>
  </si>
  <si>
    <t>Section 5</t>
  </si>
  <si>
    <t>Div 54</t>
  </si>
  <si>
    <t xml:space="preserve">   Medical and pharmaceutical products</t>
  </si>
  <si>
    <t>Div 55</t>
  </si>
  <si>
    <t>Div 59</t>
  </si>
  <si>
    <t xml:space="preserve">   Chemical materials &amp; products, n.e.s</t>
  </si>
  <si>
    <t>Section 6</t>
  </si>
  <si>
    <t>Div 64</t>
  </si>
  <si>
    <t xml:space="preserve">   Paper, paperboard and articles of paper pulp</t>
  </si>
  <si>
    <t xml:space="preserve">      Paper and paperboard</t>
  </si>
  <si>
    <t>Div 65</t>
  </si>
  <si>
    <t xml:space="preserve">   Textile yarn, fabrics, made-up articles, n.e.s</t>
  </si>
  <si>
    <t xml:space="preserve">      Textile yarn </t>
  </si>
  <si>
    <t xml:space="preserve">      Fabrics, woven, of man-made textile materials </t>
  </si>
  <si>
    <t>Div 66</t>
  </si>
  <si>
    <t xml:space="preserve">   Non-metallic mineral manufactures, n.e.s.</t>
  </si>
  <si>
    <t xml:space="preserve">      Pearls, precious and semi-precious stones, unworked or worked</t>
  </si>
  <si>
    <t>Div 67</t>
  </si>
  <si>
    <t xml:space="preserve">   Iron and steel</t>
  </si>
  <si>
    <t>Div 69</t>
  </si>
  <si>
    <t xml:space="preserve">   Manufactures of metals, n.e.s.</t>
  </si>
  <si>
    <t>Section 7</t>
  </si>
  <si>
    <t>Div 74</t>
  </si>
  <si>
    <t xml:space="preserve">   General industrial machinery &amp; equipment, n.e.s.</t>
  </si>
  <si>
    <t>Div 75</t>
  </si>
  <si>
    <t xml:space="preserve">   Office machines and automatic data processing machines</t>
  </si>
  <si>
    <t>Div 76</t>
  </si>
  <si>
    <t>Div 78</t>
  </si>
  <si>
    <t xml:space="preserve">   Road vehicles (including air-cushion vehicles)</t>
  </si>
  <si>
    <t>Section 8</t>
  </si>
  <si>
    <t>Div 87</t>
  </si>
  <si>
    <t xml:space="preserve">   Professional, scientific and controlling inst. and app.</t>
  </si>
  <si>
    <t>Div 89</t>
  </si>
  <si>
    <t xml:space="preserve">   Miscellaneous manufactured articles, n.e.s.</t>
  </si>
  <si>
    <t xml:space="preserve">      Articles, n.e.s. of plastics</t>
  </si>
  <si>
    <t xml:space="preserve">Weight </t>
  </si>
  <si>
    <t>Percentage change from</t>
  </si>
  <si>
    <t>Section/ Group</t>
  </si>
  <si>
    <t xml:space="preserve">   Textile yarn, fabrics, made-up articles nes</t>
  </si>
  <si>
    <t xml:space="preserve">      Knitted/crocheted fabric including tubular knit, fabrics nes</t>
  </si>
  <si>
    <t xml:space="preserve">Reference year 2003=100 </t>
  </si>
  <si>
    <r>
      <t>3</t>
    </r>
    <r>
      <rPr>
        <sz val="10"/>
        <color indexed="8"/>
        <rFont val="CG Times"/>
        <family val="1"/>
      </rPr>
      <t xml:space="preserve"> Provisional</t>
    </r>
  </si>
  <si>
    <t>Reference year  :  2003 = 1 0 0</t>
  </si>
  <si>
    <t>% change</t>
  </si>
  <si>
    <t>Price</t>
  </si>
  <si>
    <t>Overall</t>
  </si>
  <si>
    <t>Value</t>
  </si>
  <si>
    <t xml:space="preserve">1st Qr </t>
  </si>
  <si>
    <t xml:space="preserve">3rd Qr </t>
  </si>
  <si>
    <t xml:space="preserve">Qr 3 </t>
  </si>
  <si>
    <r>
      <t xml:space="preserve">Qr 4 </t>
    </r>
  </si>
  <si>
    <t xml:space="preserve">2nd Qr </t>
  </si>
  <si>
    <r>
      <t>Table 6 - Quarterly Export Price Index by SITC</t>
    </r>
    <r>
      <rPr>
        <b/>
        <vertAlign val="superscript"/>
        <sz val="12"/>
        <rFont val="CG Times"/>
        <family val="0"/>
      </rPr>
      <t>1</t>
    </r>
    <r>
      <rPr>
        <b/>
        <sz val="12"/>
        <rFont val="CG Times"/>
        <family val="1"/>
      </rPr>
      <t>,  Year 2003</t>
    </r>
  </si>
  <si>
    <t>F.O.B Value (Rs Mn)</t>
  </si>
  <si>
    <t>C.I.F Value (Rs Mn)</t>
  </si>
  <si>
    <t>2nd Qr 05</t>
  </si>
  <si>
    <r>
      <t>1</t>
    </r>
    <r>
      <rPr>
        <b/>
        <vertAlign val="superscript"/>
        <sz val="10"/>
        <color indexed="8"/>
        <rFont val="CG Times"/>
        <family val="1"/>
      </rPr>
      <t>st</t>
    </r>
    <r>
      <rPr>
        <b/>
        <sz val="10"/>
        <color indexed="8"/>
        <rFont val="CG Times"/>
        <family val="1"/>
      </rPr>
      <t xml:space="preserve"> Qr 05                    to               2</t>
    </r>
    <r>
      <rPr>
        <b/>
        <vertAlign val="superscript"/>
        <sz val="10"/>
        <color indexed="8"/>
        <rFont val="CG Times"/>
        <family val="0"/>
      </rPr>
      <t>nd</t>
    </r>
    <r>
      <rPr>
        <b/>
        <sz val="10"/>
        <color indexed="8"/>
        <rFont val="CG Times"/>
        <family val="1"/>
      </rPr>
      <t xml:space="preserve"> Qr 05</t>
    </r>
  </si>
  <si>
    <r>
      <t>1</t>
    </r>
    <r>
      <rPr>
        <b/>
        <vertAlign val="superscript"/>
        <sz val="10"/>
        <color indexed="8"/>
        <rFont val="Arial"/>
        <family val="2"/>
      </rPr>
      <t>st</t>
    </r>
    <r>
      <rPr>
        <b/>
        <sz val="10"/>
        <color indexed="8"/>
        <rFont val="Arial"/>
        <family val="2"/>
      </rPr>
      <t xml:space="preserve"> Qr 05                   to               2</t>
    </r>
    <r>
      <rPr>
        <b/>
        <vertAlign val="superscript"/>
        <sz val="10"/>
        <color indexed="8"/>
        <rFont val="Arial"/>
        <family val="2"/>
      </rPr>
      <t>nd</t>
    </r>
    <r>
      <rPr>
        <b/>
        <sz val="10"/>
        <color indexed="8"/>
        <rFont val="Arial"/>
        <family val="2"/>
      </rPr>
      <t xml:space="preserve"> Qr 05</t>
    </r>
  </si>
  <si>
    <t>¹ The Standard International Trade Classification Revision 3 (SITC Rev. 3)</t>
  </si>
  <si>
    <t>Reference year 1997 = 100</t>
  </si>
  <si>
    <t>Note: A crude method of converting an index from the new reference year to the old one is to multiply the new index by 1.287. Conversely, an index on the old reference period can be converted to the new reference period by dividing the old index by 1.287.</t>
  </si>
  <si>
    <t xml:space="preserve">   Fixed vegetable fats and oils, crude, refined or </t>
  </si>
  <si>
    <t xml:space="preserve">   fractionated</t>
  </si>
  <si>
    <t xml:space="preserve">      Cotton fabrics, woven (not including narrow or special</t>
  </si>
  <si>
    <t xml:space="preserve">      fabrics)</t>
  </si>
  <si>
    <t xml:space="preserve">      clay mats.)</t>
  </si>
  <si>
    <t xml:space="preserve">   apparatus </t>
  </si>
  <si>
    <t>3rd Qr 05</t>
  </si>
  <si>
    <t xml:space="preserve">Qr 4 </t>
  </si>
  <si>
    <r>
      <t>2</t>
    </r>
    <r>
      <rPr>
        <b/>
        <vertAlign val="superscript"/>
        <sz val="10"/>
        <color indexed="8"/>
        <rFont val="CG Times"/>
        <family val="1"/>
      </rPr>
      <t>nd</t>
    </r>
    <r>
      <rPr>
        <b/>
        <sz val="10"/>
        <color indexed="8"/>
        <rFont val="CG Times"/>
        <family val="1"/>
      </rPr>
      <t xml:space="preserve"> Qr 05                    to               3</t>
    </r>
    <r>
      <rPr>
        <b/>
        <vertAlign val="superscript"/>
        <sz val="10"/>
        <color indexed="8"/>
        <rFont val="CG Times"/>
        <family val="0"/>
      </rPr>
      <t>rd</t>
    </r>
    <r>
      <rPr>
        <b/>
        <sz val="10"/>
        <color indexed="8"/>
        <rFont val="CG Times"/>
        <family val="1"/>
      </rPr>
      <t xml:space="preserve"> Qr 05</t>
    </r>
  </si>
  <si>
    <r>
      <t>2</t>
    </r>
    <r>
      <rPr>
        <b/>
        <vertAlign val="superscript"/>
        <sz val="10"/>
        <color indexed="8"/>
        <rFont val="Arial"/>
        <family val="2"/>
      </rPr>
      <t>nd</t>
    </r>
    <r>
      <rPr>
        <b/>
        <sz val="10"/>
        <color indexed="8"/>
        <rFont val="Arial"/>
        <family val="2"/>
      </rPr>
      <t xml:space="preserve"> Qr 05                   to               3</t>
    </r>
    <r>
      <rPr>
        <b/>
        <vertAlign val="superscript"/>
        <sz val="10"/>
        <color indexed="8"/>
        <rFont val="Arial"/>
        <family val="2"/>
      </rPr>
      <t>rd</t>
    </r>
    <r>
      <rPr>
        <b/>
        <sz val="10"/>
        <color indexed="8"/>
        <rFont val="Arial"/>
        <family val="2"/>
      </rPr>
      <t xml:space="preserve"> Qr 05</t>
    </r>
  </si>
  <si>
    <t>Chemicals and related products, n.e.s</t>
  </si>
  <si>
    <t xml:space="preserve">      &amp; clay mats.)</t>
  </si>
  <si>
    <t xml:space="preserve">      Lime, cement &amp; fab. const. materials (except glass </t>
  </si>
  <si>
    <t xml:space="preserve">      Pearls, precious and semi-precious stones, </t>
  </si>
  <si>
    <t xml:space="preserve">      unworked or worked</t>
  </si>
  <si>
    <t xml:space="preserve">      Jewellery, goldsmiths' &amp; silversmiths' wares of </t>
  </si>
  <si>
    <t xml:space="preserve">      precious/semi-precious, n.e.s.</t>
  </si>
  <si>
    <t xml:space="preserve">      Motor cars &amp; other motor vehicles for the transport of </t>
  </si>
  <si>
    <t xml:space="preserve">      persons</t>
  </si>
  <si>
    <t xml:space="preserve">   reproducing apparatus </t>
  </si>
  <si>
    <t xml:space="preserve">   Telecommunications and sound recording and</t>
  </si>
  <si>
    <t xml:space="preserve">      Cotton fabrics, woven (not including narrow or </t>
  </si>
  <si>
    <t xml:space="preserve">      special fabrics)</t>
  </si>
  <si>
    <t xml:space="preserve">      Knitted/crocheted fabric including tubular knit, </t>
  </si>
  <si>
    <t xml:space="preserve">      fabrics, n.e.s</t>
  </si>
  <si>
    <t xml:space="preserve">   into yarn or fabric)</t>
  </si>
  <si>
    <t xml:space="preserve">   Textile fibres and their wastes (not manufactured </t>
  </si>
  <si>
    <t xml:space="preserve">   Essential oils and resinoids &amp; perfume materials;</t>
  </si>
  <si>
    <t xml:space="preserve">   toilet, etc.</t>
  </si>
  <si>
    <t xml:space="preserve">   thereof</t>
  </si>
  <si>
    <t xml:space="preserve">   Textile fibres and their wastes (not </t>
  </si>
  <si>
    <t xml:space="preserve">   manufactured into yarn or fabric)</t>
  </si>
  <si>
    <t xml:space="preserve">   materials</t>
  </si>
  <si>
    <t xml:space="preserve">      Lime, cement &amp; fab. const. materials (except glass &amp;</t>
  </si>
  <si>
    <t xml:space="preserve">      or worked</t>
  </si>
  <si>
    <t xml:space="preserve">   etc,</t>
  </si>
  <si>
    <t xml:space="preserve">   Essential oils and resinoids &amp; perfume materials; toilet, </t>
  </si>
  <si>
    <t xml:space="preserve">      Jewellery, goldsmiths' &amp; silversmiths' wares of</t>
  </si>
  <si>
    <t xml:space="preserve">   Telecommunications and sound recording and reproducing</t>
  </si>
  <si>
    <t xml:space="preserve">      Motor cars &amp; other motor vehicles for the transport of</t>
  </si>
  <si>
    <t>4th Qr 05</t>
  </si>
  <si>
    <r>
      <t>3</t>
    </r>
    <r>
      <rPr>
        <b/>
        <vertAlign val="superscript"/>
        <sz val="10"/>
        <color indexed="8"/>
        <rFont val="CG Times"/>
        <family val="1"/>
      </rPr>
      <t>rd</t>
    </r>
    <r>
      <rPr>
        <b/>
        <sz val="10"/>
        <color indexed="8"/>
        <rFont val="CG Times"/>
        <family val="1"/>
      </rPr>
      <t xml:space="preserve"> Qr 05           to             4</t>
    </r>
    <r>
      <rPr>
        <b/>
        <vertAlign val="superscript"/>
        <sz val="10"/>
        <color indexed="8"/>
        <rFont val="CG Times"/>
        <family val="1"/>
      </rPr>
      <t>th</t>
    </r>
    <r>
      <rPr>
        <b/>
        <sz val="10"/>
        <color indexed="8"/>
        <rFont val="CG Times"/>
        <family val="1"/>
      </rPr>
      <t xml:space="preserve"> Qr 05</t>
    </r>
  </si>
  <si>
    <r>
      <t>2</t>
    </r>
    <r>
      <rPr>
        <b/>
        <vertAlign val="superscript"/>
        <sz val="10"/>
        <color indexed="8"/>
        <rFont val="CG Times"/>
        <family val="1"/>
      </rPr>
      <t>nd</t>
    </r>
    <r>
      <rPr>
        <b/>
        <sz val="10"/>
        <color indexed="8"/>
        <rFont val="CG Times"/>
        <family val="1"/>
      </rPr>
      <t xml:space="preserve"> Qr 05           to             3</t>
    </r>
    <r>
      <rPr>
        <b/>
        <vertAlign val="superscript"/>
        <sz val="10"/>
        <color indexed="8"/>
        <rFont val="CG Times"/>
        <family val="1"/>
      </rPr>
      <t>r</t>
    </r>
    <r>
      <rPr>
        <b/>
        <vertAlign val="superscript"/>
        <sz val="10"/>
        <color indexed="8"/>
        <rFont val="CG Times"/>
        <family val="0"/>
      </rPr>
      <t>d</t>
    </r>
    <r>
      <rPr>
        <b/>
        <sz val="10"/>
        <color indexed="8"/>
        <rFont val="CG Times"/>
        <family val="1"/>
      </rPr>
      <t xml:space="preserve"> Qr 05</t>
    </r>
  </si>
  <si>
    <r>
      <t>3</t>
    </r>
    <r>
      <rPr>
        <b/>
        <vertAlign val="superscript"/>
        <sz val="10"/>
        <color indexed="8"/>
        <rFont val="CG Times"/>
        <family val="1"/>
      </rPr>
      <t>rd</t>
    </r>
    <r>
      <rPr>
        <b/>
        <sz val="10"/>
        <color indexed="8"/>
        <rFont val="CG Times"/>
        <family val="1"/>
      </rPr>
      <t xml:space="preserve"> Qr 05                    to              4</t>
    </r>
    <r>
      <rPr>
        <b/>
        <vertAlign val="superscript"/>
        <sz val="10"/>
        <color indexed="8"/>
        <rFont val="CG Times"/>
        <family val="0"/>
      </rPr>
      <t>th</t>
    </r>
    <r>
      <rPr>
        <b/>
        <sz val="10"/>
        <color indexed="8"/>
        <rFont val="CG Times"/>
        <family val="1"/>
      </rPr>
      <t xml:space="preserve"> Qr 05</t>
    </r>
  </si>
  <si>
    <r>
      <t>3</t>
    </r>
    <r>
      <rPr>
        <b/>
        <vertAlign val="superscript"/>
        <sz val="10"/>
        <color indexed="8"/>
        <rFont val="Arial"/>
        <family val="2"/>
      </rPr>
      <t>rd</t>
    </r>
    <r>
      <rPr>
        <b/>
        <sz val="10"/>
        <color indexed="8"/>
        <rFont val="Arial"/>
        <family val="2"/>
      </rPr>
      <t xml:space="preserve"> Qr 05                   to               4</t>
    </r>
    <r>
      <rPr>
        <b/>
        <vertAlign val="superscript"/>
        <sz val="10"/>
        <color indexed="8"/>
        <rFont val="Arial"/>
        <family val="2"/>
      </rPr>
      <t>th</t>
    </r>
    <r>
      <rPr>
        <b/>
        <sz val="10"/>
        <color indexed="8"/>
        <rFont val="Arial"/>
        <family val="2"/>
      </rPr>
      <t xml:space="preserve"> Qr 05</t>
    </r>
  </si>
  <si>
    <t xml:space="preserve">   Fish, crustaceans, etc and preparations </t>
  </si>
  <si>
    <t>1st Qr 06</t>
  </si>
  <si>
    <t xml:space="preserve">Qr 1 </t>
  </si>
  <si>
    <t>Average 2004</t>
  </si>
  <si>
    <t>2nd Qr 05          to             3rd Qr 05</t>
  </si>
  <si>
    <t>3rd Qr 05          to             4th Qr 05</t>
  </si>
  <si>
    <t>1st Qr 05       to               1st Qr 06</t>
  </si>
  <si>
    <t>4th Qr 05          to             1st Qr  06</t>
  </si>
  <si>
    <r>
      <t>1</t>
    </r>
    <r>
      <rPr>
        <b/>
        <vertAlign val="superscript"/>
        <sz val="10"/>
        <color indexed="8"/>
        <rFont val="CG Times"/>
        <family val="0"/>
      </rPr>
      <t>st</t>
    </r>
    <r>
      <rPr>
        <b/>
        <sz val="10"/>
        <color indexed="8"/>
        <rFont val="CG Times"/>
        <family val="1"/>
      </rPr>
      <t xml:space="preserve"> Qr 05            to             1</t>
    </r>
    <r>
      <rPr>
        <b/>
        <vertAlign val="superscript"/>
        <sz val="10"/>
        <color indexed="8"/>
        <rFont val="CG Times"/>
        <family val="0"/>
      </rPr>
      <t>st</t>
    </r>
    <r>
      <rPr>
        <b/>
        <sz val="10"/>
        <color indexed="8"/>
        <rFont val="CG Times"/>
        <family val="1"/>
      </rPr>
      <t xml:space="preserve"> Qr 06</t>
    </r>
  </si>
  <si>
    <r>
      <t>4th Qr 05                    to                 1</t>
    </r>
    <r>
      <rPr>
        <b/>
        <vertAlign val="superscript"/>
        <sz val="10"/>
        <color indexed="8"/>
        <rFont val="CG Times"/>
        <family val="0"/>
      </rPr>
      <t>st</t>
    </r>
    <r>
      <rPr>
        <b/>
        <sz val="10"/>
        <color indexed="8"/>
        <rFont val="CG Times"/>
        <family val="1"/>
      </rPr>
      <t xml:space="preserve"> Qr 06</t>
    </r>
  </si>
  <si>
    <r>
      <t>1</t>
    </r>
    <r>
      <rPr>
        <b/>
        <vertAlign val="superscript"/>
        <sz val="10"/>
        <color indexed="8"/>
        <rFont val="CG Times"/>
        <family val="0"/>
      </rPr>
      <t>st</t>
    </r>
    <r>
      <rPr>
        <b/>
        <sz val="10"/>
        <color indexed="8"/>
        <rFont val="CG Times"/>
        <family val="1"/>
      </rPr>
      <t xml:space="preserve"> Qr 05                   to                 1</t>
    </r>
    <r>
      <rPr>
        <b/>
        <vertAlign val="superscript"/>
        <sz val="10"/>
        <color indexed="8"/>
        <rFont val="CG Times"/>
        <family val="0"/>
      </rPr>
      <t>st</t>
    </r>
    <r>
      <rPr>
        <b/>
        <sz val="10"/>
        <color indexed="8"/>
        <rFont val="CG Times"/>
        <family val="1"/>
      </rPr>
      <t xml:space="preserve"> Qr 06</t>
    </r>
  </si>
  <si>
    <r>
      <t>4</t>
    </r>
    <r>
      <rPr>
        <b/>
        <vertAlign val="superscript"/>
        <sz val="10"/>
        <color indexed="8"/>
        <rFont val="Arial"/>
        <family val="2"/>
      </rPr>
      <t>th</t>
    </r>
    <r>
      <rPr>
        <b/>
        <sz val="10"/>
        <color indexed="8"/>
        <rFont val="Arial"/>
        <family val="2"/>
      </rPr>
      <t xml:space="preserve"> Qr 05                to               1</t>
    </r>
    <r>
      <rPr>
        <b/>
        <vertAlign val="superscript"/>
        <sz val="10"/>
        <color indexed="8"/>
        <rFont val="Arial"/>
        <family val="2"/>
      </rPr>
      <t>st</t>
    </r>
    <r>
      <rPr>
        <b/>
        <sz val="10"/>
        <color indexed="8"/>
        <rFont val="Arial"/>
        <family val="2"/>
      </rPr>
      <t xml:space="preserve"> Qr 06</t>
    </r>
  </si>
  <si>
    <r>
      <t>1</t>
    </r>
    <r>
      <rPr>
        <b/>
        <vertAlign val="superscript"/>
        <sz val="10"/>
        <color indexed="8"/>
        <rFont val="CG Times"/>
        <family val="1"/>
      </rPr>
      <t>st</t>
    </r>
    <r>
      <rPr>
        <b/>
        <sz val="10"/>
        <color indexed="8"/>
        <rFont val="Arial"/>
        <family val="2"/>
      </rPr>
      <t xml:space="preserve"> Qr 05                to               1</t>
    </r>
    <r>
      <rPr>
        <b/>
        <vertAlign val="superscript"/>
        <sz val="10"/>
        <color indexed="8"/>
        <rFont val="Arial"/>
        <family val="2"/>
      </rPr>
      <t>st</t>
    </r>
    <r>
      <rPr>
        <b/>
        <sz val="10"/>
        <color indexed="8"/>
        <rFont val="Arial"/>
        <family val="2"/>
      </rPr>
      <t xml:space="preserve"> Qr 06</t>
    </r>
  </si>
  <si>
    <t xml:space="preserve">4th Qr </t>
  </si>
  <si>
    <t>Percentage changes (%) from</t>
  </si>
  <si>
    <r>
      <t>Table 12 - Quarterly Import Price Index by SITC</t>
    </r>
    <r>
      <rPr>
        <b/>
        <vertAlign val="superscript"/>
        <sz val="12"/>
        <color indexed="8"/>
        <rFont val="CG Times"/>
        <family val="1"/>
      </rPr>
      <t>¹</t>
    </r>
    <r>
      <rPr>
        <b/>
        <sz val="12"/>
        <color indexed="8"/>
        <rFont val="CG Times"/>
        <family val="1"/>
      </rPr>
      <t xml:space="preserve"> section, Year 2003</t>
    </r>
  </si>
  <si>
    <t>2nd Qr 06</t>
  </si>
  <si>
    <t>1st Qr 06          to             2nd Qr 06</t>
  </si>
  <si>
    <t>2nd Qr 05          to             2nd Qr 06</t>
  </si>
  <si>
    <r>
      <t>1</t>
    </r>
    <r>
      <rPr>
        <b/>
        <vertAlign val="superscript"/>
        <sz val="10"/>
        <color indexed="8"/>
        <rFont val="CG Times"/>
        <family val="0"/>
      </rPr>
      <t>st</t>
    </r>
    <r>
      <rPr>
        <b/>
        <sz val="10"/>
        <color indexed="8"/>
        <rFont val="CG Times"/>
        <family val="1"/>
      </rPr>
      <t xml:space="preserve"> Qr 06                  to                 2</t>
    </r>
    <r>
      <rPr>
        <b/>
        <vertAlign val="superscript"/>
        <sz val="10"/>
        <color indexed="8"/>
        <rFont val="CG Times"/>
        <family val="0"/>
      </rPr>
      <t>nd</t>
    </r>
    <r>
      <rPr>
        <b/>
        <sz val="10"/>
        <color indexed="8"/>
        <rFont val="CG Times"/>
        <family val="1"/>
      </rPr>
      <t xml:space="preserve"> Qr 06</t>
    </r>
  </si>
  <si>
    <r>
      <t>1</t>
    </r>
    <r>
      <rPr>
        <b/>
        <vertAlign val="superscript"/>
        <sz val="10"/>
        <color indexed="8"/>
        <rFont val="CG Times"/>
        <family val="1"/>
      </rPr>
      <t>st</t>
    </r>
    <r>
      <rPr>
        <b/>
        <sz val="10"/>
        <color indexed="8"/>
        <rFont val="Arial"/>
        <family val="2"/>
      </rPr>
      <t xml:space="preserve"> Qr 06               to               2</t>
    </r>
    <r>
      <rPr>
        <b/>
        <vertAlign val="superscript"/>
        <sz val="10"/>
        <color indexed="8"/>
        <rFont val="Arial"/>
        <family val="2"/>
      </rPr>
      <t>nd</t>
    </r>
    <r>
      <rPr>
        <b/>
        <sz val="10"/>
        <color indexed="8"/>
        <rFont val="Arial"/>
        <family val="2"/>
      </rPr>
      <t xml:space="preserve"> Qr 06</t>
    </r>
  </si>
  <si>
    <r>
      <t>2</t>
    </r>
    <r>
      <rPr>
        <b/>
        <vertAlign val="superscript"/>
        <sz val="10"/>
        <color indexed="8"/>
        <rFont val="Arial"/>
        <family val="2"/>
      </rPr>
      <t>nd</t>
    </r>
    <r>
      <rPr>
        <b/>
        <sz val="10"/>
        <color indexed="8"/>
        <rFont val="Arial"/>
        <family val="2"/>
      </rPr>
      <t xml:space="preserve"> Qr 05                   to              2</t>
    </r>
    <r>
      <rPr>
        <b/>
        <vertAlign val="superscript"/>
        <sz val="10"/>
        <color indexed="8"/>
        <rFont val="Arial"/>
        <family val="2"/>
      </rPr>
      <t>nd</t>
    </r>
    <r>
      <rPr>
        <b/>
        <sz val="10"/>
        <color indexed="8"/>
        <rFont val="Arial"/>
        <family val="2"/>
      </rPr>
      <t xml:space="preserve"> Qr 06</t>
    </r>
  </si>
  <si>
    <t xml:space="preserve">Average </t>
  </si>
  <si>
    <r>
      <t>2</t>
    </r>
    <r>
      <rPr>
        <b/>
        <vertAlign val="superscript"/>
        <sz val="10"/>
        <color indexed="8"/>
        <rFont val="CG Times"/>
        <family val="1"/>
      </rPr>
      <t>nd</t>
    </r>
    <r>
      <rPr>
        <b/>
        <sz val="10"/>
        <color indexed="8"/>
        <rFont val="CG Times"/>
        <family val="1"/>
      </rPr>
      <t xml:space="preserve"> Qr 05                    to               2</t>
    </r>
    <r>
      <rPr>
        <b/>
        <vertAlign val="superscript"/>
        <sz val="10"/>
        <color indexed="8"/>
        <rFont val="CG Times"/>
        <family val="0"/>
      </rPr>
      <t>nd</t>
    </r>
    <r>
      <rPr>
        <b/>
        <sz val="10"/>
        <color indexed="8"/>
        <rFont val="CG Times"/>
        <family val="1"/>
      </rPr>
      <t xml:space="preserve"> Qr 06</t>
    </r>
  </si>
  <si>
    <r>
      <t>2</t>
    </r>
    <r>
      <rPr>
        <b/>
        <vertAlign val="superscript"/>
        <sz val="10"/>
        <color indexed="8"/>
        <rFont val="CG Times"/>
        <family val="1"/>
      </rPr>
      <t>nd</t>
    </r>
    <r>
      <rPr>
        <b/>
        <sz val="10"/>
        <color indexed="8"/>
        <rFont val="CG Times"/>
        <family val="1"/>
      </rPr>
      <t xml:space="preserve"> Qr 05           to             2</t>
    </r>
    <r>
      <rPr>
        <b/>
        <vertAlign val="superscript"/>
        <sz val="10"/>
        <color indexed="8"/>
        <rFont val="CG Times"/>
        <family val="1"/>
      </rPr>
      <t>n</t>
    </r>
    <r>
      <rPr>
        <b/>
        <vertAlign val="superscript"/>
        <sz val="10"/>
        <color indexed="8"/>
        <rFont val="CG Times"/>
        <family val="0"/>
      </rPr>
      <t>d</t>
    </r>
    <r>
      <rPr>
        <b/>
        <sz val="10"/>
        <color indexed="8"/>
        <rFont val="CG Times"/>
        <family val="1"/>
      </rPr>
      <t xml:space="preserve"> Qr 06</t>
    </r>
  </si>
  <si>
    <t>3rd Qr 06</t>
  </si>
  <si>
    <t>2nd Qr 06          to             3rd Qr 06</t>
  </si>
  <si>
    <t>3rd Qr 05          to             3rd Qr 06</t>
  </si>
  <si>
    <r>
      <t>2</t>
    </r>
    <r>
      <rPr>
        <b/>
        <vertAlign val="superscript"/>
        <sz val="10"/>
        <color indexed="8"/>
        <rFont val="CG Times"/>
        <family val="0"/>
      </rPr>
      <t>nd</t>
    </r>
    <r>
      <rPr>
        <b/>
        <sz val="10"/>
        <color indexed="8"/>
        <rFont val="CG Times"/>
        <family val="1"/>
      </rPr>
      <t xml:space="preserve"> Qr 06            to             3</t>
    </r>
    <r>
      <rPr>
        <b/>
        <vertAlign val="superscript"/>
        <sz val="10"/>
        <color indexed="8"/>
        <rFont val="CG Times"/>
        <family val="0"/>
      </rPr>
      <t>rd</t>
    </r>
    <r>
      <rPr>
        <b/>
        <sz val="10"/>
        <color indexed="8"/>
        <rFont val="CG Times"/>
        <family val="1"/>
      </rPr>
      <t xml:space="preserve"> Qr 06</t>
    </r>
  </si>
  <si>
    <r>
      <t>3</t>
    </r>
    <r>
      <rPr>
        <b/>
        <vertAlign val="superscript"/>
        <sz val="10"/>
        <color indexed="8"/>
        <rFont val="CG Times"/>
        <family val="1"/>
      </rPr>
      <t>rd</t>
    </r>
    <r>
      <rPr>
        <b/>
        <sz val="10"/>
        <color indexed="8"/>
        <rFont val="CG Times"/>
        <family val="1"/>
      </rPr>
      <t xml:space="preserve"> Qr 05           to             3</t>
    </r>
    <r>
      <rPr>
        <b/>
        <vertAlign val="superscript"/>
        <sz val="10"/>
        <color indexed="8"/>
        <rFont val="CG Times"/>
        <family val="1"/>
      </rPr>
      <t>r</t>
    </r>
    <r>
      <rPr>
        <b/>
        <vertAlign val="superscript"/>
        <sz val="10"/>
        <color indexed="8"/>
        <rFont val="CG Times"/>
        <family val="0"/>
      </rPr>
      <t>d</t>
    </r>
    <r>
      <rPr>
        <b/>
        <sz val="10"/>
        <color indexed="8"/>
        <rFont val="CG Times"/>
        <family val="1"/>
      </rPr>
      <t xml:space="preserve"> Qr 06</t>
    </r>
  </si>
  <si>
    <r>
      <t>2</t>
    </r>
    <r>
      <rPr>
        <b/>
        <vertAlign val="superscript"/>
        <sz val="10"/>
        <color indexed="8"/>
        <rFont val="CG Times"/>
        <family val="0"/>
      </rPr>
      <t>nd</t>
    </r>
    <r>
      <rPr>
        <b/>
        <sz val="10"/>
        <color indexed="8"/>
        <rFont val="CG Times"/>
        <family val="1"/>
      </rPr>
      <t xml:space="preserve"> Qr 06                  to                 3</t>
    </r>
    <r>
      <rPr>
        <b/>
        <vertAlign val="superscript"/>
        <sz val="10"/>
        <color indexed="8"/>
        <rFont val="CG Times"/>
        <family val="0"/>
      </rPr>
      <t>rd</t>
    </r>
    <r>
      <rPr>
        <b/>
        <sz val="10"/>
        <color indexed="8"/>
        <rFont val="CG Times"/>
        <family val="1"/>
      </rPr>
      <t xml:space="preserve"> Qr 06</t>
    </r>
  </si>
  <si>
    <r>
      <t>3</t>
    </r>
    <r>
      <rPr>
        <b/>
        <vertAlign val="superscript"/>
        <sz val="10"/>
        <color indexed="8"/>
        <rFont val="CG Times"/>
        <family val="1"/>
      </rPr>
      <t>rd</t>
    </r>
    <r>
      <rPr>
        <b/>
        <sz val="10"/>
        <color indexed="8"/>
        <rFont val="CG Times"/>
        <family val="1"/>
      </rPr>
      <t xml:space="preserve"> Qr 05                    to               3</t>
    </r>
    <r>
      <rPr>
        <b/>
        <vertAlign val="superscript"/>
        <sz val="10"/>
        <color indexed="8"/>
        <rFont val="CG Times"/>
        <family val="0"/>
      </rPr>
      <t>rd</t>
    </r>
    <r>
      <rPr>
        <b/>
        <sz val="10"/>
        <color indexed="8"/>
        <rFont val="CG Times"/>
        <family val="1"/>
      </rPr>
      <t xml:space="preserve"> Qr 06</t>
    </r>
  </si>
  <si>
    <r>
      <t>2</t>
    </r>
    <r>
      <rPr>
        <b/>
        <vertAlign val="superscript"/>
        <sz val="10"/>
        <color indexed="8"/>
        <rFont val="Arial"/>
        <family val="2"/>
      </rPr>
      <t>nd</t>
    </r>
    <r>
      <rPr>
        <b/>
        <sz val="10"/>
        <color indexed="8"/>
        <rFont val="Arial"/>
        <family val="2"/>
      </rPr>
      <t xml:space="preserve"> Qr 06                   to               3</t>
    </r>
    <r>
      <rPr>
        <b/>
        <vertAlign val="superscript"/>
        <sz val="10"/>
        <color indexed="8"/>
        <rFont val="Arial"/>
        <family val="2"/>
      </rPr>
      <t>rd</t>
    </r>
    <r>
      <rPr>
        <b/>
        <sz val="10"/>
        <color indexed="8"/>
        <rFont val="Arial"/>
        <family val="2"/>
      </rPr>
      <t xml:space="preserve"> Qr 06</t>
    </r>
  </si>
  <si>
    <r>
      <t>3</t>
    </r>
    <r>
      <rPr>
        <b/>
        <vertAlign val="superscript"/>
        <sz val="10"/>
        <color indexed="8"/>
        <rFont val="Arial"/>
        <family val="2"/>
      </rPr>
      <t>rd</t>
    </r>
    <r>
      <rPr>
        <b/>
        <sz val="10"/>
        <color indexed="8"/>
        <rFont val="Arial"/>
        <family val="2"/>
      </rPr>
      <t xml:space="preserve"> Qr 05                   to              3</t>
    </r>
    <r>
      <rPr>
        <b/>
        <vertAlign val="superscript"/>
        <sz val="10"/>
        <color indexed="8"/>
        <rFont val="Arial"/>
        <family val="2"/>
      </rPr>
      <t>rd</t>
    </r>
    <r>
      <rPr>
        <b/>
        <sz val="10"/>
        <color indexed="8"/>
        <rFont val="Arial"/>
        <family val="2"/>
      </rPr>
      <t xml:space="preserve"> Qr 06</t>
    </r>
  </si>
  <si>
    <r>
      <t>2</t>
    </r>
    <r>
      <rPr>
        <sz val="10"/>
        <rFont val="CG Times"/>
        <family val="0"/>
      </rPr>
      <t xml:space="preserve"> Provisional  </t>
    </r>
  </si>
  <si>
    <r>
      <t xml:space="preserve">1 </t>
    </r>
    <r>
      <rPr>
        <sz val="8.5"/>
        <rFont val="MS Sans Serif"/>
        <family val="2"/>
      </rPr>
      <t>Revised</t>
    </r>
  </si>
  <si>
    <t xml:space="preserve"> 2nd Qr </t>
  </si>
  <si>
    <t xml:space="preserve">trade </t>
  </si>
  <si>
    <r>
      <t xml:space="preserve">3rd Qr </t>
    </r>
    <r>
      <rPr>
        <vertAlign val="superscript"/>
        <sz val="12"/>
        <rFont val="CG Times "/>
        <family val="0"/>
      </rPr>
      <t>1</t>
    </r>
  </si>
  <si>
    <r>
      <t>1</t>
    </r>
    <r>
      <rPr>
        <sz val="10"/>
        <rFont val="CG Times "/>
        <family val="0"/>
      </rPr>
      <t xml:space="preserve"> Revised   </t>
    </r>
    <r>
      <rPr>
        <vertAlign val="superscript"/>
        <sz val="10"/>
        <rFont val="CG Times "/>
        <family val="0"/>
      </rPr>
      <t>2</t>
    </r>
    <r>
      <rPr>
        <sz val="10"/>
        <rFont val="CG Times "/>
        <family val="0"/>
      </rPr>
      <t xml:space="preserve"> Provisional</t>
    </r>
  </si>
  <si>
    <r>
      <t xml:space="preserve">Table 1- Price indices of exports and imports and terms of trade, 2005 - </t>
    </r>
    <r>
      <rPr>
        <b/>
        <sz val="14"/>
        <rFont val="CG Times "/>
        <family val="0"/>
      </rPr>
      <t>2006</t>
    </r>
  </si>
  <si>
    <r>
      <t xml:space="preserve">4th Qr </t>
    </r>
    <r>
      <rPr>
        <vertAlign val="superscript"/>
        <sz val="12"/>
        <rFont val="CG Times "/>
        <family val="0"/>
      </rPr>
      <t>2</t>
    </r>
  </si>
  <si>
    <t>Table 2 -Percentage change in the price and volume of domestic exports, 2005 - 2006</t>
  </si>
  <si>
    <r>
      <t>Table 4 - Quarterly Export Price Index by SITC</t>
    </r>
    <r>
      <rPr>
        <b/>
        <vertAlign val="superscript"/>
        <sz val="12"/>
        <rFont val="CG Times"/>
        <family val="0"/>
      </rPr>
      <t>1</t>
    </r>
    <r>
      <rPr>
        <b/>
        <sz val="12"/>
        <rFont val="CG Times"/>
        <family val="1"/>
      </rPr>
      <t>,  2004 - 2006</t>
    </r>
  </si>
  <si>
    <r>
      <t>4th Qr</t>
    </r>
    <r>
      <rPr>
        <b/>
        <vertAlign val="superscript"/>
        <sz val="10"/>
        <rFont val="CG Times"/>
        <family val="1"/>
      </rPr>
      <t>3</t>
    </r>
    <r>
      <rPr>
        <b/>
        <sz val="10"/>
        <rFont val="CG Times"/>
        <family val="1"/>
      </rPr>
      <t xml:space="preserve"> </t>
    </r>
  </si>
  <si>
    <r>
      <t>4th Qr</t>
    </r>
  </si>
  <si>
    <r>
      <t>2nd Qr</t>
    </r>
  </si>
  <si>
    <r>
      <t>3rd Qr</t>
    </r>
    <r>
      <rPr>
        <b/>
        <vertAlign val="superscript"/>
        <sz val="10"/>
        <rFont val="CG Times"/>
        <family val="1"/>
      </rPr>
      <t>2</t>
    </r>
  </si>
  <si>
    <r>
      <t>3rd Qr</t>
    </r>
  </si>
  <si>
    <r>
      <t>Table 4 (cont'd) -  Quarterly Export Price Index by SITC</t>
    </r>
    <r>
      <rPr>
        <b/>
        <vertAlign val="superscript"/>
        <sz val="12"/>
        <rFont val="CG Times"/>
        <family val="0"/>
      </rPr>
      <t>1</t>
    </r>
    <r>
      <rPr>
        <b/>
        <sz val="12"/>
        <rFont val="CG Times"/>
        <family val="1"/>
      </rPr>
      <t xml:space="preserve">,  2004 - </t>
    </r>
    <r>
      <rPr>
        <b/>
        <sz val="12"/>
        <rFont val="CG Times"/>
        <family val="1"/>
      </rPr>
      <t>2006</t>
    </r>
  </si>
  <si>
    <r>
      <t>Table 5 - Export Price Index: Percentage change by SITC</t>
    </r>
    <r>
      <rPr>
        <b/>
        <vertAlign val="superscript"/>
        <sz val="12"/>
        <rFont val="CG Times"/>
        <family val="0"/>
      </rPr>
      <t>1</t>
    </r>
    <r>
      <rPr>
        <b/>
        <sz val="12"/>
        <rFont val="CG Times"/>
        <family val="1"/>
      </rPr>
      <t>,  1</t>
    </r>
    <r>
      <rPr>
        <b/>
        <vertAlign val="superscript"/>
        <sz val="12"/>
        <rFont val="CG Times"/>
        <family val="1"/>
      </rPr>
      <t>st</t>
    </r>
    <r>
      <rPr>
        <b/>
        <vertAlign val="superscript"/>
        <sz val="12"/>
        <rFont val="CG Times"/>
        <family val="0"/>
      </rPr>
      <t xml:space="preserve"> </t>
    </r>
    <r>
      <rPr>
        <b/>
        <sz val="12"/>
        <rFont val="CG Times"/>
        <family val="1"/>
      </rPr>
      <t>Qr 2005 - 4</t>
    </r>
    <r>
      <rPr>
        <b/>
        <vertAlign val="superscript"/>
        <sz val="12"/>
        <rFont val="CG Times"/>
        <family val="1"/>
      </rPr>
      <t>th</t>
    </r>
    <r>
      <rPr>
        <b/>
        <sz val="12"/>
        <rFont val="CG Times"/>
        <family val="1"/>
      </rPr>
      <t xml:space="preserve"> Qr 2006</t>
    </r>
  </si>
  <si>
    <t>4th Qr 06</t>
  </si>
  <si>
    <r>
      <t>Table 5 (cont'd) -  Export Price Index: Percentage change by SITC</t>
    </r>
    <r>
      <rPr>
        <b/>
        <vertAlign val="superscript"/>
        <sz val="12"/>
        <rFont val="CG Times"/>
        <family val="0"/>
      </rPr>
      <t>1</t>
    </r>
    <r>
      <rPr>
        <b/>
        <sz val="12"/>
        <rFont val="CG Times"/>
        <family val="1"/>
      </rPr>
      <t>,  1</t>
    </r>
    <r>
      <rPr>
        <b/>
        <vertAlign val="superscript"/>
        <sz val="12"/>
        <rFont val="CG Times"/>
        <family val="1"/>
      </rPr>
      <t>st</t>
    </r>
    <r>
      <rPr>
        <b/>
        <sz val="12"/>
        <rFont val="CG Times"/>
        <family val="1"/>
      </rPr>
      <t xml:space="preserve"> Qr 2005 - 4</t>
    </r>
    <r>
      <rPr>
        <b/>
        <vertAlign val="superscript"/>
        <sz val="12"/>
        <rFont val="CG Times"/>
        <family val="1"/>
      </rPr>
      <t>th</t>
    </r>
    <r>
      <rPr>
        <b/>
        <sz val="12"/>
        <rFont val="CG Times"/>
        <family val="1"/>
      </rPr>
      <t xml:space="preserve"> Qr 2006</t>
    </r>
  </si>
  <si>
    <r>
      <t>Table 7 - Quarterly Export Price Index, 1</t>
    </r>
    <r>
      <rPr>
        <b/>
        <vertAlign val="superscript"/>
        <sz val="12"/>
        <rFont val="CG Times"/>
        <family val="1"/>
      </rPr>
      <t>st</t>
    </r>
    <r>
      <rPr>
        <b/>
        <sz val="12"/>
        <rFont val="CG Times"/>
        <family val="1"/>
      </rPr>
      <t xml:space="preserve"> Qr 1999 - 4</t>
    </r>
    <r>
      <rPr>
        <b/>
        <vertAlign val="superscript"/>
        <sz val="12"/>
        <rFont val="CG Times"/>
        <family val="1"/>
      </rPr>
      <t>th</t>
    </r>
    <r>
      <rPr>
        <b/>
        <sz val="12"/>
        <rFont val="CG Times"/>
        <family val="1"/>
      </rPr>
      <t xml:space="preserve"> Qr 2006</t>
    </r>
  </si>
  <si>
    <r>
      <t>Qr 3</t>
    </r>
    <r>
      <rPr>
        <sz val="11"/>
        <rFont val="CG Times"/>
        <family val="1"/>
      </rPr>
      <t xml:space="preserve"> </t>
    </r>
  </si>
  <si>
    <r>
      <t>Qr 1</t>
    </r>
    <r>
      <rPr>
        <sz val="11"/>
        <rFont val="CG Times"/>
        <family val="1"/>
      </rPr>
      <t xml:space="preserve"> </t>
    </r>
  </si>
  <si>
    <r>
      <t>Qr 2</t>
    </r>
    <r>
      <rPr>
        <sz val="11"/>
        <rFont val="CG Times"/>
        <family val="1"/>
      </rPr>
      <t xml:space="preserve"> </t>
    </r>
  </si>
  <si>
    <r>
      <t xml:space="preserve">Qr 3 </t>
    </r>
    <r>
      <rPr>
        <vertAlign val="superscript"/>
        <sz val="11"/>
        <rFont val="CG Times"/>
        <family val="1"/>
      </rPr>
      <t>1</t>
    </r>
  </si>
  <si>
    <r>
      <t xml:space="preserve">Qr 4 </t>
    </r>
    <r>
      <rPr>
        <vertAlign val="superscript"/>
        <sz val="11"/>
        <rFont val="CG Times"/>
        <family val="1"/>
      </rPr>
      <t>2</t>
    </r>
  </si>
  <si>
    <r>
      <t>Table 8 - Quarterly Import Price Index by SITC</t>
    </r>
    <r>
      <rPr>
        <b/>
        <vertAlign val="superscript"/>
        <sz val="12"/>
        <color indexed="8"/>
        <rFont val="CG Times"/>
        <family val="1"/>
      </rPr>
      <t>¹</t>
    </r>
    <r>
      <rPr>
        <b/>
        <sz val="12"/>
        <color indexed="8"/>
        <rFont val="CG Times"/>
        <family val="1"/>
      </rPr>
      <t xml:space="preserve"> section,  2004 - </t>
    </r>
    <r>
      <rPr>
        <b/>
        <sz val="12"/>
        <color indexed="8"/>
        <rFont val="CG Times"/>
        <family val="1"/>
      </rPr>
      <t xml:space="preserve"> 2006</t>
    </r>
  </si>
  <si>
    <r>
      <t>3rd Qr</t>
    </r>
    <r>
      <rPr>
        <b/>
        <vertAlign val="superscript"/>
        <sz val="10"/>
        <color indexed="8"/>
        <rFont val="CG Times"/>
        <family val="1"/>
      </rPr>
      <t xml:space="preserve"> 2</t>
    </r>
  </si>
  <si>
    <r>
      <t>4th Qr</t>
    </r>
    <r>
      <rPr>
        <b/>
        <vertAlign val="superscript"/>
        <sz val="10"/>
        <color indexed="8"/>
        <rFont val="CG Times"/>
        <family val="1"/>
      </rPr>
      <t xml:space="preserve"> 3</t>
    </r>
  </si>
  <si>
    <r>
      <t xml:space="preserve">4th Qr </t>
    </r>
    <r>
      <rPr>
        <b/>
        <vertAlign val="superscript"/>
        <sz val="10"/>
        <color indexed="8"/>
        <rFont val="CG Times"/>
        <family val="1"/>
      </rPr>
      <t>3</t>
    </r>
  </si>
  <si>
    <r>
      <t xml:space="preserve">3rd Qr </t>
    </r>
    <r>
      <rPr>
        <b/>
        <vertAlign val="superscript"/>
        <sz val="10"/>
        <color indexed="8"/>
        <rFont val="CG Times"/>
        <family val="1"/>
      </rPr>
      <t>2</t>
    </r>
  </si>
  <si>
    <r>
      <t>Table 9 - Quarterly Import Price Index by SITC</t>
    </r>
    <r>
      <rPr>
        <b/>
        <vertAlign val="superscript"/>
        <sz val="12"/>
        <color indexed="8"/>
        <rFont val="CG Times"/>
        <family val="1"/>
      </rPr>
      <t>¹</t>
    </r>
    <r>
      <rPr>
        <b/>
        <sz val="12"/>
        <color indexed="8"/>
        <rFont val="CG Times"/>
        <family val="1"/>
      </rPr>
      <t xml:space="preserve"> section &amp; division,  2004 - </t>
    </r>
    <r>
      <rPr>
        <b/>
        <sz val="12"/>
        <color indexed="8"/>
        <rFont val="CG Times"/>
        <family val="1"/>
      </rPr>
      <t>2006</t>
    </r>
  </si>
  <si>
    <r>
      <t>Table 9 (cont'd) - Quarterly Import Price Index by SITC</t>
    </r>
    <r>
      <rPr>
        <b/>
        <vertAlign val="superscript"/>
        <sz val="12"/>
        <color indexed="8"/>
        <rFont val="CG Times"/>
        <family val="1"/>
      </rPr>
      <t>¹</t>
    </r>
    <r>
      <rPr>
        <b/>
        <sz val="12"/>
        <color indexed="8"/>
        <rFont val="CG Times"/>
        <family val="1"/>
      </rPr>
      <t xml:space="preserve"> section &amp; division,  2004 - </t>
    </r>
    <r>
      <rPr>
        <b/>
        <sz val="12"/>
        <color indexed="8"/>
        <rFont val="CG Times"/>
        <family val="1"/>
      </rPr>
      <t>2006</t>
    </r>
  </si>
  <si>
    <r>
      <t xml:space="preserve">4th Qr </t>
    </r>
    <r>
      <rPr>
        <b/>
        <vertAlign val="superscript"/>
        <sz val="10"/>
        <color indexed="8"/>
        <rFont val="CG Times"/>
        <family val="1"/>
      </rPr>
      <t xml:space="preserve">3 </t>
    </r>
  </si>
  <si>
    <r>
      <t>Table 10 - Import Price Index : Percentage change by SITC¹ section,  1</t>
    </r>
    <r>
      <rPr>
        <b/>
        <vertAlign val="superscript"/>
        <sz val="12"/>
        <color indexed="8"/>
        <rFont val="CG Times"/>
        <family val="1"/>
      </rPr>
      <t>st</t>
    </r>
    <r>
      <rPr>
        <b/>
        <sz val="12"/>
        <color indexed="8"/>
        <rFont val="CG Times"/>
        <family val="1"/>
      </rPr>
      <t xml:space="preserve"> quarter 2005 - 4</t>
    </r>
    <r>
      <rPr>
        <b/>
        <vertAlign val="superscript"/>
        <sz val="12"/>
        <color indexed="8"/>
        <rFont val="CG Times"/>
        <family val="1"/>
      </rPr>
      <t>th</t>
    </r>
    <r>
      <rPr>
        <b/>
        <sz val="12"/>
        <color indexed="8"/>
        <rFont val="CG Times"/>
        <family val="1"/>
      </rPr>
      <t xml:space="preserve"> quarter 2006</t>
    </r>
  </si>
  <si>
    <t>3rd Qr 06          to             4th Qr 06</t>
  </si>
  <si>
    <t>4th Qr 05          to             4th Qr 06</t>
  </si>
  <si>
    <r>
      <t>3</t>
    </r>
    <r>
      <rPr>
        <b/>
        <vertAlign val="superscript"/>
        <sz val="10"/>
        <color indexed="8"/>
        <rFont val="CG Times"/>
        <family val="0"/>
      </rPr>
      <t>rd</t>
    </r>
    <r>
      <rPr>
        <b/>
        <sz val="10"/>
        <color indexed="8"/>
        <rFont val="CG Times"/>
        <family val="1"/>
      </rPr>
      <t xml:space="preserve"> Qr 06            to             4</t>
    </r>
    <r>
      <rPr>
        <b/>
        <vertAlign val="superscript"/>
        <sz val="10"/>
        <color indexed="8"/>
        <rFont val="CG Times"/>
        <family val="0"/>
      </rPr>
      <t>th</t>
    </r>
    <r>
      <rPr>
        <b/>
        <sz val="10"/>
        <color indexed="8"/>
        <rFont val="CG Times"/>
        <family val="1"/>
      </rPr>
      <t xml:space="preserve"> Qr 06</t>
    </r>
  </si>
  <si>
    <r>
      <t>Table 11 - Import Price Index: Percentage change by SITC</t>
    </r>
    <r>
      <rPr>
        <b/>
        <vertAlign val="superscript"/>
        <sz val="12"/>
        <color indexed="8"/>
        <rFont val="CG Times"/>
        <family val="1"/>
      </rPr>
      <t>¹</t>
    </r>
    <r>
      <rPr>
        <b/>
        <sz val="12"/>
        <color indexed="8"/>
        <rFont val="CG Times"/>
        <family val="1"/>
      </rPr>
      <t xml:space="preserve"> section &amp; division,  1</t>
    </r>
    <r>
      <rPr>
        <b/>
        <vertAlign val="superscript"/>
        <sz val="12"/>
        <color indexed="8"/>
        <rFont val="CG Times"/>
        <family val="1"/>
      </rPr>
      <t>st</t>
    </r>
    <r>
      <rPr>
        <b/>
        <sz val="12"/>
        <color indexed="8"/>
        <rFont val="CG Times"/>
        <family val="1"/>
      </rPr>
      <t xml:space="preserve"> quarter 2005 - 4</t>
    </r>
    <r>
      <rPr>
        <b/>
        <vertAlign val="superscript"/>
        <sz val="12"/>
        <color indexed="8"/>
        <rFont val="CG Times"/>
        <family val="1"/>
      </rPr>
      <t>th</t>
    </r>
    <r>
      <rPr>
        <b/>
        <sz val="12"/>
        <color indexed="8"/>
        <rFont val="CG Times"/>
        <family val="1"/>
      </rPr>
      <t xml:space="preserve"> quarter 2006</t>
    </r>
  </si>
  <si>
    <r>
      <t>4</t>
    </r>
    <r>
      <rPr>
        <b/>
        <vertAlign val="superscript"/>
        <sz val="10"/>
        <color indexed="8"/>
        <rFont val="CG Times"/>
        <family val="1"/>
      </rPr>
      <t>th</t>
    </r>
    <r>
      <rPr>
        <b/>
        <sz val="10"/>
        <color indexed="8"/>
        <rFont val="CG Times"/>
        <family val="1"/>
      </rPr>
      <t xml:space="preserve"> Qr 05           to             4</t>
    </r>
    <r>
      <rPr>
        <b/>
        <vertAlign val="superscript"/>
        <sz val="10"/>
        <color indexed="8"/>
        <rFont val="CG Times"/>
        <family val="1"/>
      </rPr>
      <t>th</t>
    </r>
    <r>
      <rPr>
        <b/>
        <sz val="10"/>
        <color indexed="8"/>
        <rFont val="CG Times"/>
        <family val="1"/>
      </rPr>
      <t xml:space="preserve"> Qr 06</t>
    </r>
  </si>
  <si>
    <r>
      <t>Table 11(cont'd) - Import Price Index: Percentage change by SITC</t>
    </r>
    <r>
      <rPr>
        <b/>
        <vertAlign val="superscript"/>
        <sz val="12"/>
        <color indexed="8"/>
        <rFont val="CG Times"/>
        <family val="1"/>
      </rPr>
      <t>¹</t>
    </r>
    <r>
      <rPr>
        <b/>
        <sz val="12"/>
        <color indexed="8"/>
        <rFont val="CG Times"/>
        <family val="1"/>
      </rPr>
      <t xml:space="preserve"> section &amp; division,  1</t>
    </r>
    <r>
      <rPr>
        <b/>
        <vertAlign val="superscript"/>
        <sz val="12"/>
        <color indexed="8"/>
        <rFont val="CG Times"/>
        <family val="1"/>
      </rPr>
      <t>st</t>
    </r>
    <r>
      <rPr>
        <b/>
        <sz val="12"/>
        <color indexed="8"/>
        <rFont val="CG Times"/>
        <family val="1"/>
      </rPr>
      <t xml:space="preserve"> quarter 2005 - 4</t>
    </r>
    <r>
      <rPr>
        <b/>
        <vertAlign val="superscript"/>
        <sz val="12"/>
        <color indexed="8"/>
        <rFont val="CG Times"/>
        <family val="1"/>
      </rPr>
      <t>th</t>
    </r>
    <r>
      <rPr>
        <b/>
        <sz val="12"/>
        <color indexed="8"/>
        <rFont val="CG Times"/>
        <family val="1"/>
      </rPr>
      <t xml:space="preserve"> quarter 2006</t>
    </r>
  </si>
  <si>
    <r>
      <t>3</t>
    </r>
    <r>
      <rPr>
        <b/>
        <vertAlign val="superscript"/>
        <sz val="10"/>
        <color indexed="8"/>
        <rFont val="CG Times"/>
        <family val="0"/>
      </rPr>
      <t>rd</t>
    </r>
    <r>
      <rPr>
        <b/>
        <sz val="10"/>
        <color indexed="8"/>
        <rFont val="CG Times"/>
        <family val="1"/>
      </rPr>
      <t xml:space="preserve"> Qr 06                  to                 4</t>
    </r>
    <r>
      <rPr>
        <b/>
        <vertAlign val="superscript"/>
        <sz val="10"/>
        <color indexed="8"/>
        <rFont val="CG Times"/>
        <family val="0"/>
      </rPr>
      <t>th</t>
    </r>
    <r>
      <rPr>
        <b/>
        <sz val="10"/>
        <color indexed="8"/>
        <rFont val="CG Times"/>
        <family val="1"/>
      </rPr>
      <t xml:space="preserve"> Qr 06</t>
    </r>
  </si>
  <si>
    <r>
      <t>4</t>
    </r>
    <r>
      <rPr>
        <b/>
        <vertAlign val="superscript"/>
        <sz val="10"/>
        <color indexed="8"/>
        <rFont val="CG Times"/>
        <family val="1"/>
      </rPr>
      <t>th</t>
    </r>
    <r>
      <rPr>
        <b/>
        <sz val="10"/>
        <color indexed="8"/>
        <rFont val="CG Times"/>
        <family val="1"/>
      </rPr>
      <t xml:space="preserve"> Qr 05                    to               4</t>
    </r>
    <r>
      <rPr>
        <b/>
        <vertAlign val="superscript"/>
        <sz val="10"/>
        <color indexed="8"/>
        <rFont val="CG Times"/>
        <family val="0"/>
      </rPr>
      <t>th</t>
    </r>
    <r>
      <rPr>
        <b/>
        <sz val="10"/>
        <color indexed="8"/>
        <rFont val="CG Times"/>
        <family val="1"/>
      </rPr>
      <t xml:space="preserve"> Qr 06</t>
    </r>
  </si>
  <si>
    <r>
      <t>3</t>
    </r>
    <r>
      <rPr>
        <b/>
        <vertAlign val="superscript"/>
        <sz val="10"/>
        <color indexed="8"/>
        <rFont val="Arial"/>
        <family val="2"/>
      </rPr>
      <t>rd</t>
    </r>
    <r>
      <rPr>
        <b/>
        <sz val="10"/>
        <color indexed="8"/>
        <rFont val="Arial"/>
        <family val="2"/>
      </rPr>
      <t xml:space="preserve"> Qr 06                   to               4</t>
    </r>
    <r>
      <rPr>
        <b/>
        <vertAlign val="superscript"/>
        <sz val="10"/>
        <color indexed="8"/>
        <rFont val="Arial"/>
        <family val="2"/>
      </rPr>
      <t>th</t>
    </r>
    <r>
      <rPr>
        <b/>
        <sz val="10"/>
        <color indexed="8"/>
        <rFont val="Arial"/>
        <family val="2"/>
      </rPr>
      <t xml:space="preserve"> Qr 06</t>
    </r>
  </si>
  <si>
    <r>
      <t>4</t>
    </r>
    <r>
      <rPr>
        <b/>
        <vertAlign val="superscript"/>
        <sz val="10"/>
        <color indexed="8"/>
        <rFont val="Arial"/>
        <family val="2"/>
      </rPr>
      <t>th</t>
    </r>
    <r>
      <rPr>
        <b/>
        <sz val="10"/>
        <color indexed="8"/>
        <rFont val="Arial"/>
        <family val="2"/>
      </rPr>
      <t xml:space="preserve"> Qr 05                   to              4</t>
    </r>
    <r>
      <rPr>
        <b/>
        <vertAlign val="superscript"/>
        <sz val="10"/>
        <color indexed="8"/>
        <rFont val="Arial"/>
        <family val="2"/>
      </rPr>
      <t>th</t>
    </r>
    <r>
      <rPr>
        <b/>
        <sz val="10"/>
        <color indexed="8"/>
        <rFont val="Arial"/>
        <family val="2"/>
      </rPr>
      <t xml:space="preserve"> Qr 06</t>
    </r>
  </si>
  <si>
    <r>
      <t>4th Qr</t>
    </r>
    <r>
      <rPr>
        <b/>
        <vertAlign val="superscript"/>
        <sz val="10"/>
        <rFont val="CG Times"/>
        <family val="0"/>
      </rPr>
      <t>3</t>
    </r>
  </si>
  <si>
    <t xml:space="preserve"> </t>
  </si>
  <si>
    <t>Description</t>
  </si>
  <si>
    <t xml:space="preserve">Food and live animals </t>
  </si>
  <si>
    <t xml:space="preserve">Crude materials, inedible except fuels </t>
  </si>
  <si>
    <t>Chemicals &amp; related products, n.e.s</t>
  </si>
  <si>
    <t xml:space="preserve">Miscellaneous manufactured articles </t>
  </si>
  <si>
    <t>Crude materials, inedible except fuels</t>
  </si>
  <si>
    <t>Mineral fuels, lubricants &amp; related materials</t>
  </si>
  <si>
    <t>Animals and vegetables oils &amp; fats</t>
  </si>
  <si>
    <t>Machinery &amp; transport equipment (excluding aircraft)</t>
  </si>
  <si>
    <r>
      <t>Table 3 - Percentage change in the price and volume of imports</t>
    </r>
    <r>
      <rPr>
        <b/>
        <vertAlign val="superscript"/>
        <sz val="14"/>
        <rFont val="CG Times (W1)"/>
        <family val="1"/>
      </rPr>
      <t>1</t>
    </r>
    <r>
      <rPr>
        <b/>
        <sz val="14"/>
        <rFont val="CG Times (W1)"/>
        <family val="0"/>
      </rPr>
      <t>,   2005 - 2006</t>
    </r>
  </si>
  <si>
    <r>
      <t>SITC</t>
    </r>
    <r>
      <rPr>
        <b/>
        <vertAlign val="superscript"/>
        <sz val="10"/>
        <rFont val="CG Times "/>
        <family val="0"/>
      </rPr>
      <t>1</t>
    </r>
    <r>
      <rPr>
        <b/>
        <sz val="10"/>
        <rFont val="CG Times "/>
        <family val="0"/>
      </rPr>
      <t>-section</t>
    </r>
  </si>
  <si>
    <r>
      <t xml:space="preserve">2005 </t>
    </r>
    <r>
      <rPr>
        <vertAlign val="superscript"/>
        <sz val="10"/>
        <rFont val="CG Times (W1)"/>
        <family val="0"/>
      </rPr>
      <t>2</t>
    </r>
  </si>
  <si>
    <r>
      <t xml:space="preserve">2006 </t>
    </r>
    <r>
      <rPr>
        <vertAlign val="superscript"/>
        <sz val="10"/>
        <rFont val="CG Times (W1)"/>
        <family val="0"/>
      </rPr>
      <t>3</t>
    </r>
  </si>
  <si>
    <r>
      <t xml:space="preserve">Volume </t>
    </r>
    <r>
      <rPr>
        <vertAlign val="superscript"/>
        <sz val="10"/>
        <rFont val="CG Times (W1)"/>
        <family val="0"/>
      </rPr>
      <t>4</t>
    </r>
  </si>
  <si>
    <r>
      <t>2</t>
    </r>
    <r>
      <rPr>
        <sz val="10"/>
        <rFont val="CG Times "/>
        <family val="0"/>
      </rPr>
      <t xml:space="preserve"> Revised     </t>
    </r>
    <r>
      <rPr>
        <vertAlign val="superscript"/>
        <sz val="10"/>
        <rFont val="CG Times "/>
        <family val="0"/>
      </rPr>
      <t>3</t>
    </r>
    <r>
      <rPr>
        <sz val="10"/>
        <rFont val="CG Times "/>
        <family val="0"/>
      </rPr>
      <t xml:space="preserve"> Provisional      </t>
    </r>
    <r>
      <rPr>
        <vertAlign val="superscript"/>
        <sz val="10"/>
        <rFont val="CG Times "/>
        <family val="0"/>
      </rPr>
      <t>4</t>
    </r>
    <r>
      <rPr>
        <sz val="10"/>
        <rFont val="CG Times "/>
        <family val="0"/>
      </rPr>
      <t xml:space="preserve"> Volume change has been derived as the ratio of value to price change</t>
    </r>
  </si>
  <si>
    <r>
      <t>SITC</t>
    </r>
    <r>
      <rPr>
        <b/>
        <vertAlign val="superscript"/>
        <sz val="10"/>
        <rFont val="CG Times "/>
        <family val="0"/>
      </rPr>
      <t>2</t>
    </r>
    <r>
      <rPr>
        <b/>
        <sz val="10"/>
        <rFont val="CG Times "/>
        <family val="0"/>
      </rPr>
      <t>-section</t>
    </r>
  </si>
  <si>
    <r>
      <t xml:space="preserve">2005 </t>
    </r>
    <r>
      <rPr>
        <vertAlign val="superscript"/>
        <sz val="10"/>
        <rFont val="CG Times (W1)"/>
        <family val="0"/>
      </rPr>
      <t>3</t>
    </r>
  </si>
  <si>
    <r>
      <t xml:space="preserve">2006 </t>
    </r>
    <r>
      <rPr>
        <vertAlign val="superscript"/>
        <sz val="10"/>
        <rFont val="CG Times (W1)"/>
        <family val="0"/>
      </rPr>
      <t>4</t>
    </r>
  </si>
  <si>
    <r>
      <t xml:space="preserve">Volume </t>
    </r>
    <r>
      <rPr>
        <vertAlign val="superscript"/>
        <sz val="10"/>
        <rFont val="CG Times (W1)"/>
        <family val="0"/>
      </rPr>
      <t>5</t>
    </r>
  </si>
  <si>
    <r>
      <t>2</t>
    </r>
    <r>
      <rPr>
        <sz val="10"/>
        <rFont val="CG Times"/>
        <family val="1"/>
      </rPr>
      <t xml:space="preserve"> The Standard International Trade Classification Revision 3 (SITC Rev 3)</t>
    </r>
  </si>
  <si>
    <r>
      <t>3</t>
    </r>
    <r>
      <rPr>
        <sz val="10"/>
        <rFont val="CG Times "/>
        <family val="0"/>
      </rPr>
      <t xml:space="preserve"> Revised     </t>
    </r>
    <r>
      <rPr>
        <vertAlign val="superscript"/>
        <sz val="10"/>
        <rFont val="CG Times "/>
        <family val="0"/>
      </rPr>
      <t>4</t>
    </r>
    <r>
      <rPr>
        <sz val="10"/>
        <rFont val="CG Times "/>
        <family val="0"/>
      </rPr>
      <t xml:space="preserve"> Provisional      </t>
    </r>
    <r>
      <rPr>
        <vertAlign val="superscript"/>
        <sz val="10"/>
        <rFont val="CG Times "/>
        <family val="0"/>
      </rPr>
      <t>5</t>
    </r>
    <r>
      <rPr>
        <sz val="10"/>
        <rFont val="CG Times "/>
        <family val="0"/>
      </rPr>
      <t xml:space="preserve"> Volume change has been derived as the ratio of value to price change</t>
    </r>
  </si>
  <si>
    <r>
      <t>1</t>
    </r>
    <r>
      <rPr>
        <sz val="10"/>
        <rFont val="CG Times "/>
        <family val="0"/>
      </rPr>
      <t xml:space="preserve"> Imports values exclude transactions of the freeport and aircraft</t>
    </r>
  </si>
  <si>
    <t>1st Qr 05          to            2nd Qr 05</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</si>
</sst>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
    <numFmt numFmtId="165" formatCode="#,##0\ \ "/>
    <numFmt numFmtId="166" formatCode="0\ \ "/>
    <numFmt numFmtId="167" formatCode="#,##0\ \ \ "/>
    <numFmt numFmtId="168" formatCode="0.00\ \ "/>
    <numFmt numFmtId="169" formatCode="0.0\ \ \ "/>
    <numFmt numFmtId="170" formatCode="0.0\ \ \ \ "/>
    <numFmt numFmtId="171" formatCode="0.0\ "/>
    <numFmt numFmtId="172" formatCode="0.0\ \ "/>
    <numFmt numFmtId="173" formatCode="#,##0\ \ \ \ \ "/>
    <numFmt numFmtId="174" formatCode="#,##0.0"/>
    <numFmt numFmtId="175" formatCode="#,##0.0000"/>
    <numFmt numFmtId="176" formatCode="#,##0\ \ \ \ "/>
    <numFmt numFmtId="177" formatCode="0######"/>
    <numFmt numFmtId="178" formatCode="######"/>
    <numFmt numFmtId="179" formatCode="#,##0.00\ \ "/>
    <numFmt numFmtId="180" formatCode="General\ \ "/>
    <numFmt numFmtId="181" formatCode="\+\ #,##0\ \ \ ;\-\ #,##0\ \ \ "/>
    <numFmt numFmtId="182" formatCode="\+\ #,##0;\-\ #,##0"/>
    <numFmt numFmtId="183" formatCode="#,##0\ \ \ \ \ \ \ "/>
    <numFmt numFmtId="184" formatCode="0\ \ \ \ "/>
    <numFmt numFmtId="185" formatCode="\+0"/>
    <numFmt numFmtId="186" formatCode="\+#,##0"/>
    <numFmt numFmtId="187" formatCode="0.0"/>
    <numFmt numFmtId="188" formatCode="0\ \ \ \ \ "/>
    <numFmt numFmtId="189" formatCode="0.000"/>
  </numFmts>
  <fonts count="42">
    <font>
      <sz val="10"/>
      <name val="CG Times"/>
      <family val="0"/>
    </font>
    <font>
      <b/>
      <sz val="14"/>
      <name val="CG Times "/>
      <family val="0"/>
    </font>
    <font>
      <sz val="10"/>
      <name val="CG Times "/>
      <family val="0"/>
    </font>
    <font>
      <sz val="12"/>
      <name val="CG Times "/>
      <family val="0"/>
    </font>
    <font>
      <b/>
      <sz val="12"/>
      <name val="CG Times "/>
      <family val="0"/>
    </font>
    <font>
      <vertAlign val="superscript"/>
      <sz val="12"/>
      <name val="CG Times "/>
      <family val="0"/>
    </font>
    <font>
      <vertAlign val="superscript"/>
      <sz val="10"/>
      <name val="CG Times "/>
      <family val="0"/>
    </font>
    <font>
      <b/>
      <sz val="10"/>
      <name val="MS Sans Serif"/>
      <family val="0"/>
    </font>
    <font>
      <b/>
      <sz val="14"/>
      <name val="CG Times (W1)"/>
      <family val="0"/>
    </font>
    <font>
      <sz val="10"/>
      <name val="CG Times (W1)"/>
      <family val="0"/>
    </font>
    <font>
      <b/>
      <sz val="10"/>
      <name val="CG Times (W1)"/>
      <family val="0"/>
    </font>
    <font>
      <i/>
      <sz val="10"/>
      <name val="CG Times (W1)"/>
      <family val="0"/>
    </font>
    <font>
      <b/>
      <sz val="12"/>
      <name val="CG Times"/>
      <family val="1"/>
    </font>
    <font>
      <b/>
      <vertAlign val="superscript"/>
      <sz val="12"/>
      <name val="CG Times"/>
      <family val="0"/>
    </font>
    <font>
      <sz val="8"/>
      <name val="CG Times"/>
      <family val="1"/>
    </font>
    <font>
      <b/>
      <sz val="8"/>
      <name val="CG Times"/>
      <family val="1"/>
    </font>
    <font>
      <b/>
      <sz val="10"/>
      <name val="CG Times"/>
      <family val="1"/>
    </font>
    <font>
      <i/>
      <sz val="10"/>
      <name val="CG Times"/>
      <family val="0"/>
    </font>
    <font>
      <vertAlign val="superscript"/>
      <sz val="10"/>
      <name val="CG Times"/>
      <family val="1"/>
    </font>
    <font>
      <b/>
      <sz val="10"/>
      <color indexed="8"/>
      <name val="Arial"/>
      <family val="2"/>
    </font>
    <font>
      <b/>
      <sz val="10"/>
      <name val="Arial"/>
      <family val="2"/>
    </font>
    <font>
      <b/>
      <vertAlign val="superscript"/>
      <sz val="10"/>
      <color indexed="8"/>
      <name val="Arial"/>
      <family val="2"/>
    </font>
    <font>
      <sz val="10"/>
      <color indexed="8"/>
      <name val="Arial"/>
      <family val="2"/>
    </font>
    <font>
      <i/>
      <sz val="10"/>
      <color indexed="8"/>
      <name val="Arial"/>
      <family val="2"/>
    </font>
    <font>
      <b/>
      <sz val="11"/>
      <name val="CG Times"/>
      <family val="1"/>
    </font>
    <font>
      <sz val="11"/>
      <name val="CG Times"/>
      <family val="1"/>
    </font>
    <font>
      <vertAlign val="superscript"/>
      <sz val="11"/>
      <name val="CG Times"/>
      <family val="1"/>
    </font>
    <font>
      <b/>
      <sz val="10"/>
      <color indexed="8"/>
      <name val="CG Times"/>
      <family val="1"/>
    </font>
    <font>
      <b/>
      <vertAlign val="superscript"/>
      <sz val="10"/>
      <color indexed="8"/>
      <name val="CG Times"/>
      <family val="1"/>
    </font>
    <font>
      <sz val="10"/>
      <color indexed="8"/>
      <name val="CG Times"/>
      <family val="1"/>
    </font>
    <font>
      <vertAlign val="superscript"/>
      <sz val="9"/>
      <name val="CG Times"/>
      <family val="1"/>
    </font>
    <font>
      <b/>
      <sz val="12"/>
      <color indexed="8"/>
      <name val="CG Times"/>
      <family val="1"/>
    </font>
    <font>
      <i/>
      <sz val="10"/>
      <color indexed="8"/>
      <name val="CG Times"/>
      <family val="1"/>
    </font>
    <font>
      <vertAlign val="superscript"/>
      <sz val="9"/>
      <color indexed="8"/>
      <name val="CG Times"/>
      <family val="1"/>
    </font>
    <font>
      <b/>
      <vertAlign val="superscript"/>
      <sz val="12"/>
      <color indexed="8"/>
      <name val="CG Times"/>
      <family val="1"/>
    </font>
    <font>
      <vertAlign val="superscript"/>
      <sz val="10"/>
      <name val="CG Times (W1)"/>
      <family val="0"/>
    </font>
    <font>
      <b/>
      <sz val="10"/>
      <name val="CG Times "/>
      <family val="0"/>
    </font>
    <font>
      <vertAlign val="superscript"/>
      <sz val="8.5"/>
      <name val="MS Sans Serif"/>
      <family val="2"/>
    </font>
    <font>
      <b/>
      <vertAlign val="superscript"/>
      <sz val="10"/>
      <name val="CG Times"/>
      <family val="1"/>
    </font>
    <font>
      <sz val="8.5"/>
      <name val="MS Sans Serif"/>
      <family val="2"/>
    </font>
    <font>
      <b/>
      <vertAlign val="superscript"/>
      <sz val="14"/>
      <name val="CG Times (W1)"/>
      <family val="1"/>
    </font>
    <font>
      <b/>
      <vertAlign val="superscript"/>
      <sz val="10"/>
      <name val="CG Times "/>
      <family val="0"/>
    </font>
  </fonts>
  <fills count="2">
    <fill>
      <patternFill/>
    </fill>
    <fill>
      <patternFill patternType="gray125"/>
    </fill>
  </fills>
  <borders count="34">
    <border>
      <left/>
      <right/>
      <top/>
      <bottom/>
      <diagonal/>
    </border>
    <border>
      <left style="thin"/>
      <right style="thin"/>
      <top style="thin"/>
      <bottom style="thin"/>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color indexed="63"/>
      </left>
      <right style="thin"/>
      <top style="thin"/>
      <bottom style="thin"/>
    </border>
    <border>
      <left>
        <color indexed="63"/>
      </left>
      <right style="thin"/>
      <top>
        <color indexed="63"/>
      </top>
      <bottom>
        <color indexed="63"/>
      </bottom>
    </border>
    <border>
      <left style="thin"/>
      <right style="thin">
        <color indexed="8"/>
      </right>
      <top>
        <color indexed="63"/>
      </top>
      <bottom>
        <color indexed="63"/>
      </bottom>
    </border>
    <border>
      <left style="thin"/>
      <right style="thin">
        <color indexed="8"/>
      </right>
      <top>
        <color indexed="63"/>
      </top>
      <bottom style="thin"/>
    </border>
    <border>
      <left style="thin"/>
      <right>
        <color indexed="63"/>
      </right>
      <top style="thin"/>
      <bottom style="thin"/>
    </border>
    <border>
      <left style="thin">
        <color indexed="8"/>
      </left>
      <right style="thin">
        <color indexed="8"/>
      </right>
      <top>
        <color indexed="63"/>
      </top>
      <bottom>
        <color indexed="63"/>
      </bottom>
    </border>
    <border>
      <left style="thin">
        <color indexed="8"/>
      </left>
      <right style="thin"/>
      <top>
        <color indexed="63"/>
      </top>
      <bottom>
        <color indexed="63"/>
      </bottom>
    </border>
    <border>
      <left style="thin">
        <color indexed="8"/>
      </left>
      <right style="thin">
        <color indexed="8"/>
      </right>
      <top>
        <color indexed="63"/>
      </top>
      <bottom style="thin"/>
    </border>
    <border>
      <left style="thin">
        <color indexed="8"/>
      </left>
      <right>
        <color indexed="63"/>
      </right>
      <top>
        <color indexed="63"/>
      </top>
      <bottom>
        <color indexed="63"/>
      </bottom>
    </border>
    <border>
      <left>
        <color indexed="63"/>
      </left>
      <right>
        <color indexed="63"/>
      </right>
      <top style="thin">
        <color indexed="8"/>
      </top>
      <bottom>
        <color indexed="63"/>
      </bottom>
    </border>
    <border>
      <left style="thin">
        <color indexed="8"/>
      </left>
      <right style="thin">
        <color indexed="8"/>
      </right>
      <top style="thin"/>
      <bottom>
        <color indexed="63"/>
      </bottom>
    </border>
    <border>
      <left style="thin"/>
      <right style="medium"/>
      <top>
        <color indexed="63"/>
      </top>
      <bottom>
        <color indexed="63"/>
      </bottom>
    </border>
    <border>
      <left style="thin"/>
      <right style="medium"/>
      <top>
        <color indexed="63"/>
      </top>
      <bottom style="thin"/>
    </border>
    <border>
      <left style="thin"/>
      <right style="medium"/>
      <top style="thin"/>
      <bottom>
        <color indexed="63"/>
      </bottom>
    </border>
    <border>
      <left style="thin"/>
      <right style="medium"/>
      <top style="thin"/>
      <bottom style="thin"/>
    </border>
    <border>
      <left>
        <color indexed="63"/>
      </left>
      <right style="thin">
        <color indexed="8"/>
      </right>
      <top>
        <color indexed="63"/>
      </top>
      <bottom style="thin"/>
    </border>
    <border>
      <left>
        <color indexed="63"/>
      </left>
      <right>
        <color indexed="63"/>
      </right>
      <top style="thin"/>
      <bottom style="thin"/>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color indexed="63"/>
      </right>
      <top>
        <color indexed="63"/>
      </top>
      <bottom style="thin">
        <color indexed="8"/>
      </bottom>
    </border>
    <border>
      <left style="thin"/>
      <right style="thin"/>
      <top>
        <color indexed="63"/>
      </top>
      <bottom style="thin">
        <color indexed="8"/>
      </bottom>
    </border>
    <border>
      <left style="thin">
        <color indexed="8"/>
      </left>
      <right style="thin">
        <color indexed="8"/>
      </right>
      <top>
        <color indexed="63"/>
      </top>
      <bottom style="thin">
        <color indexed="8"/>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623">
    <xf numFmtId="0" fontId="0" fillId="0" borderId="0" xfId="0" applyAlignment="1">
      <alignment/>
    </xf>
    <xf numFmtId="0" fontId="1" fillId="0" borderId="0" xfId="0" applyNumberFormat="1" applyFont="1" applyFill="1" applyBorder="1" applyAlignment="1">
      <alignment/>
    </xf>
    <xf numFmtId="0" fontId="2" fillId="0" borderId="0" xfId="0" applyFont="1" applyAlignment="1">
      <alignment/>
    </xf>
    <xf numFmtId="0" fontId="2" fillId="0" borderId="0" xfId="0" applyFont="1" applyAlignment="1">
      <alignment horizontal="center"/>
    </xf>
    <xf numFmtId="0" fontId="3" fillId="0" borderId="0" xfId="0" applyFont="1" applyAlignment="1">
      <alignment horizontal="center"/>
    </xf>
    <xf numFmtId="0" fontId="1" fillId="0" borderId="0" xfId="0" applyFont="1" applyAlignment="1">
      <alignment horizontal="left"/>
    </xf>
    <xf numFmtId="0" fontId="3" fillId="0" borderId="1" xfId="0" applyFont="1" applyBorder="1" applyAlignment="1">
      <alignment horizontal="center" vertical="center"/>
    </xf>
    <xf numFmtId="0" fontId="6" fillId="0" borderId="0" xfId="0" applyFont="1" applyAlignment="1">
      <alignment horizontal="left"/>
    </xf>
    <xf numFmtId="0" fontId="6" fillId="0" borderId="0" xfId="0" applyFont="1" applyAlignment="1">
      <alignment/>
    </xf>
    <xf numFmtId="0" fontId="3" fillId="0" borderId="0" xfId="0" applyFont="1" applyAlignment="1">
      <alignment/>
    </xf>
    <xf numFmtId="0" fontId="9" fillId="0" borderId="0" xfId="0" applyFont="1" applyAlignment="1">
      <alignment/>
    </xf>
    <xf numFmtId="0" fontId="9" fillId="0" borderId="2" xfId="0" applyFont="1" applyBorder="1" applyAlignment="1">
      <alignment/>
    </xf>
    <xf numFmtId="0" fontId="10" fillId="0" borderId="3" xfId="0" applyFont="1" applyBorder="1" applyAlignment="1">
      <alignment horizontal="center" vertical="center"/>
    </xf>
    <xf numFmtId="0" fontId="9" fillId="0" borderId="3" xfId="0" applyFont="1" applyBorder="1" applyAlignment="1">
      <alignment horizontal="left" wrapText="1"/>
    </xf>
    <xf numFmtId="0" fontId="9" fillId="0" borderId="4" xfId="0" applyFont="1" applyBorder="1" applyAlignment="1">
      <alignment/>
    </xf>
    <xf numFmtId="0" fontId="9" fillId="0" borderId="5" xfId="0" applyFont="1" applyBorder="1" applyAlignment="1">
      <alignment/>
    </xf>
    <xf numFmtId="0" fontId="9" fillId="0" borderId="0" xfId="0" applyFont="1" applyBorder="1" applyAlignment="1">
      <alignment/>
    </xf>
    <xf numFmtId="165" fontId="10" fillId="0" borderId="6" xfId="0" applyNumberFormat="1" applyFont="1" applyBorder="1" applyAlignment="1">
      <alignment/>
    </xf>
    <xf numFmtId="0" fontId="12" fillId="0" borderId="0" xfId="0" applyFont="1" applyBorder="1" applyAlignment="1" quotePrefix="1">
      <alignment horizontal="left"/>
    </xf>
    <xf numFmtId="0" fontId="12" fillId="0" borderId="0" xfId="0" applyFont="1" applyBorder="1" applyAlignment="1">
      <alignment/>
    </xf>
    <xf numFmtId="166" fontId="12" fillId="0" borderId="0" xfId="0" applyNumberFormat="1" applyFont="1" applyBorder="1" applyAlignment="1">
      <alignment/>
    </xf>
    <xf numFmtId="168" fontId="12" fillId="0" borderId="0" xfId="0" applyNumberFormat="1" applyFont="1" applyAlignment="1">
      <alignment/>
    </xf>
    <xf numFmtId="0" fontId="0" fillId="0" borderId="0" xfId="0" applyFont="1" applyAlignment="1" quotePrefix="1">
      <alignment horizontal="center" vertical="center" textRotation="180"/>
    </xf>
    <xf numFmtId="0" fontId="0" fillId="0" borderId="0" xfId="0" applyFont="1" applyBorder="1" applyAlignment="1" quotePrefix="1">
      <alignment horizontal="left"/>
    </xf>
    <xf numFmtId="0" fontId="14" fillId="0" borderId="0" xfId="0" applyFont="1" applyBorder="1" applyAlignment="1">
      <alignment/>
    </xf>
    <xf numFmtId="166" fontId="15" fillId="0" borderId="0" xfId="0" applyNumberFormat="1" applyFont="1" applyBorder="1" applyAlignment="1">
      <alignment/>
    </xf>
    <xf numFmtId="168" fontId="14" fillId="0" borderId="0" xfId="0" applyNumberFormat="1" applyFont="1" applyAlignment="1">
      <alignment/>
    </xf>
    <xf numFmtId="0" fontId="0" fillId="0" borderId="0" xfId="0" applyAlignment="1">
      <alignment horizontal="center" vertical="center" textRotation="180"/>
    </xf>
    <xf numFmtId="0" fontId="16" fillId="0" borderId="7" xfId="0" applyFont="1" applyBorder="1" applyAlignment="1" quotePrefix="1">
      <alignment horizontal="center"/>
    </xf>
    <xf numFmtId="0" fontId="16" fillId="0" borderId="8" xfId="0" applyFont="1" applyBorder="1" applyAlignment="1" quotePrefix="1">
      <alignment horizontal="center"/>
    </xf>
    <xf numFmtId="0" fontId="16" fillId="0" borderId="9" xfId="0" applyFont="1" applyBorder="1" applyAlignment="1" quotePrefix="1">
      <alignment horizontal="center"/>
    </xf>
    <xf numFmtId="0" fontId="16" fillId="0" borderId="10" xfId="0" applyFont="1" applyBorder="1" applyAlignment="1">
      <alignment horizontal="center"/>
    </xf>
    <xf numFmtId="0" fontId="16" fillId="0" borderId="9" xfId="0" applyFont="1" applyBorder="1" applyAlignment="1">
      <alignment horizontal="center"/>
    </xf>
    <xf numFmtId="0" fontId="16" fillId="0" borderId="5" xfId="0" applyFont="1" applyBorder="1" applyAlignment="1">
      <alignment horizontal="center"/>
    </xf>
    <xf numFmtId="0" fontId="16" fillId="0" borderId="4" xfId="0" applyFont="1" applyBorder="1" applyAlignment="1">
      <alignment horizontal="center"/>
    </xf>
    <xf numFmtId="0" fontId="16" fillId="0" borderId="2" xfId="0" applyFont="1" applyBorder="1" applyAlignment="1">
      <alignment horizontal="center"/>
    </xf>
    <xf numFmtId="0" fontId="16" fillId="0" borderId="11" xfId="0" applyFont="1" applyBorder="1" applyAlignment="1" quotePrefix="1">
      <alignment horizontal="center" vertical="center"/>
    </xf>
    <xf numFmtId="166" fontId="16" fillId="0" borderId="5" xfId="0" applyNumberFormat="1" applyFont="1" applyBorder="1" applyAlignment="1">
      <alignment horizontal="center" vertical="center"/>
    </xf>
    <xf numFmtId="166" fontId="16" fillId="0" borderId="11" xfId="0" applyNumberFormat="1" applyFont="1" applyBorder="1" applyAlignment="1">
      <alignment horizontal="center" vertical="center"/>
    </xf>
    <xf numFmtId="168" fontId="16" fillId="0" borderId="12" xfId="0" applyNumberFormat="1" applyFont="1" applyBorder="1" applyAlignment="1">
      <alignment horizontal="center" vertical="center"/>
    </xf>
    <xf numFmtId="168" fontId="16" fillId="0" borderId="1" xfId="0" applyNumberFormat="1" applyFont="1" applyBorder="1" applyAlignment="1">
      <alignment horizontal="center" vertical="center"/>
    </xf>
    <xf numFmtId="168" fontId="16" fillId="0" borderId="11" xfId="0" applyNumberFormat="1" applyFont="1" applyBorder="1" applyAlignment="1">
      <alignment horizontal="center" vertical="center"/>
    </xf>
    <xf numFmtId="0" fontId="16" fillId="0" borderId="6" xfId="0" applyFont="1" applyBorder="1" applyAlignment="1">
      <alignment horizontal="center" vertical="center"/>
    </xf>
    <xf numFmtId="0" fontId="0" fillId="0" borderId="3" xfId="0" applyFont="1" applyBorder="1" applyAlignment="1">
      <alignment vertical="center"/>
    </xf>
    <xf numFmtId="0" fontId="16" fillId="0" borderId="0" xfId="0" applyFont="1" applyBorder="1" applyAlignment="1">
      <alignment vertical="center"/>
    </xf>
    <xf numFmtId="0" fontId="16" fillId="0" borderId="0" xfId="0" applyFont="1" applyAlignment="1">
      <alignment/>
    </xf>
    <xf numFmtId="164" fontId="16" fillId="0" borderId="6" xfId="0" applyNumberFormat="1" applyFont="1" applyBorder="1" applyAlignment="1">
      <alignment vertical="center"/>
    </xf>
    <xf numFmtId="170" fontId="16" fillId="0" borderId="6" xfId="0" applyNumberFormat="1" applyFont="1" applyBorder="1" applyAlignment="1">
      <alignment horizontal="right" vertical="center"/>
    </xf>
    <xf numFmtId="170" fontId="16" fillId="0" borderId="13" xfId="0" applyNumberFormat="1" applyFont="1" applyBorder="1" applyAlignment="1">
      <alignment horizontal="right" vertical="center"/>
    </xf>
    <xf numFmtId="171" fontId="16" fillId="0" borderId="6" xfId="0" applyNumberFormat="1" applyFont="1" applyBorder="1" applyAlignment="1">
      <alignment horizontal="center" vertical="center"/>
    </xf>
    <xf numFmtId="0" fontId="0" fillId="0" borderId="6" xfId="0" applyFont="1" applyBorder="1" applyAlignment="1">
      <alignment horizontal="center"/>
    </xf>
    <xf numFmtId="2" fontId="0" fillId="0" borderId="3" xfId="0" applyNumberFormat="1" applyFont="1" applyBorder="1" applyAlignment="1" quotePrefix="1">
      <alignment vertical="center"/>
    </xf>
    <xf numFmtId="2" fontId="0" fillId="0" borderId="0" xfId="0" applyNumberFormat="1" applyFont="1" applyBorder="1" applyAlignment="1" quotePrefix="1">
      <alignment vertical="center"/>
    </xf>
    <xf numFmtId="2" fontId="0" fillId="0" borderId="0" xfId="0" applyNumberFormat="1" applyFont="1" applyBorder="1" applyAlignment="1">
      <alignment horizontal="left" vertical="center"/>
    </xf>
    <xf numFmtId="164" fontId="0" fillId="0" borderId="6" xfId="0" applyNumberFormat="1" applyFont="1" applyBorder="1" applyAlignment="1">
      <alignment vertical="center"/>
    </xf>
    <xf numFmtId="171" fontId="0" fillId="0" borderId="6" xfId="0" applyNumberFormat="1" applyFont="1" applyBorder="1" applyAlignment="1">
      <alignment horizontal="center" vertical="center"/>
    </xf>
    <xf numFmtId="2" fontId="0" fillId="0" borderId="3" xfId="0" applyNumberFormat="1" applyFont="1" applyBorder="1" applyAlignment="1" quotePrefix="1">
      <alignment horizontal="left" vertical="center"/>
    </xf>
    <xf numFmtId="2" fontId="0" fillId="0" borderId="0" xfId="0" applyNumberFormat="1" applyFont="1" applyBorder="1" applyAlignment="1" quotePrefix="1">
      <alignment horizontal="left" vertical="center"/>
    </xf>
    <xf numFmtId="0" fontId="0" fillId="0" borderId="0" xfId="0" applyFont="1" applyAlignment="1">
      <alignment vertical="center"/>
    </xf>
    <xf numFmtId="0" fontId="16" fillId="0" borderId="0" xfId="0" applyFont="1" applyBorder="1" applyAlignment="1">
      <alignment horizontal="left" vertical="center" wrapText="1"/>
    </xf>
    <xf numFmtId="164" fontId="16" fillId="0" borderId="3" xfId="0" applyNumberFormat="1" applyFont="1" applyBorder="1" applyAlignment="1">
      <alignment vertical="center"/>
    </xf>
    <xf numFmtId="169" fontId="16" fillId="0" borderId="6" xfId="0" applyNumberFormat="1" applyFont="1" applyBorder="1" applyAlignment="1">
      <alignment horizontal="right" vertical="center"/>
    </xf>
    <xf numFmtId="171" fontId="16" fillId="0" borderId="6" xfId="0" applyNumberFormat="1" applyFont="1" applyBorder="1" applyAlignment="1">
      <alignment horizontal="center" vertical="center"/>
    </xf>
    <xf numFmtId="164" fontId="0" fillId="0" borderId="3" xfId="0" applyNumberFormat="1" applyFont="1" applyBorder="1" applyAlignment="1">
      <alignment vertical="center"/>
    </xf>
    <xf numFmtId="0" fontId="0" fillId="0" borderId="3" xfId="0" applyFont="1" applyBorder="1" applyAlignment="1" quotePrefix="1">
      <alignment horizontal="left" vertical="center"/>
    </xf>
    <xf numFmtId="0" fontId="0" fillId="0" borderId="0" xfId="0" applyFont="1" applyBorder="1" applyAlignment="1" quotePrefix="1">
      <alignment horizontal="left" vertical="center"/>
    </xf>
    <xf numFmtId="0" fontId="0" fillId="0" borderId="0" xfId="0" applyFont="1" applyBorder="1" applyAlignment="1">
      <alignment vertical="center" wrapText="1"/>
    </xf>
    <xf numFmtId="0" fontId="0" fillId="0" borderId="0" xfId="0" applyFont="1" applyAlignment="1">
      <alignment vertical="center" wrapText="1"/>
    </xf>
    <xf numFmtId="171" fontId="0" fillId="0" borderId="6" xfId="0" applyNumberFormat="1" applyFont="1" applyBorder="1" applyAlignment="1">
      <alignment horizontal="center" vertical="center"/>
    </xf>
    <xf numFmtId="0" fontId="0" fillId="0" borderId="5" xfId="0" applyFont="1" applyBorder="1" applyAlignment="1">
      <alignment horizontal="center"/>
    </xf>
    <xf numFmtId="0" fontId="0" fillId="0" borderId="4" xfId="0" applyFont="1" applyBorder="1" applyAlignment="1" quotePrefix="1">
      <alignment horizontal="left" vertical="center"/>
    </xf>
    <xf numFmtId="0" fontId="0" fillId="0" borderId="2" xfId="0" applyFont="1" applyBorder="1" applyAlignment="1" quotePrefix="1">
      <alignment horizontal="left" vertical="center"/>
    </xf>
    <xf numFmtId="2" fontId="0" fillId="0" borderId="2" xfId="0" applyNumberFormat="1" applyFont="1" applyBorder="1" applyAlignment="1">
      <alignment horizontal="left" vertical="center"/>
    </xf>
    <xf numFmtId="171" fontId="0" fillId="0" borderId="5" xfId="0" applyNumberFormat="1" applyFont="1" applyBorder="1" applyAlignment="1">
      <alignment horizontal="center" vertical="center"/>
    </xf>
    <xf numFmtId="166" fontId="14" fillId="0" borderId="0" xfId="0" applyNumberFormat="1" applyFont="1" applyBorder="1" applyAlignment="1">
      <alignment/>
    </xf>
    <xf numFmtId="2" fontId="0" fillId="0" borderId="0" xfId="0" applyNumberFormat="1" applyFont="1" applyBorder="1" applyAlignment="1">
      <alignment horizontal="left"/>
    </xf>
    <xf numFmtId="0" fontId="18" fillId="0" borderId="0" xfId="0" applyFont="1" applyBorder="1" applyAlignment="1">
      <alignment/>
    </xf>
    <xf numFmtId="0" fontId="16" fillId="0" borderId="6" xfId="0" applyFont="1" applyBorder="1" applyAlignment="1">
      <alignment horizontal="center"/>
    </xf>
    <xf numFmtId="0" fontId="16" fillId="0" borderId="3" xfId="0" applyFont="1" applyBorder="1" applyAlignment="1">
      <alignment/>
    </xf>
    <xf numFmtId="0" fontId="0" fillId="0" borderId="0" xfId="0" applyFont="1" applyAlignment="1">
      <alignment/>
    </xf>
    <xf numFmtId="164" fontId="16" fillId="0" borderId="6" xfId="0" applyNumberFormat="1" applyFont="1" applyBorder="1" applyAlignment="1">
      <alignment horizontal="right"/>
    </xf>
    <xf numFmtId="170" fontId="16" fillId="0" borderId="3" xfId="0" applyNumberFormat="1" applyFont="1" applyBorder="1" applyAlignment="1">
      <alignment/>
    </xf>
    <xf numFmtId="170" fontId="16" fillId="0" borderId="6" xfId="0" applyNumberFormat="1" applyFont="1" applyBorder="1" applyAlignment="1">
      <alignment/>
    </xf>
    <xf numFmtId="0" fontId="0" fillId="0" borderId="6" xfId="0" applyFont="1" applyBorder="1" applyAlignment="1">
      <alignment/>
    </xf>
    <xf numFmtId="0" fontId="14" fillId="0" borderId="0" xfId="0" applyFont="1" applyAlignment="1">
      <alignment/>
    </xf>
    <xf numFmtId="0" fontId="0" fillId="0" borderId="0" xfId="0" applyFont="1" applyBorder="1" applyAlignment="1">
      <alignment horizontal="left"/>
    </xf>
    <xf numFmtId="0" fontId="0" fillId="0" borderId="13" xfId="0" applyFont="1" applyBorder="1" applyAlignment="1">
      <alignment horizontal="left" vertical="center"/>
    </xf>
    <xf numFmtId="164" fontId="0" fillId="0" borderId="13" xfId="0" applyNumberFormat="1" applyFont="1" applyBorder="1" applyAlignment="1">
      <alignment horizontal="right"/>
    </xf>
    <xf numFmtId="170" fontId="0" fillId="0" borderId="3" xfId="0" applyNumberFormat="1" applyFont="1" applyBorder="1" applyAlignment="1">
      <alignment/>
    </xf>
    <xf numFmtId="171" fontId="0" fillId="0" borderId="6" xfId="0" applyNumberFormat="1" applyFont="1" applyBorder="1" applyAlignment="1">
      <alignment horizontal="center"/>
    </xf>
    <xf numFmtId="0" fontId="0" fillId="0" borderId="3" xfId="0" applyFont="1" applyBorder="1" applyAlignment="1" quotePrefix="1">
      <alignment horizontal="left"/>
    </xf>
    <xf numFmtId="0" fontId="17" fillId="0" borderId="0" xfId="0" applyFont="1" applyBorder="1" applyAlignment="1">
      <alignment horizontal="left" wrapText="1"/>
    </xf>
    <xf numFmtId="164" fontId="17" fillId="0" borderId="6" xfId="0" applyNumberFormat="1" applyFont="1" applyBorder="1" applyAlignment="1">
      <alignment horizontal="right"/>
    </xf>
    <xf numFmtId="170" fontId="17" fillId="0" borderId="3" xfId="0" applyNumberFormat="1" applyFont="1" applyBorder="1" applyAlignment="1">
      <alignment/>
    </xf>
    <xf numFmtId="171" fontId="17" fillId="0" borderId="6" xfId="0" applyNumberFormat="1" applyFont="1" applyBorder="1" applyAlignment="1">
      <alignment horizontal="center"/>
    </xf>
    <xf numFmtId="0" fontId="17" fillId="0" borderId="0" xfId="0" applyFont="1" applyBorder="1" applyAlignment="1" quotePrefix="1">
      <alignment horizontal="left" wrapText="1"/>
    </xf>
    <xf numFmtId="0" fontId="0" fillId="0" borderId="13" xfId="0" applyFont="1" applyBorder="1" applyAlignment="1">
      <alignment horizontal="left"/>
    </xf>
    <xf numFmtId="164" fontId="0" fillId="0" borderId="13" xfId="0" applyNumberFormat="1" applyFont="1" applyBorder="1" applyAlignment="1">
      <alignment horizontal="right"/>
    </xf>
    <xf numFmtId="171" fontId="0" fillId="0" borderId="6" xfId="0" applyNumberFormat="1" applyFont="1" applyBorder="1" applyAlignment="1">
      <alignment horizontal="center"/>
    </xf>
    <xf numFmtId="172" fontId="17" fillId="0" borderId="6" xfId="0" applyNumberFormat="1" applyFont="1" applyBorder="1" applyAlignment="1">
      <alignment horizontal="center"/>
    </xf>
    <xf numFmtId="0" fontId="16" fillId="0" borderId="1" xfId="0" applyFont="1" applyBorder="1" applyAlignment="1">
      <alignment horizontal="center" vertical="center"/>
    </xf>
    <xf numFmtId="0" fontId="0" fillId="0" borderId="0" xfId="0" applyFont="1" applyBorder="1" applyAlignment="1">
      <alignment/>
    </xf>
    <xf numFmtId="2" fontId="0" fillId="0" borderId="0" xfId="0" applyNumberFormat="1" applyFont="1" applyBorder="1" applyAlignment="1">
      <alignment/>
    </xf>
    <xf numFmtId="166" fontId="0" fillId="0" borderId="0" xfId="0" applyNumberFormat="1" applyFont="1" applyBorder="1" applyAlignment="1">
      <alignment/>
    </xf>
    <xf numFmtId="172" fontId="0" fillId="0" borderId="0" xfId="0" applyNumberFormat="1" applyFont="1" applyAlignment="1">
      <alignment/>
    </xf>
    <xf numFmtId="0" fontId="0" fillId="0" borderId="2" xfId="0" applyFont="1" applyBorder="1" applyAlignment="1" quotePrefix="1">
      <alignment horizontal="left"/>
    </xf>
    <xf numFmtId="0" fontId="14" fillId="0" borderId="2" xfId="0" applyFont="1" applyBorder="1" applyAlignment="1">
      <alignment/>
    </xf>
    <xf numFmtId="166" fontId="15" fillId="0" borderId="2" xfId="0" applyNumberFormat="1" applyFont="1" applyBorder="1" applyAlignment="1">
      <alignment/>
    </xf>
    <xf numFmtId="0" fontId="16" fillId="0" borderId="6" xfId="0" applyFont="1" applyBorder="1" applyAlignment="1" quotePrefix="1">
      <alignment horizontal="center"/>
    </xf>
    <xf numFmtId="0" fontId="16" fillId="0" borderId="0" xfId="0" applyFont="1" applyBorder="1" applyAlignment="1" quotePrefix="1">
      <alignment horizontal="center"/>
    </xf>
    <xf numFmtId="0" fontId="16" fillId="0" borderId="0" xfId="0" applyFont="1" applyBorder="1" applyAlignment="1">
      <alignment horizontal="center"/>
    </xf>
    <xf numFmtId="0" fontId="16" fillId="0" borderId="0" xfId="0" applyFont="1" applyBorder="1" applyAlignment="1" quotePrefix="1">
      <alignment horizontal="center" vertical="center"/>
    </xf>
    <xf numFmtId="166" fontId="16" fillId="0" borderId="6" xfId="0" applyNumberFormat="1" applyFont="1" applyBorder="1" applyAlignment="1">
      <alignment horizontal="center" vertical="center"/>
    </xf>
    <xf numFmtId="0" fontId="16" fillId="0" borderId="3" xfId="0" applyFont="1" applyBorder="1" applyAlignment="1">
      <alignment horizontal="center"/>
    </xf>
    <xf numFmtId="0" fontId="16" fillId="0" borderId="2" xfId="0" applyFont="1" applyBorder="1" applyAlignment="1" quotePrefix="1">
      <alignment horizontal="center" vertical="center"/>
    </xf>
    <xf numFmtId="0" fontId="0" fillId="0" borderId="0" xfId="0" applyAlignment="1">
      <alignment horizontal="right" vertical="center" textRotation="180"/>
    </xf>
    <xf numFmtId="0" fontId="0" fillId="0" borderId="0" xfId="0" applyAlignment="1">
      <alignment horizontal="right"/>
    </xf>
    <xf numFmtId="0" fontId="12" fillId="0" borderId="2" xfId="0" applyFont="1" applyBorder="1" applyAlignment="1" quotePrefix="1">
      <alignment horizontal="left"/>
    </xf>
    <xf numFmtId="0" fontId="12" fillId="0" borderId="2" xfId="0" applyFont="1" applyBorder="1" applyAlignment="1">
      <alignment/>
    </xf>
    <xf numFmtId="166" fontId="12" fillId="0" borderId="2" xfId="0" applyNumberFormat="1" applyFont="1" applyBorder="1" applyAlignment="1">
      <alignment/>
    </xf>
    <xf numFmtId="0" fontId="0" fillId="0" borderId="0" xfId="0" applyAlignment="1">
      <alignment horizontal="center" vertical="center"/>
    </xf>
    <xf numFmtId="2" fontId="18" fillId="0" borderId="0" xfId="0" applyNumberFormat="1" applyFont="1" applyBorder="1" applyAlignment="1">
      <alignment/>
    </xf>
    <xf numFmtId="0" fontId="7" fillId="0" borderId="0" xfId="0" applyFont="1" applyAlignment="1">
      <alignment/>
    </xf>
    <xf numFmtId="0" fontId="0" fillId="0" borderId="0" xfId="0" applyAlignment="1">
      <alignment horizontal="center"/>
    </xf>
    <xf numFmtId="174" fontId="0" fillId="0" borderId="0" xfId="0" applyNumberFormat="1" applyAlignment="1">
      <alignment/>
    </xf>
    <xf numFmtId="169" fontId="0" fillId="0" borderId="5" xfId="0" applyNumberFormat="1" applyFont="1" applyBorder="1" applyAlignment="1">
      <alignment horizontal="right" vertical="center"/>
    </xf>
    <xf numFmtId="169" fontId="0" fillId="0" borderId="6" xfId="0" applyNumberFormat="1" applyFont="1" applyBorder="1" applyAlignment="1">
      <alignment horizontal="right" vertical="center"/>
    </xf>
    <xf numFmtId="171" fontId="16" fillId="0" borderId="7" xfId="0" applyNumberFormat="1" applyFont="1" applyBorder="1" applyAlignment="1">
      <alignment horizontal="center"/>
    </xf>
    <xf numFmtId="0" fontId="19" fillId="0" borderId="0" xfId="0" applyFont="1" applyAlignment="1">
      <alignment vertical="center"/>
    </xf>
    <xf numFmtId="0" fontId="20" fillId="0" borderId="8" xfId="0" applyFont="1" applyBorder="1" applyAlignment="1">
      <alignment/>
    </xf>
    <xf numFmtId="0" fontId="20" fillId="0" borderId="8" xfId="0" applyFont="1" applyBorder="1" applyAlignment="1">
      <alignment horizontal="center" vertical="center"/>
    </xf>
    <xf numFmtId="177" fontId="22" fillId="0" borderId="14" xfId="0" applyFont="1" applyFill="1" applyBorder="1" applyAlignment="1">
      <alignment horizontal="center" vertical="center"/>
    </xf>
    <xf numFmtId="178" fontId="22" fillId="0" borderId="14" xfId="0" applyNumberFormat="1" applyFont="1" applyFill="1" applyBorder="1" applyAlignment="1">
      <alignment horizontal="center" vertical="center"/>
    </xf>
    <xf numFmtId="0" fontId="22" fillId="0" borderId="14" xfId="0" applyFont="1" applyFill="1" applyBorder="1" applyAlignment="1">
      <alignment horizontal="center" vertical="center"/>
    </xf>
    <xf numFmtId="0" fontId="22" fillId="0" borderId="0" xfId="0" applyFont="1" applyFill="1" applyBorder="1" applyAlignment="1">
      <alignment vertical="center" wrapText="1"/>
    </xf>
    <xf numFmtId="0" fontId="22" fillId="0" borderId="15" xfId="0" applyFont="1" applyFill="1" applyBorder="1" applyAlignment="1">
      <alignment horizontal="center" vertical="center"/>
    </xf>
    <xf numFmtId="0" fontId="22" fillId="0" borderId="0" xfId="0" applyFont="1" applyAlignment="1">
      <alignment/>
    </xf>
    <xf numFmtId="169" fontId="23" fillId="0" borderId="0" xfId="0" applyNumberFormat="1" applyFont="1" applyFill="1" applyBorder="1" applyAlignment="1">
      <alignment/>
    </xf>
    <xf numFmtId="169" fontId="19" fillId="0" borderId="0" xfId="0" applyNumberFormat="1" applyFill="1" applyBorder="1" applyAlignment="1">
      <alignment vertical="center"/>
    </xf>
    <xf numFmtId="0" fontId="0" fillId="0" borderId="16" xfId="0" applyFont="1" applyBorder="1" applyAlignment="1">
      <alignment/>
    </xf>
    <xf numFmtId="0" fontId="25" fillId="0" borderId="8" xfId="0" applyFont="1" applyBorder="1" applyAlignment="1">
      <alignment horizontal="center"/>
    </xf>
    <xf numFmtId="174" fontId="25" fillId="0" borderId="7" xfId="0" applyNumberFormat="1" applyFont="1" applyBorder="1" applyAlignment="1">
      <alignment horizontal="center"/>
    </xf>
    <xf numFmtId="0" fontId="25" fillId="0" borderId="3" xfId="0" applyFont="1" applyBorder="1" applyAlignment="1">
      <alignment horizontal="center"/>
    </xf>
    <xf numFmtId="174" fontId="25" fillId="0" borderId="6" xfId="0" applyNumberFormat="1" applyFont="1" applyBorder="1" applyAlignment="1">
      <alignment horizontal="center"/>
    </xf>
    <xf numFmtId="0" fontId="25" fillId="0" borderId="4" xfId="0" applyFont="1" applyBorder="1" applyAlignment="1">
      <alignment horizontal="center"/>
    </xf>
    <xf numFmtId="174" fontId="25" fillId="0" borderId="5" xfId="0" applyNumberFormat="1" applyFont="1" applyBorder="1" applyAlignment="1">
      <alignment horizontal="center"/>
    </xf>
    <xf numFmtId="0" fontId="24" fillId="0" borderId="4" xfId="0" applyFont="1" applyBorder="1" applyAlignment="1">
      <alignment horizontal="center"/>
    </xf>
    <xf numFmtId="174" fontId="24" fillId="0" borderId="5" xfId="0" applyNumberFormat="1" applyFont="1" applyBorder="1" applyAlignment="1">
      <alignment horizontal="center"/>
    </xf>
    <xf numFmtId="0" fontId="25" fillId="0" borderId="5" xfId="0" applyFont="1" applyBorder="1" applyAlignment="1">
      <alignment horizontal="center"/>
    </xf>
    <xf numFmtId="174" fontId="24" fillId="0" borderId="1" xfId="0" applyNumberFormat="1" applyFont="1" applyBorder="1" applyAlignment="1">
      <alignment horizontal="center"/>
    </xf>
    <xf numFmtId="0" fontId="25" fillId="0" borderId="16" xfId="0" applyFont="1" applyBorder="1" applyAlignment="1">
      <alignment horizontal="center"/>
    </xf>
    <xf numFmtId="0" fontId="25" fillId="0" borderId="6" xfId="0" applyFont="1" applyBorder="1" applyAlignment="1">
      <alignment horizontal="center"/>
    </xf>
    <xf numFmtId="0" fontId="27" fillId="0" borderId="0" xfId="0" applyFont="1" applyAlignment="1">
      <alignment vertical="center"/>
    </xf>
    <xf numFmtId="0" fontId="0" fillId="0" borderId="0" xfId="0" applyFont="1" applyAlignment="1">
      <alignment/>
    </xf>
    <xf numFmtId="175" fontId="27" fillId="0" borderId="6" xfId="0" applyFont="1" applyBorder="1" applyAlignment="1">
      <alignment horizontal="center" vertical="center"/>
    </xf>
    <xf numFmtId="175" fontId="27" fillId="0" borderId="5" xfId="0" applyFont="1" applyBorder="1" applyAlignment="1">
      <alignment horizontal="center" vertical="center"/>
    </xf>
    <xf numFmtId="0" fontId="16" fillId="0" borderId="8" xfId="0" applyFont="1" applyBorder="1" applyAlignment="1">
      <alignment/>
    </xf>
    <xf numFmtId="0" fontId="16" fillId="0" borderId="8" xfId="0" applyFont="1" applyBorder="1" applyAlignment="1">
      <alignment horizontal="center" vertical="center"/>
    </xf>
    <xf numFmtId="177" fontId="29" fillId="0" borderId="14" xfId="0" applyFont="1" applyFill="1" applyBorder="1" applyAlignment="1">
      <alignment horizontal="center" vertical="center"/>
    </xf>
    <xf numFmtId="0" fontId="29" fillId="0" borderId="17" xfId="0" applyFont="1" applyFill="1" applyBorder="1" applyAlignment="1">
      <alignment vertical="center"/>
    </xf>
    <xf numFmtId="178" fontId="29" fillId="0" borderId="14" xfId="0" applyNumberFormat="1" applyFont="1" applyFill="1" applyBorder="1" applyAlignment="1">
      <alignment horizontal="center" vertical="center"/>
    </xf>
    <xf numFmtId="0" fontId="29" fillId="0" borderId="0" xfId="0" applyFont="1" applyFill="1" applyBorder="1" applyAlignment="1">
      <alignment vertical="center"/>
    </xf>
    <xf numFmtId="0" fontId="29" fillId="0" borderId="14" xfId="0" applyFont="1" applyFill="1" applyBorder="1" applyAlignment="1">
      <alignment horizontal="center" vertical="center"/>
    </xf>
    <xf numFmtId="0" fontId="29" fillId="0" borderId="0" xfId="0" applyFont="1" applyFill="1" applyBorder="1" applyAlignment="1">
      <alignment vertical="center" wrapText="1"/>
    </xf>
    <xf numFmtId="0" fontId="29" fillId="0" borderId="15" xfId="0" applyFont="1" applyFill="1" applyBorder="1" applyAlignment="1">
      <alignment horizontal="center" vertical="center"/>
    </xf>
    <xf numFmtId="0" fontId="29" fillId="0" borderId="2" xfId="0" applyFont="1" applyFill="1" applyBorder="1" applyAlignment="1">
      <alignment vertical="center"/>
    </xf>
    <xf numFmtId="169" fontId="29" fillId="0" borderId="5" xfId="0" applyNumberFormat="1" applyFont="1" applyFill="1" applyBorder="1" applyAlignment="1">
      <alignment vertical="center"/>
    </xf>
    <xf numFmtId="0" fontId="29" fillId="0" borderId="0" xfId="0" applyFont="1" applyAlignment="1">
      <alignment/>
    </xf>
    <xf numFmtId="0" fontId="30" fillId="0" borderId="0" xfId="0" applyFont="1" applyAlignment="1">
      <alignment/>
    </xf>
    <xf numFmtId="0" fontId="31" fillId="0" borderId="0" xfId="0" applyFont="1" applyAlignment="1">
      <alignment vertical="center"/>
    </xf>
    <xf numFmtId="169" fontId="27" fillId="0" borderId="7" xfId="0" applyNumberFormat="1" applyFont="1" applyFill="1" applyBorder="1" applyAlignment="1">
      <alignment vertical="center"/>
    </xf>
    <xf numFmtId="169" fontId="29" fillId="0" borderId="6" xfId="0" applyNumberFormat="1" applyFont="1" applyFill="1" applyBorder="1" applyAlignment="1">
      <alignment vertical="center"/>
    </xf>
    <xf numFmtId="175" fontId="29" fillId="0" borderId="0" xfId="0" applyFont="1" applyAlignment="1">
      <alignment/>
    </xf>
    <xf numFmtId="0" fontId="16" fillId="0" borderId="7" xfId="0" applyFont="1" applyBorder="1" applyAlignment="1">
      <alignment horizontal="center" vertical="center"/>
    </xf>
    <xf numFmtId="169" fontId="27" fillId="0" borderId="18" xfId="0" applyNumberFormat="1" applyFont="1" applyFill="1" applyBorder="1" applyAlignment="1">
      <alignment vertical="center"/>
    </xf>
    <xf numFmtId="177" fontId="27" fillId="0" borderId="17" xfId="0" applyFont="1" applyFill="1" applyBorder="1" applyAlignment="1">
      <alignment horizontal="center" vertical="center"/>
    </xf>
    <xf numFmtId="0" fontId="27" fillId="0" borderId="17" xfId="0" applyFont="1" applyFill="1" applyBorder="1" applyAlignment="1">
      <alignment vertical="center"/>
    </xf>
    <xf numFmtId="0" fontId="0" fillId="0" borderId="0" xfId="0" applyFont="1" applyFill="1" applyAlignment="1">
      <alignment/>
    </xf>
    <xf numFmtId="177" fontId="29" fillId="0" borderId="17" xfId="0" applyFont="1" applyFill="1" applyBorder="1" applyAlignment="1">
      <alignment horizontal="center" vertical="center"/>
    </xf>
    <xf numFmtId="0" fontId="29" fillId="0" borderId="17" xfId="0" applyFont="1" applyFill="1" applyBorder="1" applyAlignment="1">
      <alignment vertical="center"/>
    </xf>
    <xf numFmtId="0" fontId="29" fillId="0" borderId="17" xfId="0" applyFont="1" applyFill="1" applyBorder="1" applyAlignment="1">
      <alignment vertical="center" wrapText="1"/>
    </xf>
    <xf numFmtId="0" fontId="32" fillId="0" borderId="17" xfId="0" applyFont="1" applyFill="1" applyBorder="1" applyAlignment="1">
      <alignment vertical="center"/>
    </xf>
    <xf numFmtId="178" fontId="27" fillId="0" borderId="17" xfId="0" applyNumberFormat="1" applyFont="1" applyFill="1" applyBorder="1" applyAlignment="1">
      <alignment vertical="center"/>
    </xf>
    <xf numFmtId="0" fontId="27" fillId="0" borderId="0" xfId="0" applyFont="1" applyFill="1" applyAlignment="1">
      <alignment vertical="center"/>
    </xf>
    <xf numFmtId="0" fontId="27" fillId="0" borderId="0" xfId="0" applyFont="1" applyFill="1" applyAlignment="1">
      <alignment vertical="center" wrapText="1"/>
    </xf>
    <xf numFmtId="0" fontId="0" fillId="0" borderId="0" xfId="0" applyFont="1" applyFill="1" applyAlignment="1">
      <alignment vertical="center"/>
    </xf>
    <xf numFmtId="0" fontId="27" fillId="0" borderId="17" xfId="0" applyFont="1" applyFill="1" applyBorder="1" applyAlignment="1">
      <alignment horizontal="center" vertical="center"/>
    </xf>
    <xf numFmtId="177" fontId="29" fillId="0" borderId="19" xfId="0" applyFont="1" applyFill="1" applyBorder="1" applyAlignment="1">
      <alignment horizontal="center" vertical="center"/>
    </xf>
    <xf numFmtId="0" fontId="29" fillId="0" borderId="19" xfId="0" applyFont="1" applyFill="1" applyBorder="1" applyAlignment="1">
      <alignment vertical="center" wrapText="1"/>
    </xf>
    <xf numFmtId="179" fontId="0" fillId="0" borderId="0" xfId="0" applyNumberFormat="1" applyFont="1" applyAlignment="1">
      <alignment/>
    </xf>
    <xf numFmtId="0" fontId="27" fillId="0" borderId="0" xfId="0" applyFont="1" applyAlignment="1">
      <alignment/>
    </xf>
    <xf numFmtId="179" fontId="27" fillId="0" borderId="0" xfId="0" applyNumberFormat="1" applyFont="1" applyAlignment="1">
      <alignment/>
    </xf>
    <xf numFmtId="0" fontId="33" fillId="0" borderId="0" xfId="0" applyFont="1" applyAlignment="1">
      <alignment/>
    </xf>
    <xf numFmtId="169" fontId="27" fillId="0" borderId="6" xfId="0" applyNumberFormat="1" applyFont="1" applyFill="1" applyBorder="1" applyAlignment="1">
      <alignment vertical="center"/>
    </xf>
    <xf numFmtId="0" fontId="32" fillId="0" borderId="17" xfId="0" applyFont="1" applyBorder="1" applyAlignment="1">
      <alignment horizontal="center" vertical="center"/>
    </xf>
    <xf numFmtId="0" fontId="32" fillId="0" borderId="17" xfId="0" applyFont="1" applyBorder="1" applyAlignment="1">
      <alignment vertical="center"/>
    </xf>
    <xf numFmtId="0" fontId="32" fillId="0" borderId="17" xfId="0" applyFont="1" applyBorder="1" applyAlignment="1">
      <alignment vertical="center" wrapText="1"/>
    </xf>
    <xf numFmtId="0" fontId="17" fillId="0" borderId="17" xfId="0" applyFont="1" applyBorder="1" applyAlignment="1">
      <alignment vertical="center" wrapText="1"/>
    </xf>
    <xf numFmtId="0" fontId="32" fillId="0" borderId="17" xfId="0" applyFont="1" applyBorder="1" applyAlignment="1">
      <alignment horizontal="center"/>
    </xf>
    <xf numFmtId="0" fontId="29" fillId="0" borderId="19" xfId="0" applyFont="1" applyFill="1" applyBorder="1" applyAlignment="1">
      <alignment vertical="center"/>
    </xf>
    <xf numFmtId="176" fontId="27" fillId="0" borderId="0" xfId="0" applyNumberFormat="1" applyFont="1" applyAlignment="1">
      <alignment/>
    </xf>
    <xf numFmtId="169" fontId="32" fillId="0" borderId="6" xfId="0" applyNumberFormat="1" applyFont="1" applyFill="1" applyBorder="1" applyAlignment="1">
      <alignment vertical="center"/>
    </xf>
    <xf numFmtId="177" fontId="29" fillId="0" borderId="20" xfId="0" applyFont="1" applyFill="1" applyBorder="1" applyAlignment="1">
      <alignment horizontal="center" vertical="center"/>
    </xf>
    <xf numFmtId="0" fontId="32" fillId="0" borderId="17" xfId="0" applyFont="1" applyBorder="1" applyAlignment="1">
      <alignment vertical="center"/>
    </xf>
    <xf numFmtId="0" fontId="27" fillId="0" borderId="17" xfId="0" applyFont="1" applyFill="1" applyBorder="1" applyAlignment="1">
      <alignment vertical="center" wrapText="1"/>
    </xf>
    <xf numFmtId="0" fontId="32" fillId="0" borderId="17" xfId="0" applyFont="1" applyFill="1" applyBorder="1" applyAlignment="1">
      <alignment vertical="center" wrapText="1"/>
    </xf>
    <xf numFmtId="0" fontId="29" fillId="0" borderId="5" xfId="0" applyFont="1" applyBorder="1" applyAlignment="1">
      <alignment/>
    </xf>
    <xf numFmtId="169" fontId="27" fillId="0" borderId="13" xfId="0" applyNumberFormat="1" applyFont="1" applyFill="1" applyBorder="1" applyAlignment="1">
      <alignment vertical="center"/>
    </xf>
    <xf numFmtId="169" fontId="29" fillId="0" borderId="13" xfId="0" applyNumberFormat="1" applyFont="1" applyFill="1" applyBorder="1" applyAlignment="1">
      <alignment vertical="center"/>
    </xf>
    <xf numFmtId="169" fontId="32" fillId="0" borderId="13" xfId="0" applyNumberFormat="1" applyFont="1" applyFill="1" applyBorder="1" applyAlignment="1">
      <alignment vertical="center"/>
    </xf>
    <xf numFmtId="179" fontId="29" fillId="0" borderId="11" xfId="0" applyNumberFormat="1" applyFont="1" applyBorder="1" applyAlignment="1">
      <alignment/>
    </xf>
    <xf numFmtId="0" fontId="0" fillId="0" borderId="0" xfId="0" applyFont="1" applyAlignment="1">
      <alignment horizontal="center" vertical="center" textRotation="180"/>
    </xf>
    <xf numFmtId="175" fontId="27" fillId="0" borderId="4" xfId="0" applyFont="1" applyBorder="1" applyAlignment="1">
      <alignment horizontal="center" vertical="center" wrapText="1"/>
    </xf>
    <xf numFmtId="165" fontId="27" fillId="0" borderId="17" xfId="0" applyNumberFormat="1" applyFont="1" applyFill="1" applyBorder="1" applyAlignment="1">
      <alignment vertical="center"/>
    </xf>
    <xf numFmtId="165" fontId="29" fillId="0" borderId="17" xfId="0" applyNumberFormat="1" applyFont="1" applyFill="1" applyBorder="1" applyAlignment="1">
      <alignment vertical="center"/>
    </xf>
    <xf numFmtId="165" fontId="32" fillId="0" borderId="17" xfId="0" applyNumberFormat="1" applyFont="1" applyFill="1" applyBorder="1" applyAlignment="1">
      <alignment vertical="center"/>
    </xf>
    <xf numFmtId="165" fontId="32" fillId="0" borderId="17" xfId="0" applyNumberFormat="1" applyFont="1" applyBorder="1" applyAlignment="1">
      <alignment vertical="center"/>
    </xf>
    <xf numFmtId="165" fontId="29" fillId="0" borderId="19" xfId="0" applyNumberFormat="1" applyFont="1" applyFill="1" applyBorder="1" applyAlignment="1">
      <alignment vertical="center"/>
    </xf>
    <xf numFmtId="176" fontId="27" fillId="0" borderId="21" xfId="0" applyNumberFormat="1" applyFont="1" applyFill="1" applyBorder="1" applyAlignment="1">
      <alignment/>
    </xf>
    <xf numFmtId="176" fontId="27" fillId="0" borderId="0" xfId="0" applyNumberFormat="1" applyFont="1" applyBorder="1" applyAlignment="1">
      <alignment/>
    </xf>
    <xf numFmtId="179" fontId="27" fillId="0" borderId="0" xfId="0" applyNumberFormat="1" applyFont="1" applyBorder="1" applyAlignment="1">
      <alignment/>
    </xf>
    <xf numFmtId="169" fontId="27" fillId="0" borderId="0" xfId="0" applyNumberFormat="1" applyFont="1" applyFill="1" applyBorder="1" applyAlignment="1">
      <alignment/>
    </xf>
    <xf numFmtId="169" fontId="29" fillId="0" borderId="11" xfId="0" applyNumberFormat="1" applyFont="1" applyFill="1" applyBorder="1" applyAlignment="1">
      <alignment vertical="center"/>
    </xf>
    <xf numFmtId="170" fontId="16" fillId="0" borderId="6" xfId="0" applyNumberFormat="1" applyFont="1" applyBorder="1" applyAlignment="1">
      <alignment horizontal="right" vertical="center"/>
    </xf>
    <xf numFmtId="0" fontId="9" fillId="0" borderId="1" xfId="0" applyFont="1" applyBorder="1" applyAlignment="1">
      <alignment horizontal="centerContinuous" vertical="center"/>
    </xf>
    <xf numFmtId="0" fontId="9" fillId="0" borderId="12" xfId="0" applyFont="1" applyBorder="1" applyAlignment="1">
      <alignment horizontal="center" vertical="center"/>
    </xf>
    <xf numFmtId="167" fontId="10" fillId="0" borderId="6" xfId="0" applyNumberFormat="1" applyFont="1" applyBorder="1" applyAlignment="1">
      <alignment horizontal="right" vertical="center"/>
    </xf>
    <xf numFmtId="181" fontId="10" fillId="0" borderId="13" xfId="0" applyNumberFormat="1" applyFont="1" applyBorder="1" applyAlignment="1">
      <alignment horizontal="center" vertical="center"/>
    </xf>
    <xf numFmtId="0" fontId="9" fillId="0" borderId="3" xfId="0" applyFont="1" applyBorder="1" applyAlignment="1">
      <alignment horizontal="left" vertical="center"/>
    </xf>
    <xf numFmtId="181" fontId="9" fillId="0" borderId="13" xfId="0" applyNumberFormat="1" applyFont="1" applyBorder="1" applyAlignment="1">
      <alignment horizontal="center"/>
    </xf>
    <xf numFmtId="0" fontId="11" fillId="0" borderId="3" xfId="0" applyFont="1" applyBorder="1" applyAlignment="1">
      <alignment horizontal="left" vertical="center"/>
    </xf>
    <xf numFmtId="0" fontId="11" fillId="0" borderId="3" xfId="0" applyFont="1" applyBorder="1" applyAlignment="1">
      <alignment horizontal="left"/>
    </xf>
    <xf numFmtId="167" fontId="10" fillId="0" borderId="6" xfId="0" applyNumberFormat="1" applyFont="1" applyBorder="1" applyAlignment="1">
      <alignment horizontal="right"/>
    </xf>
    <xf numFmtId="0" fontId="9" fillId="0" borderId="3" xfId="0" applyFont="1" applyBorder="1" applyAlignment="1">
      <alignment horizontal="left"/>
    </xf>
    <xf numFmtId="181" fontId="9" fillId="0" borderId="11" xfId="0" applyNumberFormat="1" applyFont="1" applyBorder="1" applyAlignment="1">
      <alignment/>
    </xf>
    <xf numFmtId="182" fontId="9" fillId="0" borderId="11" xfId="0" applyNumberFormat="1" applyFont="1" applyBorder="1" applyAlignment="1">
      <alignment/>
    </xf>
    <xf numFmtId="0" fontId="35" fillId="0" borderId="0" xfId="0" applyFont="1" applyAlignment="1">
      <alignment/>
    </xf>
    <xf numFmtId="165" fontId="10" fillId="0" borderId="6" xfId="0" applyNumberFormat="1" applyFont="1" applyBorder="1" applyAlignment="1">
      <alignment vertical="center"/>
    </xf>
    <xf numFmtId="167" fontId="9" fillId="0" borderId="5" xfId="0" applyNumberFormat="1" applyFont="1" applyBorder="1" applyAlignment="1">
      <alignment horizontal="center"/>
    </xf>
    <xf numFmtId="0" fontId="9" fillId="0" borderId="11" xfId="0" applyFont="1" applyBorder="1" applyAlignment="1">
      <alignment/>
    </xf>
    <xf numFmtId="0" fontId="3" fillId="0" borderId="13" xfId="0" applyFont="1" applyBorder="1" applyAlignment="1">
      <alignment horizontal="center" vertical="center"/>
    </xf>
    <xf numFmtId="0" fontId="2" fillId="0" borderId="1" xfId="0" applyFont="1" applyBorder="1" applyAlignment="1">
      <alignment horizontal="center"/>
    </xf>
    <xf numFmtId="0" fontId="2" fillId="0" borderId="5" xfId="0" applyFont="1" applyBorder="1" applyAlignment="1">
      <alignment/>
    </xf>
    <xf numFmtId="0" fontId="3" fillId="0" borderId="5" xfId="0" applyFont="1" applyBorder="1" applyAlignment="1">
      <alignment/>
    </xf>
    <xf numFmtId="167" fontId="10" fillId="0" borderId="13" xfId="0" applyNumberFormat="1" applyFont="1" applyBorder="1" applyAlignment="1">
      <alignment vertical="center"/>
    </xf>
    <xf numFmtId="167" fontId="9" fillId="0" borderId="13" xfId="0" applyNumberFormat="1" applyFont="1" applyBorder="1" applyAlignment="1">
      <alignment vertical="center"/>
    </xf>
    <xf numFmtId="167" fontId="9" fillId="0" borderId="13" xfId="0" applyNumberFormat="1" applyFont="1" applyBorder="1" applyAlignment="1">
      <alignment/>
    </xf>
    <xf numFmtId="185" fontId="2" fillId="0" borderId="6" xfId="0" applyNumberFormat="1" applyFont="1" applyBorder="1" applyAlignment="1">
      <alignment horizontal="center"/>
    </xf>
    <xf numFmtId="185" fontId="2" fillId="0" borderId="6" xfId="0" applyNumberFormat="1" applyFont="1" applyBorder="1" applyAlignment="1">
      <alignment/>
    </xf>
    <xf numFmtId="186" fontId="2" fillId="0" borderId="6" xfId="0" applyNumberFormat="1" applyFont="1" applyBorder="1" applyAlignment="1">
      <alignment horizontal="center"/>
    </xf>
    <xf numFmtId="182" fontId="9" fillId="0" borderId="13" xfId="0" applyNumberFormat="1" applyFont="1" applyBorder="1" applyAlignment="1">
      <alignment horizontal="center"/>
    </xf>
    <xf numFmtId="175" fontId="19" fillId="0" borderId="7" xfId="0" applyFont="1" applyBorder="1" applyAlignment="1">
      <alignment horizontal="center" vertical="center"/>
    </xf>
    <xf numFmtId="170" fontId="16" fillId="0" borderId="0" xfId="0" applyNumberFormat="1" applyFont="1" applyBorder="1" applyAlignment="1">
      <alignment horizontal="right" vertical="center"/>
    </xf>
    <xf numFmtId="170" fontId="16" fillId="0" borderId="13" xfId="0" applyNumberFormat="1" applyFont="1" applyBorder="1" applyAlignment="1">
      <alignment horizontal="right" vertical="center"/>
    </xf>
    <xf numFmtId="169" fontId="16" fillId="0" borderId="3" xfId="0" applyNumberFormat="1" applyFont="1" applyBorder="1" applyAlignment="1">
      <alignment horizontal="right" vertical="center"/>
    </xf>
    <xf numFmtId="170" fontId="16" fillId="0" borderId="3" xfId="0" applyNumberFormat="1" applyFont="1" applyBorder="1" applyAlignment="1">
      <alignment horizontal="right" vertical="center"/>
    </xf>
    <xf numFmtId="170" fontId="16" fillId="0" borderId="13" xfId="0" applyNumberFormat="1" applyFont="1" applyBorder="1" applyAlignment="1">
      <alignment/>
    </xf>
    <xf numFmtId="170" fontId="16" fillId="0" borderId="5" xfId="0" applyNumberFormat="1" applyFont="1" applyBorder="1" applyAlignment="1">
      <alignment/>
    </xf>
    <xf numFmtId="0" fontId="20" fillId="0" borderId="7" xfId="0" applyFont="1" applyBorder="1" applyAlignment="1">
      <alignment horizontal="center" vertical="center"/>
    </xf>
    <xf numFmtId="176" fontId="19" fillId="0" borderId="22" xfId="0" applyNumberFormat="1" applyFill="1" applyBorder="1" applyAlignment="1">
      <alignment vertical="center"/>
    </xf>
    <xf numFmtId="169" fontId="19" fillId="0" borderId="22" xfId="0" applyNumberFormat="1" applyFill="1" applyBorder="1" applyAlignment="1">
      <alignment vertical="center"/>
    </xf>
    <xf numFmtId="169" fontId="19" fillId="0" borderId="22" xfId="0" applyNumberFormat="1" applyFont="1" applyFill="1" applyBorder="1" applyAlignment="1">
      <alignment vertical="center"/>
    </xf>
    <xf numFmtId="0" fontId="22" fillId="0" borderId="17" xfId="0" applyFont="1" applyFill="1" applyBorder="1" applyAlignment="1">
      <alignment vertical="center"/>
    </xf>
    <xf numFmtId="176" fontId="19" fillId="0" borderId="17" xfId="0" applyNumberFormat="1" applyFill="1" applyBorder="1" applyAlignment="1">
      <alignment vertical="center"/>
    </xf>
    <xf numFmtId="169" fontId="19" fillId="0" borderId="17" xfId="0" applyNumberFormat="1" applyFill="1" applyBorder="1" applyAlignment="1">
      <alignment vertical="center"/>
    </xf>
    <xf numFmtId="169" fontId="22" fillId="0" borderId="17" xfId="0" applyNumberFormat="1" applyFont="1" applyFill="1" applyBorder="1" applyAlignment="1">
      <alignment vertical="center"/>
    </xf>
    <xf numFmtId="0" fontId="22" fillId="0" borderId="0" xfId="0" applyFont="1" applyFill="1" applyBorder="1" applyAlignment="1">
      <alignment vertical="center"/>
    </xf>
    <xf numFmtId="0" fontId="22" fillId="0" borderId="2" xfId="0" applyFont="1" applyFill="1" applyBorder="1" applyAlignment="1">
      <alignment vertical="center"/>
    </xf>
    <xf numFmtId="176" fontId="19" fillId="0" borderId="19" xfId="0" applyNumberFormat="1" applyFill="1" applyBorder="1" applyAlignment="1">
      <alignment vertical="center"/>
    </xf>
    <xf numFmtId="169" fontId="19" fillId="0" borderId="19" xfId="0" applyNumberFormat="1" applyFill="1" applyBorder="1" applyAlignment="1">
      <alignment vertical="center"/>
    </xf>
    <xf numFmtId="169" fontId="22" fillId="0" borderId="19" xfId="0" applyNumberFormat="1" applyFont="1" applyFill="1" applyBorder="1" applyAlignment="1">
      <alignment vertical="center"/>
    </xf>
    <xf numFmtId="0" fontId="16" fillId="0" borderId="5" xfId="0" applyFont="1" applyBorder="1" applyAlignment="1">
      <alignment horizontal="center" vertical="center"/>
    </xf>
    <xf numFmtId="167" fontId="27" fillId="0" borderId="17" xfId="0" applyNumberFormat="1" applyFont="1" applyFill="1" applyBorder="1" applyAlignment="1">
      <alignment vertical="center"/>
    </xf>
    <xf numFmtId="167" fontId="29" fillId="0" borderId="17" xfId="0" applyNumberFormat="1" applyFont="1" applyFill="1" applyBorder="1" applyAlignment="1">
      <alignment vertical="center"/>
    </xf>
    <xf numFmtId="167" fontId="32" fillId="0" borderId="17" xfId="0" applyNumberFormat="1" applyFont="1" applyFill="1" applyBorder="1" applyAlignment="1">
      <alignment vertical="center"/>
    </xf>
    <xf numFmtId="169" fontId="32" fillId="0" borderId="13" xfId="0" applyNumberFormat="1" applyFont="1" applyFill="1" applyBorder="1" applyAlignment="1">
      <alignment/>
    </xf>
    <xf numFmtId="0" fontId="0" fillId="0" borderId="0" xfId="0" applyFont="1" applyAlignment="1">
      <alignment horizontal="center" vertical="center"/>
    </xf>
    <xf numFmtId="0" fontId="0" fillId="0" borderId="0" xfId="0" applyAlignment="1" quotePrefix="1">
      <alignment horizontal="center" vertical="center" textRotation="180"/>
    </xf>
    <xf numFmtId="186" fontId="36" fillId="0" borderId="7" xfId="0" applyNumberFormat="1" applyFont="1" applyBorder="1" applyAlignment="1">
      <alignment horizontal="center"/>
    </xf>
    <xf numFmtId="168" fontId="15" fillId="0" borderId="13" xfId="0" applyNumberFormat="1" applyFont="1" applyBorder="1" applyAlignment="1">
      <alignment horizontal="center" vertical="center" wrapText="1"/>
    </xf>
    <xf numFmtId="168" fontId="15" fillId="0" borderId="11" xfId="0" applyNumberFormat="1" applyFont="1" applyBorder="1" applyAlignment="1">
      <alignment horizontal="center" vertical="center"/>
    </xf>
    <xf numFmtId="168" fontId="15" fillId="0" borderId="23" xfId="0" applyNumberFormat="1" applyFont="1" applyBorder="1" applyAlignment="1">
      <alignment horizontal="center" vertical="center" wrapText="1"/>
    </xf>
    <xf numFmtId="168" fontId="15" fillId="0" borderId="24" xfId="0" applyNumberFormat="1" applyFont="1" applyBorder="1" applyAlignment="1">
      <alignment horizontal="center" vertical="center"/>
    </xf>
    <xf numFmtId="169" fontId="27" fillId="0" borderId="10" xfId="0" applyNumberFormat="1" applyFont="1" applyFill="1" applyBorder="1" applyAlignment="1">
      <alignment vertical="center"/>
    </xf>
    <xf numFmtId="175" fontId="27" fillId="0" borderId="11" xfId="0" applyFont="1" applyBorder="1" applyAlignment="1">
      <alignment horizontal="center" vertical="center" wrapText="1"/>
    </xf>
    <xf numFmtId="175" fontId="19" fillId="0" borderId="11" xfId="0" applyFont="1" applyBorder="1" applyAlignment="1">
      <alignment horizontal="center" vertical="center" wrapText="1"/>
    </xf>
    <xf numFmtId="0" fontId="0" fillId="0" borderId="5" xfId="0" applyBorder="1" applyAlignment="1">
      <alignment/>
    </xf>
    <xf numFmtId="169" fontId="23" fillId="0" borderId="11" xfId="0" applyNumberFormat="1" applyFont="1" applyFill="1" applyBorder="1" applyAlignment="1">
      <alignment/>
    </xf>
    <xf numFmtId="0" fontId="32" fillId="0" borderId="5" xfId="0" applyFont="1" applyBorder="1" applyAlignment="1">
      <alignment vertical="center" wrapText="1"/>
    </xf>
    <xf numFmtId="165" fontId="27" fillId="0" borderId="22" xfId="0" applyNumberFormat="1" applyFont="1" applyFill="1" applyBorder="1" applyAlignment="1">
      <alignment vertical="center"/>
    </xf>
    <xf numFmtId="0" fontId="29" fillId="0" borderId="2" xfId="0" applyFont="1" applyFill="1" applyBorder="1" applyAlignment="1">
      <alignment vertical="center" wrapText="1"/>
    </xf>
    <xf numFmtId="165" fontId="27" fillId="0" borderId="19" xfId="0" applyNumberFormat="1" applyFont="1" applyFill="1" applyBorder="1" applyAlignment="1">
      <alignment vertical="center"/>
    </xf>
    <xf numFmtId="0" fontId="0" fillId="0" borderId="0" xfId="0" applyFont="1" applyAlignment="1">
      <alignment horizontal="center" vertical="center" textRotation="90"/>
    </xf>
    <xf numFmtId="0" fontId="0" fillId="0" borderId="5" xfId="0" applyFont="1" applyBorder="1" applyAlignment="1">
      <alignment/>
    </xf>
    <xf numFmtId="168" fontId="15" fillId="0" borderId="3" xfId="0" applyNumberFormat="1" applyFont="1" applyBorder="1" applyAlignment="1">
      <alignment horizontal="center" vertical="center" wrapText="1"/>
    </xf>
    <xf numFmtId="168" fontId="15" fillId="0" borderId="4" xfId="0" applyNumberFormat="1" applyFont="1" applyBorder="1" applyAlignment="1">
      <alignment horizontal="center" vertical="center"/>
    </xf>
    <xf numFmtId="0" fontId="25" fillId="0" borderId="7" xfId="0" applyFont="1" applyBorder="1" applyAlignment="1">
      <alignment horizontal="center"/>
    </xf>
    <xf numFmtId="169" fontId="29" fillId="0" borderId="4" xfId="0" applyNumberFormat="1" applyFont="1" applyFill="1" applyBorder="1" applyAlignment="1">
      <alignment vertical="center"/>
    </xf>
    <xf numFmtId="172" fontId="29" fillId="0" borderId="13" xfId="0" applyNumberFormat="1" applyFont="1" applyFill="1" applyBorder="1" applyAlignment="1">
      <alignment vertical="center"/>
    </xf>
    <xf numFmtId="169" fontId="27" fillId="0" borderId="3" xfId="0" applyNumberFormat="1" applyFont="1" applyFill="1" applyBorder="1" applyAlignment="1">
      <alignment vertical="center"/>
    </xf>
    <xf numFmtId="169" fontId="29" fillId="0" borderId="3" xfId="0" applyNumberFormat="1" applyFont="1" applyFill="1" applyBorder="1" applyAlignment="1">
      <alignment vertical="center"/>
    </xf>
    <xf numFmtId="179" fontId="29" fillId="0" borderId="4" xfId="0" applyNumberFormat="1" applyFont="1" applyBorder="1" applyAlignment="1">
      <alignment/>
    </xf>
    <xf numFmtId="169" fontId="27" fillId="0" borderId="8" xfId="0" applyNumberFormat="1" applyFont="1" applyFill="1" applyBorder="1" applyAlignment="1">
      <alignment vertical="center"/>
    </xf>
    <xf numFmtId="169" fontId="27" fillId="0" borderId="3" xfId="0" applyNumberFormat="1" applyFont="1" applyFill="1" applyBorder="1" applyAlignment="1">
      <alignment vertical="center"/>
    </xf>
    <xf numFmtId="169" fontId="23" fillId="0" borderId="4" xfId="0" applyNumberFormat="1" applyFont="1" applyFill="1" applyBorder="1" applyAlignment="1">
      <alignment/>
    </xf>
    <xf numFmtId="175" fontId="19" fillId="0" borderId="4" xfId="0" applyFont="1" applyBorder="1" applyAlignment="1">
      <alignment horizontal="center" vertical="center" wrapText="1"/>
    </xf>
    <xf numFmtId="186" fontId="36" fillId="0" borderId="6" xfId="0" applyNumberFormat="1" applyFont="1" applyBorder="1" applyAlignment="1">
      <alignment horizontal="center"/>
    </xf>
    <xf numFmtId="0" fontId="36" fillId="0" borderId="7" xfId="0" applyFont="1" applyBorder="1" applyAlignment="1">
      <alignment horizontal="center" vertical="center"/>
    </xf>
    <xf numFmtId="3" fontId="16" fillId="0" borderId="6" xfId="0" applyNumberFormat="1" applyFont="1" applyBorder="1" applyAlignment="1">
      <alignment horizontal="center" vertical="center"/>
    </xf>
    <xf numFmtId="187" fontId="16" fillId="0" borderId="13" xfId="0" applyNumberFormat="1" applyFont="1" applyBorder="1" applyAlignment="1">
      <alignment horizontal="center" vertical="center"/>
    </xf>
    <xf numFmtId="187" fontId="16" fillId="0" borderId="10" xfId="0" applyNumberFormat="1" applyFont="1" applyBorder="1" applyAlignment="1">
      <alignment horizontal="center" vertical="center"/>
    </xf>
    <xf numFmtId="164" fontId="17" fillId="0" borderId="5" xfId="0" applyNumberFormat="1" applyFont="1" applyBorder="1" applyAlignment="1">
      <alignment/>
    </xf>
    <xf numFmtId="171" fontId="17" fillId="0" borderId="5" xfId="0" applyNumberFormat="1" applyFont="1" applyBorder="1" applyAlignment="1">
      <alignment/>
    </xf>
    <xf numFmtId="0" fontId="0" fillId="0" borderId="4" xfId="0" applyFont="1" applyBorder="1" applyAlignment="1" quotePrefix="1">
      <alignment horizontal="left"/>
    </xf>
    <xf numFmtId="0" fontId="17" fillId="0" borderId="11" xfId="0" applyFont="1" applyBorder="1" applyAlignment="1" quotePrefix="1">
      <alignment horizontal="left"/>
    </xf>
    <xf numFmtId="0" fontId="0" fillId="0" borderId="5" xfId="0" applyBorder="1" applyAlignment="1">
      <alignment horizontal="center" vertical="center" textRotation="180"/>
    </xf>
    <xf numFmtId="0" fontId="0" fillId="0" borderId="11" xfId="0" applyBorder="1" applyAlignment="1">
      <alignment horizontal="center" vertical="center" textRotation="180"/>
    </xf>
    <xf numFmtId="0" fontId="16" fillId="0" borderId="10" xfId="0" applyFont="1" applyBorder="1" applyAlignment="1" quotePrefix="1">
      <alignment horizontal="center" vertical="center"/>
    </xf>
    <xf numFmtId="3" fontId="16" fillId="0" borderId="3" xfId="0" applyNumberFormat="1" applyFont="1" applyBorder="1" applyAlignment="1">
      <alignment horizontal="center" vertical="center"/>
    </xf>
    <xf numFmtId="169" fontId="16" fillId="0" borderId="7" xfId="0" applyNumberFormat="1" applyFont="1" applyBorder="1" applyAlignment="1">
      <alignment vertical="center"/>
    </xf>
    <xf numFmtId="169" fontId="16" fillId="0" borderId="6" xfId="0" applyNumberFormat="1" applyFont="1" applyBorder="1" applyAlignment="1">
      <alignment vertical="center"/>
    </xf>
    <xf numFmtId="169" fontId="16" fillId="0" borderId="13" xfId="0" applyNumberFormat="1" applyFont="1" applyBorder="1" applyAlignment="1">
      <alignment vertical="center"/>
    </xf>
    <xf numFmtId="165" fontId="16" fillId="0" borderId="6" xfId="0" applyNumberFormat="1" applyFont="1" applyBorder="1" applyAlignment="1">
      <alignment vertical="center"/>
    </xf>
    <xf numFmtId="177" fontId="29" fillId="0" borderId="5" xfId="0" applyFont="1" applyFill="1" applyBorder="1" applyAlignment="1">
      <alignment horizontal="center" vertical="center"/>
    </xf>
    <xf numFmtId="0" fontId="29" fillId="0" borderId="5" xfId="0" applyFont="1" applyFill="1" applyBorder="1" applyAlignment="1">
      <alignment vertical="top" wrapText="1"/>
    </xf>
    <xf numFmtId="0" fontId="32" fillId="0" borderId="17" xfId="0" applyFont="1" applyBorder="1" applyAlignment="1">
      <alignment vertical="top" wrapText="1"/>
    </xf>
    <xf numFmtId="0" fontId="17" fillId="0" borderId="17" xfId="0" applyFont="1" applyBorder="1" applyAlignment="1">
      <alignment vertical="top" wrapText="1"/>
    </xf>
    <xf numFmtId="164" fontId="16" fillId="0" borderId="3" xfId="0" applyNumberFormat="1" applyFont="1" applyBorder="1" applyAlignment="1">
      <alignment vertical="center"/>
    </xf>
    <xf numFmtId="171" fontId="16" fillId="0" borderId="0" xfId="0" applyNumberFormat="1" applyFont="1" applyBorder="1" applyAlignment="1">
      <alignment horizontal="center" vertical="center"/>
    </xf>
    <xf numFmtId="0" fontId="16" fillId="0" borderId="4" xfId="0" applyFont="1" applyBorder="1" applyAlignment="1">
      <alignment/>
    </xf>
    <xf numFmtId="0" fontId="0" fillId="0" borderId="2" xfId="0" applyFont="1" applyBorder="1" applyAlignment="1">
      <alignment/>
    </xf>
    <xf numFmtId="164" fontId="16" fillId="0" borderId="5" xfId="0" applyNumberFormat="1" applyFont="1" applyBorder="1" applyAlignment="1">
      <alignment horizontal="right"/>
    </xf>
    <xf numFmtId="170" fontId="16" fillId="0" borderId="4" xfId="0" applyNumberFormat="1" applyFont="1" applyBorder="1" applyAlignment="1">
      <alignment/>
    </xf>
    <xf numFmtId="170" fontId="16" fillId="0" borderId="11" xfId="0" applyNumberFormat="1" applyFont="1" applyBorder="1" applyAlignment="1">
      <alignment/>
    </xf>
    <xf numFmtId="187" fontId="16" fillId="0" borderId="7" xfId="0" applyNumberFormat="1" applyFont="1" applyBorder="1" applyAlignment="1">
      <alignment horizontal="center" vertical="center"/>
    </xf>
    <xf numFmtId="168" fontId="15" fillId="0" borderId="0" xfId="0" applyNumberFormat="1" applyFont="1" applyBorder="1" applyAlignment="1">
      <alignment horizontal="center" vertical="center" wrapText="1"/>
    </xf>
    <xf numFmtId="168" fontId="15" fillId="0" borderId="2" xfId="0" applyNumberFormat="1" applyFont="1" applyBorder="1" applyAlignment="1">
      <alignment horizontal="center" vertical="center"/>
    </xf>
    <xf numFmtId="165" fontId="0" fillId="0" borderId="6" xfId="0" applyNumberFormat="1" applyFont="1" applyBorder="1" applyAlignment="1">
      <alignment vertical="center"/>
    </xf>
    <xf numFmtId="165" fontId="16" fillId="0" borderId="6" xfId="0" applyNumberFormat="1" applyFont="1" applyBorder="1" applyAlignment="1">
      <alignment vertical="center"/>
    </xf>
    <xf numFmtId="165" fontId="0" fillId="0" borderId="6" xfId="0" applyNumberFormat="1" applyFont="1" applyBorder="1" applyAlignment="1">
      <alignment vertical="center"/>
    </xf>
    <xf numFmtId="165" fontId="0" fillId="0" borderId="5" xfId="0" applyNumberFormat="1" applyFont="1" applyBorder="1" applyAlignment="1">
      <alignment vertical="center"/>
    </xf>
    <xf numFmtId="3" fontId="2" fillId="0" borderId="6" xfId="0" applyNumberFormat="1" applyFont="1" applyBorder="1" applyAlignment="1">
      <alignment horizontal="center"/>
    </xf>
    <xf numFmtId="164" fontId="0" fillId="0" borderId="5" xfId="0" applyNumberFormat="1" applyFont="1" applyBorder="1" applyAlignment="1">
      <alignment vertical="center"/>
    </xf>
    <xf numFmtId="0" fontId="29" fillId="0" borderId="15" xfId="0" applyFont="1" applyFill="1" applyBorder="1" applyAlignment="1">
      <alignment vertical="center" wrapText="1"/>
    </xf>
    <xf numFmtId="166" fontId="16" fillId="0" borderId="1" xfId="0" applyNumberFormat="1" applyFont="1" applyBorder="1" applyAlignment="1">
      <alignment horizontal="center" vertical="center"/>
    </xf>
    <xf numFmtId="172" fontId="16" fillId="0" borderId="3" xfId="0" applyNumberFormat="1" applyFont="1" applyBorder="1" applyAlignment="1">
      <alignment horizontal="right" vertical="center"/>
    </xf>
    <xf numFmtId="172" fontId="16" fillId="0" borderId="23" xfId="0" applyNumberFormat="1" applyFont="1" applyBorder="1" applyAlignment="1">
      <alignment horizontal="right" vertical="center"/>
    </xf>
    <xf numFmtId="172" fontId="16" fillId="0" borderId="13" xfId="0" applyNumberFormat="1" applyFont="1" applyBorder="1" applyAlignment="1">
      <alignment horizontal="right" vertical="center"/>
    </xf>
    <xf numFmtId="172" fontId="0" fillId="0" borderId="3" xfId="0" applyNumberFormat="1" applyFont="1" applyBorder="1" applyAlignment="1">
      <alignment horizontal="right" vertical="center"/>
    </xf>
    <xf numFmtId="172" fontId="0" fillId="0" borderId="23" xfId="0" applyNumberFormat="1" applyFont="1" applyBorder="1" applyAlignment="1">
      <alignment horizontal="right" vertical="center"/>
    </xf>
    <xf numFmtId="172" fontId="0" fillId="0" borderId="13" xfId="0" applyNumberFormat="1" applyFont="1" applyBorder="1" applyAlignment="1">
      <alignment horizontal="right" vertical="center"/>
    </xf>
    <xf numFmtId="172" fontId="16" fillId="0" borderId="3" xfId="0" applyNumberFormat="1" applyFont="1" applyBorder="1" applyAlignment="1">
      <alignment horizontal="right" vertical="center"/>
    </xf>
    <xf numFmtId="172" fontId="16" fillId="0" borderId="23" xfId="0" applyNumberFormat="1" applyFont="1" applyBorder="1" applyAlignment="1">
      <alignment horizontal="right" vertical="center"/>
    </xf>
    <xf numFmtId="172" fontId="0" fillId="0" borderId="4" xfId="0" applyNumberFormat="1" applyFont="1" applyBorder="1" applyAlignment="1">
      <alignment horizontal="right" vertical="center"/>
    </xf>
    <xf numFmtId="172" fontId="0" fillId="0" borderId="24" xfId="0" applyNumberFormat="1" applyFont="1" applyBorder="1" applyAlignment="1">
      <alignment horizontal="right" vertical="center"/>
    </xf>
    <xf numFmtId="172" fontId="0" fillId="0" borderId="11" xfId="0" applyNumberFormat="1" applyFont="1" applyBorder="1" applyAlignment="1">
      <alignment horizontal="right" vertical="center"/>
    </xf>
    <xf numFmtId="0" fontId="0" fillId="0" borderId="2" xfId="0" applyBorder="1" applyAlignment="1">
      <alignment horizontal="center" vertical="center" textRotation="180"/>
    </xf>
    <xf numFmtId="0" fontId="0" fillId="0" borderId="24" xfId="0" applyBorder="1" applyAlignment="1">
      <alignment horizontal="center" vertical="center" textRotation="180"/>
    </xf>
    <xf numFmtId="172" fontId="16" fillId="0" borderId="3" xfId="0" applyNumberFormat="1" applyFont="1" applyBorder="1" applyAlignment="1">
      <alignment/>
    </xf>
    <xf numFmtId="172" fontId="0" fillId="0" borderId="6" xfId="0" applyNumberFormat="1" applyFont="1" applyBorder="1" applyAlignment="1">
      <alignment/>
    </xf>
    <xf numFmtId="172" fontId="0" fillId="0" borderId="3" xfId="0" applyNumberFormat="1" applyFont="1" applyBorder="1" applyAlignment="1">
      <alignment/>
    </xf>
    <xf numFmtId="172" fontId="0" fillId="0" borderId="0" xfId="0" applyNumberFormat="1" applyFont="1" applyBorder="1" applyAlignment="1">
      <alignment/>
    </xf>
    <xf numFmtId="172" fontId="0" fillId="0" borderId="23" xfId="0" applyNumberFormat="1" applyFont="1" applyBorder="1" applyAlignment="1">
      <alignment/>
    </xf>
    <xf numFmtId="172" fontId="0" fillId="0" borderId="13" xfId="0" applyNumberFormat="1" applyFont="1" applyBorder="1" applyAlignment="1">
      <alignment/>
    </xf>
    <xf numFmtId="0" fontId="37" fillId="0" borderId="0" xfId="0" applyFont="1" applyAlignment="1">
      <alignment/>
    </xf>
    <xf numFmtId="171" fontId="27" fillId="0" borderId="22" xfId="0" applyNumberFormat="1" applyFont="1" applyFill="1" applyBorder="1" applyAlignment="1">
      <alignment vertical="center"/>
    </xf>
    <xf numFmtId="171" fontId="27" fillId="0" borderId="7" xfId="0" applyNumberFormat="1" applyFont="1" applyFill="1" applyBorder="1" applyAlignment="1">
      <alignment vertical="center"/>
    </xf>
    <xf numFmtId="171" fontId="27" fillId="0" borderId="17" xfId="0" applyNumberFormat="1" applyFont="1" applyFill="1" applyBorder="1" applyAlignment="1">
      <alignment vertical="center"/>
    </xf>
    <xf numFmtId="171" fontId="29" fillId="0" borderId="6" xfId="0" applyNumberFormat="1" applyFont="1" applyFill="1" applyBorder="1" applyAlignment="1">
      <alignment vertical="center"/>
    </xf>
    <xf numFmtId="171" fontId="29" fillId="0" borderId="5" xfId="0" applyNumberFormat="1" applyFont="1" applyFill="1" applyBorder="1" applyAlignment="1">
      <alignment vertical="center"/>
    </xf>
    <xf numFmtId="171" fontId="27" fillId="0" borderId="0" xfId="0" applyNumberFormat="1" applyFont="1" applyFill="1" applyBorder="1" applyAlignment="1">
      <alignment vertical="center"/>
    </xf>
    <xf numFmtId="171" fontId="29" fillId="0" borderId="0" xfId="0" applyNumberFormat="1" applyFont="1" applyFill="1" applyBorder="1" applyAlignment="1">
      <alignment vertical="center"/>
    </xf>
    <xf numFmtId="171" fontId="27" fillId="0" borderId="10" xfId="0" applyNumberFormat="1" applyFont="1" applyFill="1" applyBorder="1" applyAlignment="1">
      <alignment vertical="center"/>
    </xf>
    <xf numFmtId="171" fontId="29" fillId="0" borderId="13" xfId="0" applyNumberFormat="1" applyFont="1" applyFill="1" applyBorder="1" applyAlignment="1">
      <alignment vertical="center"/>
    </xf>
    <xf numFmtId="171" fontId="29" fillId="0" borderId="11" xfId="0" applyNumberFormat="1" applyFont="1" applyFill="1" applyBorder="1" applyAlignment="1">
      <alignment vertical="center"/>
    </xf>
    <xf numFmtId="165" fontId="27" fillId="0" borderId="14" xfId="0" applyNumberFormat="1" applyFont="1" applyFill="1" applyBorder="1" applyAlignment="1">
      <alignment vertical="center"/>
    </xf>
    <xf numFmtId="165" fontId="29" fillId="0" borderId="5" xfId="0" applyNumberFormat="1" applyFont="1" applyFill="1" applyBorder="1" applyAlignment="1">
      <alignment vertical="center"/>
    </xf>
    <xf numFmtId="172" fontId="27" fillId="0" borderId="10" xfId="0" applyNumberFormat="1" applyFont="1" applyFill="1" applyBorder="1" applyAlignment="1">
      <alignment vertical="center"/>
    </xf>
    <xf numFmtId="172" fontId="27" fillId="0" borderId="13" xfId="0" applyNumberFormat="1" applyFont="1" applyFill="1" applyBorder="1" applyAlignment="1">
      <alignment vertical="center"/>
    </xf>
    <xf numFmtId="172" fontId="32" fillId="0" borderId="13" xfId="0" applyNumberFormat="1" applyFont="1" applyFill="1" applyBorder="1" applyAlignment="1">
      <alignment vertical="center"/>
    </xf>
    <xf numFmtId="171" fontId="27" fillId="0" borderId="6" xfId="0" applyNumberFormat="1" applyFont="1" applyFill="1" applyBorder="1" applyAlignment="1">
      <alignment vertical="center"/>
    </xf>
    <xf numFmtId="171" fontId="27" fillId="0" borderId="13" xfId="0" applyNumberFormat="1" applyFont="1" applyFill="1" applyBorder="1" applyAlignment="1">
      <alignment vertical="center"/>
    </xf>
    <xf numFmtId="171" fontId="29" fillId="0" borderId="17" xfId="0" applyNumberFormat="1" applyFont="1" applyFill="1" applyBorder="1" applyAlignment="1">
      <alignment vertical="center"/>
    </xf>
    <xf numFmtId="171" fontId="29" fillId="0" borderId="17" xfId="0" applyNumberFormat="1" applyFont="1" applyFill="1" applyBorder="1" applyAlignment="1">
      <alignment/>
    </xf>
    <xf numFmtId="171" fontId="29" fillId="0" borderId="6" xfId="0" applyNumberFormat="1" applyFont="1" applyFill="1" applyBorder="1" applyAlignment="1">
      <alignment/>
    </xf>
    <xf numFmtId="171" fontId="29" fillId="0" borderId="13" xfId="0" applyNumberFormat="1" applyFont="1" applyFill="1" applyBorder="1" applyAlignment="1">
      <alignment/>
    </xf>
    <xf numFmtId="171" fontId="32" fillId="0" borderId="17" xfId="0" applyNumberFormat="1" applyFont="1" applyFill="1" applyBorder="1" applyAlignment="1">
      <alignment vertical="center"/>
    </xf>
    <xf numFmtId="171" fontId="32" fillId="0" borderId="6" xfId="0" applyNumberFormat="1" applyFont="1" applyFill="1" applyBorder="1" applyAlignment="1">
      <alignment vertical="center"/>
    </xf>
    <xf numFmtId="171" fontId="32" fillId="0" borderId="13" xfId="0" applyNumberFormat="1" applyFont="1" applyFill="1" applyBorder="1" applyAlignment="1">
      <alignment vertical="center"/>
    </xf>
    <xf numFmtId="171" fontId="32" fillId="0" borderId="17" xfId="0" applyNumberFormat="1" applyFont="1" applyBorder="1" applyAlignment="1">
      <alignment vertical="center"/>
    </xf>
    <xf numFmtId="171" fontId="32" fillId="0" borderId="6" xfId="0" applyNumberFormat="1" applyFont="1" applyBorder="1" applyAlignment="1">
      <alignment vertical="center"/>
    </xf>
    <xf numFmtId="171" fontId="29" fillId="0" borderId="19" xfId="0" applyNumberFormat="1" applyFont="1" applyFill="1" applyBorder="1" applyAlignment="1">
      <alignment vertical="center"/>
    </xf>
    <xf numFmtId="171" fontId="32" fillId="0" borderId="0" xfId="0" applyNumberFormat="1" applyFont="1" applyFill="1" applyBorder="1" applyAlignment="1">
      <alignment vertical="center"/>
    </xf>
    <xf numFmtId="171" fontId="32" fillId="0" borderId="0" xfId="0" applyNumberFormat="1" applyFont="1" applyBorder="1" applyAlignment="1">
      <alignment vertical="center"/>
    </xf>
    <xf numFmtId="171" fontId="0" fillId="0" borderId="5" xfId="0" applyNumberFormat="1" applyFont="1" applyBorder="1" applyAlignment="1">
      <alignment/>
    </xf>
    <xf numFmtId="171" fontId="0" fillId="0" borderId="11" xfId="0" applyNumberFormat="1" applyFont="1" applyBorder="1" applyAlignment="1">
      <alignment/>
    </xf>
    <xf numFmtId="172" fontId="27" fillId="0" borderId="3" xfId="0" applyNumberFormat="1" applyFont="1" applyFill="1" applyBorder="1" applyAlignment="1">
      <alignment vertical="center"/>
    </xf>
    <xf numFmtId="172" fontId="29" fillId="0" borderId="3" xfId="0" applyNumberFormat="1" applyFont="1" applyFill="1" applyBorder="1" applyAlignment="1">
      <alignment vertical="center"/>
    </xf>
    <xf numFmtId="172" fontId="32" fillId="0" borderId="3" xfId="0" applyNumberFormat="1" applyFont="1" applyFill="1" applyBorder="1" applyAlignment="1">
      <alignment vertical="center"/>
    </xf>
    <xf numFmtId="172" fontId="27" fillId="0" borderId="3" xfId="0" applyNumberFormat="1" applyFont="1" applyFill="1" applyBorder="1" applyAlignment="1">
      <alignment vertical="center"/>
    </xf>
    <xf numFmtId="172" fontId="27" fillId="0" borderId="8" xfId="0" applyNumberFormat="1" applyFont="1" applyFill="1" applyBorder="1" applyAlignment="1">
      <alignment vertical="center"/>
    </xf>
    <xf numFmtId="174" fontId="24" fillId="0" borderId="3" xfId="0" applyNumberFormat="1" applyFont="1" applyBorder="1" applyAlignment="1">
      <alignment horizontal="center"/>
    </xf>
    <xf numFmtId="169" fontId="32" fillId="0" borderId="3" xfId="0" applyNumberFormat="1" applyFont="1" applyFill="1" applyBorder="1" applyAlignment="1">
      <alignment vertical="center"/>
    </xf>
    <xf numFmtId="0" fontId="17" fillId="0" borderId="0" xfId="0" applyFont="1" applyAlignment="1">
      <alignment/>
    </xf>
    <xf numFmtId="0" fontId="17" fillId="0" borderId="0" xfId="0" applyFont="1" applyFill="1" applyAlignment="1">
      <alignment vertical="center"/>
    </xf>
    <xf numFmtId="164" fontId="16" fillId="0" borderId="13" xfId="0" applyNumberFormat="1" applyFont="1" applyBorder="1" applyAlignment="1">
      <alignment horizontal="right"/>
    </xf>
    <xf numFmtId="0" fontId="16" fillId="0" borderId="10" xfId="0" applyFont="1" applyBorder="1" applyAlignment="1">
      <alignment horizontal="left" wrapText="1"/>
    </xf>
    <xf numFmtId="187" fontId="3" fillId="0" borderId="13" xfId="0" applyNumberFormat="1" applyFont="1" applyBorder="1" applyAlignment="1">
      <alignment horizontal="center" vertical="center"/>
    </xf>
    <xf numFmtId="187" fontId="3" fillId="0" borderId="6" xfId="0" applyNumberFormat="1" applyFont="1" applyBorder="1" applyAlignment="1">
      <alignment horizontal="center" vertical="center"/>
    </xf>
    <xf numFmtId="187" fontId="3" fillId="0" borderId="5" xfId="0" applyNumberFormat="1" applyFont="1" applyBorder="1" applyAlignment="1">
      <alignment horizontal="center" vertical="center"/>
    </xf>
    <xf numFmtId="188" fontId="3" fillId="0" borderId="6" xfId="0" applyNumberFormat="1" applyFont="1" applyBorder="1" applyAlignment="1">
      <alignment vertical="center"/>
    </xf>
    <xf numFmtId="188" fontId="3" fillId="0" borderId="5" xfId="0" applyNumberFormat="1" applyFont="1" applyBorder="1" applyAlignment="1">
      <alignment vertical="center"/>
    </xf>
    <xf numFmtId="0" fontId="6" fillId="0" borderId="0" xfId="0" applyFont="1" applyAlignment="1">
      <alignment/>
    </xf>
    <xf numFmtId="172" fontId="17" fillId="0" borderId="6" xfId="0" applyNumberFormat="1" applyFont="1" applyBorder="1" applyAlignment="1">
      <alignment/>
    </xf>
    <xf numFmtId="172" fontId="17" fillId="0" borderId="3" xfId="0" applyNumberFormat="1" applyFont="1" applyBorder="1" applyAlignment="1">
      <alignment/>
    </xf>
    <xf numFmtId="172" fontId="17" fillId="0" borderId="0" xfId="0" applyNumberFormat="1" applyFont="1" applyBorder="1" applyAlignment="1">
      <alignment/>
    </xf>
    <xf numFmtId="172" fontId="17" fillId="0" borderId="23" xfId="0" applyNumberFormat="1" applyFont="1" applyBorder="1" applyAlignment="1">
      <alignment/>
    </xf>
    <xf numFmtId="172" fontId="17" fillId="0" borderId="13" xfId="0" applyNumberFormat="1" applyFont="1" applyBorder="1" applyAlignment="1">
      <alignment/>
    </xf>
    <xf numFmtId="172" fontId="16" fillId="0" borderId="8" xfId="0" applyNumberFormat="1" applyFont="1" applyBorder="1" applyAlignment="1">
      <alignment/>
    </xf>
    <xf numFmtId="0" fontId="0" fillId="0" borderId="4" xfId="0" applyBorder="1" applyAlignment="1">
      <alignment horizontal="center" vertical="center" textRotation="180"/>
    </xf>
    <xf numFmtId="172" fontId="16" fillId="0" borderId="10" xfId="0" applyNumberFormat="1" applyFont="1" applyBorder="1" applyAlignment="1">
      <alignment/>
    </xf>
    <xf numFmtId="169" fontId="27" fillId="0" borderId="17" xfId="0" applyNumberFormat="1" applyFont="1" applyFill="1" applyBorder="1" applyAlignment="1">
      <alignment vertical="center"/>
    </xf>
    <xf numFmtId="169" fontId="29" fillId="0" borderId="17" xfId="0" applyNumberFormat="1" applyFont="1" applyFill="1" applyBorder="1" applyAlignment="1">
      <alignment vertical="center"/>
    </xf>
    <xf numFmtId="169" fontId="29" fillId="0" borderId="17" xfId="0" applyNumberFormat="1" applyFont="1" applyFill="1" applyBorder="1" applyAlignment="1">
      <alignment/>
    </xf>
    <xf numFmtId="169" fontId="29" fillId="0" borderId="6" xfId="0" applyNumberFormat="1" applyFont="1" applyFill="1" applyBorder="1" applyAlignment="1">
      <alignment/>
    </xf>
    <xf numFmtId="169" fontId="29" fillId="0" borderId="13" xfId="0" applyNumberFormat="1" applyFont="1" applyFill="1" applyBorder="1" applyAlignment="1">
      <alignment/>
    </xf>
    <xf numFmtId="169" fontId="32" fillId="0" borderId="17" xfId="0" applyNumberFormat="1" applyFont="1" applyFill="1" applyBorder="1" applyAlignment="1">
      <alignment vertical="center"/>
    </xf>
    <xf numFmtId="175" fontId="27" fillId="0" borderId="2" xfId="0" applyFont="1" applyBorder="1" applyAlignment="1">
      <alignment horizontal="center" vertical="center" wrapText="1"/>
    </xf>
    <xf numFmtId="0" fontId="3" fillId="0" borderId="16" xfId="0" applyFont="1" applyBorder="1" applyAlignment="1">
      <alignment horizontal="center" vertical="center"/>
    </xf>
    <xf numFmtId="172" fontId="16" fillId="0" borderId="25" xfId="0" applyNumberFormat="1" applyFont="1" applyBorder="1" applyAlignment="1">
      <alignment/>
    </xf>
    <xf numFmtId="165" fontId="10" fillId="0" borderId="13" xfId="0" applyNumberFormat="1" applyFont="1" applyBorder="1" applyAlignment="1">
      <alignment/>
    </xf>
    <xf numFmtId="165" fontId="9" fillId="0" borderId="13" xfId="0" applyNumberFormat="1" applyFont="1" applyBorder="1" applyAlignment="1">
      <alignment/>
    </xf>
    <xf numFmtId="185" fontId="36" fillId="0" borderId="7" xfId="0" applyNumberFormat="1" applyFont="1" applyBorder="1" applyAlignment="1">
      <alignment horizontal="center"/>
    </xf>
    <xf numFmtId="165" fontId="10" fillId="0" borderId="7" xfId="0" applyNumberFormat="1" applyFont="1" applyBorder="1" applyAlignment="1">
      <alignment horizontal="right"/>
    </xf>
    <xf numFmtId="165" fontId="9" fillId="0" borderId="6" xfId="0" applyNumberFormat="1" applyFont="1" applyBorder="1" applyAlignment="1">
      <alignment horizontal="right"/>
    </xf>
    <xf numFmtId="181" fontId="9" fillId="0" borderId="5" xfId="0" applyNumberFormat="1" applyFont="1" applyBorder="1" applyAlignment="1">
      <alignment/>
    </xf>
    <xf numFmtId="172" fontId="3" fillId="0" borderId="6" xfId="0" applyNumberFormat="1" applyFont="1" applyBorder="1" applyAlignment="1">
      <alignment horizontal="right" vertical="center"/>
    </xf>
    <xf numFmtId="172" fontId="3" fillId="0" borderId="3" xfId="0" applyNumberFormat="1" applyFont="1" applyBorder="1" applyAlignment="1">
      <alignment horizontal="right" vertical="center"/>
    </xf>
    <xf numFmtId="165" fontId="10" fillId="0" borderId="7" xfId="0" applyNumberFormat="1" applyFont="1" applyBorder="1" applyAlignment="1">
      <alignment horizontal="right" vertical="center"/>
    </xf>
    <xf numFmtId="165" fontId="9" fillId="0" borderId="6" xfId="0" applyNumberFormat="1" applyFont="1" applyBorder="1" applyAlignment="1">
      <alignment horizontal="right" vertical="center"/>
    </xf>
    <xf numFmtId="165" fontId="10" fillId="0" borderId="6" xfId="0" applyNumberFormat="1" applyFont="1" applyBorder="1" applyAlignment="1">
      <alignment horizontal="right" vertical="center"/>
    </xf>
    <xf numFmtId="172" fontId="3" fillId="0" borderId="5" xfId="0" applyNumberFormat="1" applyFont="1" applyBorder="1" applyAlignment="1">
      <alignment horizontal="right" vertical="center"/>
    </xf>
    <xf numFmtId="172" fontId="16" fillId="0" borderId="8" xfId="0" applyNumberFormat="1" applyFont="1" applyBorder="1" applyAlignment="1">
      <alignment horizontal="right" vertical="center"/>
    </xf>
    <xf numFmtId="168" fontId="15" fillId="0" borderId="6" xfId="0" applyNumberFormat="1" applyFont="1" applyBorder="1" applyAlignment="1">
      <alignment horizontal="center" vertical="center" wrapText="1"/>
    </xf>
    <xf numFmtId="168" fontId="15" fillId="0" borderId="5" xfId="0" applyNumberFormat="1" applyFont="1" applyBorder="1" applyAlignment="1">
      <alignment horizontal="center" vertical="center" wrapText="1"/>
    </xf>
    <xf numFmtId="172" fontId="16" fillId="0" borderId="7" xfId="0" applyNumberFormat="1" applyFont="1" applyBorder="1" applyAlignment="1">
      <alignment horizontal="right" vertical="center"/>
    </xf>
    <xf numFmtId="172" fontId="16" fillId="0" borderId="6" xfId="0" applyNumberFormat="1" applyFont="1" applyBorder="1" applyAlignment="1">
      <alignment horizontal="right" vertical="center"/>
    </xf>
    <xf numFmtId="172" fontId="0" fillId="0" borderId="6" xfId="0" applyNumberFormat="1" applyFont="1" applyBorder="1" applyAlignment="1">
      <alignment horizontal="right" vertical="center"/>
    </xf>
    <xf numFmtId="172" fontId="0" fillId="0" borderId="5" xfId="0" applyNumberFormat="1" applyFont="1" applyBorder="1" applyAlignment="1">
      <alignment horizontal="right" vertical="center"/>
    </xf>
    <xf numFmtId="172" fontId="16" fillId="0" borderId="7" xfId="0" applyNumberFormat="1" applyFont="1" applyBorder="1" applyAlignment="1">
      <alignment/>
    </xf>
    <xf numFmtId="172" fontId="27" fillId="0" borderId="7" xfId="0" applyNumberFormat="1" applyFont="1" applyFill="1" applyBorder="1" applyAlignment="1">
      <alignment vertical="center"/>
    </xf>
    <xf numFmtId="172" fontId="27" fillId="0" borderId="6" xfId="0" applyNumberFormat="1" applyFont="1" applyFill="1" applyBorder="1" applyAlignment="1">
      <alignment vertical="center"/>
    </xf>
    <xf numFmtId="172" fontId="29" fillId="0" borderId="6" xfId="0" applyNumberFormat="1" applyFont="1" applyFill="1" applyBorder="1" applyAlignment="1">
      <alignment vertical="center"/>
    </xf>
    <xf numFmtId="172" fontId="32" fillId="0" borderId="6" xfId="0" applyNumberFormat="1" applyFont="1" applyFill="1" applyBorder="1" applyAlignment="1">
      <alignment vertical="center"/>
    </xf>
    <xf numFmtId="179" fontId="29" fillId="0" borderId="5" xfId="0" applyNumberFormat="1" applyFont="1" applyBorder="1" applyAlignment="1">
      <alignment/>
    </xf>
    <xf numFmtId="169" fontId="32" fillId="0" borderId="3" xfId="0" applyNumberFormat="1" applyFont="1" applyFill="1" applyBorder="1" applyAlignment="1">
      <alignment/>
    </xf>
    <xf numFmtId="175" fontId="19" fillId="0" borderId="24" xfId="0" applyFont="1" applyBorder="1" applyAlignment="1">
      <alignment horizontal="center" vertical="center" wrapText="1"/>
    </xf>
    <xf numFmtId="169" fontId="32" fillId="0" borderId="6" xfId="0" applyNumberFormat="1" applyFont="1" applyFill="1" applyBorder="1" applyAlignment="1">
      <alignment/>
    </xf>
    <xf numFmtId="169" fontId="23" fillId="0" borderId="5" xfId="0" applyNumberFormat="1" applyFont="1" applyFill="1" applyBorder="1" applyAlignment="1">
      <alignment/>
    </xf>
    <xf numFmtId="175" fontId="27" fillId="0" borderId="5" xfId="0" applyFont="1" applyBorder="1" applyAlignment="1">
      <alignment horizontal="center" vertical="center" wrapText="1"/>
    </xf>
    <xf numFmtId="175" fontId="19" fillId="0" borderId="5" xfId="0" applyFont="1" applyBorder="1" applyAlignment="1">
      <alignment horizontal="center" vertical="center" wrapText="1"/>
    </xf>
    <xf numFmtId="168" fontId="15" fillId="0" borderId="25" xfId="0" applyNumberFormat="1" applyFont="1" applyBorder="1" applyAlignment="1">
      <alignment horizontal="center" vertical="center" wrapText="1"/>
    </xf>
    <xf numFmtId="172" fontId="16" fillId="0" borderId="25" xfId="0" applyNumberFormat="1" applyFont="1" applyBorder="1" applyAlignment="1">
      <alignment horizontal="right" vertical="center"/>
    </xf>
    <xf numFmtId="0" fontId="25" fillId="0" borderId="0" xfId="0" applyFont="1" applyBorder="1" applyAlignment="1">
      <alignment horizontal="center" vertical="center"/>
    </xf>
    <xf numFmtId="0" fontId="25" fillId="0" borderId="0" xfId="0" applyFont="1" applyBorder="1" applyAlignment="1">
      <alignment horizontal="center"/>
    </xf>
    <xf numFmtId="174" fontId="25" fillId="0" borderId="0" xfId="0" applyNumberFormat="1" applyFont="1" applyBorder="1" applyAlignment="1">
      <alignment horizontal="center"/>
    </xf>
    <xf numFmtId="175" fontId="27" fillId="0" borderId="26" xfId="0" applyFont="1" applyBorder="1" applyAlignment="1">
      <alignment horizontal="center" vertical="center" wrapText="1"/>
    </xf>
    <xf numFmtId="0" fontId="25" fillId="0" borderId="5" xfId="0" applyFont="1" applyBorder="1" applyAlignment="1">
      <alignment horizontal="center" vertical="center"/>
    </xf>
    <xf numFmtId="171" fontId="16" fillId="0" borderId="10" xfId="0" applyNumberFormat="1" applyFont="1" applyBorder="1" applyAlignment="1">
      <alignment horizontal="center"/>
    </xf>
    <xf numFmtId="171" fontId="0" fillId="0" borderId="13" xfId="0" applyNumberFormat="1" applyFont="1" applyBorder="1" applyAlignment="1">
      <alignment horizontal="center"/>
    </xf>
    <xf numFmtId="171" fontId="17" fillId="0" borderId="13" xfId="0" applyNumberFormat="1" applyFont="1" applyBorder="1" applyAlignment="1">
      <alignment horizontal="center"/>
    </xf>
    <xf numFmtId="171" fontId="0" fillId="0" borderId="13" xfId="0" applyNumberFormat="1" applyFont="1" applyBorder="1" applyAlignment="1">
      <alignment horizontal="center"/>
    </xf>
    <xf numFmtId="172" fontId="17" fillId="0" borderId="13" xfId="0" applyNumberFormat="1" applyFont="1" applyBorder="1" applyAlignment="1">
      <alignment horizontal="center"/>
    </xf>
    <xf numFmtId="171" fontId="17" fillId="0" borderId="11" xfId="0" applyNumberFormat="1" applyFont="1" applyBorder="1" applyAlignment="1">
      <alignment/>
    </xf>
    <xf numFmtId="171" fontId="32" fillId="0" borderId="13" xfId="0" applyNumberFormat="1" applyFont="1" applyBorder="1" applyAlignment="1">
      <alignment vertical="center"/>
    </xf>
    <xf numFmtId="165" fontId="0" fillId="0" borderId="5" xfId="0" applyNumberFormat="1" applyFont="1" applyBorder="1" applyAlignment="1">
      <alignment/>
    </xf>
    <xf numFmtId="175" fontId="27" fillId="0" borderId="24" xfId="0" applyFont="1" applyBorder="1" applyAlignment="1">
      <alignment horizontal="center" vertical="center" wrapText="1"/>
    </xf>
    <xf numFmtId="165" fontId="0" fillId="0" borderId="27" xfId="0" applyNumberFormat="1" applyFont="1" applyBorder="1" applyAlignment="1">
      <alignment/>
    </xf>
    <xf numFmtId="171" fontId="27" fillId="0" borderId="25" xfId="0" applyNumberFormat="1" applyFont="1" applyFill="1" applyBorder="1" applyAlignment="1">
      <alignment vertical="center"/>
    </xf>
    <xf numFmtId="171" fontId="29" fillId="0" borderId="23" xfId="0" applyNumberFormat="1" applyFont="1" applyFill="1" applyBorder="1" applyAlignment="1">
      <alignment vertical="center"/>
    </xf>
    <xf numFmtId="171" fontId="27" fillId="0" borderId="23" xfId="0" applyNumberFormat="1" applyFont="1" applyFill="1" applyBorder="1" applyAlignment="1">
      <alignment vertical="center"/>
    </xf>
    <xf numFmtId="171" fontId="32" fillId="0" borderId="23" xfId="0" applyNumberFormat="1" applyFont="1" applyFill="1" applyBorder="1" applyAlignment="1">
      <alignment vertical="center"/>
    </xf>
    <xf numFmtId="171" fontId="29" fillId="0" borderId="24" xfId="0" applyNumberFormat="1" applyFont="1" applyFill="1" applyBorder="1" applyAlignment="1">
      <alignment vertical="center"/>
    </xf>
    <xf numFmtId="169" fontId="27" fillId="0" borderId="25" xfId="0" applyNumberFormat="1" applyFont="1" applyFill="1" applyBorder="1" applyAlignment="1">
      <alignment vertical="center"/>
    </xf>
    <xf numFmtId="169" fontId="29" fillId="0" borderId="23" xfId="0" applyNumberFormat="1" applyFont="1" applyFill="1" applyBorder="1" applyAlignment="1">
      <alignment vertical="center"/>
    </xf>
    <xf numFmtId="169" fontId="29" fillId="0" borderId="24" xfId="0" applyNumberFormat="1" applyFont="1" applyFill="1" applyBorder="1" applyAlignment="1">
      <alignment vertical="center"/>
    </xf>
    <xf numFmtId="172" fontId="27" fillId="0" borderId="25" xfId="0" applyNumberFormat="1" applyFont="1" applyFill="1" applyBorder="1" applyAlignment="1">
      <alignment vertical="center"/>
    </xf>
    <xf numFmtId="172" fontId="27" fillId="0" borderId="23" xfId="0" applyNumberFormat="1" applyFont="1" applyFill="1" applyBorder="1" applyAlignment="1">
      <alignment vertical="center"/>
    </xf>
    <xf numFmtId="172" fontId="29" fillId="0" borderId="23" xfId="0" applyNumberFormat="1" applyFont="1" applyFill="1" applyBorder="1" applyAlignment="1">
      <alignment vertical="center"/>
    </xf>
    <xf numFmtId="172" fontId="32" fillId="0" borderId="23" xfId="0" applyNumberFormat="1" applyFont="1" applyFill="1" applyBorder="1" applyAlignment="1">
      <alignment vertical="center"/>
    </xf>
    <xf numFmtId="179" fontId="29" fillId="0" borderId="24" xfId="0" applyNumberFormat="1" applyFont="1" applyBorder="1" applyAlignment="1">
      <alignment/>
    </xf>
    <xf numFmtId="0" fontId="3" fillId="0" borderId="11" xfId="0" applyFont="1" applyBorder="1" applyAlignment="1">
      <alignment horizontal="center" vertical="center"/>
    </xf>
    <xf numFmtId="0" fontId="36" fillId="0" borderId="5" xfId="0" applyFont="1" applyBorder="1" applyAlignment="1">
      <alignment horizontal="center" vertical="center"/>
    </xf>
    <xf numFmtId="0" fontId="9" fillId="0" borderId="3" xfId="0" applyFont="1" applyBorder="1" applyAlignment="1">
      <alignment wrapText="1"/>
    </xf>
    <xf numFmtId="0" fontId="2" fillId="0" borderId="6" xfId="0" applyFont="1" applyBorder="1" applyAlignment="1">
      <alignment/>
    </xf>
    <xf numFmtId="0" fontId="9" fillId="0" borderId="6" xfId="0" applyFont="1" applyBorder="1" applyAlignment="1">
      <alignment horizontal="center" vertical="center"/>
    </xf>
    <xf numFmtId="0" fontId="2" fillId="0" borderId="6" xfId="0" applyFont="1" applyBorder="1" applyAlignment="1">
      <alignment horizontal="center"/>
    </xf>
    <xf numFmtId="0" fontId="2" fillId="0" borderId="5" xfId="0" applyFont="1" applyBorder="1" applyAlignment="1">
      <alignment horizontal="center"/>
    </xf>
    <xf numFmtId="0" fontId="2" fillId="0" borderId="0" xfId="0" applyFont="1" applyBorder="1" applyAlignment="1">
      <alignment/>
    </xf>
    <xf numFmtId="181" fontId="9" fillId="0" borderId="0" xfId="0" applyNumberFormat="1" applyFont="1" applyBorder="1" applyAlignment="1">
      <alignment/>
    </xf>
    <xf numFmtId="182" fontId="9" fillId="0" borderId="0" xfId="0" applyNumberFormat="1" applyFont="1" applyBorder="1" applyAlignment="1">
      <alignment/>
    </xf>
    <xf numFmtId="167" fontId="9" fillId="0" borderId="0" xfId="0" applyNumberFormat="1" applyFont="1" applyBorder="1" applyAlignment="1">
      <alignment horizontal="center"/>
    </xf>
    <xf numFmtId="0" fontId="3" fillId="0" borderId="0" xfId="0" applyFont="1" applyBorder="1" applyAlignment="1">
      <alignment/>
    </xf>
    <xf numFmtId="2" fontId="18" fillId="0" borderId="0" xfId="0" applyNumberFormat="1" applyFont="1" applyBorder="1" applyAlignment="1">
      <alignment horizontal="left"/>
    </xf>
    <xf numFmtId="0" fontId="10" fillId="0" borderId="0" xfId="0" applyFont="1" applyBorder="1" applyAlignment="1">
      <alignment horizontal="center" vertical="center"/>
    </xf>
    <xf numFmtId="0" fontId="9" fillId="0" borderId="0" xfId="0" applyFont="1" applyBorder="1" applyAlignment="1">
      <alignment horizontal="left" vertical="center"/>
    </xf>
    <xf numFmtId="0" fontId="11" fillId="0" borderId="0" xfId="0" applyFont="1" applyBorder="1" applyAlignment="1">
      <alignment horizontal="left" vertical="center"/>
    </xf>
    <xf numFmtId="0" fontId="11" fillId="0" borderId="0" xfId="0" applyFont="1" applyBorder="1" applyAlignment="1">
      <alignment horizontal="left"/>
    </xf>
    <xf numFmtId="0" fontId="9" fillId="0" borderId="0" xfId="0" applyFont="1" applyBorder="1" applyAlignment="1">
      <alignment horizontal="left"/>
    </xf>
    <xf numFmtId="0" fontId="9" fillId="0" borderId="0" xfId="0" applyFont="1" applyBorder="1" applyAlignment="1">
      <alignment horizontal="left" wrapText="1"/>
    </xf>
    <xf numFmtId="0" fontId="9" fillId="0" borderId="0" xfId="0" applyFont="1" applyBorder="1" applyAlignment="1">
      <alignment wrapText="1"/>
    </xf>
    <xf numFmtId="169" fontId="27" fillId="0" borderId="23" xfId="0" applyNumberFormat="1" applyFont="1" applyFill="1" applyBorder="1" applyAlignment="1">
      <alignment vertical="center"/>
    </xf>
    <xf numFmtId="169" fontId="32" fillId="0" borderId="23" xfId="0" applyNumberFormat="1" applyFont="1" applyFill="1" applyBorder="1" applyAlignment="1">
      <alignment vertical="center"/>
    </xf>
    <xf numFmtId="169" fontId="32" fillId="0" borderId="23" xfId="0" applyNumberFormat="1" applyFont="1" applyFill="1" applyBorder="1" applyAlignment="1">
      <alignment/>
    </xf>
    <xf numFmtId="169" fontId="23" fillId="0" borderId="24" xfId="0" applyNumberFormat="1" applyFont="1" applyFill="1" applyBorder="1" applyAlignment="1">
      <alignment/>
    </xf>
    <xf numFmtId="0" fontId="16" fillId="0" borderId="28" xfId="0" applyFont="1" applyBorder="1" applyAlignment="1">
      <alignment horizontal="center"/>
    </xf>
    <xf numFmtId="0" fontId="16" fillId="0" borderId="12" xfId="0" applyFont="1" applyBorder="1" applyAlignment="1">
      <alignment horizontal="center"/>
    </xf>
    <xf numFmtId="0" fontId="0" fillId="0" borderId="0" xfId="0" applyAlignment="1">
      <alignment horizontal="center" vertical="center" textRotation="180"/>
    </xf>
    <xf numFmtId="0" fontId="16" fillId="0" borderId="0" xfId="0" applyFont="1" applyBorder="1" applyAlignment="1">
      <alignment horizontal="left" vertical="center" wrapText="1"/>
    </xf>
    <xf numFmtId="0" fontId="16" fillId="0" borderId="13" xfId="0" applyFont="1" applyBorder="1" applyAlignment="1">
      <alignment horizontal="left" vertical="center" wrapText="1"/>
    </xf>
    <xf numFmtId="0" fontId="16" fillId="0" borderId="16" xfId="0" applyFont="1" applyBorder="1" applyAlignment="1">
      <alignment horizontal="center"/>
    </xf>
    <xf numFmtId="0" fontId="9" fillId="0" borderId="3" xfId="0" applyFont="1" applyBorder="1" applyAlignment="1">
      <alignment horizontal="left" wrapText="1"/>
    </xf>
    <xf numFmtId="0" fontId="0" fillId="0" borderId="13" xfId="0" applyBorder="1" applyAlignment="1">
      <alignment horizontal="left" wrapText="1"/>
    </xf>
    <xf numFmtId="0" fontId="9" fillId="0" borderId="3" xfId="0" applyFont="1" applyBorder="1" applyAlignment="1">
      <alignment wrapText="1"/>
    </xf>
    <xf numFmtId="0" fontId="0" fillId="0" borderId="13" xfId="0" applyBorder="1" applyAlignment="1">
      <alignment wrapText="1"/>
    </xf>
    <xf numFmtId="0" fontId="0" fillId="0" borderId="0" xfId="0" applyFont="1" applyAlignment="1" quotePrefix="1">
      <alignment horizontal="center" vertical="center" textRotation="180"/>
    </xf>
    <xf numFmtId="0" fontId="10" fillId="0" borderId="13" xfId="0" applyFont="1" applyBorder="1" applyAlignment="1">
      <alignment horizontal="center" vertical="center"/>
    </xf>
    <xf numFmtId="0" fontId="10" fillId="0" borderId="4" xfId="0" applyFont="1" applyBorder="1" applyAlignment="1">
      <alignment horizontal="center" vertical="center"/>
    </xf>
    <xf numFmtId="0" fontId="10" fillId="0" borderId="11" xfId="0" applyFont="1" applyBorder="1" applyAlignment="1">
      <alignment horizontal="center" vertical="center"/>
    </xf>
    <xf numFmtId="0" fontId="9" fillId="0" borderId="3" xfId="0" applyFont="1" applyBorder="1" applyAlignment="1">
      <alignment horizontal="left"/>
    </xf>
    <xf numFmtId="0" fontId="9" fillId="0" borderId="13" xfId="0" applyFont="1" applyBorder="1" applyAlignment="1">
      <alignment horizontal="left"/>
    </xf>
    <xf numFmtId="0" fontId="0" fillId="0" borderId="13" xfId="0" applyBorder="1" applyAlignment="1">
      <alignment horizontal="left"/>
    </xf>
    <xf numFmtId="0" fontId="16" fillId="0" borderId="0" xfId="0" applyFont="1" applyAlignment="1">
      <alignment vertical="center"/>
    </xf>
    <xf numFmtId="0" fontId="4" fillId="0" borderId="16" xfId="0" applyFont="1" applyBorder="1" applyAlignment="1">
      <alignment horizontal="center" vertical="center"/>
    </xf>
    <xf numFmtId="0" fontId="4" fillId="0" borderId="12" xfId="0" applyFont="1" applyBorder="1" applyAlignment="1">
      <alignment horizontal="center" vertical="center"/>
    </xf>
    <xf numFmtId="0" fontId="4" fillId="0" borderId="28" xfId="0" applyFont="1" applyBorder="1" applyAlignment="1">
      <alignment horizontal="center" vertical="center"/>
    </xf>
    <xf numFmtId="0" fontId="36" fillId="0" borderId="8" xfId="0" applyFont="1" applyBorder="1" applyAlignment="1">
      <alignment horizontal="center" vertical="center"/>
    </xf>
    <xf numFmtId="0" fontId="36" fillId="0" borderId="10" xfId="0" applyFont="1" applyBorder="1" applyAlignment="1">
      <alignment horizontal="center" vertical="center"/>
    </xf>
    <xf numFmtId="0" fontId="36" fillId="0" borderId="4" xfId="0" applyFont="1" applyBorder="1" applyAlignment="1">
      <alignment horizontal="center" vertical="center"/>
    </xf>
    <xf numFmtId="0" fontId="36" fillId="0" borderId="11" xfId="0" applyFont="1" applyBorder="1" applyAlignment="1">
      <alignment horizontal="center" vertical="center"/>
    </xf>
    <xf numFmtId="0" fontId="10" fillId="0" borderId="16" xfId="0" applyFont="1" applyBorder="1" applyAlignment="1">
      <alignment horizontal="center" vertical="center"/>
    </xf>
    <xf numFmtId="0" fontId="10" fillId="0" borderId="12" xfId="0" applyFont="1" applyBorder="1" applyAlignment="1">
      <alignment horizontal="center" vertical="center"/>
    </xf>
    <xf numFmtId="0" fontId="9" fillId="0" borderId="8" xfId="0" applyFont="1" applyBorder="1" applyAlignment="1">
      <alignment horizontal="center" vertical="center"/>
    </xf>
    <xf numFmtId="0" fontId="9" fillId="0" borderId="9" xfId="0" applyFont="1" applyBorder="1" applyAlignment="1">
      <alignment horizontal="center" vertical="center"/>
    </xf>
    <xf numFmtId="0" fontId="9" fillId="0" borderId="10" xfId="0" applyFont="1" applyBorder="1" applyAlignment="1">
      <alignment horizontal="center" vertical="center"/>
    </xf>
    <xf numFmtId="0" fontId="9" fillId="0" borderId="4" xfId="0" applyFont="1" applyBorder="1" applyAlignment="1">
      <alignment horizontal="center" vertical="center"/>
    </xf>
    <xf numFmtId="0" fontId="9" fillId="0" borderId="2" xfId="0" applyFont="1" applyBorder="1" applyAlignment="1">
      <alignment horizontal="center" vertical="center"/>
    </xf>
    <xf numFmtId="0" fontId="9" fillId="0" borderId="11" xfId="0" applyFont="1" applyBorder="1" applyAlignment="1">
      <alignment horizontal="center" vertical="center"/>
    </xf>
    <xf numFmtId="0" fontId="9" fillId="0" borderId="7" xfId="0" applyFont="1" applyBorder="1" applyAlignment="1">
      <alignment horizontal="center" vertical="center" wrapText="1"/>
    </xf>
    <xf numFmtId="0" fontId="9" fillId="0" borderId="5" xfId="0" applyFont="1" applyBorder="1" applyAlignment="1">
      <alignment horizontal="center" vertical="center" wrapText="1"/>
    </xf>
    <xf numFmtId="0" fontId="10" fillId="0" borderId="7" xfId="0" applyFont="1" applyBorder="1" applyAlignment="1">
      <alignment horizontal="center" vertical="center"/>
    </xf>
    <xf numFmtId="0" fontId="10" fillId="0" borderId="6" xfId="0" applyFont="1" applyBorder="1" applyAlignment="1">
      <alignment horizontal="center" vertical="center"/>
    </xf>
    <xf numFmtId="0" fontId="10" fillId="0" borderId="5" xfId="0" applyFont="1" applyBorder="1" applyAlignment="1">
      <alignment horizontal="center" vertical="center"/>
    </xf>
    <xf numFmtId="0" fontId="9" fillId="0" borderId="8" xfId="0" applyFont="1" applyBorder="1" applyAlignment="1">
      <alignment horizontal="center" vertical="center" wrapText="1"/>
    </xf>
    <xf numFmtId="0" fontId="9" fillId="0" borderId="4" xfId="0" applyFont="1" applyBorder="1" applyAlignment="1">
      <alignment horizontal="center" vertical="center" wrapText="1"/>
    </xf>
    <xf numFmtId="0" fontId="36" fillId="0" borderId="7" xfId="0" applyFont="1" applyBorder="1" applyAlignment="1">
      <alignment horizontal="center" vertical="center" wrapText="1"/>
    </xf>
    <xf numFmtId="0" fontId="36" fillId="0" borderId="6" xfId="0" applyFont="1" applyBorder="1" applyAlignment="1">
      <alignment horizontal="center" vertical="center" wrapText="1"/>
    </xf>
    <xf numFmtId="0" fontId="36" fillId="0" borderId="5" xfId="0" applyFont="1" applyBorder="1" applyAlignment="1">
      <alignment horizontal="center" vertical="center" wrapText="1"/>
    </xf>
    <xf numFmtId="0" fontId="8" fillId="0" borderId="0" xfId="0" applyFont="1" applyAlignment="1">
      <alignment horizontal="left" wrapText="1"/>
    </xf>
    <xf numFmtId="0" fontId="8" fillId="0" borderId="0" xfId="0" applyFont="1" applyAlignment="1" quotePrefix="1">
      <alignment horizontal="left" wrapText="1"/>
    </xf>
    <xf numFmtId="0" fontId="10" fillId="0" borderId="8" xfId="0" applyFont="1" applyBorder="1" applyAlignment="1">
      <alignment horizontal="center" vertical="center"/>
    </xf>
    <xf numFmtId="0" fontId="10" fillId="0" borderId="10" xfId="0" applyFont="1" applyBorder="1" applyAlignment="1">
      <alignment horizontal="center" vertical="center"/>
    </xf>
    <xf numFmtId="0" fontId="10" fillId="0" borderId="3" xfId="0" applyFont="1" applyBorder="1" applyAlignment="1">
      <alignment horizontal="center" vertical="center"/>
    </xf>
    <xf numFmtId="166" fontId="16" fillId="0" borderId="7" xfId="0" applyNumberFormat="1" applyFont="1" applyBorder="1" applyAlignment="1">
      <alignment horizontal="center" vertical="center"/>
    </xf>
    <xf numFmtId="166" fontId="16" fillId="0" borderId="5" xfId="0" applyNumberFormat="1" applyFont="1" applyBorder="1" applyAlignment="1">
      <alignment horizontal="center" vertical="center"/>
    </xf>
    <xf numFmtId="0" fontId="16" fillId="0" borderId="16" xfId="0" applyFont="1" applyBorder="1" applyAlignment="1">
      <alignment horizontal="center" vertical="center"/>
    </xf>
    <xf numFmtId="0" fontId="16" fillId="0" borderId="28" xfId="0" applyFont="1" applyBorder="1" applyAlignment="1">
      <alignment horizontal="center" vertical="center"/>
    </xf>
    <xf numFmtId="0" fontId="16" fillId="0" borderId="12" xfId="0" applyFont="1" applyBorder="1" applyAlignment="1">
      <alignment horizontal="center" vertical="center"/>
    </xf>
    <xf numFmtId="0" fontId="0" fillId="0" borderId="0" xfId="0" applyAlignment="1">
      <alignment horizontal="center" vertical="center"/>
    </xf>
    <xf numFmtId="166" fontId="16" fillId="0" borderId="6" xfId="0" applyNumberFormat="1" applyFont="1" applyBorder="1" applyAlignment="1">
      <alignment horizontal="center" vertical="center"/>
    </xf>
    <xf numFmtId="166" fontId="16" fillId="0" borderId="16" xfId="0" applyNumberFormat="1" applyFont="1" applyBorder="1" applyAlignment="1">
      <alignment horizontal="center" vertical="center"/>
    </xf>
    <xf numFmtId="0" fontId="0" fillId="0" borderId="28" xfId="0" applyBorder="1" applyAlignment="1">
      <alignment horizontal="center" vertical="center"/>
    </xf>
    <xf numFmtId="0" fontId="0" fillId="0" borderId="12" xfId="0" applyBorder="1" applyAlignment="1">
      <alignment horizontal="center" vertical="center"/>
    </xf>
    <xf numFmtId="0" fontId="12" fillId="0" borderId="0" xfId="0" applyFont="1" applyAlignment="1">
      <alignment horizontal="center" vertical="center"/>
    </xf>
    <xf numFmtId="0" fontId="24" fillId="0" borderId="28" xfId="0" applyFont="1" applyBorder="1" applyAlignment="1">
      <alignment horizontal="center" vertical="center"/>
    </xf>
    <xf numFmtId="0" fontId="25" fillId="0" borderId="12" xfId="0" applyFont="1" applyBorder="1" applyAlignment="1">
      <alignment horizontal="center" vertical="center"/>
    </xf>
    <xf numFmtId="0" fontId="25" fillId="0" borderId="8" xfId="0" applyFont="1" applyBorder="1" applyAlignment="1">
      <alignment horizontal="center" vertical="center"/>
    </xf>
    <xf numFmtId="0" fontId="0" fillId="0" borderId="3" xfId="0" applyFont="1" applyBorder="1" applyAlignment="1">
      <alignment horizontal="center" vertical="center"/>
    </xf>
    <xf numFmtId="0" fontId="0" fillId="0" borderId="4" xfId="0" applyFont="1" applyBorder="1" applyAlignment="1">
      <alignment horizontal="center" vertical="center"/>
    </xf>
    <xf numFmtId="174" fontId="24" fillId="0" borderId="28" xfId="0" applyNumberFormat="1" applyFont="1" applyBorder="1" applyAlignment="1">
      <alignment horizontal="center" vertical="center"/>
    </xf>
    <xf numFmtId="0" fontId="0" fillId="0" borderId="12" xfId="0" applyFont="1" applyBorder="1" applyAlignment="1">
      <alignment horizontal="center" vertical="center"/>
    </xf>
    <xf numFmtId="0" fontId="25" fillId="0" borderId="7" xfId="0" applyFont="1" applyBorder="1" applyAlignment="1">
      <alignment horizontal="center" vertical="center"/>
    </xf>
    <xf numFmtId="0" fontId="25" fillId="0" borderId="6" xfId="0" applyFont="1" applyBorder="1" applyAlignment="1">
      <alignment horizontal="center" vertical="center"/>
    </xf>
    <xf numFmtId="0" fontId="25" fillId="0" borderId="5" xfId="0" applyFont="1" applyBorder="1" applyAlignment="1">
      <alignment horizontal="center" vertical="center"/>
    </xf>
    <xf numFmtId="0" fontId="0" fillId="0" borderId="0" xfId="0" applyAlignment="1">
      <alignment wrapText="1"/>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0" fillId="0" borderId="0" xfId="0" applyFont="1" applyAlignment="1">
      <alignment/>
    </xf>
    <xf numFmtId="0" fontId="27" fillId="0" borderId="29" xfId="0" applyFont="1" applyBorder="1" applyAlignment="1">
      <alignment horizontal="center" vertical="center" wrapText="1"/>
    </xf>
    <xf numFmtId="0" fontId="0" fillId="0" borderId="17" xfId="0" applyFont="1" applyBorder="1" applyAlignment="1">
      <alignment horizontal="center" vertical="center" wrapText="1"/>
    </xf>
    <xf numFmtId="0" fontId="27" fillId="0" borderId="30" xfId="0" applyFont="1" applyBorder="1" applyAlignment="1">
      <alignment horizontal="center" vertical="center"/>
    </xf>
    <xf numFmtId="0" fontId="0" fillId="0" borderId="20" xfId="0" applyFont="1" applyBorder="1" applyAlignment="1">
      <alignment horizontal="center" vertical="center"/>
    </xf>
    <xf numFmtId="175" fontId="27" fillId="0" borderId="7" xfId="0" applyFont="1" applyBorder="1" applyAlignment="1">
      <alignment horizontal="center" vertical="center"/>
    </xf>
    <xf numFmtId="175" fontId="27" fillId="0" borderId="7" xfId="0" applyFont="1" applyBorder="1" applyAlignment="1">
      <alignment horizontal="center" vertical="center" wrapText="1"/>
    </xf>
    <xf numFmtId="175" fontId="27" fillId="0" borderId="5" xfId="0" applyFont="1" applyBorder="1" applyAlignment="1">
      <alignment horizontal="center" vertical="center" wrapText="1"/>
    </xf>
    <xf numFmtId="0" fontId="0" fillId="0" borderId="0" xfId="0" applyFont="1" applyAlignment="1" quotePrefix="1">
      <alignment horizontal="center" vertical="center" textRotation="179"/>
    </xf>
    <xf numFmtId="0" fontId="0" fillId="0" borderId="0" xfId="0" applyFont="1" applyAlignment="1">
      <alignment horizontal="center" vertical="center"/>
    </xf>
    <xf numFmtId="0" fontId="0" fillId="0" borderId="31" xfId="0" applyFont="1" applyBorder="1" applyAlignment="1">
      <alignment horizontal="center" vertical="center"/>
    </xf>
    <xf numFmtId="0" fontId="0" fillId="0" borderId="32" xfId="0" applyFont="1" applyBorder="1" applyAlignment="1">
      <alignment horizontal="center" vertical="center"/>
    </xf>
    <xf numFmtId="0" fontId="0" fillId="0" borderId="32" xfId="0" applyFont="1" applyBorder="1" applyAlignment="1">
      <alignment horizontal="center" vertical="center" wrapText="1"/>
    </xf>
    <xf numFmtId="0" fontId="0" fillId="0" borderId="33" xfId="0" applyFont="1" applyBorder="1" applyAlignment="1">
      <alignment horizontal="center" vertical="center" wrapText="1"/>
    </xf>
    <xf numFmtId="0" fontId="0" fillId="0" borderId="5" xfId="0" applyFont="1" applyBorder="1" applyAlignment="1">
      <alignment horizontal="center" vertical="center" wrapText="1"/>
    </xf>
    <xf numFmtId="0" fontId="27" fillId="0" borderId="16" xfId="0" applyNumberFormat="1" applyFont="1" applyBorder="1" applyAlignment="1">
      <alignment horizontal="center" vertical="center"/>
    </xf>
    <xf numFmtId="0" fontId="27" fillId="0" borderId="28" xfId="0" applyNumberFormat="1" applyFont="1" applyBorder="1" applyAlignment="1">
      <alignment horizontal="center" vertical="center"/>
    </xf>
    <xf numFmtId="0" fontId="27" fillId="0" borderId="12" xfId="0" applyNumberFormat="1" applyFont="1" applyBorder="1" applyAlignment="1">
      <alignment horizontal="center" vertical="center"/>
    </xf>
    <xf numFmtId="0" fontId="0" fillId="0" borderId="0" xfId="0" applyFont="1" applyAlignment="1">
      <alignment horizontal="center" vertical="center" textRotation="180"/>
    </xf>
    <xf numFmtId="0" fontId="19" fillId="0" borderId="29" xfId="0" applyFont="1" applyBorder="1" applyAlignment="1">
      <alignment horizontal="center" vertical="center" wrapText="1"/>
    </xf>
    <xf numFmtId="0" fontId="0" fillId="0" borderId="33" xfId="0" applyBorder="1" applyAlignment="1">
      <alignment horizontal="center" vertical="center" wrapText="1"/>
    </xf>
    <xf numFmtId="0" fontId="19" fillId="0" borderId="30" xfId="0" applyFont="1" applyBorder="1" applyAlignment="1">
      <alignment horizontal="center" vertical="center"/>
    </xf>
    <xf numFmtId="0" fontId="0" fillId="0" borderId="31" xfId="0" applyBorder="1" applyAlignment="1">
      <alignment horizontal="center" vertical="center"/>
    </xf>
    <xf numFmtId="175" fontId="19" fillId="0" borderId="8" xfId="0" applyFont="1" applyBorder="1" applyAlignment="1">
      <alignment horizontal="center" vertical="center"/>
    </xf>
    <xf numFmtId="0" fontId="0" fillId="0" borderId="5" xfId="0" applyBorder="1" applyAlignment="1">
      <alignment horizontal="center" vertical="center"/>
    </xf>
    <xf numFmtId="0" fontId="0" fillId="0" borderId="0" xfId="0" applyAlignment="1" quotePrefix="1">
      <alignment horizontal="center" vertical="center" textRotation="180"/>
    </xf>
    <xf numFmtId="0" fontId="0" fillId="0" borderId="0" xfId="0" applyAlignment="1">
      <alignment/>
    </xf>
    <xf numFmtId="0" fontId="0" fillId="0" borderId="17" xfId="0" applyBorder="1" applyAlignment="1">
      <alignment horizontal="center" vertical="center" wrapText="1"/>
    </xf>
    <xf numFmtId="0" fontId="0" fillId="0" borderId="20" xfId="0" applyBorder="1" applyAlignment="1">
      <alignment horizontal="center" vertical="center"/>
    </xf>
    <xf numFmtId="175" fontId="19" fillId="0" borderId="7" xfId="0" applyFont="1" applyBorder="1" applyAlignment="1">
      <alignment horizontal="center" vertical="center"/>
    </xf>
    <xf numFmtId="0" fontId="0" fillId="0" borderId="6" xfId="0" applyBorder="1" applyAlignment="1">
      <alignment horizontal="center" vertical="center"/>
    </xf>
    <xf numFmtId="175" fontId="19" fillId="0" borderId="7" xfId="0" applyFont="1" applyBorder="1" applyAlignment="1">
      <alignment horizontal="center" vertical="center" wrapText="1"/>
    </xf>
    <xf numFmtId="175" fontId="19" fillId="0" borderId="5" xfId="0" applyFont="1" applyBorder="1" applyAlignment="1">
      <alignment horizontal="center" vertical="center" wrapText="1"/>
    </xf>
    <xf numFmtId="0" fontId="19" fillId="0" borderId="16" xfId="0" applyNumberFormat="1" applyFont="1" applyBorder="1" applyAlignment="1">
      <alignment horizontal="center" vertical="center"/>
    </xf>
    <xf numFmtId="0" fontId="19" fillId="0" borderId="28" xfId="0" applyNumberFormat="1" applyFont="1" applyBorder="1" applyAlignment="1">
      <alignment horizontal="center" vertical="center"/>
    </xf>
    <xf numFmtId="0" fontId="19" fillId="0" borderId="12" xfId="0" applyNumberFormat="1" applyFont="1" applyBorder="1" applyAlignment="1">
      <alignment horizontal="center" vertic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28</xdr:row>
      <xdr:rowOff>0</xdr:rowOff>
    </xdr:from>
    <xdr:to>
      <xdr:col>5</xdr:col>
      <xdr:colOff>0</xdr:colOff>
      <xdr:row>28</xdr:row>
      <xdr:rowOff>133350</xdr:rowOff>
    </xdr:to>
    <xdr:sp>
      <xdr:nvSpPr>
        <xdr:cNvPr id="1" name="Text 3"/>
        <xdr:cNvSpPr txBox="1">
          <a:spLocks noChangeArrowheads="1"/>
        </xdr:cNvSpPr>
      </xdr:nvSpPr>
      <xdr:spPr>
        <a:xfrm>
          <a:off x="4248150" y="5010150"/>
          <a:ext cx="0" cy="133350"/>
        </a:xfrm>
        <a:prstGeom prst="rect">
          <a:avLst/>
        </a:prstGeom>
        <a:noFill/>
        <a:ln w="1" cmpd="sng">
          <a:noFill/>
        </a:ln>
      </xdr:spPr>
      <xdr:txBody>
        <a:bodyPr vertOverflow="clip" wrap="square"/>
        <a:p>
          <a:pPr algn="ctr">
            <a:defRPr/>
          </a:pPr>
          <a:r>
            <a:rPr lang="en-US" cap="none" sz="1000" b="1" i="0" u="none" baseline="0"/>
            <a:t>1
1</a:t>
          </a:r>
        </a:p>
      </xdr:txBody>
    </xdr:sp>
    <xdr:clientData/>
  </xdr:twoCellAnchor>
  <xdr:twoCellAnchor>
    <xdr:from>
      <xdr:col>4</xdr:col>
      <xdr:colOff>0</xdr:colOff>
      <xdr:row>31</xdr:row>
      <xdr:rowOff>0</xdr:rowOff>
    </xdr:from>
    <xdr:to>
      <xdr:col>4</xdr:col>
      <xdr:colOff>0</xdr:colOff>
      <xdr:row>31</xdr:row>
      <xdr:rowOff>133350</xdr:rowOff>
    </xdr:to>
    <xdr:sp>
      <xdr:nvSpPr>
        <xdr:cNvPr id="2" name="Text 3"/>
        <xdr:cNvSpPr txBox="1">
          <a:spLocks noChangeArrowheads="1"/>
        </xdr:cNvSpPr>
      </xdr:nvSpPr>
      <xdr:spPr>
        <a:xfrm>
          <a:off x="3609975" y="5457825"/>
          <a:ext cx="0" cy="133350"/>
        </a:xfrm>
        <a:prstGeom prst="rect">
          <a:avLst/>
        </a:prstGeom>
        <a:noFill/>
        <a:ln w="1" cmpd="sng">
          <a:noFill/>
        </a:ln>
      </xdr:spPr>
      <xdr:txBody>
        <a:bodyPr vertOverflow="clip" wrap="square"/>
        <a:p>
          <a:pPr algn="ctr">
            <a:defRPr/>
          </a:pPr>
          <a:r>
            <a:rPr lang="en-US" cap="none" sz="1000" b="1" i="0" u="none" baseline="0"/>
            <a:t>1
1</a:t>
          </a:r>
        </a:p>
      </xdr:txBody>
    </xdr:sp>
    <xdr:clientData/>
  </xdr:twoCellAnchor>
  <xdr:twoCellAnchor>
    <xdr:from>
      <xdr:col>4</xdr:col>
      <xdr:colOff>0</xdr:colOff>
      <xdr:row>35</xdr:row>
      <xdr:rowOff>152400</xdr:rowOff>
    </xdr:from>
    <xdr:to>
      <xdr:col>4</xdr:col>
      <xdr:colOff>0</xdr:colOff>
      <xdr:row>36</xdr:row>
      <xdr:rowOff>133350</xdr:rowOff>
    </xdr:to>
    <xdr:sp>
      <xdr:nvSpPr>
        <xdr:cNvPr id="3" name="Text 3"/>
        <xdr:cNvSpPr txBox="1">
          <a:spLocks noChangeArrowheads="1"/>
        </xdr:cNvSpPr>
      </xdr:nvSpPr>
      <xdr:spPr>
        <a:xfrm>
          <a:off x="3609975" y="6353175"/>
          <a:ext cx="0" cy="171450"/>
        </a:xfrm>
        <a:prstGeom prst="rect">
          <a:avLst/>
        </a:prstGeom>
        <a:noFill/>
        <a:ln w="1" cmpd="sng">
          <a:noFill/>
        </a:ln>
      </xdr:spPr>
      <xdr:txBody>
        <a:bodyPr vertOverflow="clip" wrap="square"/>
        <a:p>
          <a:pPr algn="ctr">
            <a:defRPr/>
          </a:pPr>
          <a:r>
            <a:rPr lang="en-US" cap="none" sz="1000" b="1" i="0" u="none" baseline="0"/>
            <a:t>1
1</a:t>
          </a:r>
        </a:p>
      </xdr:txBody>
    </xdr:sp>
    <xdr:clientData/>
  </xdr:twoCellAnchor>
  <xdr:twoCellAnchor>
    <xdr:from>
      <xdr:col>4</xdr:col>
      <xdr:colOff>0</xdr:colOff>
      <xdr:row>34</xdr:row>
      <xdr:rowOff>57150</xdr:rowOff>
    </xdr:from>
    <xdr:to>
      <xdr:col>4</xdr:col>
      <xdr:colOff>0</xdr:colOff>
      <xdr:row>35</xdr:row>
      <xdr:rowOff>133350</xdr:rowOff>
    </xdr:to>
    <xdr:sp>
      <xdr:nvSpPr>
        <xdr:cNvPr id="4" name="Text 3"/>
        <xdr:cNvSpPr txBox="1">
          <a:spLocks noChangeArrowheads="1"/>
        </xdr:cNvSpPr>
      </xdr:nvSpPr>
      <xdr:spPr>
        <a:xfrm>
          <a:off x="3609975" y="6200775"/>
          <a:ext cx="0" cy="133350"/>
        </a:xfrm>
        <a:prstGeom prst="rect">
          <a:avLst/>
        </a:prstGeom>
        <a:noFill/>
        <a:ln w="1" cmpd="sng">
          <a:noFill/>
        </a:ln>
      </xdr:spPr>
      <xdr:txBody>
        <a:bodyPr vertOverflow="clip" wrap="square"/>
        <a:p>
          <a:pPr algn="ctr">
            <a:defRPr/>
          </a:pPr>
          <a:r>
            <a:rPr lang="en-US" cap="none" sz="1000" b="1" i="0" u="none" baseline="0"/>
            <a:t>1
1</a:t>
          </a:r>
        </a:p>
      </xdr:txBody>
    </xdr:sp>
    <xdr:clientData/>
  </xdr:twoCellAnchor>
  <xdr:twoCellAnchor>
    <xdr:from>
      <xdr:col>4</xdr:col>
      <xdr:colOff>0</xdr:colOff>
      <xdr:row>35</xdr:row>
      <xdr:rowOff>152400</xdr:rowOff>
    </xdr:from>
    <xdr:to>
      <xdr:col>4</xdr:col>
      <xdr:colOff>0</xdr:colOff>
      <xdr:row>36</xdr:row>
      <xdr:rowOff>133350</xdr:rowOff>
    </xdr:to>
    <xdr:sp>
      <xdr:nvSpPr>
        <xdr:cNvPr id="5" name="Text 3"/>
        <xdr:cNvSpPr txBox="1">
          <a:spLocks noChangeArrowheads="1"/>
        </xdr:cNvSpPr>
      </xdr:nvSpPr>
      <xdr:spPr>
        <a:xfrm>
          <a:off x="3609975" y="6353175"/>
          <a:ext cx="0" cy="171450"/>
        </a:xfrm>
        <a:prstGeom prst="rect">
          <a:avLst/>
        </a:prstGeom>
        <a:noFill/>
        <a:ln w="1" cmpd="sng">
          <a:noFill/>
        </a:ln>
      </xdr:spPr>
      <xdr:txBody>
        <a:bodyPr vertOverflow="clip" wrap="square"/>
        <a:p>
          <a:pPr algn="ctr">
            <a:defRPr/>
          </a:pPr>
          <a:r>
            <a:rPr lang="en-US" cap="none" sz="1000" b="1" i="0" u="none" baseline="0"/>
            <a:t>1
1</a:t>
          </a:r>
        </a:p>
      </xdr:txBody>
    </xdr:sp>
    <xdr:clientData/>
  </xdr:twoCellAnchor>
  <xdr:twoCellAnchor>
    <xdr:from>
      <xdr:col>4</xdr:col>
      <xdr:colOff>0</xdr:colOff>
      <xdr:row>34</xdr:row>
      <xdr:rowOff>57150</xdr:rowOff>
    </xdr:from>
    <xdr:to>
      <xdr:col>4</xdr:col>
      <xdr:colOff>0</xdr:colOff>
      <xdr:row>35</xdr:row>
      <xdr:rowOff>133350</xdr:rowOff>
    </xdr:to>
    <xdr:sp>
      <xdr:nvSpPr>
        <xdr:cNvPr id="6" name="Text 3"/>
        <xdr:cNvSpPr txBox="1">
          <a:spLocks noChangeArrowheads="1"/>
        </xdr:cNvSpPr>
      </xdr:nvSpPr>
      <xdr:spPr>
        <a:xfrm>
          <a:off x="3609975" y="6200775"/>
          <a:ext cx="0" cy="133350"/>
        </a:xfrm>
        <a:prstGeom prst="rect">
          <a:avLst/>
        </a:prstGeom>
        <a:noFill/>
        <a:ln w="1" cmpd="sng">
          <a:noFill/>
        </a:ln>
      </xdr:spPr>
      <xdr:txBody>
        <a:bodyPr vertOverflow="clip" wrap="square"/>
        <a:p>
          <a:pPr algn="ctr">
            <a:defRPr/>
          </a:pPr>
          <a:r>
            <a:rPr lang="en-US" cap="none" sz="1000" b="1" i="0" u="none" baseline="0"/>
            <a:t>1
1</a:t>
          </a:r>
        </a:p>
      </xdr:txBody>
    </xdr:sp>
    <xdr:clientData/>
  </xdr:twoCellAnchor>
  <xdr:twoCellAnchor>
    <xdr:from>
      <xdr:col>4</xdr:col>
      <xdr:colOff>0</xdr:colOff>
      <xdr:row>50</xdr:row>
      <xdr:rowOff>0</xdr:rowOff>
    </xdr:from>
    <xdr:to>
      <xdr:col>4</xdr:col>
      <xdr:colOff>0</xdr:colOff>
      <xdr:row>50</xdr:row>
      <xdr:rowOff>133350</xdr:rowOff>
    </xdr:to>
    <xdr:sp>
      <xdr:nvSpPr>
        <xdr:cNvPr id="7" name="Text 3"/>
        <xdr:cNvSpPr txBox="1">
          <a:spLocks noChangeArrowheads="1"/>
        </xdr:cNvSpPr>
      </xdr:nvSpPr>
      <xdr:spPr>
        <a:xfrm>
          <a:off x="3609975" y="9363075"/>
          <a:ext cx="0" cy="133350"/>
        </a:xfrm>
        <a:prstGeom prst="rect">
          <a:avLst/>
        </a:prstGeom>
        <a:noFill/>
        <a:ln w="1" cmpd="sng">
          <a:noFill/>
        </a:ln>
      </xdr:spPr>
      <xdr:txBody>
        <a:bodyPr vertOverflow="clip" wrap="square"/>
        <a:p>
          <a:pPr algn="ctr">
            <a:defRPr/>
          </a:pPr>
          <a:r>
            <a:rPr lang="en-US" cap="none" sz="1000" b="1" i="0" u="none" baseline="0"/>
            <a:t>1
1</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53"/>
  <sheetViews>
    <sheetView workbookViewId="0" topLeftCell="A1">
      <selection activeCell="B23" sqref="B23"/>
    </sheetView>
  </sheetViews>
  <sheetFormatPr defaultColWidth="9.33203125" defaultRowHeight="12.75"/>
  <cols>
    <col min="1" max="1" width="8.33203125" style="2" customWidth="1"/>
    <col min="2" max="2" width="38.66015625" style="2" customWidth="1"/>
    <col min="3" max="3" width="6.83203125" style="2" customWidth="1"/>
    <col min="4" max="4" width="9.33203125" style="2" customWidth="1"/>
    <col min="5" max="5" width="11.16015625" style="2" customWidth="1"/>
    <col min="6" max="6" width="8.83203125" style="2" customWidth="1"/>
    <col min="7" max="8" width="8.66015625" style="2" customWidth="1"/>
    <col min="9" max="9" width="8.5" style="9" customWidth="1"/>
    <col min="10" max="16384" width="9.16015625" style="2" customWidth="1"/>
  </cols>
  <sheetData>
    <row r="1" spans="1:9" ht="19.5" customHeight="1">
      <c r="A1" s="1" t="s">
        <v>239</v>
      </c>
      <c r="E1" s="3"/>
      <c r="F1" s="3"/>
      <c r="G1" s="3"/>
      <c r="H1" s="3"/>
      <c r="I1" s="5"/>
    </row>
    <row r="2" spans="3:7" ht="11.25" customHeight="1">
      <c r="C2" s="536" t="s">
        <v>0</v>
      </c>
      <c r="D2" s="537"/>
      <c r="E2" s="533" t="s">
        <v>1</v>
      </c>
      <c r="F2" s="534"/>
      <c r="G2" s="307" t="s">
        <v>2</v>
      </c>
    </row>
    <row r="3" spans="3:7" ht="12" customHeight="1">
      <c r="C3" s="538"/>
      <c r="D3" s="539"/>
      <c r="E3" s="428" t="s">
        <v>3</v>
      </c>
      <c r="F3" s="6" t="s">
        <v>4</v>
      </c>
      <c r="G3" s="492" t="s">
        <v>236</v>
      </c>
    </row>
    <row r="4" spans="3:7" ht="12" customHeight="1">
      <c r="C4" s="533" t="s">
        <v>135</v>
      </c>
      <c r="D4" s="535"/>
      <c r="E4" s="535"/>
      <c r="F4" s="535"/>
      <c r="G4" s="534"/>
    </row>
    <row r="5" spans="3:7" ht="12.75" customHeight="1">
      <c r="C5" s="496">
        <v>2005</v>
      </c>
      <c r="D5" s="240"/>
      <c r="E5" s="436">
        <f>SUM(E6:E9)/4</f>
        <v>113.37499999999999</v>
      </c>
      <c r="F5" s="407">
        <f>SUM(F6:F9)/4</f>
        <v>128.8</v>
      </c>
      <c r="G5" s="410">
        <f aca="true" t="shared" si="0" ref="G5:G13">E5/F5*100</f>
        <v>88.02406832298135</v>
      </c>
    </row>
    <row r="6" spans="3:7" ht="12.75" customHeight="1">
      <c r="C6" s="496">
        <v>2005</v>
      </c>
      <c r="D6" s="240" t="s">
        <v>140</v>
      </c>
      <c r="E6" s="436">
        <v>112</v>
      </c>
      <c r="F6" s="407">
        <v>123.6</v>
      </c>
      <c r="G6" s="410">
        <f t="shared" si="0"/>
        <v>90.61488673139159</v>
      </c>
    </row>
    <row r="7" spans="3:7" ht="14.25" customHeight="1">
      <c r="C7" s="496"/>
      <c r="D7" s="240" t="s">
        <v>235</v>
      </c>
      <c r="E7" s="436">
        <v>111.7</v>
      </c>
      <c r="F7" s="407">
        <v>124.8</v>
      </c>
      <c r="G7" s="410">
        <f t="shared" si="0"/>
        <v>89.50320512820514</v>
      </c>
    </row>
    <row r="8" spans="3:7" ht="12.75" customHeight="1">
      <c r="C8" s="496"/>
      <c r="D8" s="240" t="s">
        <v>7</v>
      </c>
      <c r="E8" s="437">
        <v>114.6</v>
      </c>
      <c r="F8" s="408">
        <v>134.1</v>
      </c>
      <c r="G8" s="410">
        <f t="shared" si="0"/>
        <v>85.4586129753915</v>
      </c>
    </row>
    <row r="9" spans="3:7" ht="15" customHeight="1">
      <c r="C9" s="496"/>
      <c r="D9" s="240" t="s">
        <v>8</v>
      </c>
      <c r="E9" s="437">
        <v>115.2</v>
      </c>
      <c r="F9" s="408">
        <v>132.7</v>
      </c>
      <c r="G9" s="410">
        <f t="shared" si="0"/>
        <v>86.81235870384326</v>
      </c>
    </row>
    <row r="10" spans="3:7" ht="13.5" customHeight="1">
      <c r="C10" s="496">
        <v>2006</v>
      </c>
      <c r="D10" s="240" t="s">
        <v>5</v>
      </c>
      <c r="E10" s="437">
        <v>116.4</v>
      </c>
      <c r="F10" s="408">
        <v>137.8</v>
      </c>
      <c r="G10" s="410">
        <f t="shared" si="0"/>
        <v>84.47024673439768</v>
      </c>
    </row>
    <row r="11" spans="3:7" ht="14.25" customHeight="1">
      <c r="C11" s="494"/>
      <c r="D11" s="240" t="s">
        <v>6</v>
      </c>
      <c r="E11" s="436">
        <v>119.3</v>
      </c>
      <c r="F11" s="408">
        <v>141.1</v>
      </c>
      <c r="G11" s="410">
        <f t="shared" si="0"/>
        <v>84.54996456413892</v>
      </c>
    </row>
    <row r="12" spans="3:7" ht="15" customHeight="1">
      <c r="C12" s="494"/>
      <c r="D12" s="240" t="s">
        <v>237</v>
      </c>
      <c r="E12" s="436">
        <v>120.6</v>
      </c>
      <c r="F12" s="408">
        <v>148.3</v>
      </c>
      <c r="G12" s="410">
        <f t="shared" si="0"/>
        <v>81.32164531355359</v>
      </c>
    </row>
    <row r="13" spans="3:7" ht="15" customHeight="1">
      <c r="C13" s="242"/>
      <c r="D13" s="491" t="s">
        <v>240</v>
      </c>
      <c r="E13" s="441">
        <v>123.3</v>
      </c>
      <c r="F13" s="409">
        <v>153.3</v>
      </c>
      <c r="G13" s="411">
        <f t="shared" si="0"/>
        <v>80.43052837573384</v>
      </c>
    </row>
    <row r="14" spans="1:9" ht="15" customHeight="1">
      <c r="A14" s="7" t="s">
        <v>238</v>
      </c>
      <c r="C14" s="7"/>
      <c r="D14" s="4"/>
      <c r="E14" s="4"/>
      <c r="F14" s="4"/>
      <c r="G14" s="4"/>
      <c r="H14" s="4"/>
      <c r="I14" s="4"/>
    </row>
    <row r="15" spans="2:8" ht="3.75" customHeight="1">
      <c r="B15" s="8"/>
      <c r="C15" s="8"/>
      <c r="D15" s="4"/>
      <c r="E15" s="9"/>
      <c r="F15" s="9"/>
      <c r="G15" s="9"/>
      <c r="H15" s="9"/>
    </row>
    <row r="16" spans="2:8" ht="1.5" customHeight="1">
      <c r="B16" s="8"/>
      <c r="C16" s="8"/>
      <c r="D16" s="4"/>
      <c r="E16" s="9"/>
      <c r="F16" s="9"/>
      <c r="G16" s="9"/>
      <c r="H16" s="9"/>
    </row>
    <row r="17" spans="1:9" ht="33.75" customHeight="1">
      <c r="A17" s="558" t="s">
        <v>241</v>
      </c>
      <c r="B17" s="558"/>
      <c r="C17" s="558"/>
      <c r="D17" s="558"/>
      <c r="E17" s="558"/>
      <c r="F17" s="558"/>
      <c r="G17" s="558"/>
      <c r="H17" s="558"/>
      <c r="I17" s="558"/>
    </row>
    <row r="18" spans="2:8" ht="2.25" customHeight="1">
      <c r="B18" s="11"/>
      <c r="C18" s="11"/>
      <c r="D18" s="11"/>
      <c r="E18" s="10"/>
      <c r="F18" s="10"/>
      <c r="G18" s="10"/>
      <c r="H18" s="10"/>
    </row>
    <row r="19" spans="1:9" ht="15" customHeight="1">
      <c r="A19" s="555" t="s">
        <v>289</v>
      </c>
      <c r="B19" s="560" t="s">
        <v>279</v>
      </c>
      <c r="C19" s="561"/>
      <c r="D19" s="550" t="s">
        <v>9</v>
      </c>
      <c r="E19" s="540" t="s">
        <v>146</v>
      </c>
      <c r="F19" s="541"/>
      <c r="G19" s="542" t="s">
        <v>136</v>
      </c>
      <c r="H19" s="543"/>
      <c r="I19" s="544"/>
    </row>
    <row r="20" spans="1:9" ht="12" customHeight="1">
      <c r="A20" s="556"/>
      <c r="B20" s="562"/>
      <c r="C20" s="526"/>
      <c r="D20" s="551"/>
      <c r="E20" s="553" t="s">
        <v>290</v>
      </c>
      <c r="F20" s="548" t="s">
        <v>291</v>
      </c>
      <c r="G20" s="545"/>
      <c r="H20" s="546"/>
      <c r="I20" s="547"/>
    </row>
    <row r="21" spans="1:9" ht="13.5" customHeight="1">
      <c r="A21" s="557"/>
      <c r="B21" s="527"/>
      <c r="C21" s="528"/>
      <c r="D21" s="552"/>
      <c r="E21" s="554"/>
      <c r="F21" s="549"/>
      <c r="G21" s="241" t="s">
        <v>139</v>
      </c>
      <c r="H21" s="224" t="s">
        <v>137</v>
      </c>
      <c r="I21" s="225" t="s">
        <v>292</v>
      </c>
    </row>
    <row r="22" spans="1:9" ht="13.5" customHeight="1">
      <c r="A22" s="494"/>
      <c r="B22" s="12" t="s">
        <v>138</v>
      </c>
      <c r="C22" s="504"/>
      <c r="D22" s="226">
        <v>10000</v>
      </c>
      <c r="E22" s="438">
        <v>42104</v>
      </c>
      <c r="F22" s="244">
        <v>47737</v>
      </c>
      <c r="G22" s="432">
        <f>(F22/E22)*100-100</f>
        <v>13.378776363290896</v>
      </c>
      <c r="H22" s="227">
        <v>6</v>
      </c>
      <c r="I22" s="227">
        <v>7</v>
      </c>
    </row>
    <row r="23" spans="1:9" ht="16.5" customHeight="1">
      <c r="A23" s="495">
        <v>0</v>
      </c>
      <c r="B23" s="228" t="s">
        <v>280</v>
      </c>
      <c r="C23" s="505"/>
      <c r="D23" s="226">
        <v>2942</v>
      </c>
      <c r="E23" s="439">
        <v>15437</v>
      </c>
      <c r="F23" s="245">
        <v>17854</v>
      </c>
      <c r="G23" s="247">
        <f>(F23/E23)*100-100</f>
        <v>15.65718727732073</v>
      </c>
      <c r="H23" s="229">
        <v>6</v>
      </c>
      <c r="I23" s="229">
        <v>9</v>
      </c>
    </row>
    <row r="24" spans="1:9" ht="16.5" customHeight="1">
      <c r="A24" s="494"/>
      <c r="B24" s="230" t="s">
        <v>11</v>
      </c>
      <c r="C24" s="506"/>
      <c r="D24" s="226"/>
      <c r="E24" s="440"/>
      <c r="F24" s="244"/>
      <c r="G24" s="248"/>
      <c r="H24" s="229"/>
      <c r="I24" s="229"/>
    </row>
    <row r="25" spans="1:9" ht="16.5" customHeight="1">
      <c r="A25" s="494"/>
      <c r="B25" s="231" t="s">
        <v>12</v>
      </c>
      <c r="C25" s="507"/>
      <c r="D25" s="232">
        <v>2296</v>
      </c>
      <c r="E25" s="434">
        <v>10536</v>
      </c>
      <c r="F25" s="246">
        <v>11165</v>
      </c>
      <c r="G25" s="247">
        <f>(F25/E25)*100-100</f>
        <v>5.970007593014429</v>
      </c>
      <c r="H25" s="229">
        <v>5</v>
      </c>
      <c r="I25" s="229">
        <v>1</v>
      </c>
    </row>
    <row r="26" spans="1:9" ht="16.5" customHeight="1">
      <c r="A26" s="496">
        <v>2</v>
      </c>
      <c r="B26" s="529" t="s">
        <v>281</v>
      </c>
      <c r="C26" s="530"/>
      <c r="D26" s="232">
        <v>31</v>
      </c>
      <c r="E26" s="434">
        <v>386</v>
      </c>
      <c r="F26" s="246">
        <v>476</v>
      </c>
      <c r="G26" s="247">
        <f>(F26/E26)*100-100</f>
        <v>23.3160621761658</v>
      </c>
      <c r="H26" s="229">
        <v>9</v>
      </c>
      <c r="I26" s="229">
        <v>13</v>
      </c>
    </row>
    <row r="27" spans="1:9" ht="16.5" customHeight="1">
      <c r="A27" s="496">
        <v>5</v>
      </c>
      <c r="B27" s="529" t="s">
        <v>282</v>
      </c>
      <c r="C27" s="531"/>
      <c r="D27" s="232">
        <v>21</v>
      </c>
      <c r="E27" s="434">
        <v>306</v>
      </c>
      <c r="F27" s="246">
        <v>342</v>
      </c>
      <c r="G27" s="247">
        <f>(F27/E27)*100-100</f>
        <v>11.764705882352942</v>
      </c>
      <c r="H27" s="229">
        <v>-2</v>
      </c>
      <c r="I27" s="229">
        <v>14</v>
      </c>
    </row>
    <row r="28" spans="1:9" ht="21.75" customHeight="1">
      <c r="A28" s="496">
        <v>6</v>
      </c>
      <c r="B28" s="521" t="s">
        <v>26</v>
      </c>
      <c r="C28" s="522"/>
      <c r="D28" s="232">
        <v>293</v>
      </c>
      <c r="E28" s="434">
        <v>3438</v>
      </c>
      <c r="F28" s="246">
        <v>3742</v>
      </c>
      <c r="G28" s="247">
        <f>(F28/E28)*100-100</f>
        <v>8.842350203606756</v>
      </c>
      <c r="H28" s="229">
        <v>5</v>
      </c>
      <c r="I28" s="229">
        <v>13</v>
      </c>
    </row>
    <row r="29" spans="1:9" ht="16.5" customHeight="1">
      <c r="A29" s="496">
        <v>8</v>
      </c>
      <c r="B29" s="233" t="s">
        <v>283</v>
      </c>
      <c r="C29" s="508"/>
      <c r="D29" s="232">
        <v>6713</v>
      </c>
      <c r="E29" s="434">
        <v>22330</v>
      </c>
      <c r="F29" s="246">
        <v>25069</v>
      </c>
      <c r="G29" s="247">
        <f>(F29/E29)*100-100</f>
        <v>12.266009852216754</v>
      </c>
      <c r="H29" s="229">
        <v>6</v>
      </c>
      <c r="I29" s="229">
        <v>6</v>
      </c>
    </row>
    <row r="30" spans="1:9" ht="3.75" customHeight="1">
      <c r="A30" s="242"/>
      <c r="B30" s="14"/>
      <c r="C30" s="11"/>
      <c r="D30" s="15"/>
      <c r="E30" s="435"/>
      <c r="F30" s="235"/>
      <c r="G30" s="242"/>
      <c r="H30" s="234"/>
      <c r="I30" s="235"/>
    </row>
    <row r="31" spans="1:9" ht="15" customHeight="1">
      <c r="A31" s="75" t="s">
        <v>30</v>
      </c>
      <c r="B31" s="16"/>
      <c r="C31" s="16"/>
      <c r="D31" s="16"/>
      <c r="E31" s="499"/>
      <c r="F31" s="500"/>
      <c r="G31" s="498"/>
      <c r="H31" s="499"/>
      <c r="I31" s="500"/>
    </row>
    <row r="32" spans="1:8" ht="12.75" customHeight="1">
      <c r="A32" s="412" t="s">
        <v>293</v>
      </c>
      <c r="D32" s="16"/>
      <c r="E32" s="16"/>
      <c r="F32" s="16"/>
      <c r="G32" s="16"/>
      <c r="H32" s="16"/>
    </row>
    <row r="33" spans="2:8" ht="3.75" customHeight="1">
      <c r="B33" s="236"/>
      <c r="C33" s="236"/>
      <c r="D33" s="10"/>
      <c r="E33" s="10"/>
      <c r="F33" s="10"/>
      <c r="G33" s="10"/>
      <c r="H33" s="16"/>
    </row>
    <row r="34" spans="1:9" ht="37.5" customHeight="1">
      <c r="A34" s="559" t="s">
        <v>288</v>
      </c>
      <c r="B34" s="559"/>
      <c r="C34" s="559"/>
      <c r="D34" s="559"/>
      <c r="E34" s="559"/>
      <c r="F34" s="559"/>
      <c r="G34" s="559"/>
      <c r="H34" s="559"/>
      <c r="I34" s="559"/>
    </row>
    <row r="35" spans="2:8" ht="4.5" customHeight="1">
      <c r="B35" s="11"/>
      <c r="C35" s="11"/>
      <c r="D35" s="11"/>
      <c r="E35" s="16"/>
      <c r="F35" s="16"/>
      <c r="G35" s="16"/>
      <c r="H35" s="16"/>
    </row>
    <row r="36" spans="1:9" ht="15" customHeight="1">
      <c r="A36" s="555" t="s">
        <v>294</v>
      </c>
      <c r="B36" s="560" t="s">
        <v>279</v>
      </c>
      <c r="C36" s="561"/>
      <c r="D36" s="550" t="s">
        <v>9</v>
      </c>
      <c r="E36" s="540" t="s">
        <v>147</v>
      </c>
      <c r="F36" s="541"/>
      <c r="G36" s="542" t="s">
        <v>136</v>
      </c>
      <c r="H36" s="543"/>
      <c r="I36" s="544"/>
    </row>
    <row r="37" spans="1:9" ht="12.75" customHeight="1">
      <c r="A37" s="556"/>
      <c r="B37" s="562"/>
      <c r="C37" s="526"/>
      <c r="D37" s="551"/>
      <c r="E37" s="553" t="s">
        <v>295</v>
      </c>
      <c r="F37" s="548" t="s">
        <v>296</v>
      </c>
      <c r="G37" s="545"/>
      <c r="H37" s="546"/>
      <c r="I37" s="547"/>
    </row>
    <row r="38" spans="1:9" ht="15.75">
      <c r="A38" s="557"/>
      <c r="B38" s="527"/>
      <c r="C38" s="528"/>
      <c r="D38" s="552"/>
      <c r="E38" s="554"/>
      <c r="F38" s="549"/>
      <c r="G38" s="241" t="s">
        <v>139</v>
      </c>
      <c r="H38" s="224" t="s">
        <v>137</v>
      </c>
      <c r="I38" s="225" t="s">
        <v>297</v>
      </c>
    </row>
    <row r="39" spans="1:9" ht="15.75" customHeight="1">
      <c r="A39" s="496"/>
      <c r="B39" s="12" t="s">
        <v>138</v>
      </c>
      <c r="C39" s="504"/>
      <c r="D39" s="237">
        <v>10000</v>
      </c>
      <c r="E39" s="433">
        <f>81301-120</f>
        <v>81181</v>
      </c>
      <c r="F39" s="430">
        <f>94812-125</f>
        <v>94687</v>
      </c>
      <c r="G39" s="278">
        <f aca="true" t="shared" si="1" ref="G39:G47">(F39/E39)*100-100</f>
        <v>16.636897796282398</v>
      </c>
      <c r="H39" s="306">
        <v>13</v>
      </c>
      <c r="I39" s="227">
        <v>4</v>
      </c>
    </row>
    <row r="40" spans="1:9" ht="15.75" customHeight="1">
      <c r="A40" s="496">
        <v>0</v>
      </c>
      <c r="B40" s="13" t="s">
        <v>17</v>
      </c>
      <c r="C40" s="509"/>
      <c r="D40" s="17">
        <v>1621</v>
      </c>
      <c r="E40" s="434">
        <v>12131</v>
      </c>
      <c r="F40" s="431">
        <v>14717</v>
      </c>
      <c r="G40" s="249">
        <f t="shared" si="1"/>
        <v>21.317286291319775</v>
      </c>
      <c r="H40" s="249">
        <v>18</v>
      </c>
      <c r="I40" s="229">
        <v>3</v>
      </c>
    </row>
    <row r="41" spans="1:9" ht="17.25" customHeight="1">
      <c r="A41" s="496">
        <v>2</v>
      </c>
      <c r="B41" s="523" t="s">
        <v>284</v>
      </c>
      <c r="C41" s="524"/>
      <c r="D41" s="17">
        <v>221</v>
      </c>
      <c r="E41" s="434">
        <v>2003</v>
      </c>
      <c r="F41" s="431">
        <v>2635</v>
      </c>
      <c r="G41" s="249">
        <f t="shared" si="1"/>
        <v>31.552670993509736</v>
      </c>
      <c r="H41" s="249">
        <v>12</v>
      </c>
      <c r="I41" s="229">
        <v>18</v>
      </c>
    </row>
    <row r="42" spans="1:9" ht="24" customHeight="1">
      <c r="A42" s="496">
        <v>3</v>
      </c>
      <c r="B42" s="493" t="s">
        <v>285</v>
      </c>
      <c r="C42" s="510"/>
      <c r="D42" s="17">
        <v>1789</v>
      </c>
      <c r="E42" s="434">
        <v>15384</v>
      </c>
      <c r="F42" s="431">
        <v>19357</v>
      </c>
      <c r="G42" s="249">
        <f t="shared" si="1"/>
        <v>25.82553302132085</v>
      </c>
      <c r="H42" s="249">
        <v>18</v>
      </c>
      <c r="I42" s="229">
        <v>7</v>
      </c>
    </row>
    <row r="43" spans="1:9" ht="15.75" customHeight="1">
      <c r="A43" s="496">
        <v>4</v>
      </c>
      <c r="B43" s="493" t="s">
        <v>286</v>
      </c>
      <c r="C43" s="510"/>
      <c r="D43" s="17">
        <v>113</v>
      </c>
      <c r="E43" s="434">
        <v>841</v>
      </c>
      <c r="F43" s="431">
        <v>701</v>
      </c>
      <c r="G43" s="341">
        <f t="shared" si="1"/>
        <v>-16.646848989298462</v>
      </c>
      <c r="H43" s="249">
        <v>7</v>
      </c>
      <c r="I43" s="229">
        <v>-22</v>
      </c>
    </row>
    <row r="44" spans="1:9" ht="15.75" customHeight="1">
      <c r="A44" s="496">
        <v>5</v>
      </c>
      <c r="B44" s="493" t="s">
        <v>282</v>
      </c>
      <c r="C44" s="510"/>
      <c r="D44" s="17">
        <v>467</v>
      </c>
      <c r="E44" s="434">
        <v>6851</v>
      </c>
      <c r="F44" s="431">
        <v>7613</v>
      </c>
      <c r="G44" s="249">
        <f t="shared" si="1"/>
        <v>11.122463873887028</v>
      </c>
      <c r="H44" s="249">
        <v>8</v>
      </c>
      <c r="I44" s="229">
        <v>3</v>
      </c>
    </row>
    <row r="45" spans="1:9" ht="23.25" customHeight="1">
      <c r="A45" s="496">
        <v>6</v>
      </c>
      <c r="B45" s="523" t="s">
        <v>26</v>
      </c>
      <c r="C45" s="524"/>
      <c r="D45" s="17">
        <v>3776</v>
      </c>
      <c r="E45" s="434">
        <v>18370</v>
      </c>
      <c r="F45" s="431">
        <v>20753</v>
      </c>
      <c r="G45" s="247">
        <f t="shared" si="1"/>
        <v>12.972237343494825</v>
      </c>
      <c r="H45" s="249">
        <v>9</v>
      </c>
      <c r="I45" s="229">
        <v>4</v>
      </c>
    </row>
    <row r="46" spans="1:9" ht="27" customHeight="1">
      <c r="A46" s="496">
        <v>7</v>
      </c>
      <c r="B46" s="493" t="s">
        <v>287</v>
      </c>
      <c r="C46" s="510"/>
      <c r="D46" s="17">
        <v>1134</v>
      </c>
      <c r="E46" s="434">
        <f>18020-120</f>
        <v>17900</v>
      </c>
      <c r="F46" s="431">
        <f>20114-125</f>
        <v>19989</v>
      </c>
      <c r="G46" s="249">
        <f t="shared" si="1"/>
        <v>11.670391061452506</v>
      </c>
      <c r="H46" s="249">
        <v>8</v>
      </c>
      <c r="I46" s="229">
        <v>4</v>
      </c>
    </row>
    <row r="47" spans="1:9" ht="14.25" customHeight="1">
      <c r="A47" s="496">
        <v>8</v>
      </c>
      <c r="B47" s="493" t="s">
        <v>33</v>
      </c>
      <c r="C47" s="510"/>
      <c r="D47" s="17">
        <v>879</v>
      </c>
      <c r="E47" s="434">
        <v>6732</v>
      </c>
      <c r="F47" s="431">
        <v>7682</v>
      </c>
      <c r="G47" s="249">
        <f t="shared" si="1"/>
        <v>14.11170528817587</v>
      </c>
      <c r="H47" s="249">
        <v>10</v>
      </c>
      <c r="I47" s="250">
        <v>4</v>
      </c>
    </row>
    <row r="48" spans="1:9" ht="3.75" customHeight="1">
      <c r="A48" s="497"/>
      <c r="B48" s="14"/>
      <c r="C48" s="11"/>
      <c r="D48" s="238"/>
      <c r="E48" s="15"/>
      <c r="F48" s="239"/>
      <c r="G48" s="15"/>
      <c r="H48" s="15"/>
      <c r="I48" s="243"/>
    </row>
    <row r="49" spans="1:9" ht="18" customHeight="1">
      <c r="A49" s="412" t="s">
        <v>300</v>
      </c>
      <c r="B49" s="16"/>
      <c r="C49" s="16"/>
      <c r="D49" s="501"/>
      <c r="E49" s="16"/>
      <c r="F49" s="16"/>
      <c r="G49" s="16"/>
      <c r="H49" s="16"/>
      <c r="I49" s="502"/>
    </row>
    <row r="50" spans="1:9" ht="15" customHeight="1">
      <c r="A50" s="503" t="s">
        <v>298</v>
      </c>
      <c r="B50" s="16"/>
      <c r="C50" s="16"/>
      <c r="D50" s="501"/>
      <c r="E50" s="16"/>
      <c r="F50" s="16"/>
      <c r="G50" s="16"/>
      <c r="H50" s="16"/>
      <c r="I50" s="502"/>
    </row>
    <row r="51" spans="1:8" ht="17.25" customHeight="1">
      <c r="A51" s="412" t="s">
        <v>299</v>
      </c>
      <c r="D51" s="16"/>
      <c r="E51" s="16"/>
      <c r="F51" s="16"/>
      <c r="G51" s="16"/>
      <c r="H51" s="16"/>
    </row>
    <row r="52" s="3" customFormat="1" ht="12.75" customHeight="1">
      <c r="I52" s="4"/>
    </row>
    <row r="53" s="3" customFormat="1" ht="15.75">
      <c r="I53" s="4"/>
    </row>
  </sheetData>
  <mergeCells count="24">
    <mergeCell ref="B27:C27"/>
    <mergeCell ref="B28:C28"/>
    <mergeCell ref="B41:C41"/>
    <mergeCell ref="B45:C45"/>
    <mergeCell ref="E20:E21"/>
    <mergeCell ref="A19:A21"/>
    <mergeCell ref="A36:A38"/>
    <mergeCell ref="A17:I17"/>
    <mergeCell ref="A34:I34"/>
    <mergeCell ref="B19:C21"/>
    <mergeCell ref="B36:C38"/>
    <mergeCell ref="E19:F19"/>
    <mergeCell ref="F20:F21"/>
    <mergeCell ref="B26:C26"/>
    <mergeCell ref="E2:F2"/>
    <mergeCell ref="C4:G4"/>
    <mergeCell ref="C2:D3"/>
    <mergeCell ref="E36:F36"/>
    <mergeCell ref="G36:I37"/>
    <mergeCell ref="F37:F38"/>
    <mergeCell ref="D36:D38"/>
    <mergeCell ref="E37:E38"/>
    <mergeCell ref="G19:I20"/>
    <mergeCell ref="D19:D21"/>
  </mergeCells>
  <printOptions/>
  <pageMargins left="0.38" right="0.23" top="0.7" bottom="0.19" header="0.46" footer="0.16"/>
  <pageSetup horizontalDpi="600" verticalDpi="600" orientation="portrait" paperSize="9" r:id="rId2"/>
  <headerFooter alignWithMargins="0">
    <oddHeader>&amp;C8</oddHeader>
  </headerFooter>
  <drawing r:id="rId1"/>
</worksheet>
</file>

<file path=xl/worksheets/sheet10.xml><?xml version="1.0" encoding="utf-8"?>
<worksheet xmlns="http://schemas.openxmlformats.org/spreadsheetml/2006/main" xmlns:r="http://schemas.openxmlformats.org/officeDocument/2006/relationships">
  <dimension ref="A1:O33"/>
  <sheetViews>
    <sheetView workbookViewId="0" topLeftCell="A1">
      <selection activeCell="L5" sqref="L5"/>
    </sheetView>
  </sheetViews>
  <sheetFormatPr defaultColWidth="9.33203125" defaultRowHeight="12.75"/>
  <cols>
    <col min="1" max="1" width="8.83203125" style="79" customWidth="1"/>
    <col min="2" max="2" width="46" style="79" customWidth="1"/>
    <col min="3" max="3" width="7.66015625" style="79" customWidth="1"/>
    <col min="4" max="4" width="8.33203125" style="79" customWidth="1"/>
    <col min="5" max="11" width="8.16015625" style="79" customWidth="1"/>
    <col min="12" max="12" width="8.5" style="79" customWidth="1"/>
    <col min="13" max="13" width="8.33203125" style="79" customWidth="1"/>
    <col min="14" max="14" width="8.16015625" style="79" customWidth="1"/>
    <col min="15" max="15" width="3.66015625" style="79" customWidth="1"/>
    <col min="16" max="16384" width="8.83203125" style="79" customWidth="1"/>
  </cols>
  <sheetData>
    <row r="1" spans="1:15" ht="18" customHeight="1">
      <c r="A1" s="169" t="s">
        <v>264</v>
      </c>
      <c r="B1" s="167"/>
      <c r="C1" s="172"/>
      <c r="D1" s="172"/>
      <c r="E1" s="172"/>
      <c r="F1" s="172"/>
      <c r="G1" s="172"/>
      <c r="H1" s="172"/>
      <c r="I1" s="172"/>
      <c r="J1" s="172"/>
      <c r="K1" s="172"/>
      <c r="L1" s="172"/>
      <c r="M1" s="172"/>
      <c r="N1" s="172"/>
      <c r="O1" s="595">
        <v>17</v>
      </c>
    </row>
    <row r="2" spans="1:15" ht="12" customHeight="1">
      <c r="A2" s="152"/>
      <c r="B2" s="167"/>
      <c r="C2" s="172"/>
      <c r="D2" s="172"/>
      <c r="E2" s="172"/>
      <c r="F2" s="172"/>
      <c r="H2" s="172"/>
      <c r="I2" s="172"/>
      <c r="J2" s="172" t="s">
        <v>62</v>
      </c>
      <c r="K2" s="172"/>
      <c r="L2" s="172"/>
      <c r="M2" s="172"/>
      <c r="N2" s="172"/>
      <c r="O2" s="587"/>
    </row>
    <row r="3" spans="1:15" ht="23.25" customHeight="1">
      <c r="A3" s="588" t="s">
        <v>63</v>
      </c>
      <c r="B3" s="590" t="s">
        <v>15</v>
      </c>
      <c r="C3" s="592" t="s">
        <v>9</v>
      </c>
      <c r="D3" s="593" t="s">
        <v>202</v>
      </c>
      <c r="E3" s="565">
        <v>2005</v>
      </c>
      <c r="F3" s="566"/>
      <c r="G3" s="566"/>
      <c r="H3" s="566"/>
      <c r="I3" s="567"/>
      <c r="J3" s="565">
        <v>2006</v>
      </c>
      <c r="K3" s="566"/>
      <c r="L3" s="566"/>
      <c r="M3" s="566"/>
      <c r="N3" s="567"/>
      <c r="O3" s="587"/>
    </row>
    <row r="4" spans="1:15" ht="19.5" customHeight="1">
      <c r="A4" s="600"/>
      <c r="B4" s="597"/>
      <c r="C4" s="586"/>
      <c r="D4" s="601"/>
      <c r="E4" s="155" t="s">
        <v>140</v>
      </c>
      <c r="F4" s="155" t="s">
        <v>144</v>
      </c>
      <c r="G4" s="155" t="s">
        <v>141</v>
      </c>
      <c r="H4" s="155" t="s">
        <v>212</v>
      </c>
      <c r="I4" s="100" t="s">
        <v>221</v>
      </c>
      <c r="J4" s="155" t="s">
        <v>140</v>
      </c>
      <c r="K4" s="155" t="s">
        <v>144</v>
      </c>
      <c r="L4" s="155" t="s">
        <v>262</v>
      </c>
      <c r="M4" s="155" t="s">
        <v>261</v>
      </c>
      <c r="N4" s="271" t="s">
        <v>221</v>
      </c>
      <c r="O4" s="587"/>
    </row>
    <row r="5" spans="1:15" s="177" customFormat="1" ht="24" customHeight="1">
      <c r="A5" s="186" t="s">
        <v>93</v>
      </c>
      <c r="B5" s="183" t="s">
        <v>58</v>
      </c>
      <c r="C5" s="213">
        <v>467</v>
      </c>
      <c r="D5" s="367">
        <v>103.7448939727703</v>
      </c>
      <c r="E5" s="366">
        <v>112.7</v>
      </c>
      <c r="F5" s="366">
        <v>113.1</v>
      </c>
      <c r="G5" s="366">
        <v>112.7</v>
      </c>
      <c r="H5" s="370">
        <v>114.1</v>
      </c>
      <c r="I5" s="366">
        <f>(E5+F5+G5+H5)/4</f>
        <v>113.15</v>
      </c>
      <c r="J5" s="366">
        <v>115.8</v>
      </c>
      <c r="K5" s="366">
        <v>120.4</v>
      </c>
      <c r="L5" s="366">
        <v>124.7</v>
      </c>
      <c r="M5" s="366">
        <v>130.1</v>
      </c>
      <c r="N5" s="372">
        <f>(J5+K5+L5+M5)/4</f>
        <v>122.75</v>
      </c>
      <c r="O5" s="587"/>
    </row>
    <row r="6" spans="1:15" s="177" customFormat="1" ht="17.25" customHeight="1">
      <c r="A6" s="178" t="s">
        <v>94</v>
      </c>
      <c r="B6" s="179" t="s">
        <v>95</v>
      </c>
      <c r="C6" s="214">
        <v>252</v>
      </c>
      <c r="D6" s="382">
        <v>102.49649825177556</v>
      </c>
      <c r="E6" s="368">
        <v>108.1</v>
      </c>
      <c r="F6" s="368">
        <v>108.9</v>
      </c>
      <c r="G6" s="368">
        <v>108.8</v>
      </c>
      <c r="H6" s="371">
        <v>109.3</v>
      </c>
      <c r="I6" s="368">
        <f aca="true" t="shared" si="0" ref="I6:I29">(E6+F6+G6+H6)/4</f>
        <v>108.775</v>
      </c>
      <c r="J6" s="368">
        <v>110.7</v>
      </c>
      <c r="K6" s="368">
        <v>114.5</v>
      </c>
      <c r="L6" s="368">
        <v>119.3</v>
      </c>
      <c r="M6" s="368">
        <v>123.9</v>
      </c>
      <c r="N6" s="373">
        <f>(J6+K6+L6+M6)/4</f>
        <v>117.1</v>
      </c>
      <c r="O6" s="587"/>
    </row>
    <row r="7" spans="1:15" s="177" customFormat="1" ht="12" customHeight="1">
      <c r="A7" s="178" t="s">
        <v>96</v>
      </c>
      <c r="B7" s="180" t="s">
        <v>181</v>
      </c>
      <c r="C7" s="214">
        <v>103</v>
      </c>
      <c r="D7" s="382">
        <v>107.16940711731274</v>
      </c>
      <c r="E7" s="368">
        <v>116.9</v>
      </c>
      <c r="F7" s="368">
        <v>114.9</v>
      </c>
      <c r="G7" s="368">
        <v>111.9</v>
      </c>
      <c r="H7" s="371">
        <v>115.1</v>
      </c>
      <c r="I7" s="368">
        <f t="shared" si="0"/>
        <v>114.70000000000002</v>
      </c>
      <c r="J7" s="368">
        <v>117.1</v>
      </c>
      <c r="K7" s="368">
        <v>124.4</v>
      </c>
      <c r="L7" s="368">
        <v>126</v>
      </c>
      <c r="M7" s="368">
        <v>132.1</v>
      </c>
      <c r="N7" s="373">
        <f>(J7+K7+L7+M7)/4</f>
        <v>124.9</v>
      </c>
      <c r="O7" s="587"/>
    </row>
    <row r="8" spans="1:15" s="177" customFormat="1" ht="11.25" customHeight="1">
      <c r="A8" s="178"/>
      <c r="B8" s="180" t="s">
        <v>182</v>
      </c>
      <c r="C8" s="214"/>
      <c r="D8" s="382"/>
      <c r="E8" s="368"/>
      <c r="F8" s="368"/>
      <c r="G8" s="368"/>
      <c r="H8" s="371"/>
      <c r="I8" s="368"/>
      <c r="J8" s="368"/>
      <c r="K8" s="368"/>
      <c r="L8" s="368"/>
      <c r="M8" s="368"/>
      <c r="N8" s="373"/>
      <c r="O8" s="587"/>
    </row>
    <row r="9" spans="1:15" s="177" customFormat="1" ht="17.25" customHeight="1">
      <c r="A9" s="178" t="s">
        <v>97</v>
      </c>
      <c r="B9" s="179" t="s">
        <v>98</v>
      </c>
      <c r="C9" s="214">
        <v>112</v>
      </c>
      <c r="D9" s="382">
        <v>103.34775886386677</v>
      </c>
      <c r="E9" s="368">
        <v>119.3</v>
      </c>
      <c r="F9" s="368">
        <v>121</v>
      </c>
      <c r="G9" s="368">
        <v>122.2</v>
      </c>
      <c r="H9" s="371">
        <v>124.2</v>
      </c>
      <c r="I9" s="368">
        <f t="shared" si="0"/>
        <v>121.675</v>
      </c>
      <c r="J9" s="368">
        <v>126</v>
      </c>
      <c r="K9" s="368">
        <v>130</v>
      </c>
      <c r="L9" s="368">
        <v>135.8</v>
      </c>
      <c r="M9" s="368">
        <v>142.1</v>
      </c>
      <c r="N9" s="373">
        <f>(J9+K9+L9+M9)/4</f>
        <v>133.475</v>
      </c>
      <c r="O9" s="587"/>
    </row>
    <row r="10" spans="1:15" s="177" customFormat="1" ht="24" customHeight="1">
      <c r="A10" s="186" t="s">
        <v>99</v>
      </c>
      <c r="B10" s="183" t="s">
        <v>26</v>
      </c>
      <c r="C10" s="213">
        <v>3776</v>
      </c>
      <c r="D10" s="367">
        <v>108.6</v>
      </c>
      <c r="E10" s="380">
        <v>114.6</v>
      </c>
      <c r="F10" s="380">
        <v>115.1</v>
      </c>
      <c r="G10" s="380">
        <v>119.2</v>
      </c>
      <c r="H10" s="370">
        <v>122.5</v>
      </c>
      <c r="I10" s="380">
        <f t="shared" si="0"/>
        <v>117.85</v>
      </c>
      <c r="J10" s="380">
        <v>124.4</v>
      </c>
      <c r="K10" s="380">
        <v>124.2</v>
      </c>
      <c r="L10" s="380">
        <v>130.4</v>
      </c>
      <c r="M10" s="380">
        <v>134.7</v>
      </c>
      <c r="N10" s="381">
        <f>(J10+K10+L10+M10)/4</f>
        <v>128.425</v>
      </c>
      <c r="O10" s="587"/>
    </row>
    <row r="11" spans="1:15" s="177" customFormat="1" ht="16.5" customHeight="1">
      <c r="A11" s="178" t="s">
        <v>100</v>
      </c>
      <c r="B11" s="179" t="s">
        <v>101</v>
      </c>
      <c r="C11" s="214">
        <v>305</v>
      </c>
      <c r="D11" s="382">
        <v>103.69050999750414</v>
      </c>
      <c r="E11" s="368">
        <v>115.2</v>
      </c>
      <c r="F11" s="368">
        <v>108</v>
      </c>
      <c r="G11" s="368">
        <v>118.5</v>
      </c>
      <c r="H11" s="371">
        <v>122.3</v>
      </c>
      <c r="I11" s="368">
        <f t="shared" si="0"/>
        <v>116</v>
      </c>
      <c r="J11" s="368">
        <v>125.4</v>
      </c>
      <c r="K11" s="368">
        <v>119.5</v>
      </c>
      <c r="L11" s="368">
        <v>131.7</v>
      </c>
      <c r="M11" s="368">
        <v>144.4</v>
      </c>
      <c r="N11" s="373">
        <f>(J11+K11+L11+M11)/4</f>
        <v>130.25</v>
      </c>
      <c r="O11" s="587"/>
    </row>
    <row r="12" spans="1:15" s="177" customFormat="1" ht="9.75" customHeight="1">
      <c r="A12" s="178"/>
      <c r="B12" s="181" t="s">
        <v>73</v>
      </c>
      <c r="C12" s="214"/>
      <c r="D12" s="382"/>
      <c r="E12" s="368"/>
      <c r="F12" s="368"/>
      <c r="G12" s="368"/>
      <c r="H12" s="371"/>
      <c r="I12" s="368"/>
      <c r="J12" s="368"/>
      <c r="K12" s="368"/>
      <c r="L12" s="368"/>
      <c r="M12" s="368"/>
      <c r="N12" s="373"/>
      <c r="O12" s="587"/>
    </row>
    <row r="13" spans="1:15" ht="15" customHeight="1">
      <c r="A13" s="194"/>
      <c r="B13" s="195" t="s">
        <v>102</v>
      </c>
      <c r="C13" s="215">
        <v>226</v>
      </c>
      <c r="D13" s="386">
        <v>104.40782075664465</v>
      </c>
      <c r="E13" s="387">
        <v>112.2</v>
      </c>
      <c r="F13" s="387">
        <v>115.9</v>
      </c>
      <c r="G13" s="387">
        <v>118.9</v>
      </c>
      <c r="H13" s="392">
        <v>123.9</v>
      </c>
      <c r="I13" s="387">
        <f t="shared" si="0"/>
        <v>117.725</v>
      </c>
      <c r="J13" s="387">
        <v>127.6</v>
      </c>
      <c r="K13" s="387">
        <v>129.1</v>
      </c>
      <c r="L13" s="387">
        <v>129.2</v>
      </c>
      <c r="M13" s="387">
        <v>140.7</v>
      </c>
      <c r="N13" s="388">
        <f>(J13+K13+L13+M13)/4</f>
        <v>131.64999999999998</v>
      </c>
      <c r="O13" s="587"/>
    </row>
    <row r="14" spans="1:15" s="177" customFormat="1" ht="18" customHeight="1">
      <c r="A14" s="178" t="s">
        <v>103</v>
      </c>
      <c r="B14" s="179" t="s">
        <v>104</v>
      </c>
      <c r="C14" s="214">
        <v>2590</v>
      </c>
      <c r="D14" s="382">
        <v>105.575</v>
      </c>
      <c r="E14" s="368">
        <v>108.4</v>
      </c>
      <c r="F14" s="368">
        <v>108.3</v>
      </c>
      <c r="G14" s="368">
        <v>110.7</v>
      </c>
      <c r="H14" s="371">
        <v>113.1</v>
      </c>
      <c r="I14" s="368">
        <f t="shared" si="0"/>
        <v>110.125</v>
      </c>
      <c r="J14" s="368">
        <v>115.4</v>
      </c>
      <c r="K14" s="368">
        <v>115.6</v>
      </c>
      <c r="L14" s="368">
        <v>121.2</v>
      </c>
      <c r="M14" s="368">
        <v>124.9</v>
      </c>
      <c r="N14" s="373">
        <f>(J14+K14+L14+M14)/4</f>
        <v>119.275</v>
      </c>
      <c r="O14" s="587"/>
    </row>
    <row r="15" spans="1:15" s="177" customFormat="1" ht="8.25" customHeight="1">
      <c r="A15" s="178"/>
      <c r="B15" s="181" t="s">
        <v>73</v>
      </c>
      <c r="C15" s="214"/>
      <c r="D15" s="382"/>
      <c r="E15" s="368"/>
      <c r="F15" s="368"/>
      <c r="G15" s="368"/>
      <c r="H15" s="371"/>
      <c r="I15" s="368"/>
      <c r="J15" s="368"/>
      <c r="K15" s="368"/>
      <c r="L15" s="368"/>
      <c r="M15" s="368"/>
      <c r="N15" s="373"/>
      <c r="O15" s="587"/>
    </row>
    <row r="16" spans="1:15" ht="15" customHeight="1">
      <c r="A16" s="194"/>
      <c r="B16" s="195" t="s">
        <v>105</v>
      </c>
      <c r="C16" s="216">
        <v>1141</v>
      </c>
      <c r="D16" s="389">
        <v>109.55</v>
      </c>
      <c r="E16" s="390">
        <v>109.3</v>
      </c>
      <c r="F16" s="390">
        <v>108.7</v>
      </c>
      <c r="G16" s="390">
        <v>112</v>
      </c>
      <c r="H16" s="393">
        <v>115.2</v>
      </c>
      <c r="I16" s="390">
        <f t="shared" si="0"/>
        <v>111.3</v>
      </c>
      <c r="J16" s="390">
        <v>115.6</v>
      </c>
      <c r="K16" s="390">
        <v>114.4</v>
      </c>
      <c r="L16" s="390">
        <v>120.2</v>
      </c>
      <c r="M16" s="390">
        <v>124</v>
      </c>
      <c r="N16" s="474">
        <f>(J16+K16+L16+M16)/4</f>
        <v>118.55</v>
      </c>
      <c r="O16" s="587"/>
    </row>
    <row r="17" spans="1:15" ht="11.25" customHeight="1">
      <c r="A17" s="194"/>
      <c r="B17" s="196" t="s">
        <v>175</v>
      </c>
      <c r="C17" s="215">
        <v>755</v>
      </c>
      <c r="D17" s="386">
        <v>101.6557696514139</v>
      </c>
      <c r="E17" s="390">
        <v>106.5</v>
      </c>
      <c r="F17" s="390">
        <v>105.7</v>
      </c>
      <c r="G17" s="390">
        <v>107.5</v>
      </c>
      <c r="H17" s="393">
        <v>109.3</v>
      </c>
      <c r="I17" s="390">
        <f t="shared" si="0"/>
        <v>107.25</v>
      </c>
      <c r="J17" s="390">
        <v>110.1</v>
      </c>
      <c r="K17" s="390">
        <v>109.7</v>
      </c>
      <c r="L17" s="390">
        <v>115.1</v>
      </c>
      <c r="M17" s="390">
        <v>118.5</v>
      </c>
      <c r="N17" s="474">
        <f>(J17+K17+L17+M17)/4</f>
        <v>113.35</v>
      </c>
      <c r="O17" s="587"/>
    </row>
    <row r="18" spans="1:15" ht="12" customHeight="1">
      <c r="A18" s="194"/>
      <c r="B18" s="325" t="s">
        <v>176</v>
      </c>
      <c r="C18" s="215"/>
      <c r="D18" s="386"/>
      <c r="E18" s="390"/>
      <c r="F18" s="390"/>
      <c r="G18" s="390"/>
      <c r="H18" s="393"/>
      <c r="I18" s="390"/>
      <c r="J18" s="390"/>
      <c r="K18" s="390"/>
      <c r="L18" s="390"/>
      <c r="M18" s="390"/>
      <c r="N18" s="474"/>
      <c r="O18" s="587"/>
    </row>
    <row r="19" spans="1:15" ht="15" customHeight="1">
      <c r="A19" s="194"/>
      <c r="B19" s="195" t="s">
        <v>106</v>
      </c>
      <c r="C19" s="215">
        <v>235</v>
      </c>
      <c r="D19" s="386">
        <v>101.12370565370821</v>
      </c>
      <c r="E19" s="390">
        <v>107.3</v>
      </c>
      <c r="F19" s="390">
        <v>109.3</v>
      </c>
      <c r="G19" s="390">
        <v>110.1</v>
      </c>
      <c r="H19" s="393">
        <v>111.3</v>
      </c>
      <c r="I19" s="390">
        <f t="shared" si="0"/>
        <v>109.5</v>
      </c>
      <c r="J19" s="390">
        <v>128.9</v>
      </c>
      <c r="K19" s="390">
        <v>119.4</v>
      </c>
      <c r="L19" s="390">
        <v>123.6</v>
      </c>
      <c r="M19" s="390">
        <v>126.9</v>
      </c>
      <c r="N19" s="474">
        <f>(J19+K19+L19+M19)/4</f>
        <v>124.69999999999999</v>
      </c>
      <c r="O19" s="587"/>
    </row>
    <row r="20" spans="1:15" ht="12.75" customHeight="1">
      <c r="A20" s="194"/>
      <c r="B20" s="197" t="s">
        <v>177</v>
      </c>
      <c r="C20" s="215">
        <v>217</v>
      </c>
      <c r="D20" s="386">
        <v>109.225</v>
      </c>
      <c r="E20" s="387">
        <v>113.5</v>
      </c>
      <c r="F20" s="387">
        <v>115.8</v>
      </c>
      <c r="G20" s="387">
        <v>118.1</v>
      </c>
      <c r="H20" s="392">
        <v>120.4</v>
      </c>
      <c r="I20" s="387">
        <f t="shared" si="0"/>
        <v>116.94999999999999</v>
      </c>
      <c r="J20" s="387">
        <v>121.6</v>
      </c>
      <c r="K20" s="387">
        <v>121.6</v>
      </c>
      <c r="L20" s="387">
        <v>125.3</v>
      </c>
      <c r="M20" s="387">
        <v>130.3</v>
      </c>
      <c r="N20" s="388">
        <f>(J20+K20+L20+M20)/4</f>
        <v>124.7</v>
      </c>
      <c r="O20" s="587"/>
    </row>
    <row r="21" spans="1:15" ht="11.25" customHeight="1">
      <c r="A21" s="194"/>
      <c r="B21" s="326" t="s">
        <v>178</v>
      </c>
      <c r="C21" s="215"/>
      <c r="D21" s="386"/>
      <c r="E21" s="387"/>
      <c r="F21" s="387"/>
      <c r="G21" s="387"/>
      <c r="H21" s="392"/>
      <c r="I21" s="387"/>
      <c r="J21" s="387"/>
      <c r="K21" s="387"/>
      <c r="L21" s="387"/>
      <c r="M21" s="387"/>
      <c r="N21" s="388"/>
      <c r="O21" s="587"/>
    </row>
    <row r="22" spans="1:15" s="177" customFormat="1" ht="19.5" customHeight="1">
      <c r="A22" s="178" t="s">
        <v>107</v>
      </c>
      <c r="B22" s="179" t="s">
        <v>108</v>
      </c>
      <c r="C22" s="214">
        <v>652</v>
      </c>
      <c r="D22" s="382">
        <v>117.4</v>
      </c>
      <c r="E22" s="368">
        <v>129.7</v>
      </c>
      <c r="F22" s="368">
        <v>136</v>
      </c>
      <c r="G22" s="368">
        <v>143.3</v>
      </c>
      <c r="H22" s="371">
        <v>150.6</v>
      </c>
      <c r="I22" s="368">
        <f t="shared" si="0"/>
        <v>139.9</v>
      </c>
      <c r="J22" s="368">
        <v>150.5</v>
      </c>
      <c r="K22" s="368">
        <v>151.4</v>
      </c>
      <c r="L22" s="368">
        <v>155</v>
      </c>
      <c r="M22" s="368">
        <v>157.6</v>
      </c>
      <c r="N22" s="373">
        <f>(J22+K22+L22+M22)/4</f>
        <v>153.625</v>
      </c>
      <c r="O22" s="587"/>
    </row>
    <row r="23" spans="1:15" s="177" customFormat="1" ht="8.25" customHeight="1">
      <c r="A23" s="178"/>
      <c r="B23" s="181" t="s">
        <v>73</v>
      </c>
      <c r="C23" s="214"/>
      <c r="D23" s="382"/>
      <c r="E23" s="368"/>
      <c r="F23" s="368"/>
      <c r="G23" s="368"/>
      <c r="H23" s="371"/>
      <c r="I23" s="368"/>
      <c r="J23" s="368"/>
      <c r="K23" s="368"/>
      <c r="L23" s="368"/>
      <c r="M23" s="368"/>
      <c r="N23" s="373"/>
      <c r="O23" s="587"/>
    </row>
    <row r="24" spans="1:15" ht="12" customHeight="1">
      <c r="A24" s="194"/>
      <c r="B24" s="196" t="s">
        <v>166</v>
      </c>
      <c r="C24" s="215">
        <v>236</v>
      </c>
      <c r="D24" s="386">
        <v>133.025</v>
      </c>
      <c r="E24" s="387">
        <v>147.4</v>
      </c>
      <c r="F24" s="387">
        <v>149.8</v>
      </c>
      <c r="G24" s="387">
        <v>157.9</v>
      </c>
      <c r="H24" s="392">
        <v>161.5</v>
      </c>
      <c r="I24" s="387">
        <f t="shared" si="0"/>
        <v>154.15</v>
      </c>
      <c r="J24" s="387">
        <v>160.8</v>
      </c>
      <c r="K24" s="387">
        <v>159.5</v>
      </c>
      <c r="L24" s="387">
        <v>166.5</v>
      </c>
      <c r="M24" s="387">
        <v>171.8</v>
      </c>
      <c r="N24" s="388">
        <f>(J24+K24+L24+M24)/4</f>
        <v>164.65</v>
      </c>
      <c r="O24" s="587"/>
    </row>
    <row r="25" spans="1:15" ht="11.25" customHeight="1">
      <c r="A25" s="194"/>
      <c r="B25" s="325" t="s">
        <v>165</v>
      </c>
      <c r="C25" s="215"/>
      <c r="D25" s="386"/>
      <c r="E25" s="387"/>
      <c r="F25" s="387"/>
      <c r="G25" s="387"/>
      <c r="H25" s="392"/>
      <c r="I25" s="387"/>
      <c r="J25" s="387"/>
      <c r="K25" s="387"/>
      <c r="L25" s="387"/>
      <c r="M25" s="387"/>
      <c r="N25" s="388"/>
      <c r="O25" s="587"/>
    </row>
    <row r="26" spans="1:15" ht="12.75" customHeight="1">
      <c r="A26" s="198"/>
      <c r="B26" s="196" t="s">
        <v>167</v>
      </c>
      <c r="C26" s="215">
        <v>292</v>
      </c>
      <c r="D26" s="386">
        <v>109.25162080199487</v>
      </c>
      <c r="E26" s="387">
        <v>121.1</v>
      </c>
      <c r="F26" s="387">
        <v>133.1</v>
      </c>
      <c r="G26" s="387">
        <v>140.3</v>
      </c>
      <c r="H26" s="392">
        <v>153.9</v>
      </c>
      <c r="I26" s="387">
        <f t="shared" si="0"/>
        <v>137.1</v>
      </c>
      <c r="J26" s="387">
        <v>153.5</v>
      </c>
      <c r="K26" s="387">
        <v>153.9</v>
      </c>
      <c r="L26" s="387">
        <v>155.3</v>
      </c>
      <c r="M26" s="387">
        <v>157.6</v>
      </c>
      <c r="N26" s="388">
        <f>(J26+K26+L26+M26)/4</f>
        <v>155.075</v>
      </c>
      <c r="O26" s="587"/>
    </row>
    <row r="27" spans="1:15" ht="12" customHeight="1">
      <c r="A27" s="198"/>
      <c r="B27" s="325" t="s">
        <v>168</v>
      </c>
      <c r="C27" s="215"/>
      <c r="D27" s="386"/>
      <c r="E27" s="387"/>
      <c r="F27" s="387"/>
      <c r="G27" s="387"/>
      <c r="H27" s="392"/>
      <c r="I27" s="387"/>
      <c r="J27" s="387"/>
      <c r="K27" s="387"/>
      <c r="L27" s="387"/>
      <c r="M27" s="387"/>
      <c r="N27" s="388"/>
      <c r="O27" s="587"/>
    </row>
    <row r="28" spans="1:15" s="177" customFormat="1" ht="16.5" customHeight="1">
      <c r="A28" s="178" t="s">
        <v>110</v>
      </c>
      <c r="B28" s="179" t="s">
        <v>111</v>
      </c>
      <c r="C28" s="214">
        <v>76</v>
      </c>
      <c r="D28" s="382">
        <v>147.125</v>
      </c>
      <c r="E28" s="368">
        <v>181.7</v>
      </c>
      <c r="F28" s="368">
        <v>184.4</v>
      </c>
      <c r="G28" s="368">
        <v>184.4</v>
      </c>
      <c r="H28" s="371">
        <v>186.4</v>
      </c>
      <c r="I28" s="368">
        <f t="shared" si="0"/>
        <v>184.225</v>
      </c>
      <c r="J28" s="368">
        <v>190.1</v>
      </c>
      <c r="K28" s="368">
        <v>201.2</v>
      </c>
      <c r="L28" s="368">
        <v>215.3</v>
      </c>
      <c r="M28" s="368">
        <v>224</v>
      </c>
      <c r="N28" s="373">
        <f>(J28+K28+L28+M28)/4</f>
        <v>207.64999999999998</v>
      </c>
      <c r="O28" s="587"/>
    </row>
    <row r="29" spans="1:15" s="177" customFormat="1" ht="18" customHeight="1">
      <c r="A29" s="187" t="s">
        <v>112</v>
      </c>
      <c r="B29" s="199" t="s">
        <v>113</v>
      </c>
      <c r="C29" s="217">
        <v>153</v>
      </c>
      <c r="D29" s="391">
        <v>112.65303444165997</v>
      </c>
      <c r="E29" s="369">
        <v>119.8</v>
      </c>
      <c r="F29" s="369">
        <v>122.5</v>
      </c>
      <c r="G29" s="369">
        <v>128.4</v>
      </c>
      <c r="H29" s="369">
        <v>131</v>
      </c>
      <c r="I29" s="369">
        <f t="shared" si="0"/>
        <v>125.42500000000001</v>
      </c>
      <c r="J29" s="369">
        <v>131.7</v>
      </c>
      <c r="K29" s="369">
        <v>123.5</v>
      </c>
      <c r="L29" s="369">
        <v>135.7</v>
      </c>
      <c r="M29" s="369">
        <v>137.5</v>
      </c>
      <c r="N29" s="374">
        <f>(J29+K29+L29+M29)/4</f>
        <v>132.1</v>
      </c>
      <c r="O29" s="587"/>
    </row>
    <row r="30" spans="1:15" ht="14.25" customHeight="1">
      <c r="A30" s="167" t="s">
        <v>151</v>
      </c>
      <c r="B30" s="190"/>
      <c r="C30" s="200"/>
      <c r="D30" s="191"/>
      <c r="E30" s="191"/>
      <c r="F30" s="191"/>
      <c r="G30" s="191"/>
      <c r="H30" s="191"/>
      <c r="I30" s="191"/>
      <c r="J30" s="191"/>
      <c r="K30" s="191"/>
      <c r="L30" s="191"/>
      <c r="M30" s="191"/>
      <c r="N30" s="191"/>
      <c r="O30" s="587"/>
    </row>
    <row r="31" spans="1:15" ht="12" customHeight="1">
      <c r="A31" s="79" t="s">
        <v>61</v>
      </c>
      <c r="D31" s="189"/>
      <c r="E31" s="189"/>
      <c r="F31" s="189"/>
      <c r="G31" s="189"/>
      <c r="H31" s="189"/>
      <c r="I31" s="189"/>
      <c r="J31" s="189"/>
      <c r="K31" s="189"/>
      <c r="L31" s="189"/>
      <c r="M31" s="189"/>
      <c r="N31" s="189"/>
      <c r="O31" s="587"/>
    </row>
    <row r="32" spans="1:15" ht="12" customHeight="1">
      <c r="A32" s="192" t="s">
        <v>134</v>
      </c>
      <c r="B32" s="190"/>
      <c r="C32" s="200"/>
      <c r="D32" s="191"/>
      <c r="E32" s="191"/>
      <c r="F32" s="191"/>
      <c r="G32" s="191"/>
      <c r="H32" s="191"/>
      <c r="I32" s="191"/>
      <c r="J32" s="191"/>
      <c r="K32" s="191"/>
      <c r="L32" s="191"/>
      <c r="M32" s="191"/>
      <c r="N32" s="191"/>
      <c r="O32" s="153"/>
    </row>
    <row r="33" ht="12.75">
      <c r="O33" s="153"/>
    </row>
  </sheetData>
  <mergeCells count="7">
    <mergeCell ref="O1:O31"/>
    <mergeCell ref="A3:A4"/>
    <mergeCell ref="B3:B4"/>
    <mergeCell ref="C3:C4"/>
    <mergeCell ref="D3:D4"/>
    <mergeCell ref="E3:I3"/>
    <mergeCell ref="J3:N3"/>
  </mergeCells>
  <printOptions/>
  <pageMargins left="0.42" right="0.25" top="0.68" bottom="0.16" header="0.27" footer="0.16"/>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O26"/>
  <sheetViews>
    <sheetView workbookViewId="0" topLeftCell="A1">
      <selection activeCell="E24" sqref="E24"/>
    </sheetView>
  </sheetViews>
  <sheetFormatPr defaultColWidth="9.33203125" defaultRowHeight="12.75"/>
  <cols>
    <col min="1" max="1" width="8.83203125" style="79" customWidth="1"/>
    <col min="2" max="2" width="46" style="79" customWidth="1"/>
    <col min="3" max="3" width="7.83203125" style="79" customWidth="1"/>
    <col min="4" max="4" width="9.33203125" style="79" customWidth="1"/>
    <col min="5" max="14" width="8.33203125" style="79" customWidth="1"/>
    <col min="15" max="15" width="2.5" style="153" customWidth="1"/>
    <col min="16" max="16384" width="8.83203125" style="79" customWidth="1"/>
  </cols>
  <sheetData>
    <row r="1" spans="1:15" ht="29.25" customHeight="1">
      <c r="A1" s="169" t="s">
        <v>264</v>
      </c>
      <c r="B1" s="167"/>
      <c r="C1" s="172"/>
      <c r="D1" s="172"/>
      <c r="E1" s="172"/>
      <c r="F1" s="172"/>
      <c r="G1" s="172"/>
      <c r="H1" s="172"/>
      <c r="I1" s="172"/>
      <c r="J1" s="172"/>
      <c r="K1" s="172"/>
      <c r="L1" s="172"/>
      <c r="M1" s="172"/>
      <c r="N1" s="172"/>
      <c r="O1" s="525">
        <v>18</v>
      </c>
    </row>
    <row r="2" spans="1:15" ht="18.75" customHeight="1">
      <c r="A2" s="152"/>
      <c r="B2" s="167"/>
      <c r="C2" s="172"/>
      <c r="D2" s="172"/>
      <c r="E2" s="172"/>
      <c r="G2" s="172"/>
      <c r="H2" s="172"/>
      <c r="J2" s="172" t="s">
        <v>62</v>
      </c>
      <c r="K2" s="172"/>
      <c r="L2" s="172"/>
      <c r="M2" s="172"/>
      <c r="N2" s="172"/>
      <c r="O2" s="587"/>
    </row>
    <row r="3" ht="12" customHeight="1">
      <c r="O3" s="587"/>
    </row>
    <row r="4" spans="1:15" ht="23.25" customHeight="1">
      <c r="A4" s="588" t="s">
        <v>63</v>
      </c>
      <c r="B4" s="590" t="s">
        <v>15</v>
      </c>
      <c r="C4" s="592" t="s">
        <v>9</v>
      </c>
      <c r="D4" s="593" t="s">
        <v>202</v>
      </c>
      <c r="E4" s="565">
        <v>2005</v>
      </c>
      <c r="F4" s="566"/>
      <c r="G4" s="566"/>
      <c r="H4" s="566"/>
      <c r="I4" s="567"/>
      <c r="J4" s="565">
        <v>2006</v>
      </c>
      <c r="K4" s="566"/>
      <c r="L4" s="566"/>
      <c r="M4" s="566"/>
      <c r="N4" s="567"/>
      <c r="O4" s="587"/>
    </row>
    <row r="5" spans="1:15" ht="27" customHeight="1">
      <c r="A5" s="600"/>
      <c r="B5" s="597"/>
      <c r="C5" s="586"/>
      <c r="D5" s="601"/>
      <c r="E5" s="155" t="s">
        <v>5</v>
      </c>
      <c r="F5" s="155" t="s">
        <v>144</v>
      </c>
      <c r="G5" s="155" t="s">
        <v>141</v>
      </c>
      <c r="H5" s="155" t="s">
        <v>212</v>
      </c>
      <c r="I5" s="100" t="s">
        <v>221</v>
      </c>
      <c r="J5" s="155" t="s">
        <v>140</v>
      </c>
      <c r="K5" s="155" t="s">
        <v>144</v>
      </c>
      <c r="L5" s="155" t="s">
        <v>262</v>
      </c>
      <c r="M5" s="155" t="s">
        <v>265</v>
      </c>
      <c r="N5" s="100" t="s">
        <v>221</v>
      </c>
      <c r="O5" s="587"/>
    </row>
    <row r="6" spans="1:15" s="177" customFormat="1" ht="30" customHeight="1">
      <c r="A6" s="186" t="s">
        <v>114</v>
      </c>
      <c r="B6" s="183" t="s">
        <v>59</v>
      </c>
      <c r="C6" s="213">
        <v>1134</v>
      </c>
      <c r="D6" s="367">
        <v>102.5659199073154</v>
      </c>
      <c r="E6" s="366">
        <v>108.4</v>
      </c>
      <c r="F6" s="366">
        <v>108.5</v>
      </c>
      <c r="G6" s="366">
        <v>108.3</v>
      </c>
      <c r="H6" s="366">
        <v>109.8</v>
      </c>
      <c r="I6" s="372">
        <f>(E6+F6+G6+H6)/4</f>
        <v>108.75</v>
      </c>
      <c r="J6" s="366">
        <v>110.9</v>
      </c>
      <c r="K6" s="366">
        <v>114.7</v>
      </c>
      <c r="L6" s="366">
        <v>118.6</v>
      </c>
      <c r="M6" s="366">
        <v>124</v>
      </c>
      <c r="N6" s="372">
        <f>(J6+K6+L6+M6)/4</f>
        <v>117.05000000000001</v>
      </c>
      <c r="O6" s="587"/>
    </row>
    <row r="7" spans="1:15" s="177" customFormat="1" ht="24" customHeight="1">
      <c r="A7" s="178" t="s">
        <v>115</v>
      </c>
      <c r="B7" s="179" t="s">
        <v>116</v>
      </c>
      <c r="C7" s="214">
        <v>157</v>
      </c>
      <c r="D7" s="382">
        <v>100.19973085155581</v>
      </c>
      <c r="E7" s="368">
        <v>106.9</v>
      </c>
      <c r="F7" s="368">
        <v>107.5</v>
      </c>
      <c r="G7" s="368">
        <v>108.3</v>
      </c>
      <c r="H7" s="368">
        <v>111.6</v>
      </c>
      <c r="I7" s="373">
        <f>(E7+F7+G7+H7)/4</f>
        <v>108.57499999999999</v>
      </c>
      <c r="J7" s="368">
        <v>113.2</v>
      </c>
      <c r="K7" s="368">
        <v>115.6</v>
      </c>
      <c r="L7" s="368">
        <v>120.1</v>
      </c>
      <c r="M7" s="368">
        <v>125.2</v>
      </c>
      <c r="N7" s="373">
        <f>(J7+K7+L7+M7)/4</f>
        <v>118.52499999999999</v>
      </c>
      <c r="O7" s="587"/>
    </row>
    <row r="8" spans="1:15" s="177" customFormat="1" ht="24" customHeight="1">
      <c r="A8" s="178" t="s">
        <v>117</v>
      </c>
      <c r="B8" s="180" t="s">
        <v>118</v>
      </c>
      <c r="C8" s="214">
        <v>194</v>
      </c>
      <c r="D8" s="382">
        <v>96.04155664084766</v>
      </c>
      <c r="E8" s="368">
        <v>106.8</v>
      </c>
      <c r="F8" s="368">
        <v>108.9</v>
      </c>
      <c r="G8" s="368">
        <v>109.1</v>
      </c>
      <c r="H8" s="368">
        <v>111.1</v>
      </c>
      <c r="I8" s="373">
        <f>(E8+F8+G8+H8)/4</f>
        <v>108.975</v>
      </c>
      <c r="J8" s="368">
        <v>114.1</v>
      </c>
      <c r="K8" s="368">
        <v>116.4</v>
      </c>
      <c r="L8" s="368">
        <v>120.9</v>
      </c>
      <c r="M8" s="368">
        <v>126.1</v>
      </c>
      <c r="N8" s="373">
        <f>(J8+K8+L8+M8)/4</f>
        <v>119.375</v>
      </c>
      <c r="O8" s="587"/>
    </row>
    <row r="9" spans="1:15" s="177" customFormat="1" ht="12.75" customHeight="1">
      <c r="A9" s="178" t="s">
        <v>119</v>
      </c>
      <c r="B9" s="180" t="s">
        <v>174</v>
      </c>
      <c r="C9" s="214">
        <v>216</v>
      </c>
      <c r="D9" s="382">
        <v>100.24741209862191</v>
      </c>
      <c r="E9" s="368">
        <v>105.1</v>
      </c>
      <c r="F9" s="368">
        <v>104.7</v>
      </c>
      <c r="G9" s="368">
        <v>104.5</v>
      </c>
      <c r="H9" s="368">
        <v>104.9</v>
      </c>
      <c r="I9" s="373">
        <f>(E9+F9+G9+H9)/4</f>
        <v>104.80000000000001</v>
      </c>
      <c r="J9" s="368">
        <v>107</v>
      </c>
      <c r="K9" s="368">
        <v>110.7</v>
      </c>
      <c r="L9" s="368">
        <v>116.1</v>
      </c>
      <c r="M9" s="368">
        <v>122.6</v>
      </c>
      <c r="N9" s="373">
        <f>(J9+K9+L9+M9)/4</f>
        <v>114.1</v>
      </c>
      <c r="O9" s="587"/>
    </row>
    <row r="10" spans="1:15" s="177" customFormat="1" ht="12.75" customHeight="1">
      <c r="A10" s="178"/>
      <c r="B10" s="180" t="s">
        <v>173</v>
      </c>
      <c r="C10" s="214"/>
      <c r="D10" s="382"/>
      <c r="E10" s="368"/>
      <c r="F10" s="368"/>
      <c r="G10" s="368"/>
      <c r="H10" s="368"/>
      <c r="I10" s="373"/>
      <c r="J10" s="368"/>
      <c r="K10" s="368"/>
      <c r="L10" s="368"/>
      <c r="M10" s="368"/>
      <c r="N10" s="373"/>
      <c r="O10" s="587"/>
    </row>
    <row r="11" spans="1:15" s="177" customFormat="1" ht="24" customHeight="1">
      <c r="A11" s="178" t="s">
        <v>120</v>
      </c>
      <c r="B11" s="179" t="s">
        <v>121</v>
      </c>
      <c r="C11" s="214">
        <v>567</v>
      </c>
      <c r="D11" s="382">
        <v>106.35488082817393</v>
      </c>
      <c r="E11" s="368">
        <v>110.7</v>
      </c>
      <c r="F11" s="368">
        <v>110.1</v>
      </c>
      <c r="G11" s="368">
        <v>109.3</v>
      </c>
      <c r="H11" s="368">
        <v>110.7</v>
      </c>
      <c r="I11" s="373">
        <f>(E11+F11+G11+H11)/4</f>
        <v>110.2</v>
      </c>
      <c r="J11" s="368">
        <v>110.7</v>
      </c>
      <c r="K11" s="368">
        <v>115.4</v>
      </c>
      <c r="L11" s="368">
        <v>118.4</v>
      </c>
      <c r="M11" s="368">
        <v>123.4</v>
      </c>
      <c r="N11" s="373">
        <f>(J11+K11+L11+M11)/4</f>
        <v>116.975</v>
      </c>
      <c r="O11" s="587"/>
    </row>
    <row r="12" spans="1:15" s="177" customFormat="1" ht="13.5" customHeight="1">
      <c r="A12" s="178"/>
      <c r="B12" s="181" t="s">
        <v>73</v>
      </c>
      <c r="C12" s="214"/>
      <c r="D12" s="383"/>
      <c r="E12" s="384"/>
      <c r="F12" s="384"/>
      <c r="G12" s="384"/>
      <c r="H12" s="384"/>
      <c r="I12" s="385"/>
      <c r="J12" s="384"/>
      <c r="K12" s="384"/>
      <c r="L12" s="384"/>
      <c r="M12" s="384"/>
      <c r="N12" s="385"/>
      <c r="O12" s="587"/>
    </row>
    <row r="13" spans="1:15" ht="12" customHeight="1">
      <c r="A13" s="198"/>
      <c r="B13" s="196" t="s">
        <v>171</v>
      </c>
      <c r="C13" s="215">
        <v>378</v>
      </c>
      <c r="D13" s="386">
        <v>105.475</v>
      </c>
      <c r="E13" s="387">
        <v>112.8</v>
      </c>
      <c r="F13" s="387">
        <v>112.7</v>
      </c>
      <c r="G13" s="387">
        <v>112.2</v>
      </c>
      <c r="H13" s="387">
        <v>115</v>
      </c>
      <c r="I13" s="388">
        <f>(E13+F13+G13+H13)/4</f>
        <v>113.175</v>
      </c>
      <c r="J13" s="387">
        <v>116.6</v>
      </c>
      <c r="K13" s="387">
        <v>120.4</v>
      </c>
      <c r="L13" s="387">
        <v>124</v>
      </c>
      <c r="M13" s="387">
        <v>129.3</v>
      </c>
      <c r="N13" s="388">
        <f>(J13+K13+L13+M13)/4</f>
        <v>122.575</v>
      </c>
      <c r="O13" s="587"/>
    </row>
    <row r="14" spans="1:15" ht="11.25" customHeight="1">
      <c r="A14" s="198"/>
      <c r="B14" s="196" t="s">
        <v>172</v>
      </c>
      <c r="C14" s="215"/>
      <c r="D14" s="386"/>
      <c r="E14" s="387"/>
      <c r="F14" s="387"/>
      <c r="G14" s="387"/>
      <c r="H14" s="387"/>
      <c r="I14" s="388"/>
      <c r="J14" s="387"/>
      <c r="K14" s="387"/>
      <c r="L14" s="387"/>
      <c r="M14" s="387"/>
      <c r="N14" s="388"/>
      <c r="O14" s="587"/>
    </row>
    <row r="15" spans="1:15" s="177" customFormat="1" ht="30" customHeight="1">
      <c r="A15" s="186" t="s">
        <v>122</v>
      </c>
      <c r="B15" s="183" t="s">
        <v>33</v>
      </c>
      <c r="C15" s="213">
        <v>879</v>
      </c>
      <c r="D15" s="367">
        <v>106.07934561378315</v>
      </c>
      <c r="E15" s="380">
        <v>111.4</v>
      </c>
      <c r="F15" s="380">
        <v>110.9</v>
      </c>
      <c r="G15" s="380">
        <v>112.2</v>
      </c>
      <c r="H15" s="380">
        <v>117.1</v>
      </c>
      <c r="I15" s="381">
        <f>(E15+F15+G15+H15)/4</f>
        <v>112.9</v>
      </c>
      <c r="J15" s="380">
        <v>119.6</v>
      </c>
      <c r="K15" s="380">
        <v>119.3</v>
      </c>
      <c r="L15" s="380">
        <v>122.4</v>
      </c>
      <c r="M15" s="380">
        <v>136.3</v>
      </c>
      <c r="N15" s="381">
        <f>(J15+K15+L15+M15)/4</f>
        <v>124.39999999999999</v>
      </c>
      <c r="O15" s="587"/>
    </row>
    <row r="16" spans="1:15" s="177" customFormat="1" ht="24" customHeight="1">
      <c r="A16" s="178" t="s">
        <v>123</v>
      </c>
      <c r="B16" s="180" t="s">
        <v>124</v>
      </c>
      <c r="C16" s="214">
        <v>179</v>
      </c>
      <c r="D16" s="382">
        <v>110.10859199229083</v>
      </c>
      <c r="E16" s="368">
        <v>100.7</v>
      </c>
      <c r="F16" s="368">
        <v>100.1</v>
      </c>
      <c r="G16" s="368">
        <v>102.4</v>
      </c>
      <c r="H16" s="368">
        <v>103.4</v>
      </c>
      <c r="I16" s="373">
        <f>(E16+F16+G16+H16)/4</f>
        <v>101.65</v>
      </c>
      <c r="J16" s="368">
        <v>103.7</v>
      </c>
      <c r="K16" s="368">
        <v>105.6</v>
      </c>
      <c r="L16" s="368">
        <v>112.5</v>
      </c>
      <c r="M16" s="368">
        <v>156.2</v>
      </c>
      <c r="N16" s="373">
        <f>(J16+K16+L16+M16)/4</f>
        <v>119.5</v>
      </c>
      <c r="O16" s="587"/>
    </row>
    <row r="17" spans="1:15" s="177" customFormat="1" ht="24" customHeight="1">
      <c r="A17" s="178" t="s">
        <v>125</v>
      </c>
      <c r="B17" s="179" t="s">
        <v>126</v>
      </c>
      <c r="C17" s="214">
        <v>700</v>
      </c>
      <c r="D17" s="382">
        <v>105.05543832556475</v>
      </c>
      <c r="E17" s="368">
        <v>114.2</v>
      </c>
      <c r="F17" s="368">
        <v>113.7</v>
      </c>
      <c r="G17" s="368">
        <v>114.7</v>
      </c>
      <c r="H17" s="368">
        <v>120.5</v>
      </c>
      <c r="I17" s="373">
        <f>(E17+F17+G17+H17)/4</f>
        <v>115.775</v>
      </c>
      <c r="J17" s="368">
        <v>123.6</v>
      </c>
      <c r="K17" s="368">
        <v>122.8</v>
      </c>
      <c r="L17" s="368">
        <v>124.9</v>
      </c>
      <c r="M17" s="368">
        <v>131.2</v>
      </c>
      <c r="N17" s="373">
        <f>(J17+K17+L17+M17)/4</f>
        <v>125.62499999999999</v>
      </c>
      <c r="O17" s="587"/>
    </row>
    <row r="18" spans="1:15" s="177" customFormat="1" ht="9" customHeight="1">
      <c r="A18" s="202"/>
      <c r="B18" s="181" t="s">
        <v>73</v>
      </c>
      <c r="C18" s="214"/>
      <c r="D18" s="382"/>
      <c r="E18" s="368"/>
      <c r="F18" s="368"/>
      <c r="G18" s="368"/>
      <c r="H18" s="368"/>
      <c r="I18" s="373"/>
      <c r="J18" s="368"/>
      <c r="K18" s="368"/>
      <c r="L18" s="368"/>
      <c r="M18" s="368"/>
      <c r="N18" s="373"/>
      <c r="O18" s="587"/>
    </row>
    <row r="19" spans="1:15" ht="16.5" customHeight="1">
      <c r="A19" s="194"/>
      <c r="B19" s="203" t="s">
        <v>127</v>
      </c>
      <c r="C19" s="215">
        <v>195</v>
      </c>
      <c r="D19" s="386">
        <v>116.87229610311235</v>
      </c>
      <c r="E19" s="387">
        <v>142.4</v>
      </c>
      <c r="F19" s="387">
        <v>135.9</v>
      </c>
      <c r="G19" s="387">
        <v>136.3</v>
      </c>
      <c r="H19" s="387">
        <v>141.2</v>
      </c>
      <c r="I19" s="388">
        <f>(E19+F19+G19+H19)/4</f>
        <v>138.95</v>
      </c>
      <c r="J19" s="387">
        <v>145.9</v>
      </c>
      <c r="K19" s="387">
        <v>137</v>
      </c>
      <c r="L19" s="387">
        <v>134.6</v>
      </c>
      <c r="M19" s="387">
        <v>142.3</v>
      </c>
      <c r="N19" s="388">
        <f>(J19+K19+L19+M19)/4</f>
        <v>139.95</v>
      </c>
      <c r="O19" s="587"/>
    </row>
    <row r="20" spans="1:15" ht="12.75" customHeight="1">
      <c r="A20" s="194"/>
      <c r="B20" s="196" t="s">
        <v>169</v>
      </c>
      <c r="C20" s="215">
        <v>233</v>
      </c>
      <c r="D20" s="386">
        <v>100.3914794676785</v>
      </c>
      <c r="E20" s="387">
        <v>101.2</v>
      </c>
      <c r="F20" s="387">
        <v>102.8</v>
      </c>
      <c r="G20" s="387">
        <v>104.5</v>
      </c>
      <c r="H20" s="387">
        <v>116.1</v>
      </c>
      <c r="I20" s="388">
        <f>(E20+F20+G20+H20)/4</f>
        <v>106.15</v>
      </c>
      <c r="J20" s="387">
        <v>118.3</v>
      </c>
      <c r="K20" s="387">
        <v>119.8</v>
      </c>
      <c r="L20" s="387">
        <v>122.8</v>
      </c>
      <c r="M20" s="387">
        <v>128.4</v>
      </c>
      <c r="N20" s="388">
        <f>(J20+K20+L20+M20)/4</f>
        <v>122.32499999999999</v>
      </c>
      <c r="O20" s="587"/>
    </row>
    <row r="21" spans="1:15" ht="12.75">
      <c r="A21" s="293"/>
      <c r="B21" s="288" t="s">
        <v>170</v>
      </c>
      <c r="C21" s="475"/>
      <c r="D21" s="394"/>
      <c r="E21" s="394"/>
      <c r="F21" s="394"/>
      <c r="G21" s="394"/>
      <c r="H21" s="394"/>
      <c r="I21" s="395"/>
      <c r="J21" s="394"/>
      <c r="K21" s="394"/>
      <c r="L21" s="394"/>
      <c r="M21" s="394"/>
      <c r="N21" s="395"/>
      <c r="O21" s="587"/>
    </row>
    <row r="22" spans="1:15" ht="18.75" customHeight="1">
      <c r="A22" s="167" t="s">
        <v>151</v>
      </c>
      <c r="O22" s="587"/>
    </row>
    <row r="23" spans="1:15" ht="12.75">
      <c r="A23" s="79" t="s">
        <v>61</v>
      </c>
      <c r="O23" s="587"/>
    </row>
    <row r="24" spans="1:15" ht="13.5">
      <c r="A24" s="168" t="s">
        <v>32</v>
      </c>
      <c r="O24" s="587"/>
    </row>
    <row r="25" ht="12.75">
      <c r="O25" s="587"/>
    </row>
    <row r="26" ht="12.75">
      <c r="O26" s="587"/>
    </row>
  </sheetData>
  <mergeCells count="7">
    <mergeCell ref="O1:O26"/>
    <mergeCell ref="A4:A5"/>
    <mergeCell ref="B4:B5"/>
    <mergeCell ref="C4:C5"/>
    <mergeCell ref="D4:D5"/>
    <mergeCell ref="E4:I4"/>
    <mergeCell ref="J4:N4"/>
  </mergeCells>
  <printOptions/>
  <pageMargins left="0.35" right="0.22" top="0.63" bottom="0.31" header="0.5" footer="0.3"/>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dimension ref="A1:O94"/>
  <sheetViews>
    <sheetView workbookViewId="0" topLeftCell="A1">
      <selection activeCell="I7" sqref="I7"/>
    </sheetView>
  </sheetViews>
  <sheetFormatPr defaultColWidth="9.33203125" defaultRowHeight="12.75"/>
  <cols>
    <col min="1" max="1" width="7.16015625" style="79" customWidth="1"/>
    <col min="2" max="2" width="32.83203125" style="79" customWidth="1"/>
    <col min="3" max="3" width="8.33203125" style="79" customWidth="1"/>
    <col min="4" max="4" width="8" style="79" customWidth="1"/>
    <col min="5" max="7" width="8.66015625" style="79" customWidth="1"/>
    <col min="8" max="8" width="7.66015625" style="79" customWidth="1"/>
    <col min="9" max="10" width="8.66015625" style="79" customWidth="1"/>
    <col min="11" max="11" width="7.83203125" style="79" customWidth="1"/>
    <col min="12" max="14" width="8.66015625" style="79" customWidth="1"/>
    <col min="15" max="15" width="4.66015625" style="153" customWidth="1"/>
    <col min="16" max="16384" width="11.5" style="79" customWidth="1"/>
  </cols>
  <sheetData>
    <row r="1" spans="1:15" ht="27" customHeight="1">
      <c r="A1" s="169" t="s">
        <v>266</v>
      </c>
      <c r="B1" s="167"/>
      <c r="C1" s="172"/>
      <c r="D1" s="172"/>
      <c r="E1" s="172"/>
      <c r="F1" s="172"/>
      <c r="G1" s="172"/>
      <c r="H1" s="172"/>
      <c r="I1" s="172"/>
      <c r="J1" s="172"/>
      <c r="K1" s="172"/>
      <c r="L1" s="172"/>
      <c r="M1" s="172"/>
      <c r="N1" s="172"/>
      <c r="O1" s="525">
        <v>19</v>
      </c>
    </row>
    <row r="2" spans="1:15" ht="19.5" customHeight="1">
      <c r="A2" s="152"/>
      <c r="B2" s="167"/>
      <c r="C2" s="172"/>
      <c r="D2" s="172"/>
      <c r="E2" s="172"/>
      <c r="F2" s="172"/>
      <c r="G2" s="172"/>
      <c r="H2" s="172"/>
      <c r="I2" s="172"/>
      <c r="J2" s="172"/>
      <c r="K2" s="172"/>
      <c r="L2" s="172"/>
      <c r="M2" s="172"/>
      <c r="N2" s="172"/>
      <c r="O2" s="525"/>
    </row>
    <row r="3" spans="1:15" ht="18.75" customHeight="1">
      <c r="A3" s="152"/>
      <c r="B3" s="167"/>
      <c r="C3" s="172"/>
      <c r="E3" s="172"/>
      <c r="F3" s="172"/>
      <c r="H3" s="172"/>
      <c r="I3" s="172"/>
      <c r="J3" s="172"/>
      <c r="K3" s="172" t="s">
        <v>62</v>
      </c>
      <c r="O3" s="525"/>
    </row>
    <row r="4" spans="1:15" ht="12" customHeight="1">
      <c r="A4" s="152"/>
      <c r="B4" s="167"/>
      <c r="C4" s="172"/>
      <c r="D4" s="172"/>
      <c r="E4" s="172"/>
      <c r="F4" s="172"/>
      <c r="G4" s="172"/>
      <c r="H4" s="172"/>
      <c r="I4" s="172"/>
      <c r="J4" s="172"/>
      <c r="K4" s="172"/>
      <c r="L4" s="172"/>
      <c r="M4" s="172"/>
      <c r="N4" s="172"/>
      <c r="O4" s="525"/>
    </row>
    <row r="5" spans="1:15" ht="27" customHeight="1">
      <c r="A5" s="588" t="s">
        <v>53</v>
      </c>
      <c r="B5" s="590" t="s">
        <v>15</v>
      </c>
      <c r="C5" s="592" t="s">
        <v>128</v>
      </c>
      <c r="D5" s="602" t="s">
        <v>129</v>
      </c>
      <c r="E5" s="603"/>
      <c r="F5" s="603"/>
      <c r="G5" s="603"/>
      <c r="H5" s="603"/>
      <c r="I5" s="603"/>
      <c r="J5" s="603"/>
      <c r="K5" s="603"/>
      <c r="L5" s="603"/>
      <c r="M5" s="603"/>
      <c r="N5" s="604"/>
      <c r="O5" s="525"/>
    </row>
    <row r="6" spans="1:15" ht="59.25" customHeight="1">
      <c r="A6" s="600"/>
      <c r="B6" s="597"/>
      <c r="C6" s="586"/>
      <c r="D6" s="212" t="s">
        <v>301</v>
      </c>
      <c r="E6" s="212" t="s">
        <v>203</v>
      </c>
      <c r="F6" s="212" t="s">
        <v>204</v>
      </c>
      <c r="G6" s="212" t="s">
        <v>206</v>
      </c>
      <c r="H6" s="212" t="s">
        <v>216</v>
      </c>
      <c r="I6" s="212" t="s">
        <v>225</v>
      </c>
      <c r="J6" s="466" t="s">
        <v>267</v>
      </c>
      <c r="K6" s="284" t="s">
        <v>205</v>
      </c>
      <c r="L6" s="459" t="s">
        <v>217</v>
      </c>
      <c r="M6" s="459" t="s">
        <v>226</v>
      </c>
      <c r="N6" s="459" t="s">
        <v>268</v>
      </c>
      <c r="O6" s="525"/>
    </row>
    <row r="7" spans="1:15" ht="31.5" customHeight="1">
      <c r="A7" s="156"/>
      <c r="B7" s="157" t="s">
        <v>55</v>
      </c>
      <c r="C7" s="289">
        <v>10000</v>
      </c>
      <c r="D7" s="302">
        <f>('Table-8'!F6/'Table-8'!E6)*100-100</f>
        <v>0.9708737864077648</v>
      </c>
      <c r="E7" s="302">
        <f>('Table-8'!G6/'Table-8'!F6)*100-100</f>
        <v>7.45192307692308</v>
      </c>
      <c r="F7" s="302">
        <f>('Table-8'!H6/'Table-8'!G6)*100-100</f>
        <v>-1.0439970171513835</v>
      </c>
      <c r="G7" s="302">
        <f>('Table-8'!J6/'Table-8'!H6)*100-100</f>
        <v>3.8432554634514133</v>
      </c>
      <c r="H7" s="299">
        <f>('Table-8'!K6/'Table-8'!J6)*100-100</f>
        <v>2.394775036284443</v>
      </c>
      <c r="I7" s="302">
        <f>('Table-8'!L6/'Table-8'!K6)*100-100</f>
        <v>5.102763997165141</v>
      </c>
      <c r="J7" s="483">
        <f>('Table-8'!M6/'Table-8'!L6)*100-100</f>
        <v>3.3715441672285777</v>
      </c>
      <c r="K7" s="207">
        <f>('Table-8'!J6/'Table-8'!E6)*100-100</f>
        <v>11.488673139158607</v>
      </c>
      <c r="L7" s="170">
        <f>('Table-8'!K6/'Table-8'!F6)*100-100</f>
        <v>13.060897435897445</v>
      </c>
      <c r="M7" s="170">
        <f>('Table-8'!L6/'Table-8'!G6)*100-100</f>
        <v>10.589112602535437</v>
      </c>
      <c r="N7" s="170">
        <f>('Table-8'!M6/'Table-8'!H6)*100-100</f>
        <v>15.523737754333112</v>
      </c>
      <c r="O7" s="525"/>
    </row>
    <row r="8" spans="1:15" ht="31.5" customHeight="1">
      <c r="A8" s="158">
        <v>0</v>
      </c>
      <c r="B8" s="180" t="s">
        <v>17</v>
      </c>
      <c r="C8" s="213">
        <v>1621</v>
      </c>
      <c r="D8" s="300">
        <f>('Table-8'!F7/'Table-8'!E7)*100-100</f>
        <v>1.4851485148514882</v>
      </c>
      <c r="E8" s="300">
        <f>('Table-8'!G7/'Table-8'!F7)*100-100</f>
        <v>5.0406504065040565</v>
      </c>
      <c r="F8" s="300">
        <f>('Table-8'!H7/'Table-8'!G7)*100-100</f>
        <v>-3.3281733746129873</v>
      </c>
      <c r="G8" s="300">
        <f>('Table-8'!J7/'Table-8'!H7)*100-100</f>
        <v>8.246597277822246</v>
      </c>
      <c r="H8" s="300">
        <f>('Table-8'!K7/'Table-8'!J7)*100-100</f>
        <v>5.1035502958579855</v>
      </c>
      <c r="I8" s="300">
        <f>('Table-8'!L7/'Table-8'!K7)*100-100</f>
        <v>7.248416608022538</v>
      </c>
      <c r="J8" s="484">
        <f>('Table-8'!M7/'Table-8'!L7)*100-100</f>
        <v>3.083989501312317</v>
      </c>
      <c r="K8" s="208">
        <f>('Table-8'!J7/'Table-8'!E7)*100-100</f>
        <v>11.551155115511548</v>
      </c>
      <c r="L8" s="171">
        <f>('Table-8'!K7/'Table-8'!F7)*100-100</f>
        <v>15.528455284552848</v>
      </c>
      <c r="M8" s="171">
        <f>('Table-8'!L7/'Table-8'!G7)*100-100</f>
        <v>17.956656346749227</v>
      </c>
      <c r="N8" s="171">
        <f>('Table-8'!M7/'Table-8'!H7)*100-100</f>
        <v>25.780624499599682</v>
      </c>
      <c r="O8" s="525"/>
    </row>
    <row r="9" spans="1:15" ht="31.5" customHeight="1">
      <c r="A9" s="160">
        <v>2</v>
      </c>
      <c r="B9" s="163" t="s">
        <v>23</v>
      </c>
      <c r="C9" s="213">
        <v>221</v>
      </c>
      <c r="D9" s="300">
        <f>('Table-8'!F8/'Table-8'!E8)*100-100</f>
        <v>3.546099290780134</v>
      </c>
      <c r="E9" s="300">
        <f>('Table-8'!G8/'Table-8'!F8)*100-100</f>
        <v>-1.2176560121765618</v>
      </c>
      <c r="F9" s="300">
        <f>('Table-8'!H8/'Table-8'!G8)*100-100</f>
        <v>5.007704160246533</v>
      </c>
      <c r="G9" s="300">
        <f>('Table-8'!J8/'Table-8'!H8)*100-100</f>
        <v>2.934702861335282</v>
      </c>
      <c r="H9" s="300">
        <f>('Table-8'!K8/'Table-8'!J8)*100-100</f>
        <v>2.922309337134706</v>
      </c>
      <c r="I9" s="300">
        <f>('Table-8'!L8/'Table-8'!K8)*100-100</f>
        <v>3.5318559556786653</v>
      </c>
      <c r="J9" s="484">
        <f>('Table-8'!M8/'Table-8'!L8)*100-100</f>
        <v>2.2742474916388034</v>
      </c>
      <c r="K9" s="208">
        <f>('Table-8'!J8/'Table-8'!E8)*100-100</f>
        <v>10.559495665878643</v>
      </c>
      <c r="L9" s="171">
        <f>('Table-8'!K8/'Table-8'!F8)*100-100</f>
        <v>9.893455098934552</v>
      </c>
      <c r="M9" s="171">
        <f>('Table-8'!L8/'Table-8'!G8)*100-100</f>
        <v>15.177195685670242</v>
      </c>
      <c r="N9" s="171">
        <f>('Table-8'!M8/'Table-8'!H8)*100-100</f>
        <v>12.179016874541432</v>
      </c>
      <c r="O9" s="525"/>
    </row>
    <row r="10" spans="1:15" ht="31.5" customHeight="1">
      <c r="A10" s="162">
        <v>3</v>
      </c>
      <c r="B10" s="163" t="s">
        <v>56</v>
      </c>
      <c r="C10" s="213">
        <v>1789</v>
      </c>
      <c r="D10" s="300">
        <f>('Table-8'!F9/'Table-8'!E9)*100-100</f>
        <v>2.2018348623853257</v>
      </c>
      <c r="E10" s="300">
        <f>('Table-8'!G9/'Table-8'!F9)*100-100</f>
        <v>22.800718132854584</v>
      </c>
      <c r="F10" s="300">
        <f>('Table-8'!H9/'Table-8'!G9)*100-100</f>
        <v>-7.797270955165686</v>
      </c>
      <c r="G10" s="300">
        <f>('Table-8'!J9/'Table-8'!H9)*100-100</f>
        <v>6.395348837209312</v>
      </c>
      <c r="H10" s="300">
        <f>('Table-8'!K9/'Table-8'!J9)*100-100</f>
        <v>4.421261798310965</v>
      </c>
      <c r="I10" s="300">
        <f>('Table-8'!L9/'Table-8'!K9)*100-100</f>
        <v>5.613701236917223</v>
      </c>
      <c r="J10" s="484">
        <f>('Table-8'!M9/'Table-8'!L9)*100-100</f>
        <v>0.5855855855855907</v>
      </c>
      <c r="K10" s="208">
        <f>('Table-8'!J9/'Table-8'!E9)*100-100</f>
        <v>23.119266055045884</v>
      </c>
      <c r="L10" s="171">
        <f>('Table-8'!K9/'Table-8'!F9)*100-100</f>
        <v>25.792938360263307</v>
      </c>
      <c r="M10" s="171">
        <f>('Table-8'!L9/'Table-8'!G9)*100-100</f>
        <v>8.187134502923982</v>
      </c>
      <c r="N10" s="171">
        <f>('Table-8'!M9/'Table-8'!H9)*100-100</f>
        <v>18.023255813953497</v>
      </c>
      <c r="O10" s="525"/>
    </row>
    <row r="11" spans="1:15" ht="31.5" customHeight="1">
      <c r="A11" s="162">
        <v>4</v>
      </c>
      <c r="B11" s="163" t="s">
        <v>57</v>
      </c>
      <c r="C11" s="213">
        <v>113</v>
      </c>
      <c r="D11" s="300">
        <f>('Table-8'!F10/'Table-8'!E10)*100-100</f>
        <v>-1.6949152542372872</v>
      </c>
      <c r="E11" s="300">
        <f>('Table-8'!G10/'Table-8'!F10)*100-100</f>
        <v>-1.4519056261343053</v>
      </c>
      <c r="F11" s="300">
        <f>('Table-8'!H10/'Table-8'!G10)*100-100</f>
        <v>5.248618784530379</v>
      </c>
      <c r="G11" s="300">
        <f>('Table-8'!J10/'Table-8'!H10)*100-100</f>
        <v>0.9623797025371914</v>
      </c>
      <c r="H11" s="300">
        <f>('Table-8'!K10/'Table-8'!J10)*100-100</f>
        <v>-5.459272097053741</v>
      </c>
      <c r="I11" s="300">
        <f>('Table-8'!L10/'Table-8'!K10)*100-100</f>
        <v>5.499541704857933</v>
      </c>
      <c r="J11" s="484">
        <f>('Table-8'!M10/'Table-8'!L10)*100-100</f>
        <v>18.071242397914872</v>
      </c>
      <c r="K11" s="208">
        <f>('Table-8'!J10/'Table-8'!E10)*100-100</f>
        <v>2.9438001784121326</v>
      </c>
      <c r="L11" s="171">
        <f>('Table-8'!K10/'Table-8'!F10)*100-100</f>
        <v>-0.9981851179673384</v>
      </c>
      <c r="M11" s="171">
        <f>('Table-8'!L10/'Table-8'!G10)*100-100</f>
        <v>5.985267034990784</v>
      </c>
      <c r="N11" s="171">
        <f>('Table-8'!M10/'Table-8'!H10)*100-100</f>
        <v>18.8976377952756</v>
      </c>
      <c r="O11" s="525"/>
    </row>
    <row r="12" spans="1:15" ht="31.5" customHeight="1">
      <c r="A12" s="162">
        <v>5</v>
      </c>
      <c r="B12" s="163" t="s">
        <v>58</v>
      </c>
      <c r="C12" s="213">
        <v>467</v>
      </c>
      <c r="D12" s="300">
        <f>('Table-8'!F11/'Table-8'!E11)*100-100</f>
        <v>0.3549245785270614</v>
      </c>
      <c r="E12" s="300">
        <f>('Table-8'!G11/'Table-8'!F11)*100-100</f>
        <v>-0.353669319186551</v>
      </c>
      <c r="F12" s="300">
        <f>('Table-8'!H11/'Table-8'!G11)*100-100</f>
        <v>1.242236024844729</v>
      </c>
      <c r="G12" s="300">
        <f>('Table-8'!J11/'Table-8'!H11)*100-100</f>
        <v>1.4899211218229595</v>
      </c>
      <c r="H12" s="300">
        <f>('Table-8'!K11/'Table-8'!J11)*100-100</f>
        <v>3.972366148531961</v>
      </c>
      <c r="I12" s="300">
        <f>('Table-8'!L11/'Table-8'!K11)*100-100</f>
        <v>3.571428571428555</v>
      </c>
      <c r="J12" s="484">
        <f>('Table-8'!M11/'Table-8'!L11)*100-100</f>
        <v>4.3303929430633445</v>
      </c>
      <c r="K12" s="208">
        <f>('Table-8'!J11/'Table-8'!E11)*100-100</f>
        <v>2.75066548358474</v>
      </c>
      <c r="L12" s="171">
        <f>('Table-8'!K11/'Table-8'!F11)*100-100</f>
        <v>6.454465075154744</v>
      </c>
      <c r="M12" s="171">
        <f>('Table-8'!L11/'Table-8'!G11)*100-100</f>
        <v>10.647737355811884</v>
      </c>
      <c r="N12" s="171">
        <f>('Table-8'!M11/'Table-8'!H11)*100-100</f>
        <v>14.022787028921996</v>
      </c>
      <c r="O12" s="525"/>
    </row>
    <row r="13" spans="1:15" ht="31.5" customHeight="1">
      <c r="A13" s="162">
        <v>6</v>
      </c>
      <c r="B13" s="163" t="s">
        <v>26</v>
      </c>
      <c r="C13" s="213">
        <v>3776</v>
      </c>
      <c r="D13" s="300">
        <f>('Table-8'!F12/'Table-8'!E12)*100-100</f>
        <v>0.4363001745200705</v>
      </c>
      <c r="E13" s="300">
        <f>('Table-8'!G12/'Table-8'!F12)*100-100</f>
        <v>3.562119895742839</v>
      </c>
      <c r="F13" s="300">
        <f>('Table-8'!H12/'Table-8'!G12)*100-100</f>
        <v>2.7684563758389373</v>
      </c>
      <c r="G13" s="300">
        <f>('Table-8'!J12/'Table-8'!H12)*100-100</f>
        <v>1.551020408163268</v>
      </c>
      <c r="H13" s="300">
        <f>('Table-8'!K12/'Table-8'!J12)*100-100</f>
        <v>-0.16077170418006403</v>
      </c>
      <c r="I13" s="300">
        <f>('Table-8'!L12/'Table-8'!K12)*100-100</f>
        <v>4.991948470209337</v>
      </c>
      <c r="J13" s="484">
        <f>('Table-8'!M12/'Table-8'!L12)*100-100</f>
        <v>3.297546012269919</v>
      </c>
      <c r="K13" s="208">
        <f>('Table-8'!J12/'Table-8'!E12)*100-100</f>
        <v>8.551483420593371</v>
      </c>
      <c r="L13" s="171">
        <f>('Table-8'!K12/'Table-8'!F12)*100-100</f>
        <v>7.9061685490877665</v>
      </c>
      <c r="M13" s="171">
        <f>('Table-8'!L12/'Table-8'!G12)*100-100</f>
        <v>9.395973154362423</v>
      </c>
      <c r="N13" s="171">
        <f>('Table-8'!M12/'Table-8'!H12)*100-100</f>
        <v>9.959183673469369</v>
      </c>
      <c r="O13" s="525"/>
    </row>
    <row r="14" spans="1:15" ht="31.5" customHeight="1">
      <c r="A14" s="162">
        <v>7</v>
      </c>
      <c r="B14" s="163" t="s">
        <v>59</v>
      </c>
      <c r="C14" s="213">
        <v>1134</v>
      </c>
      <c r="D14" s="300">
        <f>('Table-8'!F13/'Table-8'!E13)*100-100</f>
        <v>0.09225092250922273</v>
      </c>
      <c r="E14" s="300">
        <f>('Table-8'!G13/'Table-8'!F13)*100-100</f>
        <v>-0.184331797235032</v>
      </c>
      <c r="F14" s="300">
        <f>('Table-8'!H13/'Table-8'!G13)*100-100</f>
        <v>1.3850415512465446</v>
      </c>
      <c r="G14" s="300">
        <f>('Table-8'!J13/'Table-8'!H13)*100-100</f>
        <v>1.0018214936247745</v>
      </c>
      <c r="H14" s="300">
        <f>('Table-8'!K13/'Table-8'!J13)*100-100</f>
        <v>3.4265103697024273</v>
      </c>
      <c r="I14" s="300">
        <f>('Table-8'!L13/'Table-8'!K13)*100-100</f>
        <v>3.400174367916293</v>
      </c>
      <c r="J14" s="484">
        <f>('Table-8'!M13/'Table-8'!L13)*100-100</f>
        <v>4.5531197301855</v>
      </c>
      <c r="K14" s="208">
        <f>('Table-8'!J13/'Table-8'!E13)*100-100</f>
        <v>2.3062730627306394</v>
      </c>
      <c r="L14" s="171">
        <f>('Table-8'!K13/'Table-8'!F13)*100-100</f>
        <v>5.714285714285722</v>
      </c>
      <c r="M14" s="171">
        <f>('Table-8'!L13/'Table-8'!G13)*100-100</f>
        <v>9.510618651892884</v>
      </c>
      <c r="N14" s="171">
        <f>('Table-8'!M13/'Table-8'!H13)*100-100</f>
        <v>12.93260473588343</v>
      </c>
      <c r="O14" s="525"/>
    </row>
    <row r="15" spans="1:15" ht="31.5" customHeight="1">
      <c r="A15" s="164">
        <v>8</v>
      </c>
      <c r="B15" s="290" t="s">
        <v>33</v>
      </c>
      <c r="C15" s="291">
        <v>879</v>
      </c>
      <c r="D15" s="297">
        <f>('Table-8'!F14/'Table-8'!E14)*100-100</f>
        <v>-0.4488330341113027</v>
      </c>
      <c r="E15" s="297">
        <f>('Table-8'!G14/'Table-8'!F14)*100-100</f>
        <v>1.1722272317403082</v>
      </c>
      <c r="F15" s="297">
        <f>('Table-8'!H14/'Table-8'!G14)*100-100</f>
        <v>4.3672014260249625</v>
      </c>
      <c r="G15" s="297">
        <f>('Table-8'!J14/'Table-8'!H14)*100-100</f>
        <v>2.134927412467974</v>
      </c>
      <c r="H15" s="297">
        <f>('Table-8'!K14/'Table-8'!J14)*100-100</f>
        <v>-0.2508361204013312</v>
      </c>
      <c r="I15" s="297">
        <f>('Table-8'!L14/'Table-8'!K14)*100-100</f>
        <v>2.5984911986588486</v>
      </c>
      <c r="J15" s="485">
        <f>('Table-8'!M14/'Table-8'!L14)*100-100</f>
        <v>11.356209150326805</v>
      </c>
      <c r="K15" s="222">
        <f>('Table-8'!J14/'Table-8'!E14)*100-100</f>
        <v>7.360861759425475</v>
      </c>
      <c r="L15" s="166">
        <f>('Table-8'!K14/'Table-8'!F14)*100-100</f>
        <v>7.574391343552733</v>
      </c>
      <c r="M15" s="166">
        <f>('Table-8'!L14/'Table-8'!G14)*100-100</f>
        <v>9.09090909090908</v>
      </c>
      <c r="N15" s="166">
        <f>('Table-8'!M14/'Table-8'!H14)*100-100</f>
        <v>16.39624252775407</v>
      </c>
      <c r="O15" s="525"/>
    </row>
    <row r="16" ht="12.75">
      <c r="O16" s="525"/>
    </row>
    <row r="17" spans="1:15" ht="15" customHeight="1">
      <c r="A17" s="167" t="s">
        <v>151</v>
      </c>
      <c r="O17" s="525"/>
    </row>
    <row r="18" ht="15" customHeight="1">
      <c r="O18" s="525"/>
    </row>
    <row r="19" spans="1:15" ht="12.75">
      <c r="A19" s="190"/>
      <c r="B19" s="190"/>
      <c r="C19" s="190"/>
      <c r="D19" s="191"/>
      <c r="E19" s="191"/>
      <c r="F19" s="191"/>
      <c r="G19" s="191"/>
      <c r="H19" s="191"/>
      <c r="I19" s="191"/>
      <c r="J19" s="191"/>
      <c r="K19" s="191"/>
      <c r="L19" s="191"/>
      <c r="M19" s="191"/>
      <c r="N19" s="191"/>
      <c r="O19" s="525"/>
    </row>
    <row r="20" spans="4:15" ht="12.75">
      <c r="D20" s="189"/>
      <c r="E20" s="189"/>
      <c r="F20" s="189"/>
      <c r="G20" s="189"/>
      <c r="H20" s="189"/>
      <c r="I20" s="189"/>
      <c r="J20" s="189"/>
      <c r="K20" s="189"/>
      <c r="L20" s="189"/>
      <c r="M20" s="189"/>
      <c r="N20" s="189"/>
      <c r="O20" s="276"/>
    </row>
    <row r="21" spans="4:15" ht="12.75">
      <c r="D21" s="189"/>
      <c r="E21" s="189"/>
      <c r="F21" s="189"/>
      <c r="G21" s="189"/>
      <c r="H21" s="189"/>
      <c r="I21" s="189"/>
      <c r="J21" s="189"/>
      <c r="K21" s="189"/>
      <c r="L21" s="189"/>
      <c r="M21" s="189"/>
      <c r="N21" s="189"/>
      <c r="O21" s="292"/>
    </row>
    <row r="22" spans="4:14" ht="12.75">
      <c r="D22" s="189"/>
      <c r="E22" s="189"/>
      <c r="F22" s="189"/>
      <c r="G22" s="189"/>
      <c r="H22" s="189"/>
      <c r="I22" s="189"/>
      <c r="J22" s="189"/>
      <c r="K22" s="189"/>
      <c r="L22" s="189"/>
      <c r="M22" s="189"/>
      <c r="N22" s="189"/>
    </row>
    <row r="23" spans="4:14" ht="12.75">
      <c r="D23" s="189"/>
      <c r="E23" s="189"/>
      <c r="F23" s="189"/>
      <c r="G23" s="189"/>
      <c r="H23" s="189"/>
      <c r="I23" s="189"/>
      <c r="J23" s="189"/>
      <c r="K23" s="189"/>
      <c r="L23" s="189"/>
      <c r="M23" s="189"/>
      <c r="N23" s="189"/>
    </row>
    <row r="24" spans="4:14" ht="12.75">
      <c r="D24" s="189"/>
      <c r="E24" s="189"/>
      <c r="F24" s="189"/>
      <c r="G24" s="189"/>
      <c r="H24" s="189"/>
      <c r="I24" s="189"/>
      <c r="J24" s="189"/>
      <c r="K24" s="189"/>
      <c r="L24" s="189"/>
      <c r="M24" s="189"/>
      <c r="N24" s="189"/>
    </row>
    <row r="25" spans="4:14" ht="12.75">
      <c r="D25" s="189"/>
      <c r="E25" s="189"/>
      <c r="F25" s="189"/>
      <c r="G25" s="189"/>
      <c r="H25" s="189"/>
      <c r="I25" s="189"/>
      <c r="J25" s="189"/>
      <c r="K25" s="189"/>
      <c r="L25" s="189"/>
      <c r="M25" s="189"/>
      <c r="N25" s="189"/>
    </row>
    <row r="26" spans="4:14" ht="12.75">
      <c r="D26" s="189"/>
      <c r="E26" s="189"/>
      <c r="F26" s="189"/>
      <c r="G26" s="189"/>
      <c r="H26" s="189"/>
      <c r="I26" s="189"/>
      <c r="J26" s="189"/>
      <c r="K26" s="189"/>
      <c r="L26" s="189"/>
      <c r="M26" s="189"/>
      <c r="N26" s="189"/>
    </row>
    <row r="27" spans="4:14" ht="12.75">
      <c r="D27" s="189"/>
      <c r="E27" s="189"/>
      <c r="F27" s="189"/>
      <c r="G27" s="189"/>
      <c r="H27" s="189"/>
      <c r="I27" s="189"/>
      <c r="J27" s="189"/>
      <c r="K27" s="189"/>
      <c r="L27" s="189"/>
      <c r="M27" s="189"/>
      <c r="N27" s="189"/>
    </row>
    <row r="28" spans="4:14" ht="12.75">
      <c r="D28" s="189"/>
      <c r="E28" s="189"/>
      <c r="F28" s="189"/>
      <c r="G28" s="189"/>
      <c r="H28" s="189"/>
      <c r="I28" s="189"/>
      <c r="J28" s="189"/>
      <c r="K28" s="189"/>
      <c r="L28" s="189"/>
      <c r="M28" s="189"/>
      <c r="N28" s="189"/>
    </row>
    <row r="29" spans="4:14" ht="12.75">
      <c r="D29" s="189"/>
      <c r="E29" s="189"/>
      <c r="F29" s="189"/>
      <c r="G29" s="189"/>
      <c r="H29" s="189"/>
      <c r="I29" s="189"/>
      <c r="J29" s="189"/>
      <c r="K29" s="189"/>
      <c r="L29" s="189"/>
      <c r="M29" s="189"/>
      <c r="N29" s="189"/>
    </row>
    <row r="30" spans="4:14" ht="12.75">
      <c r="D30" s="189"/>
      <c r="E30" s="189"/>
      <c r="F30" s="189"/>
      <c r="G30" s="189"/>
      <c r="H30" s="189"/>
      <c r="I30" s="189"/>
      <c r="J30" s="189"/>
      <c r="K30" s="189"/>
      <c r="L30" s="189"/>
      <c r="M30" s="189"/>
      <c r="N30" s="189"/>
    </row>
    <row r="31" spans="4:14" ht="12.75">
      <c r="D31" s="189"/>
      <c r="E31" s="189"/>
      <c r="F31" s="189"/>
      <c r="G31" s="189"/>
      <c r="H31" s="189"/>
      <c r="I31" s="189"/>
      <c r="J31" s="189"/>
      <c r="K31" s="189"/>
      <c r="L31" s="189"/>
      <c r="M31" s="189"/>
      <c r="N31" s="189"/>
    </row>
    <row r="32" spans="4:14" ht="12.75">
      <c r="D32" s="189"/>
      <c r="E32" s="189"/>
      <c r="F32" s="189"/>
      <c r="G32" s="189"/>
      <c r="H32" s="189"/>
      <c r="I32" s="189"/>
      <c r="J32" s="189"/>
      <c r="K32" s="189"/>
      <c r="L32" s="189"/>
      <c r="M32" s="189"/>
      <c r="N32" s="189"/>
    </row>
    <row r="33" spans="4:14" ht="12.75">
      <c r="D33" s="189"/>
      <c r="E33" s="189"/>
      <c r="F33" s="189"/>
      <c r="G33" s="189"/>
      <c r="H33" s="189"/>
      <c r="I33" s="189"/>
      <c r="J33" s="189"/>
      <c r="K33" s="189"/>
      <c r="L33" s="189"/>
      <c r="M33" s="189"/>
      <c r="N33" s="189"/>
    </row>
    <row r="34" spans="4:14" ht="12.75">
      <c r="D34" s="189"/>
      <c r="E34" s="189"/>
      <c r="F34" s="189"/>
      <c r="G34" s="189"/>
      <c r="H34" s="189"/>
      <c r="I34" s="189"/>
      <c r="J34" s="189"/>
      <c r="K34" s="189"/>
      <c r="L34" s="189"/>
      <c r="M34" s="189"/>
      <c r="N34" s="189"/>
    </row>
    <row r="35" spans="4:14" ht="12.75">
      <c r="D35" s="189"/>
      <c r="E35" s="189"/>
      <c r="F35" s="189"/>
      <c r="G35" s="189"/>
      <c r="H35" s="189"/>
      <c r="I35" s="189"/>
      <c r="J35" s="189"/>
      <c r="K35" s="189"/>
      <c r="L35" s="189"/>
      <c r="M35" s="189"/>
      <c r="N35" s="189"/>
    </row>
    <row r="36" spans="4:14" ht="12.75">
      <c r="D36" s="189"/>
      <c r="E36" s="189"/>
      <c r="F36" s="189"/>
      <c r="G36" s="189"/>
      <c r="H36" s="189"/>
      <c r="I36" s="189"/>
      <c r="J36" s="189"/>
      <c r="K36" s="189"/>
      <c r="L36" s="189"/>
      <c r="M36" s="189"/>
      <c r="N36" s="189"/>
    </row>
    <row r="37" spans="4:14" ht="12.75">
      <c r="D37" s="189"/>
      <c r="E37" s="189"/>
      <c r="F37" s="189"/>
      <c r="G37" s="189"/>
      <c r="H37" s="189"/>
      <c r="I37" s="189"/>
      <c r="J37" s="189"/>
      <c r="K37" s="189"/>
      <c r="L37" s="189"/>
      <c r="M37" s="189"/>
      <c r="N37" s="189"/>
    </row>
    <row r="38" spans="4:14" ht="12.75">
      <c r="D38" s="189"/>
      <c r="E38" s="189"/>
      <c r="F38" s="189"/>
      <c r="G38" s="189"/>
      <c r="H38" s="189"/>
      <c r="I38" s="189"/>
      <c r="J38" s="189"/>
      <c r="K38" s="189"/>
      <c r="L38" s="189"/>
      <c r="M38" s="189"/>
      <c r="N38" s="189"/>
    </row>
    <row r="39" spans="4:14" ht="12.75">
      <c r="D39" s="189"/>
      <c r="E39" s="189"/>
      <c r="F39" s="189"/>
      <c r="G39" s="189"/>
      <c r="H39" s="189"/>
      <c r="I39" s="189"/>
      <c r="J39" s="189"/>
      <c r="K39" s="189"/>
      <c r="L39" s="189"/>
      <c r="M39" s="189"/>
      <c r="N39" s="189"/>
    </row>
    <row r="40" spans="4:14" ht="12.75">
      <c r="D40" s="189"/>
      <c r="E40" s="189"/>
      <c r="F40" s="189"/>
      <c r="G40" s="189"/>
      <c r="H40" s="189"/>
      <c r="I40" s="189"/>
      <c r="J40" s="189"/>
      <c r="K40" s="189"/>
      <c r="L40" s="189"/>
      <c r="M40" s="189"/>
      <c r="N40" s="189"/>
    </row>
    <row r="41" spans="4:14" ht="12.75">
      <c r="D41" s="189"/>
      <c r="E41" s="189"/>
      <c r="F41" s="189"/>
      <c r="G41" s="189"/>
      <c r="H41" s="189"/>
      <c r="I41" s="189"/>
      <c r="J41" s="189"/>
      <c r="K41" s="189"/>
      <c r="L41" s="189"/>
      <c r="M41" s="189"/>
      <c r="N41" s="189"/>
    </row>
    <row r="42" spans="4:14" ht="12.75">
      <c r="D42" s="189"/>
      <c r="E42" s="189"/>
      <c r="F42" s="189"/>
      <c r="G42" s="189"/>
      <c r="H42" s="189"/>
      <c r="I42" s="189"/>
      <c r="J42" s="189"/>
      <c r="K42" s="189"/>
      <c r="L42" s="189"/>
      <c r="M42" s="189"/>
      <c r="N42" s="189"/>
    </row>
    <row r="43" spans="4:14" ht="12.75">
      <c r="D43" s="189"/>
      <c r="E43" s="189"/>
      <c r="F43" s="189"/>
      <c r="G43" s="189"/>
      <c r="H43" s="189"/>
      <c r="I43" s="189"/>
      <c r="J43" s="189"/>
      <c r="K43" s="189"/>
      <c r="L43" s="189"/>
      <c r="M43" s="189"/>
      <c r="N43" s="189"/>
    </row>
    <row r="44" spans="4:14" ht="12.75">
      <c r="D44" s="189"/>
      <c r="E44" s="189"/>
      <c r="F44" s="189"/>
      <c r="G44" s="189"/>
      <c r="H44" s="189"/>
      <c r="I44" s="189"/>
      <c r="J44" s="189"/>
      <c r="K44" s="189"/>
      <c r="L44" s="189"/>
      <c r="M44" s="189"/>
      <c r="N44" s="189"/>
    </row>
    <row r="45" spans="4:14" ht="12.75">
      <c r="D45" s="189"/>
      <c r="E45" s="189"/>
      <c r="F45" s="189"/>
      <c r="G45" s="189"/>
      <c r="H45" s="189"/>
      <c r="I45" s="189"/>
      <c r="J45" s="189"/>
      <c r="K45" s="189"/>
      <c r="L45" s="189"/>
      <c r="M45" s="189"/>
      <c r="N45" s="189"/>
    </row>
    <row r="46" spans="4:14" ht="12.75">
      <c r="D46" s="189"/>
      <c r="E46" s="189"/>
      <c r="F46" s="189"/>
      <c r="G46" s="189"/>
      <c r="H46" s="189"/>
      <c r="I46" s="189"/>
      <c r="J46" s="189"/>
      <c r="K46" s="189"/>
      <c r="L46" s="189"/>
      <c r="M46" s="189"/>
      <c r="N46" s="189"/>
    </row>
    <row r="47" spans="4:14" ht="12.75">
      <c r="D47" s="189"/>
      <c r="E47" s="189"/>
      <c r="F47" s="189"/>
      <c r="G47" s="189"/>
      <c r="H47" s="189"/>
      <c r="I47" s="189"/>
      <c r="J47" s="189"/>
      <c r="K47" s="189"/>
      <c r="L47" s="189"/>
      <c r="M47" s="189"/>
      <c r="N47" s="189"/>
    </row>
    <row r="48" spans="4:14" ht="12.75">
      <c r="D48" s="189"/>
      <c r="E48" s="189"/>
      <c r="F48" s="189"/>
      <c r="G48" s="189"/>
      <c r="H48" s="189"/>
      <c r="I48" s="189"/>
      <c r="J48" s="189"/>
      <c r="K48" s="189"/>
      <c r="L48" s="189"/>
      <c r="M48" s="189"/>
      <c r="N48" s="189"/>
    </row>
    <row r="49" spans="4:14" ht="12.75">
      <c r="D49" s="189"/>
      <c r="E49" s="189"/>
      <c r="F49" s="189"/>
      <c r="G49" s="189"/>
      <c r="H49" s="189"/>
      <c r="I49" s="189"/>
      <c r="J49" s="189"/>
      <c r="K49" s="189"/>
      <c r="L49" s="189"/>
      <c r="M49" s="189"/>
      <c r="N49" s="189"/>
    </row>
    <row r="50" spans="4:14" ht="12.75">
      <c r="D50" s="189"/>
      <c r="E50" s="189"/>
      <c r="F50" s="189"/>
      <c r="G50" s="189"/>
      <c r="H50" s="189"/>
      <c r="I50" s="189"/>
      <c r="J50" s="189"/>
      <c r="K50" s="189"/>
      <c r="L50" s="189"/>
      <c r="M50" s="189"/>
      <c r="N50" s="189"/>
    </row>
    <row r="51" spans="4:14" ht="12.75">
      <c r="D51" s="189"/>
      <c r="E51" s="189"/>
      <c r="F51" s="189"/>
      <c r="G51" s="189"/>
      <c r="H51" s="189"/>
      <c r="I51" s="189"/>
      <c r="J51" s="189"/>
      <c r="K51" s="189"/>
      <c r="L51" s="189"/>
      <c r="M51" s="189"/>
      <c r="N51" s="189"/>
    </row>
    <row r="52" spans="4:14" ht="12.75">
      <c r="D52" s="189"/>
      <c r="E52" s="189"/>
      <c r="F52" s="189"/>
      <c r="G52" s="189"/>
      <c r="H52" s="189"/>
      <c r="I52" s="189"/>
      <c r="J52" s="189"/>
      <c r="K52" s="189"/>
      <c r="L52" s="189"/>
      <c r="M52" s="189"/>
      <c r="N52" s="189"/>
    </row>
    <row r="53" spans="4:14" ht="12.75">
      <c r="D53" s="189"/>
      <c r="E53" s="189"/>
      <c r="F53" s="189"/>
      <c r="G53" s="189"/>
      <c r="H53" s="189"/>
      <c r="I53" s="189"/>
      <c r="J53" s="189"/>
      <c r="K53" s="189"/>
      <c r="L53" s="189"/>
      <c r="M53" s="189"/>
      <c r="N53" s="189"/>
    </row>
    <row r="54" spans="4:14" ht="12.75">
      <c r="D54" s="189"/>
      <c r="E54" s="189"/>
      <c r="F54" s="189"/>
      <c r="G54" s="189"/>
      <c r="H54" s="189"/>
      <c r="I54" s="189"/>
      <c r="J54" s="189"/>
      <c r="K54" s="189"/>
      <c r="L54" s="189"/>
      <c r="M54" s="189"/>
      <c r="N54" s="189"/>
    </row>
    <row r="55" spans="4:14" ht="12.75">
      <c r="D55" s="189"/>
      <c r="E55" s="189"/>
      <c r="F55" s="189"/>
      <c r="G55" s="189"/>
      <c r="H55" s="189"/>
      <c r="I55" s="189"/>
      <c r="J55" s="189"/>
      <c r="K55" s="189"/>
      <c r="L55" s="189"/>
      <c r="M55" s="189"/>
      <c r="N55" s="189"/>
    </row>
    <row r="56" spans="4:14" ht="12.75">
      <c r="D56" s="189"/>
      <c r="E56" s="189"/>
      <c r="F56" s="189"/>
      <c r="G56" s="189"/>
      <c r="H56" s="189"/>
      <c r="I56" s="189"/>
      <c r="J56" s="189"/>
      <c r="K56" s="189"/>
      <c r="L56" s="189"/>
      <c r="M56" s="189"/>
      <c r="N56" s="189"/>
    </row>
    <row r="57" spans="4:14" ht="12.75">
      <c r="D57" s="189"/>
      <c r="E57" s="189"/>
      <c r="F57" s="189"/>
      <c r="G57" s="189"/>
      <c r="H57" s="189"/>
      <c r="I57" s="189"/>
      <c r="J57" s="189"/>
      <c r="K57" s="189"/>
      <c r="L57" s="189"/>
      <c r="M57" s="189"/>
      <c r="N57" s="189"/>
    </row>
    <row r="58" spans="4:14" ht="12.75">
      <c r="D58" s="189"/>
      <c r="E58" s="189"/>
      <c r="F58" s="189"/>
      <c r="G58" s="189"/>
      <c r="H58" s="189"/>
      <c r="I58" s="189"/>
      <c r="J58" s="189"/>
      <c r="K58" s="189"/>
      <c r="L58" s="189"/>
      <c r="M58" s="189"/>
      <c r="N58" s="189"/>
    </row>
    <row r="59" spans="4:14" ht="12.75">
      <c r="D59" s="189"/>
      <c r="E59" s="189"/>
      <c r="F59" s="189"/>
      <c r="G59" s="189"/>
      <c r="H59" s="189"/>
      <c r="I59" s="189"/>
      <c r="J59" s="189"/>
      <c r="K59" s="189"/>
      <c r="L59" s="189"/>
      <c r="M59" s="189"/>
      <c r="N59" s="189"/>
    </row>
    <row r="60" spans="4:14" ht="12.75">
      <c r="D60" s="189"/>
      <c r="E60" s="189"/>
      <c r="F60" s="189"/>
      <c r="G60" s="189"/>
      <c r="H60" s="189"/>
      <c r="I60" s="189"/>
      <c r="J60" s="189"/>
      <c r="K60" s="189"/>
      <c r="L60" s="189"/>
      <c r="M60" s="189"/>
      <c r="N60" s="189"/>
    </row>
    <row r="61" spans="4:14" ht="12.75">
      <c r="D61" s="189"/>
      <c r="E61" s="189"/>
      <c r="F61" s="189"/>
      <c r="G61" s="189"/>
      <c r="H61" s="189"/>
      <c r="I61" s="189"/>
      <c r="J61" s="189"/>
      <c r="K61" s="189"/>
      <c r="L61" s="189"/>
      <c r="M61" s="189"/>
      <c r="N61" s="189"/>
    </row>
    <row r="62" spans="4:14" ht="12.75">
      <c r="D62" s="189"/>
      <c r="E62" s="189"/>
      <c r="F62" s="189"/>
      <c r="G62" s="189"/>
      <c r="H62" s="189"/>
      <c r="I62" s="189"/>
      <c r="J62" s="189"/>
      <c r="K62" s="189"/>
      <c r="L62" s="189"/>
      <c r="M62" s="189"/>
      <c r="N62" s="189"/>
    </row>
    <row r="63" spans="4:14" ht="12.75">
      <c r="D63" s="189"/>
      <c r="E63" s="189"/>
      <c r="F63" s="189"/>
      <c r="G63" s="189"/>
      <c r="H63" s="189"/>
      <c r="I63" s="189"/>
      <c r="J63" s="189"/>
      <c r="K63" s="189"/>
      <c r="L63" s="189"/>
      <c r="M63" s="189"/>
      <c r="N63" s="189"/>
    </row>
    <row r="64" spans="4:14" ht="12.75">
      <c r="D64" s="189"/>
      <c r="E64" s="189"/>
      <c r="F64" s="189"/>
      <c r="G64" s="189"/>
      <c r="H64" s="189"/>
      <c r="I64" s="189"/>
      <c r="J64" s="189"/>
      <c r="K64" s="189"/>
      <c r="L64" s="189"/>
      <c r="M64" s="189"/>
      <c r="N64" s="189"/>
    </row>
    <row r="65" spans="4:14" ht="12.75">
      <c r="D65" s="189"/>
      <c r="E65" s="189"/>
      <c r="F65" s="189"/>
      <c r="G65" s="189"/>
      <c r="H65" s="189"/>
      <c r="I65" s="189"/>
      <c r="J65" s="189"/>
      <c r="K65" s="189"/>
      <c r="L65" s="189"/>
      <c r="M65" s="189"/>
      <c r="N65" s="189"/>
    </row>
    <row r="66" spans="4:14" ht="12.75">
      <c r="D66" s="189"/>
      <c r="E66" s="189"/>
      <c r="F66" s="189"/>
      <c r="G66" s="189"/>
      <c r="H66" s="189"/>
      <c r="I66" s="189"/>
      <c r="J66" s="189"/>
      <c r="K66" s="189"/>
      <c r="L66" s="189"/>
      <c r="M66" s="189"/>
      <c r="N66" s="189"/>
    </row>
    <row r="67" spans="4:14" ht="12.75">
      <c r="D67" s="189"/>
      <c r="E67" s="189"/>
      <c r="F67" s="189"/>
      <c r="G67" s="189"/>
      <c r="H67" s="189"/>
      <c r="I67" s="189"/>
      <c r="J67" s="189"/>
      <c r="K67" s="189"/>
      <c r="L67" s="189"/>
      <c r="M67" s="189"/>
      <c r="N67" s="189"/>
    </row>
    <row r="68" spans="4:14" ht="12.75">
      <c r="D68" s="189"/>
      <c r="E68" s="189"/>
      <c r="F68" s="189"/>
      <c r="G68" s="189"/>
      <c r="H68" s="189"/>
      <c r="I68" s="189"/>
      <c r="J68" s="189"/>
      <c r="K68" s="189"/>
      <c r="L68" s="189"/>
      <c r="M68" s="189"/>
      <c r="N68" s="189"/>
    </row>
    <row r="69" spans="4:14" ht="12.75">
      <c r="D69" s="189"/>
      <c r="E69" s="189"/>
      <c r="F69" s="189"/>
      <c r="G69" s="189"/>
      <c r="H69" s="189"/>
      <c r="I69" s="189"/>
      <c r="J69" s="189"/>
      <c r="K69" s="189"/>
      <c r="L69" s="189"/>
      <c r="M69" s="189"/>
      <c r="N69" s="189"/>
    </row>
    <row r="70" spans="4:14" ht="12.75">
      <c r="D70" s="189"/>
      <c r="E70" s="189"/>
      <c r="F70" s="189"/>
      <c r="G70" s="189"/>
      <c r="H70" s="189"/>
      <c r="I70" s="189"/>
      <c r="J70" s="189"/>
      <c r="K70" s="189"/>
      <c r="L70" s="189"/>
      <c r="M70" s="189"/>
      <c r="N70" s="189"/>
    </row>
    <row r="71" spans="4:14" ht="12.75">
      <c r="D71" s="189"/>
      <c r="E71" s="189"/>
      <c r="F71" s="189"/>
      <c r="G71" s="189"/>
      <c r="H71" s="189"/>
      <c r="I71" s="189"/>
      <c r="J71" s="189"/>
      <c r="K71" s="189"/>
      <c r="L71" s="189"/>
      <c r="M71" s="189"/>
      <c r="N71" s="189"/>
    </row>
    <row r="72" spans="4:14" ht="12.75">
      <c r="D72" s="189"/>
      <c r="E72" s="189"/>
      <c r="F72" s="189"/>
      <c r="G72" s="189"/>
      <c r="H72" s="189"/>
      <c r="I72" s="189"/>
      <c r="J72" s="189"/>
      <c r="K72" s="189"/>
      <c r="L72" s="189"/>
      <c r="M72" s="189"/>
      <c r="N72" s="189"/>
    </row>
    <row r="73" spans="4:14" ht="12.75">
      <c r="D73" s="189"/>
      <c r="E73" s="189"/>
      <c r="F73" s="189"/>
      <c r="G73" s="189"/>
      <c r="H73" s="189"/>
      <c r="I73" s="189"/>
      <c r="J73" s="189"/>
      <c r="K73" s="189"/>
      <c r="L73" s="189"/>
      <c r="M73" s="189"/>
      <c r="N73" s="189"/>
    </row>
    <row r="74" spans="4:14" ht="12.75">
      <c r="D74" s="189"/>
      <c r="E74" s="189"/>
      <c r="F74" s="189"/>
      <c r="G74" s="189"/>
      <c r="H74" s="189"/>
      <c r="I74" s="189"/>
      <c r="J74" s="189"/>
      <c r="K74" s="189"/>
      <c r="L74" s="189"/>
      <c r="M74" s="189"/>
      <c r="N74" s="189"/>
    </row>
    <row r="75" spans="4:14" ht="12.75">
      <c r="D75" s="189"/>
      <c r="E75" s="189"/>
      <c r="F75" s="189"/>
      <c r="G75" s="189"/>
      <c r="H75" s="189"/>
      <c r="I75" s="189"/>
      <c r="J75" s="189"/>
      <c r="K75" s="189"/>
      <c r="L75" s="189"/>
      <c r="M75" s="189"/>
      <c r="N75" s="189"/>
    </row>
    <row r="76" spans="4:14" ht="12.75">
      <c r="D76" s="189"/>
      <c r="E76" s="189"/>
      <c r="F76" s="189"/>
      <c r="G76" s="189"/>
      <c r="H76" s="189"/>
      <c r="I76" s="189"/>
      <c r="J76" s="189"/>
      <c r="K76" s="189"/>
      <c r="L76" s="189"/>
      <c r="M76" s="189"/>
      <c r="N76" s="189"/>
    </row>
    <row r="77" spans="4:14" ht="12.75">
      <c r="D77" s="189"/>
      <c r="E77" s="189"/>
      <c r="F77" s="189"/>
      <c r="G77" s="189"/>
      <c r="H77" s="189"/>
      <c r="I77" s="189"/>
      <c r="J77" s="189"/>
      <c r="K77" s="189"/>
      <c r="L77" s="189"/>
      <c r="M77" s="189"/>
      <c r="N77" s="189"/>
    </row>
    <row r="78" spans="4:14" ht="12.75">
      <c r="D78" s="189"/>
      <c r="E78" s="189"/>
      <c r="F78" s="189"/>
      <c r="G78" s="189"/>
      <c r="H78" s="189"/>
      <c r="I78" s="189"/>
      <c r="J78" s="189"/>
      <c r="K78" s="189"/>
      <c r="L78" s="189"/>
      <c r="M78" s="189"/>
      <c r="N78" s="189"/>
    </row>
    <row r="79" spans="4:14" ht="12.75">
      <c r="D79" s="189"/>
      <c r="E79" s="189"/>
      <c r="F79" s="189"/>
      <c r="G79" s="189"/>
      <c r="H79" s="189"/>
      <c r="I79" s="189"/>
      <c r="J79" s="189"/>
      <c r="K79" s="189"/>
      <c r="L79" s="189"/>
      <c r="M79" s="189"/>
      <c r="N79" s="189"/>
    </row>
    <row r="80" spans="4:14" ht="12.75">
      <c r="D80" s="189"/>
      <c r="E80" s="189"/>
      <c r="F80" s="189"/>
      <c r="G80" s="189"/>
      <c r="H80" s="189"/>
      <c r="I80" s="189"/>
      <c r="J80" s="189"/>
      <c r="K80" s="189"/>
      <c r="L80" s="189"/>
      <c r="M80" s="189"/>
      <c r="N80" s="189"/>
    </row>
    <row r="81" spans="4:14" ht="12.75">
      <c r="D81" s="189"/>
      <c r="E81" s="189"/>
      <c r="F81" s="189"/>
      <c r="G81" s="189"/>
      <c r="H81" s="189"/>
      <c r="I81" s="189"/>
      <c r="J81" s="189"/>
      <c r="K81" s="189"/>
      <c r="L81" s="189"/>
      <c r="M81" s="189"/>
      <c r="N81" s="189"/>
    </row>
    <row r="82" spans="4:14" ht="12.75">
      <c r="D82" s="189"/>
      <c r="E82" s="189"/>
      <c r="F82" s="189"/>
      <c r="G82" s="189"/>
      <c r="H82" s="189"/>
      <c r="I82" s="189"/>
      <c r="J82" s="189"/>
      <c r="K82" s="189"/>
      <c r="L82" s="189"/>
      <c r="M82" s="189"/>
      <c r="N82" s="189"/>
    </row>
    <row r="83" spans="4:14" ht="12.75">
      <c r="D83" s="189"/>
      <c r="E83" s="189"/>
      <c r="F83" s="189"/>
      <c r="G83" s="189"/>
      <c r="H83" s="189"/>
      <c r="I83" s="189"/>
      <c r="J83" s="189"/>
      <c r="K83" s="189"/>
      <c r="L83" s="189"/>
      <c r="M83" s="189"/>
      <c r="N83" s="189"/>
    </row>
    <row r="84" spans="4:14" ht="12.75">
      <c r="D84" s="189"/>
      <c r="E84" s="189"/>
      <c r="F84" s="189"/>
      <c r="G84" s="189"/>
      <c r="H84" s="189"/>
      <c r="I84" s="189"/>
      <c r="J84" s="189"/>
      <c r="K84" s="189"/>
      <c r="L84" s="189"/>
      <c r="M84" s="189"/>
      <c r="N84" s="189"/>
    </row>
    <row r="85" spans="4:14" ht="12.75">
      <c r="D85" s="189"/>
      <c r="E85" s="189"/>
      <c r="F85" s="189"/>
      <c r="G85" s="189"/>
      <c r="H85" s="189"/>
      <c r="I85" s="189"/>
      <c r="J85" s="189"/>
      <c r="K85" s="189"/>
      <c r="L85" s="189"/>
      <c r="M85" s="189"/>
      <c r="N85" s="189"/>
    </row>
    <row r="86" spans="4:14" ht="12.75">
      <c r="D86" s="189"/>
      <c r="E86" s="189"/>
      <c r="F86" s="189"/>
      <c r="G86" s="189"/>
      <c r="H86" s="189"/>
      <c r="I86" s="189"/>
      <c r="J86" s="189"/>
      <c r="K86" s="189"/>
      <c r="L86" s="189"/>
      <c r="M86" s="189"/>
      <c r="N86" s="189"/>
    </row>
    <row r="87" spans="4:14" ht="12.75">
      <c r="D87" s="189"/>
      <c r="E87" s="189"/>
      <c r="F87" s="189"/>
      <c r="G87" s="189"/>
      <c r="H87" s="189"/>
      <c r="I87" s="189"/>
      <c r="J87" s="189"/>
      <c r="K87" s="189"/>
      <c r="L87" s="189"/>
      <c r="M87" s="189"/>
      <c r="N87" s="189"/>
    </row>
    <row r="88" spans="4:14" ht="12.75">
      <c r="D88" s="189"/>
      <c r="E88" s="189"/>
      <c r="F88" s="189"/>
      <c r="G88" s="189"/>
      <c r="H88" s="189"/>
      <c r="I88" s="189"/>
      <c r="J88" s="189"/>
      <c r="K88" s="189"/>
      <c r="L88" s="189"/>
      <c r="M88" s="189"/>
      <c r="N88" s="189"/>
    </row>
    <row r="89" spans="4:14" ht="12.75">
      <c r="D89" s="189"/>
      <c r="E89" s="189"/>
      <c r="F89" s="189"/>
      <c r="G89" s="189"/>
      <c r="H89" s="189"/>
      <c r="I89" s="189"/>
      <c r="J89" s="189"/>
      <c r="K89" s="189"/>
      <c r="L89" s="189"/>
      <c r="M89" s="189"/>
      <c r="N89" s="189"/>
    </row>
    <row r="90" spans="4:14" ht="12.75">
      <c r="D90" s="189"/>
      <c r="E90" s="189"/>
      <c r="F90" s="189"/>
      <c r="G90" s="189"/>
      <c r="H90" s="189"/>
      <c r="I90" s="189"/>
      <c r="J90" s="189"/>
      <c r="K90" s="189"/>
      <c r="L90" s="189"/>
      <c r="M90" s="189"/>
      <c r="N90" s="189"/>
    </row>
    <row r="91" spans="4:14" ht="12.75">
      <c r="D91" s="189"/>
      <c r="E91" s="189"/>
      <c r="F91" s="189"/>
      <c r="G91" s="189"/>
      <c r="H91" s="189"/>
      <c r="I91" s="189"/>
      <c r="J91" s="189"/>
      <c r="K91" s="189"/>
      <c r="L91" s="189"/>
      <c r="M91" s="189"/>
      <c r="N91" s="189"/>
    </row>
    <row r="92" spans="4:14" ht="12.75">
      <c r="D92" s="189"/>
      <c r="E92" s="189"/>
      <c r="F92" s="189"/>
      <c r="G92" s="189"/>
      <c r="H92" s="189"/>
      <c r="I92" s="189"/>
      <c r="J92" s="189"/>
      <c r="K92" s="189"/>
      <c r="L92" s="189"/>
      <c r="M92" s="189"/>
      <c r="N92" s="189"/>
    </row>
    <row r="93" spans="4:14" ht="12.75">
      <c r="D93" s="189"/>
      <c r="E93" s="189"/>
      <c r="F93" s="189"/>
      <c r="G93" s="189"/>
      <c r="H93" s="189"/>
      <c r="I93" s="189"/>
      <c r="J93" s="189"/>
      <c r="K93" s="189"/>
      <c r="L93" s="189"/>
      <c r="M93" s="189"/>
      <c r="N93" s="189"/>
    </row>
    <row r="94" spans="4:14" ht="12.75">
      <c r="D94" s="189"/>
      <c r="E94" s="189"/>
      <c r="F94" s="189"/>
      <c r="G94" s="189"/>
      <c r="H94" s="189"/>
      <c r="I94" s="189"/>
      <c r="J94" s="189"/>
      <c r="K94" s="189"/>
      <c r="L94" s="189"/>
      <c r="M94" s="189"/>
      <c r="N94" s="189"/>
    </row>
  </sheetData>
  <mergeCells count="5">
    <mergeCell ref="O1:O19"/>
    <mergeCell ref="A5:A6"/>
    <mergeCell ref="B5:B6"/>
    <mergeCell ref="C5:C6"/>
    <mergeCell ref="D5:N5"/>
  </mergeCells>
  <printOptions/>
  <pageMargins left="0.54" right="0.19" top="0.63" bottom="0.38" header="0.36" footer="0.21"/>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dimension ref="A1:O32"/>
  <sheetViews>
    <sheetView workbookViewId="0" topLeftCell="A1">
      <selection activeCell="B21" sqref="B21"/>
    </sheetView>
  </sheetViews>
  <sheetFormatPr defaultColWidth="9.33203125" defaultRowHeight="12.75"/>
  <cols>
    <col min="1" max="1" width="10.16015625" style="79" customWidth="1"/>
    <col min="2" max="2" width="39.66015625" style="79" customWidth="1"/>
    <col min="3" max="3" width="8.5" style="79" customWidth="1"/>
    <col min="4" max="4" width="7.66015625" style="79" customWidth="1"/>
    <col min="5" max="6" width="8.33203125" style="79" customWidth="1"/>
    <col min="7" max="8" width="7.5" style="79" customWidth="1"/>
    <col min="9" max="10" width="8.33203125" style="79" customWidth="1"/>
    <col min="11" max="11" width="7.66015625" style="79" customWidth="1"/>
    <col min="12" max="14" width="8.33203125" style="79" customWidth="1"/>
    <col min="15" max="15" width="3" style="153" customWidth="1"/>
    <col min="16" max="16384" width="8.83203125" style="79" customWidth="1"/>
  </cols>
  <sheetData>
    <row r="1" spans="1:15" ht="24" customHeight="1">
      <c r="A1" s="169" t="s">
        <v>270</v>
      </c>
      <c r="B1" s="167"/>
      <c r="C1" s="172"/>
      <c r="D1" s="172"/>
      <c r="E1" s="172"/>
      <c r="F1" s="172"/>
      <c r="G1" s="172"/>
      <c r="H1" s="172"/>
      <c r="I1" s="172"/>
      <c r="J1" s="172"/>
      <c r="K1" s="172"/>
      <c r="L1" s="172"/>
      <c r="M1" s="172"/>
      <c r="N1" s="172"/>
      <c r="O1" s="525">
        <v>20</v>
      </c>
    </row>
    <row r="2" spans="1:15" ht="14.25" customHeight="1">
      <c r="A2" s="152"/>
      <c r="B2" s="167"/>
      <c r="C2" s="172"/>
      <c r="E2" s="172"/>
      <c r="F2" s="172"/>
      <c r="G2" s="172"/>
      <c r="H2" s="172"/>
      <c r="I2" s="172"/>
      <c r="J2" s="172"/>
      <c r="K2" s="172" t="s">
        <v>52</v>
      </c>
      <c r="O2" s="587"/>
    </row>
    <row r="3" spans="1:15" ht="6.75" customHeight="1">
      <c r="A3" s="152"/>
      <c r="B3" s="167"/>
      <c r="C3" s="172"/>
      <c r="D3" s="172"/>
      <c r="E3" s="172"/>
      <c r="F3" s="172"/>
      <c r="G3" s="172"/>
      <c r="H3" s="172"/>
      <c r="I3" s="172"/>
      <c r="J3" s="172"/>
      <c r="K3" s="172"/>
      <c r="L3" s="172"/>
      <c r="M3" s="172"/>
      <c r="N3" s="172"/>
      <c r="O3" s="587"/>
    </row>
    <row r="4" spans="1:15" ht="19.5" customHeight="1">
      <c r="A4" s="588" t="s">
        <v>63</v>
      </c>
      <c r="B4" s="590" t="s">
        <v>15</v>
      </c>
      <c r="C4" s="592" t="s">
        <v>9</v>
      </c>
      <c r="D4" s="602" t="s">
        <v>129</v>
      </c>
      <c r="E4" s="603"/>
      <c r="F4" s="603"/>
      <c r="G4" s="603"/>
      <c r="H4" s="603"/>
      <c r="I4" s="603"/>
      <c r="J4" s="603"/>
      <c r="K4" s="603"/>
      <c r="L4" s="603"/>
      <c r="M4" s="603"/>
      <c r="N4" s="604"/>
      <c r="O4" s="587"/>
    </row>
    <row r="5" spans="1:15" ht="66" customHeight="1">
      <c r="A5" s="600"/>
      <c r="B5" s="597"/>
      <c r="C5" s="586"/>
      <c r="D5" s="427" t="s">
        <v>149</v>
      </c>
      <c r="E5" s="212" t="s">
        <v>196</v>
      </c>
      <c r="F5" s="212" t="s">
        <v>195</v>
      </c>
      <c r="G5" s="459" t="s">
        <v>208</v>
      </c>
      <c r="H5" s="427" t="s">
        <v>218</v>
      </c>
      <c r="I5" s="212" t="s">
        <v>227</v>
      </c>
      <c r="J5" s="476" t="s">
        <v>269</v>
      </c>
      <c r="K5" s="284" t="s">
        <v>207</v>
      </c>
      <c r="L5" s="459" t="s">
        <v>223</v>
      </c>
      <c r="M5" s="459" t="s">
        <v>228</v>
      </c>
      <c r="N5" s="459" t="s">
        <v>271</v>
      </c>
      <c r="O5" s="587"/>
    </row>
    <row r="6" spans="1:15" s="185" customFormat="1" ht="17.25" customHeight="1">
      <c r="A6" s="173"/>
      <c r="B6" s="42" t="s">
        <v>55</v>
      </c>
      <c r="C6" s="375">
        <v>10000</v>
      </c>
      <c r="D6" s="396">
        <f>('Table-9'!F6/'Table-9'!E6)*100-100</f>
        <v>0.9708737864077648</v>
      </c>
      <c r="E6" s="400">
        <f>('Table-9'!G6/'Table-9'!F6)*100-100</f>
        <v>7.45192307692308</v>
      </c>
      <c r="F6" s="400">
        <f>('Table-9'!H6/'Table-9'!G6)*100-100</f>
        <v>-1.0439970171513835</v>
      </c>
      <c r="G6" s="400">
        <f>('Table-9'!J6/'Table-9'!H6)*100-100</f>
        <v>3.8432554634514133</v>
      </c>
      <c r="H6" s="400">
        <f>('Table-9'!K6/'Table-9'!J6)*100-100</f>
        <v>2.394775036284443</v>
      </c>
      <c r="I6" s="400">
        <f>('Table-9'!L6/'Table-9'!K6)*100-100</f>
        <v>5.102763997165141</v>
      </c>
      <c r="J6" s="486">
        <f>('Table-9'!M6/'Table-9'!L6)*100-100</f>
        <v>3.3715441672285777</v>
      </c>
      <c r="K6" s="377">
        <f>('Table-9'!J6/'Table-9'!E6)*100-100</f>
        <v>11.488673139158607</v>
      </c>
      <c r="L6" s="450">
        <f>('Table-9'!K6/'Table-9'!F6)*100-100</f>
        <v>13.060897435897445</v>
      </c>
      <c r="M6" s="450">
        <f>('Table-9'!L6/'Table-9'!G6)*100-100</f>
        <v>10.589112602535437</v>
      </c>
      <c r="N6" s="450">
        <f>('Table-9'!M6/'Table-9'!H6)*100-100</f>
        <v>15.523737754333112</v>
      </c>
      <c r="O6" s="587"/>
    </row>
    <row r="7" spans="1:15" s="177" customFormat="1" ht="16.5" customHeight="1">
      <c r="A7" s="175" t="s">
        <v>64</v>
      </c>
      <c r="B7" s="204" t="s">
        <v>17</v>
      </c>
      <c r="C7" s="213">
        <v>1621</v>
      </c>
      <c r="D7" s="396">
        <f>('Table-9'!F7/'Table-9'!E7)*100-100</f>
        <v>1.4851485148514882</v>
      </c>
      <c r="E7" s="396">
        <f>('Table-9'!G7/'Table-9'!F7)*100-100</f>
        <v>5.0406504065040565</v>
      </c>
      <c r="F7" s="396">
        <f>('Table-9'!H7/'Table-9'!G7)*100-100</f>
        <v>-3.3281733746129873</v>
      </c>
      <c r="G7" s="396">
        <f>('Table-9'!J7/'Table-9'!H7)*100-100</f>
        <v>8.246597277822246</v>
      </c>
      <c r="H7" s="396">
        <f>('Table-9'!K7/'Table-9'!J7)*100-100</f>
        <v>5.1035502958579855</v>
      </c>
      <c r="I7" s="396">
        <f>('Table-9'!L7/'Table-9'!K7)*100-100</f>
        <v>7.248416608022538</v>
      </c>
      <c r="J7" s="487">
        <f>('Table-9'!M7/'Table-9'!L7)*100-100</f>
        <v>3.083989501312317</v>
      </c>
      <c r="K7" s="378">
        <f>('Table-9'!J7/'Table-9'!E7)*100-100</f>
        <v>11.551155115511548</v>
      </c>
      <c r="L7" s="451">
        <f>('Table-9'!K7/'Table-9'!F7)*100-100</f>
        <v>15.528455284552848</v>
      </c>
      <c r="M7" s="451">
        <f>('Table-9'!L7/'Table-9'!G7)*100-100</f>
        <v>17.956656346749227</v>
      </c>
      <c r="N7" s="451">
        <f>('Table-9'!M7/'Table-9'!H7)*100-100</f>
        <v>25.780624499599682</v>
      </c>
      <c r="O7" s="587"/>
    </row>
    <row r="8" spans="1:15" s="185" customFormat="1" ht="17.25" customHeight="1">
      <c r="A8" s="178" t="s">
        <v>65</v>
      </c>
      <c r="B8" s="180" t="s">
        <v>66</v>
      </c>
      <c r="C8" s="214">
        <v>101</v>
      </c>
      <c r="D8" s="397">
        <f>('Table-9'!F8/'Table-9'!E8)*100-100</f>
        <v>0.5947323704333058</v>
      </c>
      <c r="E8" s="397">
        <f>('Table-9'!G8/'Table-9'!F8)*100-100</f>
        <v>5.658783783783775</v>
      </c>
      <c r="F8" s="397">
        <f>('Table-9'!H8/'Table-9'!G8)*100-100</f>
        <v>-1.358912869704227</v>
      </c>
      <c r="G8" s="397">
        <f>('Table-9'!J8/'Table-9'!H8)*100-100</f>
        <v>0.40518638573743715</v>
      </c>
      <c r="H8" s="397">
        <f>('Table-9'!K8/'Table-9'!J8)*100-100</f>
        <v>2.8248587570621595</v>
      </c>
      <c r="I8" s="397">
        <f>('Table-9'!L8/'Table-9'!K8)*100-100</f>
        <v>9.419152276295122</v>
      </c>
      <c r="J8" s="488">
        <f>('Table-9'!M8/'Table-9'!L8)*100-100</f>
        <v>5.308464849354394</v>
      </c>
      <c r="K8" s="298">
        <f>('Table-9'!J8/'Table-9'!E8)*100-100</f>
        <v>5.267629566694993</v>
      </c>
      <c r="L8" s="452">
        <f>('Table-9'!K8/'Table-9'!F8)*100-100</f>
        <v>7.601351351351354</v>
      </c>
      <c r="M8" s="452">
        <f>('Table-9'!L8/'Table-9'!G8)*100-100</f>
        <v>11.430855315747408</v>
      </c>
      <c r="N8" s="452">
        <f>('Table-9'!M8/'Table-9'!H8)*100-100</f>
        <v>18.962722852512144</v>
      </c>
      <c r="O8" s="587"/>
    </row>
    <row r="9" spans="1:15" s="177" customFormat="1" ht="16.5" customHeight="1">
      <c r="A9" s="178" t="s">
        <v>67</v>
      </c>
      <c r="B9" s="180" t="s">
        <v>68</v>
      </c>
      <c r="C9" s="214">
        <v>266</v>
      </c>
      <c r="D9" s="397">
        <f>('Table-9'!F9/'Table-9'!E9)*100-100</f>
        <v>1.430976430976429</v>
      </c>
      <c r="E9" s="397">
        <f>('Table-9'!G9/'Table-9'!F9)*100-100</f>
        <v>9.37759336099586</v>
      </c>
      <c r="F9" s="397">
        <f>('Table-9'!H9/'Table-9'!G9)*100-100</f>
        <v>-0.2276176024279266</v>
      </c>
      <c r="G9" s="397">
        <f>('Table-9'!J9/'Table-9'!H9)*100-100</f>
        <v>-2.281368821292773</v>
      </c>
      <c r="H9" s="397">
        <f>('Table-9'!K9/'Table-9'!J9)*100-100</f>
        <v>0.6225680933852118</v>
      </c>
      <c r="I9" s="397">
        <f>('Table-9'!L9/'Table-9'!K9)*100-100</f>
        <v>0.5413766434648153</v>
      </c>
      <c r="J9" s="488">
        <f>('Table-9'!M9/'Table-9'!L9)*100-100</f>
        <v>2.923076923076934</v>
      </c>
      <c r="K9" s="298">
        <f>('Table-9'!J9/'Table-9'!E9)*100-100</f>
        <v>8.16498316498317</v>
      </c>
      <c r="L9" s="452">
        <f>('Table-9'!K9/'Table-9'!F9)*100-100</f>
        <v>7.302904564315369</v>
      </c>
      <c r="M9" s="452">
        <f>('Table-9'!L9/'Table-9'!G9)*100-100</f>
        <v>-1.3657056145675313</v>
      </c>
      <c r="N9" s="452">
        <f>('Table-9'!M9/'Table-9'!H9)*100-100</f>
        <v>1.7490494296578163</v>
      </c>
      <c r="O9" s="587"/>
    </row>
    <row r="10" spans="1:15" s="177" customFormat="1" ht="12" customHeight="1">
      <c r="A10" s="178" t="s">
        <v>69</v>
      </c>
      <c r="B10" s="180" t="s">
        <v>199</v>
      </c>
      <c r="C10" s="214">
        <v>388</v>
      </c>
      <c r="D10" s="397">
        <f>('Table-9'!F10/'Table-9'!E10)*100-100</f>
        <v>1.9216555801921658</v>
      </c>
      <c r="E10" s="397">
        <f>('Table-9'!G10/'Table-9'!F10)*100-100</f>
        <v>6.453952139231319</v>
      </c>
      <c r="F10" s="397">
        <f>('Table-9'!H10/'Table-9'!G10)*100-100</f>
        <v>-18.460490463215265</v>
      </c>
      <c r="G10" s="397">
        <f>('Table-9'!J10/'Table-9'!H10)*100-100</f>
        <v>41.10275689223059</v>
      </c>
      <c r="H10" s="397">
        <f>('Table-9'!K10/'Table-9'!J10)*100-100</f>
        <v>14.97927767910005</v>
      </c>
      <c r="I10" s="397">
        <f>('Table-9'!L10/'Table-9'!K10)*100-100</f>
        <v>17.816683831101983</v>
      </c>
      <c r="J10" s="488">
        <f>('Table-9'!M10/'Table-9'!L10)*100-100</f>
        <v>0.30594405594403895</v>
      </c>
      <c r="K10" s="298">
        <f>('Table-9'!J10/'Table-9'!E10)*100-100</f>
        <v>24.833702882483365</v>
      </c>
      <c r="L10" s="452">
        <f>('Table-9'!K10/'Table-9'!F10)*100-100</f>
        <v>40.82668600435096</v>
      </c>
      <c r="M10" s="452">
        <f>('Table-9'!L10/'Table-9'!G10)*100-100</f>
        <v>55.858310626703</v>
      </c>
      <c r="N10" s="452">
        <f>('Table-9'!M10/'Table-9'!H10)*100-100</f>
        <v>91.7293233082707</v>
      </c>
      <c r="O10" s="587"/>
    </row>
    <row r="11" spans="1:15" s="177" customFormat="1" ht="11.25" customHeight="1">
      <c r="A11" s="178"/>
      <c r="B11" s="180" t="s">
        <v>183</v>
      </c>
      <c r="C11" s="214"/>
      <c r="D11" s="397"/>
      <c r="E11" s="397"/>
      <c r="F11" s="397"/>
      <c r="G11" s="397"/>
      <c r="H11" s="397"/>
      <c r="I11" s="397"/>
      <c r="J11" s="488"/>
      <c r="K11" s="298"/>
      <c r="L11" s="452"/>
      <c r="M11" s="452"/>
      <c r="N11" s="452"/>
      <c r="O11" s="587"/>
    </row>
    <row r="12" spans="1:15" s="177" customFormat="1" ht="18.75" customHeight="1">
      <c r="A12" s="178" t="s">
        <v>71</v>
      </c>
      <c r="B12" s="180" t="s">
        <v>72</v>
      </c>
      <c r="C12" s="214">
        <v>472</v>
      </c>
      <c r="D12" s="397">
        <f>('Table-9'!F11/'Table-9'!E11)*100-100</f>
        <v>1.7826825127334587</v>
      </c>
      <c r="E12" s="397">
        <f>('Table-9'!G11/'Table-9'!F11)*100-100</f>
        <v>0.08340283569640405</v>
      </c>
      <c r="F12" s="397">
        <f>('Table-9'!H11/'Table-9'!G11)*100-100</f>
        <v>2.1666666666666714</v>
      </c>
      <c r="G12" s="397">
        <f>('Table-9'!J11/'Table-9'!H11)*100-100</f>
        <v>0.8156606851549668</v>
      </c>
      <c r="H12" s="397">
        <f>('Table-9'!K11/'Table-9'!J11)*100-100</f>
        <v>-0.3236245954692549</v>
      </c>
      <c r="I12" s="397">
        <f>('Table-9'!L11/'Table-9'!K11)*100-100</f>
        <v>2.0292207792207932</v>
      </c>
      <c r="J12" s="488">
        <f>('Table-9'!M11/'Table-9'!L11)*100-100</f>
        <v>3.898170246618932</v>
      </c>
      <c r="K12" s="298">
        <f>('Table-9'!J11/'Table-9'!E11)*100-100</f>
        <v>4.923599320882843</v>
      </c>
      <c r="L12" s="452">
        <f>('Table-9'!K11/'Table-9'!F11)*100-100</f>
        <v>2.7522935779816606</v>
      </c>
      <c r="M12" s="452">
        <f>('Table-9'!L11/'Table-9'!G11)*100-100</f>
        <v>4.750000000000014</v>
      </c>
      <c r="N12" s="452">
        <f>('Table-9'!M11/'Table-9'!H11)*100-100</f>
        <v>6.525285481239806</v>
      </c>
      <c r="O12" s="587"/>
    </row>
    <row r="13" spans="1:15" s="185" customFormat="1" ht="18.75" customHeight="1">
      <c r="A13" s="178"/>
      <c r="B13" s="205" t="s">
        <v>73</v>
      </c>
      <c r="C13" s="214"/>
      <c r="D13" s="396"/>
      <c r="E13" s="396"/>
      <c r="F13" s="396"/>
      <c r="G13" s="396"/>
      <c r="H13" s="396"/>
      <c r="I13" s="396"/>
      <c r="J13" s="487"/>
      <c r="K13" s="378"/>
      <c r="L13" s="451"/>
      <c r="M13" s="451"/>
      <c r="N13" s="451"/>
      <c r="O13" s="587"/>
    </row>
    <row r="14" spans="1:15" s="177" customFormat="1" ht="26.25" customHeight="1">
      <c r="A14" s="178"/>
      <c r="B14" s="205" t="s">
        <v>74</v>
      </c>
      <c r="C14" s="215">
        <v>196</v>
      </c>
      <c r="D14" s="398">
        <f>('Table-9'!F13/'Table-9'!E13)*100-100</f>
        <v>3.263825929283783</v>
      </c>
      <c r="E14" s="398">
        <f>('Table-9'!G13/'Table-9'!F13)*100-100</f>
        <v>-1.6681299385425774</v>
      </c>
      <c r="F14" s="398">
        <f>('Table-9'!H13/'Table-9'!G13)*100-100</f>
        <v>3.6607142857142776</v>
      </c>
      <c r="G14" s="398">
        <f>('Table-9'!J13/'Table-9'!H13)*100-100</f>
        <v>0.6890611541774376</v>
      </c>
      <c r="H14" s="398">
        <f>('Table-9'!K13/'Table-9'!J13)*100-100</f>
        <v>-2.2241231822070233</v>
      </c>
      <c r="I14" s="398">
        <f>('Table-9'!L13/'Table-9'!K13)*100-100</f>
        <v>3.849518810148737</v>
      </c>
      <c r="J14" s="489">
        <f>('Table-9'!M13/'Table-9'!L13)*100-100</f>
        <v>5.475989890480193</v>
      </c>
      <c r="K14" s="379">
        <f>('Table-9'!J13/'Table-9'!E13)*100-100</f>
        <v>5.983680870353595</v>
      </c>
      <c r="L14" s="453">
        <f>('Table-9'!K13/'Table-9'!F13)*100-100</f>
        <v>0.351185250219487</v>
      </c>
      <c r="M14" s="453">
        <f>('Table-9'!L13/'Table-9'!G13)*100-100</f>
        <v>5.982142857142875</v>
      </c>
      <c r="N14" s="453">
        <f>('Table-9'!M13/'Table-9'!H13)*100-100</f>
        <v>7.838070628768307</v>
      </c>
      <c r="O14" s="587"/>
    </row>
    <row r="15" spans="1:15" s="177" customFormat="1" ht="18.75" customHeight="1">
      <c r="A15" s="178" t="s">
        <v>75</v>
      </c>
      <c r="B15" s="180" t="s">
        <v>76</v>
      </c>
      <c r="C15" s="214">
        <v>227</v>
      </c>
      <c r="D15" s="397">
        <f>('Table-9'!F14/'Table-9'!E14)*100-100</f>
        <v>2.6857654431512827</v>
      </c>
      <c r="E15" s="397">
        <f>('Table-9'!G14/'Table-9'!F14)*100-100</f>
        <v>10.549258936355699</v>
      </c>
      <c r="F15" s="397">
        <f>('Table-9'!H14/'Table-9'!G14)*100-100</f>
        <v>8.044164037854884</v>
      </c>
      <c r="G15" s="397">
        <f>('Table-9'!J14/'Table-9'!H14)*100-100</f>
        <v>-7.518248175182478</v>
      </c>
      <c r="H15" s="397">
        <f>('Table-9'!K14/'Table-9'!J14)*100-100</f>
        <v>0.47355958958168287</v>
      </c>
      <c r="I15" s="397">
        <f>('Table-9'!L14/'Table-9'!K14)*100-100</f>
        <v>-1.099764336213667</v>
      </c>
      <c r="J15" s="488">
        <f>('Table-9'!M14/'Table-9'!L14)*100-100</f>
        <v>6.830818109610789</v>
      </c>
      <c r="K15" s="298">
        <f>('Table-9'!J14/'Table-9'!E14)*100-100</f>
        <v>13.428827215756485</v>
      </c>
      <c r="L15" s="452">
        <f>('Table-9'!K14/'Table-9'!F14)*100-100</f>
        <v>10.985178727114203</v>
      </c>
      <c r="M15" s="452">
        <f>('Table-9'!L14/'Table-9'!G14)*100-100</f>
        <v>-0.7097791798107238</v>
      </c>
      <c r="N15" s="452">
        <f>('Table-9'!M14/'Table-9'!H14)*100-100</f>
        <v>-1.8248175182481816</v>
      </c>
      <c r="O15" s="587"/>
    </row>
    <row r="16" spans="1:15" s="177" customFormat="1" ht="25.5" customHeight="1">
      <c r="A16" s="178" t="s">
        <v>77</v>
      </c>
      <c r="B16" s="180" t="s">
        <v>78</v>
      </c>
      <c r="C16" s="214">
        <v>167</v>
      </c>
      <c r="D16" s="397">
        <f>('Table-9'!F15/'Table-9'!E15)*100-100</f>
        <v>-1.3663535439794998</v>
      </c>
      <c r="E16" s="397">
        <f>('Table-9'!G15/'Table-9'!F15)*100-100</f>
        <v>0.5194805194805241</v>
      </c>
      <c r="F16" s="397">
        <f>('Table-9'!H15/'Table-9'!G15)*100-100</f>
        <v>1.4642549526270585</v>
      </c>
      <c r="G16" s="397">
        <f>('Table-9'!J15/'Table-9'!H15)*100-100</f>
        <v>1.1884550084889582</v>
      </c>
      <c r="H16" s="397">
        <f>('Table-9'!K15/'Table-9'!J15)*100-100</f>
        <v>3.775167785234899</v>
      </c>
      <c r="I16" s="397">
        <f>('Table-9'!L15/'Table-9'!K15)*100-100</f>
        <v>5.012126111560235</v>
      </c>
      <c r="J16" s="488">
        <f>('Table-9'!M15/'Table-9'!L15)*100-100</f>
        <v>5.850654349499607</v>
      </c>
      <c r="K16" s="298">
        <f>('Table-9'!J15/'Table-9'!E15)*100-100</f>
        <v>1.7933390264731202</v>
      </c>
      <c r="L16" s="452">
        <f>('Table-9'!K15/'Table-9'!F15)*100-100</f>
        <v>7.099567099567096</v>
      </c>
      <c r="M16" s="452">
        <f>('Table-9'!L15/'Table-9'!G15)*100-100</f>
        <v>11.886304909560735</v>
      </c>
      <c r="N16" s="452">
        <f>('Table-9'!M15/'Table-9'!H15)*100-100</f>
        <v>16.723259762309</v>
      </c>
      <c r="O16" s="587"/>
    </row>
    <row r="17" spans="1:15" s="177" customFormat="1" ht="18.75" customHeight="1">
      <c r="A17" s="182" t="s">
        <v>79</v>
      </c>
      <c r="B17" s="184" t="s">
        <v>23</v>
      </c>
      <c r="C17" s="213">
        <v>221</v>
      </c>
      <c r="D17" s="399">
        <f>('Table-9'!F16/'Table-9'!E16)*100-100</f>
        <v>3.546099290780134</v>
      </c>
      <c r="E17" s="399">
        <f>('Table-9'!G16/'Table-9'!F16)*100-100</f>
        <v>-1.2176560121765618</v>
      </c>
      <c r="F17" s="399">
        <f>('Table-9'!H16/'Table-9'!G16)*100-100</f>
        <v>5.007704160246533</v>
      </c>
      <c r="G17" s="396">
        <f>('Table-9'!J16/'Table-9'!H16)*100-100</f>
        <v>2.934702861335282</v>
      </c>
      <c r="H17" s="396">
        <f>('Table-9'!K16/'Table-9'!J16)*100-100</f>
        <v>2.922309337134706</v>
      </c>
      <c r="I17" s="396">
        <f>('Table-9'!L16/'Table-9'!K16)*100-100</f>
        <v>3.5318559556786653</v>
      </c>
      <c r="J17" s="487">
        <f>('Table-9'!M16/'Table-9'!L16)*100-100</f>
        <v>2.2742474916388034</v>
      </c>
      <c r="K17" s="378">
        <f>('Table-9'!J16/'Table-9'!E16)*100-100</f>
        <v>10.559495665878643</v>
      </c>
      <c r="L17" s="451">
        <f>('Table-9'!K16/'Table-9'!F16)*100-100</f>
        <v>9.893455098934552</v>
      </c>
      <c r="M17" s="451">
        <f>('Table-9'!L16/'Table-9'!G16)*100-100</f>
        <v>15.177195685670242</v>
      </c>
      <c r="N17" s="451">
        <f>('Table-9'!M16/'Table-9'!H16)*100-100</f>
        <v>12.179016874541432</v>
      </c>
      <c r="O17" s="587"/>
    </row>
    <row r="18" spans="1:15" s="177" customFormat="1" ht="18.75" customHeight="1">
      <c r="A18" s="178" t="s">
        <v>80</v>
      </c>
      <c r="B18" s="180" t="s">
        <v>81</v>
      </c>
      <c r="C18" s="214">
        <v>102</v>
      </c>
      <c r="D18" s="397">
        <f>('Table-9'!F17/'Table-9'!E17)*100-100</f>
        <v>5.0147492625368955</v>
      </c>
      <c r="E18" s="397">
        <f>('Table-9'!G17/'Table-9'!F17)*100-100</f>
        <v>-2.317415730337089</v>
      </c>
      <c r="F18" s="397">
        <f>('Table-9'!H17/'Table-9'!G17)*100-100</f>
        <v>1.9410496046010195</v>
      </c>
      <c r="G18" s="397">
        <f>('Table-9'!J17/'Table-9'!H17)*100-100</f>
        <v>4.93653032440055</v>
      </c>
      <c r="H18" s="397">
        <f>('Table-9'!K17/'Table-9'!J17)*100-100</f>
        <v>5.981182795698899</v>
      </c>
      <c r="I18" s="397">
        <f>('Table-9'!L17/'Table-9'!K17)*100-100</f>
        <v>-3.7412809131261753</v>
      </c>
      <c r="J18" s="488">
        <f>('Table-9'!M17/'Table-9'!L17)*100-100</f>
        <v>3.6231884057970944</v>
      </c>
      <c r="K18" s="298">
        <f>('Table-9'!J17/'Table-9'!E17)*100-100</f>
        <v>9.734513274336294</v>
      </c>
      <c r="L18" s="452">
        <f>('Table-9'!K17/'Table-9'!F17)*100-100</f>
        <v>10.744382022471896</v>
      </c>
      <c r="M18" s="452">
        <f>('Table-9'!L17/'Table-9'!G17)*100-100</f>
        <v>9.130122214234376</v>
      </c>
      <c r="N18" s="452">
        <f>('Table-9'!M17/'Table-9'!H17)*100-100</f>
        <v>10.930888575458383</v>
      </c>
      <c r="O18" s="587"/>
    </row>
    <row r="19" spans="1:15" s="185" customFormat="1" ht="12.75" customHeight="1">
      <c r="A19" s="178" t="s">
        <v>82</v>
      </c>
      <c r="B19" s="180" t="s">
        <v>184</v>
      </c>
      <c r="C19" s="214">
        <v>119</v>
      </c>
      <c r="D19" s="397">
        <f>('Table-9'!F18/'Table-9'!E18)*100-100</f>
        <v>2.008368200836827</v>
      </c>
      <c r="E19" s="397">
        <f>('Table-9'!G18/'Table-9'!F18)*100-100</f>
        <v>0</v>
      </c>
      <c r="F19" s="397">
        <f>('Table-9'!H18/'Table-9'!G18)*100-100</f>
        <v>8.039376538146016</v>
      </c>
      <c r="G19" s="397">
        <f>('Table-9'!J18/'Table-9'!H18)*100-100</f>
        <v>0.9870918754745617</v>
      </c>
      <c r="H19" s="397">
        <f>('Table-9'!K18/'Table-9'!J18)*100-100</f>
        <v>0</v>
      </c>
      <c r="I19" s="397">
        <f>('Table-9'!L18/'Table-9'!K18)*100-100</f>
        <v>10.977443609022558</v>
      </c>
      <c r="J19" s="488">
        <f>('Table-9'!M18/'Table-9'!L18)*100-100</f>
        <v>1.0162601626016396</v>
      </c>
      <c r="K19" s="298">
        <f>('Table-9'!J18/'Table-9'!E18)*100-100</f>
        <v>11.297071129707106</v>
      </c>
      <c r="L19" s="452">
        <f>('Table-9'!K18/'Table-9'!F18)*100-100</f>
        <v>9.10582444626742</v>
      </c>
      <c r="M19" s="452">
        <f>('Table-9'!L18/'Table-9'!G18)*100-100</f>
        <v>21.082854799015564</v>
      </c>
      <c r="N19" s="452">
        <f>('Table-9'!M18/'Table-9'!H18)*100-100</f>
        <v>13.211845102505706</v>
      </c>
      <c r="O19" s="587"/>
    </row>
    <row r="20" spans="1:15" s="185" customFormat="1" ht="12" customHeight="1">
      <c r="A20" s="178"/>
      <c r="B20" s="180" t="s">
        <v>185</v>
      </c>
      <c r="C20" s="214"/>
      <c r="D20" s="397"/>
      <c r="E20" s="397"/>
      <c r="F20" s="397"/>
      <c r="G20" s="397"/>
      <c r="H20" s="397"/>
      <c r="I20" s="397"/>
      <c r="J20" s="488"/>
      <c r="K20" s="298"/>
      <c r="L20" s="452"/>
      <c r="M20" s="452"/>
      <c r="N20" s="452"/>
      <c r="O20" s="587"/>
    </row>
    <row r="21" spans="1:15" s="177" customFormat="1" ht="26.25" customHeight="1">
      <c r="A21" s="176" t="s">
        <v>83</v>
      </c>
      <c r="B21" s="184" t="s">
        <v>56</v>
      </c>
      <c r="C21" s="213">
        <v>1789</v>
      </c>
      <c r="D21" s="399">
        <f>('Table-9'!F20/'Table-9'!E20)*100-100</f>
        <v>2.2018348623853257</v>
      </c>
      <c r="E21" s="399">
        <f>('Table-9'!G20/'Table-9'!F20)*100-100</f>
        <v>22.800718132854584</v>
      </c>
      <c r="F21" s="399">
        <f>('Table-9'!H20/'Table-9'!G20)*100-100</f>
        <v>-7.797270955165686</v>
      </c>
      <c r="G21" s="396">
        <f>('Table-9'!J20/'Table-9'!H20)*100-100</f>
        <v>6.395348837209312</v>
      </c>
      <c r="H21" s="396">
        <f>('Table-9'!K20/'Table-9'!J20)*100-100</f>
        <v>4.421261798310965</v>
      </c>
      <c r="I21" s="396">
        <f>('Table-9'!L20/'Table-9'!K20)*100-100</f>
        <v>5.613701236917223</v>
      </c>
      <c r="J21" s="487">
        <f>('Table-9'!M20/'Table-9'!L20)*100-100</f>
        <v>0.5855855855855907</v>
      </c>
      <c r="K21" s="378">
        <f>('Table-9'!J20/'Table-9'!E20)*100-100</f>
        <v>23.119266055045884</v>
      </c>
      <c r="L21" s="378">
        <f>('Table-9'!K20/'Table-9'!F20)*100-100</f>
        <v>25.792938360263307</v>
      </c>
      <c r="M21" s="378">
        <f>('Table-9'!L20/'Table-9'!G20)*100-100</f>
        <v>8.187134502923982</v>
      </c>
      <c r="N21" s="378">
        <f>('Table-9'!M20/'Table-9'!H20)*100-100</f>
        <v>18.023255813953497</v>
      </c>
      <c r="O21" s="587"/>
    </row>
    <row r="22" spans="1:15" s="177" customFormat="1" ht="18.75" customHeight="1">
      <c r="A22" s="178" t="s">
        <v>84</v>
      </c>
      <c r="B22" s="180" t="s">
        <v>85</v>
      </c>
      <c r="C22" s="214">
        <v>94</v>
      </c>
      <c r="D22" s="397">
        <f>('Table-9'!F21/'Table-9'!E21)*100-100</f>
        <v>-1.4392059553349839</v>
      </c>
      <c r="E22" s="397">
        <f>('Table-9'!G21/'Table-9'!F21)*100-100</f>
        <v>-3.977844914400805</v>
      </c>
      <c r="F22" s="397">
        <f>('Table-9'!H21/'Table-9'!G21)*100-100</f>
        <v>-3.303618248557939</v>
      </c>
      <c r="G22" s="397">
        <f>('Table-9'!J21/'Table-9'!H21)*100-100</f>
        <v>-5.6941431670282014</v>
      </c>
      <c r="H22" s="397">
        <f>('Table-9'!K21/'Table-9'!J21)*100-100</f>
        <v>-0.6325474410580796</v>
      </c>
      <c r="I22" s="397">
        <f>('Table-9'!L21/'Table-9'!K21)*100-100</f>
        <v>4.282407407407391</v>
      </c>
      <c r="J22" s="488">
        <f>('Table-9'!M21/'Table-9'!L21)*100-100</f>
        <v>13.096559378468385</v>
      </c>
      <c r="K22" s="298">
        <f>('Table-9'!J21/'Table-9'!E21)*100-100</f>
        <v>-13.697270471464023</v>
      </c>
      <c r="L22" s="452">
        <f>('Table-9'!K21/'Table-9'!F21)*100-100</f>
        <v>-12.990936555891224</v>
      </c>
      <c r="M22" s="452">
        <f>('Table-9'!L21/'Table-9'!G21)*100-100</f>
        <v>-5.506030414263236</v>
      </c>
      <c r="N22" s="452">
        <f>('Table-9'!M21/'Table-9'!H21)*100-100</f>
        <v>10.520607375271169</v>
      </c>
      <c r="O22" s="587"/>
    </row>
    <row r="23" spans="1:15" s="177" customFormat="1" ht="12" customHeight="1">
      <c r="A23" s="178" t="s">
        <v>86</v>
      </c>
      <c r="B23" s="180" t="s">
        <v>87</v>
      </c>
      <c r="C23" s="214">
        <v>1554</v>
      </c>
      <c r="D23" s="397">
        <f>('Table-9'!F22/'Table-9'!E22)*100-100</f>
        <v>2.2547227300426584</v>
      </c>
      <c r="E23" s="397">
        <f>('Table-9'!G22/'Table-9'!F22)*100-100</f>
        <v>26.04290822407627</v>
      </c>
      <c r="F23" s="397">
        <f>('Table-9'!H22/'Table-9'!G22)*100-100</f>
        <v>-9.172576832151307</v>
      </c>
      <c r="G23" s="397">
        <f>('Table-9'!J22/'Table-9'!H22)*100-100</f>
        <v>5.986465382613233</v>
      </c>
      <c r="H23" s="397">
        <f>('Table-9'!K22/'Table-9'!J22)*100-100</f>
        <v>6.532416502946958</v>
      </c>
      <c r="I23" s="397">
        <f>('Table-9'!L22/'Table-9'!K22)*100-100</f>
        <v>5.348086675887515</v>
      </c>
      <c r="J23" s="488">
        <f>('Table-9'!M22/'Table-9'!L22)*100-100</f>
        <v>0</v>
      </c>
      <c r="K23" s="298">
        <f>('Table-9'!J22/'Table-9'!E22)*100-100</f>
        <v>24.070688604509456</v>
      </c>
      <c r="L23" s="452">
        <f>('Table-9'!K22/'Table-9'!F22)*100-100</f>
        <v>29.261025029797366</v>
      </c>
      <c r="M23" s="452">
        <f>('Table-9'!L22/'Table-9'!G22)*100-100</f>
        <v>8.03782505910165</v>
      </c>
      <c r="N23" s="452">
        <f>('Table-9'!M22/'Table-9'!H22)*100-100</f>
        <v>18.9484643414888</v>
      </c>
      <c r="O23" s="587"/>
    </row>
    <row r="24" spans="1:15" s="177" customFormat="1" ht="11.25" customHeight="1">
      <c r="A24" s="178"/>
      <c r="B24" s="180" t="s">
        <v>186</v>
      </c>
      <c r="C24" s="214"/>
      <c r="D24" s="397"/>
      <c r="E24" s="397"/>
      <c r="F24" s="397"/>
      <c r="G24" s="397"/>
      <c r="H24" s="397"/>
      <c r="I24" s="397"/>
      <c r="J24" s="488"/>
      <c r="K24" s="298"/>
      <c r="L24" s="452"/>
      <c r="M24" s="452"/>
      <c r="N24" s="452"/>
      <c r="O24" s="587"/>
    </row>
    <row r="25" spans="1:15" s="177" customFormat="1" ht="18.75" customHeight="1">
      <c r="A25" s="178" t="s">
        <v>88</v>
      </c>
      <c r="B25" s="180" t="s">
        <v>89</v>
      </c>
      <c r="C25" s="214">
        <v>141</v>
      </c>
      <c r="D25" s="397">
        <f>('Table-9'!F23/'Table-9'!E23)*100-100</f>
        <v>6.508422664624817</v>
      </c>
      <c r="E25" s="397">
        <f>('Table-9'!G23/'Table-9'!F23)*100-100</f>
        <v>4.6728971962616725</v>
      </c>
      <c r="F25" s="397">
        <f>('Table-9'!H23/'Table-9'!G23)*100-100</f>
        <v>10.096153846153854</v>
      </c>
      <c r="G25" s="397">
        <f>('Table-9'!J23/'Table-9'!H23)*100-100</f>
        <v>20.461634435433538</v>
      </c>
      <c r="H25" s="397">
        <f>('Table-9'!K23/'Table-9'!J23)*100-100</f>
        <v>-16.882444329363025</v>
      </c>
      <c r="I25" s="397">
        <f>('Table-9'!L23/'Table-9'!K23)*100-100</f>
        <v>11.401869158878512</v>
      </c>
      <c r="J25" s="488">
        <f>('Table-9'!M23/'Table-9'!L23)*100-100</f>
        <v>0</v>
      </c>
      <c r="K25" s="298">
        <f>('Table-9'!J23/'Table-9'!E23)*100-100</f>
        <v>47.85604900459418</v>
      </c>
      <c r="L25" s="452">
        <f>('Table-9'!K23/'Table-9'!F23)*100-100</f>
        <v>15.384615384615401</v>
      </c>
      <c r="M25" s="452">
        <f>('Table-9'!L23/'Table-9'!G23)*100-100</f>
        <v>22.80219780219781</v>
      </c>
      <c r="N25" s="452">
        <f>('Table-9'!M23/'Table-9'!H23)*100-100</f>
        <v>11.540860885839052</v>
      </c>
      <c r="O25" s="587"/>
    </row>
    <row r="26" spans="1:15" s="177" customFormat="1" ht="18.75" customHeight="1">
      <c r="A26" s="186" t="s">
        <v>90</v>
      </c>
      <c r="B26" s="184" t="s">
        <v>57</v>
      </c>
      <c r="C26" s="213">
        <v>113</v>
      </c>
      <c r="D26" s="399">
        <f>('Table-9'!F24/'Table-9'!E24)*100-100</f>
        <v>-1.6949152542372872</v>
      </c>
      <c r="E26" s="399">
        <f>('Table-9'!G24/'Table-9'!F24)*100-100</f>
        <v>-1.4519056261343053</v>
      </c>
      <c r="F26" s="399">
        <f>('Table-9'!H24/'Table-9'!G24)*100-100</f>
        <v>5.248618784530379</v>
      </c>
      <c r="G26" s="396">
        <f>('Table-9'!J24/'Table-9'!H24)*100-100</f>
        <v>0.9623797025371914</v>
      </c>
      <c r="H26" s="396">
        <f>('Table-9'!K24/'Table-9'!J24)*100-100</f>
        <v>-5.459272097053741</v>
      </c>
      <c r="I26" s="396">
        <f>('Table-9'!L24/'Table-9'!K24)*100-100</f>
        <v>5.499541704857933</v>
      </c>
      <c r="J26" s="487">
        <f>('Table-9'!M24/'Table-9'!L24)*100-100</f>
        <v>18.071242397914872</v>
      </c>
      <c r="K26" s="378">
        <f>('Table-9'!J24/'Table-9'!E24)*100-100</f>
        <v>2.9438001784121326</v>
      </c>
      <c r="L26" s="451">
        <f>('Table-9'!K24/'Table-9'!F24)*100-100</f>
        <v>-0.9981851179673384</v>
      </c>
      <c r="M26" s="451">
        <f>('Table-9'!L24/'Table-9'!G24)*100-100</f>
        <v>5.985267034990784</v>
      </c>
      <c r="N26" s="451">
        <f>('Table-9'!M24/'Table-9'!H24)*100-100</f>
        <v>18.8976377952756</v>
      </c>
      <c r="O26" s="587"/>
    </row>
    <row r="27" spans="1:15" s="185" customFormat="1" ht="24" customHeight="1">
      <c r="A27" s="178" t="s">
        <v>91</v>
      </c>
      <c r="B27" s="180" t="s">
        <v>92</v>
      </c>
      <c r="C27" s="214">
        <v>113</v>
      </c>
      <c r="D27" s="397">
        <f>('Table-9'!F25/'Table-9'!E25)*100-100</f>
        <v>-1.6949152542372872</v>
      </c>
      <c r="E27" s="397">
        <f>('Table-9'!G25/'Table-9'!F25)*100-100</f>
        <v>-1.4519056261343053</v>
      </c>
      <c r="F27" s="397">
        <f>('Table-9'!H25/'Table-9'!G25)*100-100</f>
        <v>5.248618784530379</v>
      </c>
      <c r="G27" s="397">
        <f>('Table-9'!J25/'Table-9'!H25)*100-100</f>
        <v>0.9623797025371914</v>
      </c>
      <c r="H27" s="397">
        <f>('Table-9'!K25/'Table-9'!J25)*100-100</f>
        <v>-5.459272097053741</v>
      </c>
      <c r="I27" s="397">
        <f>('Table-9'!L25/'Table-9'!K25)*100-100</f>
        <v>5.499541704857933</v>
      </c>
      <c r="J27" s="488">
        <f>('Table-9'!M25/'Table-9'!L25)*100-100</f>
        <v>18.071242397914872</v>
      </c>
      <c r="K27" s="298">
        <f>('Table-9'!J25/'Table-9'!E25)*100-100</f>
        <v>2.9438001784121326</v>
      </c>
      <c r="L27" s="452">
        <f>('Table-9'!K25/'Table-9'!F25)*100-100</f>
        <v>-0.9981851179673384</v>
      </c>
      <c r="M27" s="452">
        <f>('Table-9'!L25/'Table-9'!G25)*100-100</f>
        <v>5.985267034990784</v>
      </c>
      <c r="N27" s="452">
        <f>('Table-9'!M25/'Table-9'!H25)*100-100</f>
        <v>18.8976377952756</v>
      </c>
      <c r="O27" s="587"/>
    </row>
    <row r="28" spans="1:15" ht="6" customHeight="1">
      <c r="A28" s="206"/>
      <c r="B28" s="343"/>
      <c r="C28" s="477"/>
      <c r="D28" s="301"/>
      <c r="E28" s="301"/>
      <c r="F28" s="301"/>
      <c r="G28" s="301"/>
      <c r="H28" s="301"/>
      <c r="I28" s="301"/>
      <c r="J28" s="490"/>
      <c r="K28" s="210"/>
      <c r="L28" s="454"/>
      <c r="M28" s="454"/>
      <c r="N28" s="454"/>
      <c r="O28" s="587"/>
    </row>
    <row r="29" spans="1:15" ht="4.5" customHeight="1">
      <c r="A29" s="167"/>
      <c r="D29" s="189"/>
      <c r="E29" s="189"/>
      <c r="F29" s="189"/>
      <c r="G29" s="189"/>
      <c r="H29" s="189"/>
      <c r="I29" s="189"/>
      <c r="J29" s="189"/>
      <c r="K29" s="189"/>
      <c r="L29" s="189"/>
      <c r="M29" s="189"/>
      <c r="N29" s="189"/>
      <c r="O29" s="587"/>
    </row>
    <row r="30" spans="1:15" ht="14.25" customHeight="1">
      <c r="A30" s="167" t="s">
        <v>151</v>
      </c>
      <c r="B30" s="190"/>
      <c r="C30" s="190"/>
      <c r="D30" s="191"/>
      <c r="E30" s="191"/>
      <c r="F30" s="191"/>
      <c r="G30" s="191"/>
      <c r="H30" s="191"/>
      <c r="I30" s="191"/>
      <c r="J30" s="191"/>
      <c r="K30" s="191"/>
      <c r="L30" s="191"/>
      <c r="M30" s="191"/>
      <c r="N30" s="191"/>
      <c r="O30" s="587"/>
    </row>
    <row r="31" spans="4:14" ht="13.5" customHeight="1">
      <c r="D31" s="189"/>
      <c r="E31" s="189"/>
      <c r="F31" s="189"/>
      <c r="G31" s="189"/>
      <c r="H31" s="189"/>
      <c r="I31" s="189"/>
      <c r="J31" s="189"/>
      <c r="K31" s="189"/>
      <c r="L31" s="189"/>
      <c r="M31" s="189"/>
      <c r="N31" s="189"/>
    </row>
    <row r="32" spans="1:14" ht="12.75">
      <c r="A32" s="190"/>
      <c r="B32" s="190"/>
      <c r="C32" s="200"/>
      <c r="D32" s="191"/>
      <c r="E32" s="191"/>
      <c r="F32" s="191"/>
      <c r="G32" s="191"/>
      <c r="H32" s="191"/>
      <c r="I32" s="191"/>
      <c r="J32" s="191"/>
      <c r="K32" s="191"/>
      <c r="L32" s="191"/>
      <c r="M32" s="191"/>
      <c r="N32" s="191"/>
    </row>
  </sheetData>
  <mergeCells count="5">
    <mergeCell ref="O1:O30"/>
    <mergeCell ref="A4:A5"/>
    <mergeCell ref="B4:B5"/>
    <mergeCell ref="C4:C5"/>
    <mergeCell ref="D4:N4"/>
  </mergeCells>
  <printOptions/>
  <pageMargins left="0.39" right="0.22" top="0.3" bottom="0.37" header="0.28" footer="0.32"/>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dimension ref="A1:O37"/>
  <sheetViews>
    <sheetView workbookViewId="0" topLeftCell="A1">
      <selection activeCell="H7" sqref="H7"/>
    </sheetView>
  </sheetViews>
  <sheetFormatPr defaultColWidth="9.33203125" defaultRowHeight="12.75"/>
  <cols>
    <col min="1" max="1" width="8.66015625" style="79" customWidth="1"/>
    <col min="2" max="2" width="42.5" style="79" customWidth="1"/>
    <col min="3" max="3" width="7.66015625" style="79" customWidth="1"/>
    <col min="4" max="14" width="8.16015625" style="79" customWidth="1"/>
    <col min="15" max="15" width="3" style="79" customWidth="1"/>
    <col min="16" max="16384" width="11.5" style="79" customWidth="1"/>
  </cols>
  <sheetData>
    <row r="1" ht="20.25" customHeight="1">
      <c r="A1" s="169" t="s">
        <v>272</v>
      </c>
    </row>
    <row r="2" spans="2:15" ht="12" customHeight="1">
      <c r="B2"/>
      <c r="C2"/>
      <c r="D2"/>
      <c r="E2"/>
      <c r="F2"/>
      <c r="G2"/>
      <c r="H2"/>
      <c r="I2"/>
      <c r="J2"/>
      <c r="K2"/>
      <c r="L2"/>
      <c r="M2"/>
      <c r="N2"/>
      <c r="O2" s="525">
        <v>21</v>
      </c>
    </row>
    <row r="3" spans="1:15" ht="11.25" customHeight="1">
      <c r="A3"/>
      <c r="B3"/>
      <c r="C3"/>
      <c r="D3"/>
      <c r="E3"/>
      <c r="F3"/>
      <c r="G3"/>
      <c r="H3"/>
      <c r="I3"/>
      <c r="J3"/>
      <c r="K3"/>
      <c r="L3"/>
      <c r="M3"/>
      <c r="N3"/>
      <c r="O3" s="525"/>
    </row>
    <row r="4" spans="1:15" ht="13.5" customHeight="1">
      <c r="A4" s="152"/>
      <c r="B4" s="167"/>
      <c r="C4" s="172"/>
      <c r="K4" s="79" t="s">
        <v>52</v>
      </c>
      <c r="O4" s="605"/>
    </row>
    <row r="5" spans="1:15" ht="3.75" customHeight="1">
      <c r="A5" s="152"/>
      <c r="B5" s="167"/>
      <c r="C5" s="172"/>
      <c r="O5" s="605"/>
    </row>
    <row r="6" spans="1:15" ht="16.5" customHeight="1">
      <c r="A6" s="588" t="s">
        <v>130</v>
      </c>
      <c r="B6" s="590" t="s">
        <v>15</v>
      </c>
      <c r="C6" s="592" t="s">
        <v>9</v>
      </c>
      <c r="D6" s="602" t="s">
        <v>129</v>
      </c>
      <c r="E6" s="603"/>
      <c r="F6" s="603"/>
      <c r="G6" s="603"/>
      <c r="H6" s="603"/>
      <c r="I6" s="603"/>
      <c r="J6" s="603"/>
      <c r="K6" s="603"/>
      <c r="L6" s="603"/>
      <c r="M6" s="603"/>
      <c r="N6" s="604"/>
      <c r="O6" s="605"/>
    </row>
    <row r="7" spans="1:15" ht="66" customHeight="1">
      <c r="A7" s="600"/>
      <c r="B7" s="597"/>
      <c r="C7" s="586"/>
      <c r="D7" s="427" t="s">
        <v>149</v>
      </c>
      <c r="E7" s="212" t="s">
        <v>162</v>
      </c>
      <c r="F7" s="212" t="s">
        <v>197</v>
      </c>
      <c r="G7" s="459" t="s">
        <v>208</v>
      </c>
      <c r="H7" s="427" t="s">
        <v>218</v>
      </c>
      <c r="I7" s="212" t="s">
        <v>229</v>
      </c>
      <c r="J7" s="476" t="s">
        <v>273</v>
      </c>
      <c r="K7" s="284" t="s">
        <v>209</v>
      </c>
      <c r="L7" s="459" t="s">
        <v>222</v>
      </c>
      <c r="M7" s="459" t="s">
        <v>230</v>
      </c>
      <c r="N7" s="459" t="s">
        <v>274</v>
      </c>
      <c r="O7" s="605"/>
    </row>
    <row r="8" spans="1:15" s="185" customFormat="1" ht="18.75" customHeight="1">
      <c r="A8" s="186" t="s">
        <v>93</v>
      </c>
      <c r="B8" s="184" t="s">
        <v>58</v>
      </c>
      <c r="C8" s="213">
        <v>467</v>
      </c>
      <c r="D8" s="302">
        <f>('Table-9 cont''d'!F5/'Table-9 cont''d'!E5)*100-100</f>
        <v>0.3549245785270614</v>
      </c>
      <c r="E8" s="302">
        <f>('Table-9 cont''d'!G5/'Table-9 cont''d'!F5)*100-100</f>
        <v>-0.353669319186551</v>
      </c>
      <c r="F8" s="302">
        <f>('Table-9 cont''d'!H5/'Table-9 cont''d'!G5)*100-100</f>
        <v>1.242236024844729</v>
      </c>
      <c r="G8" s="302">
        <f>('Table-9 cont''d'!J5/'Table-9 cont''d'!H5)*100-100</f>
        <v>1.4899211218229595</v>
      </c>
      <c r="H8" s="302">
        <f>('Table-9 cont''d'!K5/'Table-9 cont''d'!J5)*100-100</f>
        <v>3.972366148531961</v>
      </c>
      <c r="I8" s="302">
        <f>('Table-9 cont''d'!L5/'Table-9 cont''d'!K5)*100-100</f>
        <v>3.571428571428555</v>
      </c>
      <c r="J8" s="478">
        <f>('Table-9 cont''d'!M5/'Table-9 cont''d'!L5)*100-100</f>
        <v>4.3303929430633445</v>
      </c>
      <c r="K8" s="283">
        <f>('Table-9 cont''d'!J5/'Table-9 cont''d'!E5)*100-100</f>
        <v>2.75066548358474</v>
      </c>
      <c r="L8" s="170">
        <f>('Table-9 cont''d'!K5/'Table-9 cont''d'!F5)*100-100</f>
        <v>6.454465075154744</v>
      </c>
      <c r="M8" s="170">
        <f>('Table-9 cont''d'!L5/'Table-9 cont''d'!G5)*100-100</f>
        <v>10.647737355811884</v>
      </c>
      <c r="N8" s="366">
        <f>('Table-9 cont''d'!M5/'Table-9 cont''d'!H5)*100-100</f>
        <v>14.022787028921996</v>
      </c>
      <c r="O8" s="605"/>
    </row>
    <row r="9" spans="1:15" ht="18.75" customHeight="1">
      <c r="A9" s="178" t="s">
        <v>94</v>
      </c>
      <c r="B9" s="180" t="s">
        <v>95</v>
      </c>
      <c r="C9" s="214">
        <v>252</v>
      </c>
      <c r="D9" s="300">
        <f>('Table-9 cont''d'!F6/'Table-9 cont''d'!E6)*100-100</f>
        <v>0.7400555041628252</v>
      </c>
      <c r="E9" s="300">
        <f>('Table-9 cont''d'!G6/'Table-9 cont''d'!F6)*100-100</f>
        <v>-0.09182736455464635</v>
      </c>
      <c r="F9" s="300">
        <f>('Table-9 cont''d'!H6/'Table-9 cont''d'!G6)*100-100</f>
        <v>0.4595588235294201</v>
      </c>
      <c r="G9" s="300">
        <f>('Table-9 cont''d'!J6/'Table-9 cont''d'!H6)*100-100</f>
        <v>1.2808783165599351</v>
      </c>
      <c r="H9" s="300">
        <f>('Table-9 cont''d'!K6/'Table-9 cont''d'!J6)*100-100</f>
        <v>3.4327009936766046</v>
      </c>
      <c r="I9" s="300">
        <f>('Table-9 cont''d'!L6/'Table-9 cont''d'!K6)*100-100</f>
        <v>4.192139737991269</v>
      </c>
      <c r="J9" s="479">
        <f>('Table-9 cont''d'!M6/'Table-9 cont''d'!L6)*100-100</f>
        <v>3.8558256496228154</v>
      </c>
      <c r="K9" s="208">
        <f>('Table-9 cont''d'!J6/'Table-9 cont''d'!E6)*100-100</f>
        <v>2.4051803885291463</v>
      </c>
      <c r="L9" s="171">
        <f>('Table-9 cont''d'!K6/'Table-9 cont''d'!F6)*100-100</f>
        <v>5.142332415059684</v>
      </c>
      <c r="M9" s="171">
        <f>('Table-9 cont''d'!L6/'Table-9 cont''d'!G6)*100-100</f>
        <v>9.650735294117638</v>
      </c>
      <c r="N9" s="368">
        <f>('Table-9 cont''d'!M6/'Table-9 cont''d'!H6)*100-100</f>
        <v>13.357731015553526</v>
      </c>
      <c r="O9" s="605"/>
    </row>
    <row r="10" spans="1:15" ht="11.25" customHeight="1">
      <c r="A10" s="178" t="s">
        <v>96</v>
      </c>
      <c r="B10" s="180" t="s">
        <v>190</v>
      </c>
      <c r="C10" s="214">
        <v>103</v>
      </c>
      <c r="D10" s="300">
        <f>('Table-9 cont''d'!F7/'Table-9 cont''d'!E7)*100-100</f>
        <v>-1.7108639863130861</v>
      </c>
      <c r="E10" s="300">
        <f>('Table-9 cont''d'!G7/'Table-9 cont''d'!F7)*100-100</f>
        <v>-2.61096605744126</v>
      </c>
      <c r="F10" s="300">
        <f>('Table-9 cont''d'!H7/'Table-9 cont''d'!G7)*100-100</f>
        <v>2.859696157283281</v>
      </c>
      <c r="G10" s="300">
        <f>('Table-9 cont''d'!J7/'Table-9 cont''d'!H7)*100-100</f>
        <v>1.737619461337971</v>
      </c>
      <c r="H10" s="300">
        <f>('Table-9 cont''d'!K7/'Table-9 cont''d'!J7)*100-100</f>
        <v>6.2339880444064875</v>
      </c>
      <c r="I10" s="300">
        <f>('Table-9 cont''d'!L7/'Table-9 cont''d'!K7)*100-100</f>
        <v>1.286173633440498</v>
      </c>
      <c r="J10" s="479">
        <f>('Table-9 cont''d'!M7/'Table-9 cont''d'!L7)*100-100</f>
        <v>4.841269841269849</v>
      </c>
      <c r="K10" s="208">
        <f>('Table-9 cont''d'!J7/'Table-9 cont''d'!E7)*100-100</f>
        <v>0.17108639863130293</v>
      </c>
      <c r="L10" s="171">
        <f>('Table-9 cont''d'!K7/'Table-9 cont''d'!F7)*100-100</f>
        <v>8.2680591818973</v>
      </c>
      <c r="M10" s="171">
        <f>('Table-9 cont''d'!L7/'Table-9 cont''d'!G7)*100-100</f>
        <v>12.600536193029484</v>
      </c>
      <c r="N10" s="368">
        <f>('Table-9 cont''d'!M7/'Table-9 cont''d'!H7)*100-100</f>
        <v>14.76976542137271</v>
      </c>
      <c r="O10" s="605"/>
    </row>
    <row r="11" spans="1:15" ht="12" customHeight="1">
      <c r="A11" s="178"/>
      <c r="B11" s="180" t="s">
        <v>189</v>
      </c>
      <c r="C11" s="214"/>
      <c r="D11" s="300"/>
      <c r="E11" s="300"/>
      <c r="F11" s="300"/>
      <c r="G11" s="300"/>
      <c r="H11" s="300"/>
      <c r="I11" s="300"/>
      <c r="J11" s="479"/>
      <c r="K11" s="208"/>
      <c r="L11" s="171"/>
      <c r="M11" s="171"/>
      <c r="N11" s="368"/>
      <c r="O11" s="605"/>
    </row>
    <row r="12" spans="1:15" s="177" customFormat="1" ht="18.75" customHeight="1">
      <c r="A12" s="178" t="s">
        <v>97</v>
      </c>
      <c r="B12" s="180" t="s">
        <v>98</v>
      </c>
      <c r="C12" s="214">
        <v>112</v>
      </c>
      <c r="D12" s="300">
        <f>('Table-9 cont''d'!F9/'Table-9 cont''d'!E9)*100-100</f>
        <v>1.4249790444258252</v>
      </c>
      <c r="E12" s="300">
        <f>('Table-9 cont''d'!G9/'Table-9 cont''d'!F9)*100-100</f>
        <v>0.9917355371900811</v>
      </c>
      <c r="F12" s="300">
        <f>('Table-9 cont''d'!H9/'Table-9 cont''d'!G9)*100-100</f>
        <v>1.6366612111292795</v>
      </c>
      <c r="G12" s="300">
        <f>('Table-9 cont''d'!J9/'Table-9 cont''d'!H9)*100-100</f>
        <v>1.4492753623188435</v>
      </c>
      <c r="H12" s="300">
        <f>('Table-9 cont''d'!K9/'Table-9 cont''d'!J9)*100-100</f>
        <v>3.1746031746031917</v>
      </c>
      <c r="I12" s="300">
        <f>('Table-9 cont''d'!L9/'Table-9 cont''d'!K9)*100-100</f>
        <v>4.461538461538467</v>
      </c>
      <c r="J12" s="479">
        <f>('Table-9 cont''d'!M9/'Table-9 cont''d'!L9)*100-100</f>
        <v>4.639175257731949</v>
      </c>
      <c r="K12" s="208">
        <f>('Table-9 cont''d'!J9/'Table-9 cont''d'!E9)*100-100</f>
        <v>5.6160938809723575</v>
      </c>
      <c r="L12" s="171">
        <f>('Table-9 cont''d'!K9/'Table-9 cont''d'!F9)*100-100</f>
        <v>7.4380165289256155</v>
      </c>
      <c r="M12" s="171">
        <f>('Table-9 cont''d'!L9/'Table-9 cont''d'!G9)*100-100</f>
        <v>11.12929623567922</v>
      </c>
      <c r="N12" s="368">
        <f>('Table-9 cont''d'!M9/'Table-9 cont''d'!H9)*100-100</f>
        <v>14.412238325281805</v>
      </c>
      <c r="O12" s="605"/>
    </row>
    <row r="13" spans="1:15" s="185" customFormat="1" ht="24.75" customHeight="1">
      <c r="A13" s="186" t="s">
        <v>99</v>
      </c>
      <c r="B13" s="184" t="s">
        <v>26</v>
      </c>
      <c r="C13" s="213">
        <v>3776</v>
      </c>
      <c r="D13" s="303">
        <f>('Table-9 cont''d'!F10/'Table-9 cont''d'!E10)*100-100</f>
        <v>0.4363001745200705</v>
      </c>
      <c r="E13" s="303">
        <f>('Table-9 cont''d'!G10/'Table-9 cont''d'!F10)*100-100</f>
        <v>3.562119895742839</v>
      </c>
      <c r="F13" s="303">
        <f>('Table-9 cont''d'!H10/'Table-9 cont''d'!G10)*100-100</f>
        <v>2.7684563758389373</v>
      </c>
      <c r="G13" s="299">
        <f>('Table-9 cont''d'!J10/'Table-9 cont''d'!H10)*100-100</f>
        <v>1.551020408163268</v>
      </c>
      <c r="H13" s="299">
        <f>('Table-9 cont''d'!K10/'Table-9 cont''d'!J10)*100-100</f>
        <v>-0.16077170418006403</v>
      </c>
      <c r="I13" s="299">
        <f>('Table-9 cont''d'!L10/'Table-9 cont''d'!K10)*100-100</f>
        <v>4.991948470209337</v>
      </c>
      <c r="J13" s="480">
        <f>('Table-9 cont''d'!M10/'Table-9 cont''d'!L10)*100-100</f>
        <v>3.297546012269919</v>
      </c>
      <c r="K13" s="207">
        <f>('Table-9 cont''d'!J10/'Table-9 cont''d'!E10)*100-100</f>
        <v>8.551483420593371</v>
      </c>
      <c r="L13" s="193">
        <f>('Table-9 cont''d'!K10/'Table-9 cont''d'!F10)*100-100</f>
        <v>7.9061685490877665</v>
      </c>
      <c r="M13" s="193">
        <f>('Table-9 cont''d'!L10/'Table-9 cont''d'!G10)*100-100</f>
        <v>9.395973154362423</v>
      </c>
      <c r="N13" s="380">
        <f>('Table-9 cont''d'!M10/'Table-9 cont''d'!H10)*100-100</f>
        <v>9.959183673469369</v>
      </c>
      <c r="O13" s="605"/>
    </row>
    <row r="14" spans="1:15" ht="18.75" customHeight="1">
      <c r="A14" s="178" t="s">
        <v>100</v>
      </c>
      <c r="B14" s="180" t="s">
        <v>101</v>
      </c>
      <c r="C14" s="214">
        <v>305</v>
      </c>
      <c r="D14" s="300">
        <f>('Table-9 cont''d'!F11/'Table-9 cont''d'!E11)*100-100</f>
        <v>-6.25</v>
      </c>
      <c r="E14" s="300">
        <f>('Table-9 cont''d'!G11/'Table-9 cont''d'!F11)*100-100</f>
        <v>9.722222222222229</v>
      </c>
      <c r="F14" s="300">
        <f>('Table-9 cont''d'!H11/'Table-9 cont''d'!G11)*100-100</f>
        <v>3.2067510548523046</v>
      </c>
      <c r="G14" s="300">
        <f>('Table-9 cont''d'!J11/'Table-9 cont''d'!H11)*100-100</f>
        <v>2.534750613246132</v>
      </c>
      <c r="H14" s="300">
        <f>('Table-9 cont''d'!K11/'Table-9 cont''d'!J11)*100-100</f>
        <v>-4.704944178628395</v>
      </c>
      <c r="I14" s="300">
        <f>('Table-9 cont''d'!L11/'Table-9 cont''d'!K11)*100-100</f>
        <v>10.209205020920493</v>
      </c>
      <c r="J14" s="479">
        <f>('Table-9 cont''d'!M11/'Table-9 cont''d'!L11)*100-100</f>
        <v>9.643128321943834</v>
      </c>
      <c r="K14" s="208">
        <f>('Table-9 cont''d'!J11/'Table-9 cont''d'!E11)*100-100</f>
        <v>8.854166666666671</v>
      </c>
      <c r="L14" s="171">
        <f>('Table-9 cont''d'!K11/'Table-9 cont''d'!F11)*100-100</f>
        <v>10.648148148148138</v>
      </c>
      <c r="M14" s="171">
        <f>('Table-9 cont''d'!L11/'Table-9 cont''d'!G11)*100-100</f>
        <v>11.139240506329102</v>
      </c>
      <c r="N14" s="368">
        <f>('Table-9 cont''d'!M11/'Table-9 cont''d'!H11)*100-100</f>
        <v>18.07031888798039</v>
      </c>
      <c r="O14" s="605"/>
    </row>
    <row r="15" spans="1:15" s="185" customFormat="1" ht="11.25" customHeight="1">
      <c r="A15" s="178"/>
      <c r="B15" s="205" t="s">
        <v>73</v>
      </c>
      <c r="C15" s="214"/>
      <c r="D15" s="300"/>
      <c r="E15" s="300"/>
      <c r="F15" s="300"/>
      <c r="G15" s="300"/>
      <c r="H15" s="300"/>
      <c r="I15" s="300"/>
      <c r="J15" s="479"/>
      <c r="K15" s="208"/>
      <c r="L15" s="171"/>
      <c r="M15" s="171"/>
      <c r="N15" s="368"/>
      <c r="O15" s="605"/>
    </row>
    <row r="16" spans="1:15" s="403" customFormat="1" ht="13.5" customHeight="1">
      <c r="A16" s="194"/>
      <c r="B16" s="196" t="s">
        <v>102</v>
      </c>
      <c r="C16" s="215">
        <v>226</v>
      </c>
      <c r="D16" s="402">
        <f>('Table-9 cont''d'!F13/'Table-9 cont''d'!E13)*100-100</f>
        <v>3.2976827094474146</v>
      </c>
      <c r="E16" s="402">
        <f>('Table-9 cont''d'!G13/'Table-9 cont''d'!F13)*100-100</f>
        <v>2.5884383088869782</v>
      </c>
      <c r="F16" s="402">
        <f>('Table-9 cont''d'!H13/'Table-9 cont''d'!G13)*100-100</f>
        <v>4.2052144659377575</v>
      </c>
      <c r="G16" s="402">
        <f>('Table-9 cont''d'!J13/'Table-9 cont''d'!H13)*100-100</f>
        <v>2.9862792574656822</v>
      </c>
      <c r="H16" s="402">
        <f>('Table-9 cont''d'!K13/'Table-9 cont''d'!J13)*100-100</f>
        <v>1.1755485893417017</v>
      </c>
      <c r="I16" s="402">
        <f>('Table-9 cont''d'!L13/'Table-9 cont''d'!K13)*100-100</f>
        <v>0.07745933384973114</v>
      </c>
      <c r="J16" s="481">
        <f>('Table-9 cont''d'!M13/'Table-9 cont''d'!L13)*100-100</f>
        <v>8.900928792569658</v>
      </c>
      <c r="K16" s="209">
        <f>('Table-9 cont''d'!J13/'Table-9 cont''d'!E13)*100-100</f>
        <v>13.725490196078425</v>
      </c>
      <c r="L16" s="201">
        <f>('Table-9 cont''d'!K13/'Table-9 cont''d'!F13)*100-100</f>
        <v>11.389128559102659</v>
      </c>
      <c r="M16" s="201">
        <f>('Table-9 cont''d'!L13/'Table-9 cont''d'!G13)*100-100</f>
        <v>8.662741799831778</v>
      </c>
      <c r="N16" s="387">
        <f>('Table-9 cont''d'!M13/'Table-9 cont''d'!H13)*100-100</f>
        <v>13.559322033898297</v>
      </c>
      <c r="O16" s="605"/>
    </row>
    <row r="17" spans="1:15" s="185" customFormat="1" ht="18.75" customHeight="1">
      <c r="A17" s="178" t="s">
        <v>103</v>
      </c>
      <c r="B17" s="180" t="s">
        <v>131</v>
      </c>
      <c r="C17" s="214">
        <v>2590</v>
      </c>
      <c r="D17" s="300">
        <f>('Table-9 cont''d'!F14/'Table-9 cont''d'!E14)*100-100</f>
        <v>-0.09225092250922273</v>
      </c>
      <c r="E17" s="300">
        <f>('Table-9 cont''d'!G14/'Table-9 cont''d'!F14)*100-100</f>
        <v>2.21606648199446</v>
      </c>
      <c r="F17" s="300">
        <f>('Table-9 cont''d'!H14/'Table-9 cont''d'!G14)*100-100</f>
        <v>2.168021680216796</v>
      </c>
      <c r="G17" s="300">
        <f>('Table-9 cont''d'!J14/'Table-9 cont''d'!H14)*100-100</f>
        <v>2.0335985853227214</v>
      </c>
      <c r="H17" s="300">
        <f>('Table-9 cont''d'!K14/'Table-9 cont''d'!J14)*100-100</f>
        <v>0.17331022530329676</v>
      </c>
      <c r="I17" s="300">
        <f>('Table-9 cont''d'!L14/'Table-9 cont''d'!K14)*100-100</f>
        <v>4.844290657439458</v>
      </c>
      <c r="J17" s="479">
        <f>('Table-9 cont''d'!M14/'Table-9 cont''d'!L14)*100-100</f>
        <v>3.052805280528048</v>
      </c>
      <c r="K17" s="208">
        <f>('Table-9 cont''d'!J14/'Table-9 cont''d'!E14)*100-100</f>
        <v>6.457564575645748</v>
      </c>
      <c r="L17" s="171">
        <f>('Table-9 cont''d'!K14/'Table-9 cont''d'!F14)*100-100</f>
        <v>6.740535549399823</v>
      </c>
      <c r="M17" s="171">
        <f>('Table-9 cont''d'!L14/'Table-9 cont''d'!G14)*100-100</f>
        <v>9.4850948509485</v>
      </c>
      <c r="N17" s="368">
        <f>('Table-9 cont''d'!M14/'Table-9 cont''d'!H14)*100-100</f>
        <v>10.433244916003545</v>
      </c>
      <c r="O17" s="605"/>
    </row>
    <row r="18" spans="1:15" ht="10.5" customHeight="1">
      <c r="A18" s="178"/>
      <c r="B18" s="205" t="s">
        <v>73</v>
      </c>
      <c r="C18" s="214"/>
      <c r="D18" s="300"/>
      <c r="E18" s="300"/>
      <c r="F18" s="300"/>
      <c r="G18" s="300"/>
      <c r="H18" s="300"/>
      <c r="I18" s="300"/>
      <c r="J18" s="479"/>
      <c r="K18" s="208"/>
      <c r="L18" s="171"/>
      <c r="M18" s="171"/>
      <c r="N18" s="368"/>
      <c r="O18" s="605"/>
    </row>
    <row r="19" spans="1:15" s="403" customFormat="1" ht="12.75" customHeight="1">
      <c r="A19" s="194"/>
      <c r="B19" s="196" t="s">
        <v>105</v>
      </c>
      <c r="C19" s="216">
        <v>1141</v>
      </c>
      <c r="D19" s="402">
        <f>('Table-9 cont''d'!F16/'Table-9 cont''d'!E16)*100-100</f>
        <v>-0.5489478499542457</v>
      </c>
      <c r="E19" s="402">
        <f>('Table-9 cont''d'!G16/'Table-9 cont''d'!F16)*100-100</f>
        <v>3.0358785648574127</v>
      </c>
      <c r="F19" s="402">
        <f>('Table-9 cont''d'!H16/'Table-9 cont''d'!G16)*100-100</f>
        <v>2.8571428571428754</v>
      </c>
      <c r="G19" s="402">
        <f>('Table-9 cont''d'!J16/'Table-9 cont''d'!H16)*100-100</f>
        <v>0.3472222222222143</v>
      </c>
      <c r="H19" s="402">
        <f>('Table-9 cont''d'!K16/'Table-9 cont''d'!J16)*100-100</f>
        <v>-1.0380622837370197</v>
      </c>
      <c r="I19" s="402">
        <f>('Table-9 cont''d'!L16/'Table-9 cont''d'!K16)*100-100</f>
        <v>5.0699300699300665</v>
      </c>
      <c r="J19" s="481">
        <f>('Table-9 cont''d'!M16/'Table-9 cont''d'!L16)*100-100</f>
        <v>3.1613976705490785</v>
      </c>
      <c r="K19" s="209">
        <f>('Table-9 cont''d'!J16/'Table-9 cont''d'!E16)*100-100</f>
        <v>5.763952424519658</v>
      </c>
      <c r="L19" s="201">
        <f>('Table-9 cont''d'!K16/'Table-9 cont''d'!F16)*100-100</f>
        <v>5.243790248390056</v>
      </c>
      <c r="M19" s="201">
        <f>('Table-9 cont''d'!L16/'Table-9 cont''d'!G16)*100-100</f>
        <v>7.321428571428569</v>
      </c>
      <c r="N19" s="387">
        <f>('Table-9 cont''d'!M16/'Table-9 cont''d'!H16)*100-100</f>
        <v>7.638888888888886</v>
      </c>
      <c r="O19" s="605"/>
    </row>
    <row r="20" spans="1:15" s="403" customFormat="1" ht="10.5" customHeight="1">
      <c r="A20" s="194"/>
      <c r="B20" s="196" t="s">
        <v>156</v>
      </c>
      <c r="C20" s="215">
        <v>755</v>
      </c>
      <c r="D20" s="402">
        <f>('Table-9 cont''d'!F17/'Table-9 cont''d'!E17)*100-100</f>
        <v>-0.7511737089201773</v>
      </c>
      <c r="E20" s="402">
        <f>('Table-9 cont''d'!G17/'Table-9 cont''d'!F17)*100-100</f>
        <v>1.7029328287606376</v>
      </c>
      <c r="F20" s="402">
        <f>('Table-9 cont''d'!H17/'Table-9 cont''d'!G17)*100-100</f>
        <v>1.6744186046511658</v>
      </c>
      <c r="G20" s="402">
        <f>('Table-9 cont''d'!J17/'Table-9 cont''d'!H17)*100-100</f>
        <v>0.731930466605661</v>
      </c>
      <c r="H20" s="402">
        <f>('Table-9 cont''d'!K17/'Table-9 cont''d'!J17)*100-100</f>
        <v>-0.36330608537691944</v>
      </c>
      <c r="I20" s="402">
        <f>('Table-9 cont''d'!L17/'Table-9 cont''d'!K17)*100-100</f>
        <v>4.9225159525979905</v>
      </c>
      <c r="J20" s="481">
        <f>('Table-9 cont''d'!M17/'Table-9 cont''d'!L17)*100-100</f>
        <v>2.953953084274559</v>
      </c>
      <c r="K20" s="209">
        <f>('Table-9 cont''d'!J17/'Table-9 cont''d'!E17)*100-100</f>
        <v>3.3802816901408335</v>
      </c>
      <c r="L20" s="201">
        <f>('Table-9 cont''d'!K17/'Table-9 cont''d'!F17)*100-100</f>
        <v>3.784295175023658</v>
      </c>
      <c r="M20" s="201">
        <f>('Table-9 cont''d'!L17/'Table-9 cont''d'!G17)*100-100</f>
        <v>7.069767441860449</v>
      </c>
      <c r="N20" s="387">
        <f>('Table-9 cont''d'!M17/'Table-9 cont''d'!H17)*100-100</f>
        <v>8.417200365965229</v>
      </c>
      <c r="O20" s="605"/>
    </row>
    <row r="21" spans="1:15" ht="9.75" customHeight="1">
      <c r="A21" s="194"/>
      <c r="B21" s="196" t="s">
        <v>157</v>
      </c>
      <c r="C21" s="215"/>
      <c r="D21" s="300"/>
      <c r="E21" s="300"/>
      <c r="F21" s="300"/>
      <c r="G21" s="402"/>
      <c r="H21" s="402"/>
      <c r="I21" s="402"/>
      <c r="J21" s="481"/>
      <c r="K21" s="209"/>
      <c r="L21" s="201"/>
      <c r="M21" s="201"/>
      <c r="N21" s="387"/>
      <c r="O21" s="605"/>
    </row>
    <row r="22" spans="1:15" s="403" customFormat="1" ht="18.75" customHeight="1">
      <c r="A22" s="194"/>
      <c r="B22" s="196" t="s">
        <v>106</v>
      </c>
      <c r="C22" s="215">
        <v>235</v>
      </c>
      <c r="D22" s="402">
        <f>('Table-9 cont''d'!F19/'Table-9 cont''d'!E19)*100-100</f>
        <v>1.8639328984156691</v>
      </c>
      <c r="E22" s="402">
        <f>('Table-9 cont''d'!G19/'Table-9 cont''d'!F19)*100-100</f>
        <v>0.731930466605661</v>
      </c>
      <c r="F22" s="402">
        <f>('Table-9 cont''d'!H19/'Table-9 cont''d'!G19)*100-100</f>
        <v>1.0899182561307867</v>
      </c>
      <c r="G22" s="402">
        <f>('Table-9 cont''d'!J19/'Table-9 cont''d'!H19)*100-100</f>
        <v>15.813117699910165</v>
      </c>
      <c r="H22" s="402">
        <f>('Table-9 cont''d'!K19/'Table-9 cont''d'!J19)*100-100</f>
        <v>-7.370054305663302</v>
      </c>
      <c r="I22" s="402">
        <f>('Table-9 cont''d'!L19/'Table-9 cont''d'!K19)*100-100</f>
        <v>3.5175879396984726</v>
      </c>
      <c r="J22" s="481">
        <f>('Table-9 cont''d'!M19/'Table-9 cont''d'!L19)*100-100</f>
        <v>2.6699029126213674</v>
      </c>
      <c r="K22" s="209">
        <f>('Table-9 cont''d'!J19/'Table-9 cont''d'!E19)*100-100</f>
        <v>20.130475302889096</v>
      </c>
      <c r="L22" s="201">
        <f>('Table-9 cont''d'!K19/'Table-9 cont''d'!F19)*100-100</f>
        <v>9.240622140896619</v>
      </c>
      <c r="M22" s="201">
        <f>('Table-9 cont''d'!L19/'Table-9 cont''d'!G19)*100-100</f>
        <v>12.261580381471376</v>
      </c>
      <c r="N22" s="387">
        <f>('Table-9 cont''d'!M19/'Table-9 cont''d'!H19)*100-100</f>
        <v>14.016172506738542</v>
      </c>
      <c r="O22" s="605"/>
    </row>
    <row r="23" spans="1:15" s="403" customFormat="1" ht="23.25" customHeight="1">
      <c r="A23" s="194"/>
      <c r="B23" s="197" t="s">
        <v>132</v>
      </c>
      <c r="C23" s="215">
        <v>217</v>
      </c>
      <c r="D23" s="402">
        <f>('Table-9 cont''d'!F20/'Table-9 cont''d'!E20)*100-100</f>
        <v>2.026431718061673</v>
      </c>
      <c r="E23" s="402">
        <f>('Table-9 cont''d'!G20/'Table-9 cont''d'!F20)*100-100</f>
        <v>1.9861830742659663</v>
      </c>
      <c r="F23" s="402">
        <f>('Table-9 cont''d'!H20/'Table-9 cont''d'!G20)*100-100</f>
        <v>1.9475021168501314</v>
      </c>
      <c r="G23" s="402">
        <f>('Table-9 cont''d'!J20/'Table-9 cont''d'!H20)*100-100</f>
        <v>0.9966777408637881</v>
      </c>
      <c r="H23" s="402">
        <f>('Table-9 cont''d'!K20/'Table-9 cont''d'!J20)*100-100</f>
        <v>0</v>
      </c>
      <c r="I23" s="402">
        <f>('Table-9 cont''d'!L20/'Table-9 cont''d'!K20)*100-100</f>
        <v>3.04276315789474</v>
      </c>
      <c r="J23" s="481">
        <f>('Table-9 cont''d'!M20/'Table-9 cont''d'!L20)*100-100</f>
        <v>3.9904229848363997</v>
      </c>
      <c r="K23" s="209">
        <f>('Table-9 cont''d'!J20/'Table-9 cont''d'!E20)*100-100</f>
        <v>7.136563876651977</v>
      </c>
      <c r="L23" s="201">
        <f>('Table-9 cont''d'!K20/'Table-9 cont''d'!F20)*100-100</f>
        <v>5.00863557858375</v>
      </c>
      <c r="M23" s="201">
        <f>('Table-9 cont''d'!L20/'Table-9 cont''d'!G20)*100-100</f>
        <v>6.096528365791713</v>
      </c>
      <c r="N23" s="387">
        <f>('Table-9 cont''d'!M20/'Table-9 cont''d'!H20)*100-100</f>
        <v>8.222591362126238</v>
      </c>
      <c r="O23" s="605"/>
    </row>
    <row r="24" spans="1:15" ht="18.75" customHeight="1">
      <c r="A24" s="178" t="s">
        <v>107</v>
      </c>
      <c r="B24" s="180" t="s">
        <v>108</v>
      </c>
      <c r="C24" s="214">
        <v>652</v>
      </c>
      <c r="D24" s="300">
        <f>('Table-9 cont''d'!F22/'Table-9 cont''d'!E22)*100-100</f>
        <v>4.857363145720896</v>
      </c>
      <c r="E24" s="300">
        <f>('Table-9 cont''d'!G22/'Table-9 cont''d'!F22)*100-100</f>
        <v>5.367647058823536</v>
      </c>
      <c r="F24" s="300">
        <f>('Table-9 cont''d'!H22/'Table-9 cont''d'!G22)*100-100</f>
        <v>5.094207955338433</v>
      </c>
      <c r="G24" s="300">
        <f>('Table-9 cont''d'!J22/'Table-9 cont''d'!H22)*100-100</f>
        <v>-0.06640106241700039</v>
      </c>
      <c r="H24" s="300">
        <f>('Table-9 cont''d'!K22/'Table-9 cont''d'!J22)*100-100</f>
        <v>0.5980066445182786</v>
      </c>
      <c r="I24" s="300">
        <f>('Table-9 cont''d'!L22/'Table-9 cont''d'!K22)*100-100</f>
        <v>2.377807133421399</v>
      </c>
      <c r="J24" s="479">
        <f>('Table-9 cont''d'!M22/'Table-9 cont''d'!L22)*100-100</f>
        <v>1.6774193548387188</v>
      </c>
      <c r="K24" s="208">
        <f>('Table-9 cont''d'!J22/'Table-9 cont''d'!E22)*100-100</f>
        <v>16.037008481110277</v>
      </c>
      <c r="L24" s="171">
        <f>('Table-9 cont''d'!K22/'Table-9 cont''d'!F22)*100-100</f>
        <v>11.32352941176471</v>
      </c>
      <c r="M24" s="171">
        <f>('Table-9 cont''d'!L22/'Table-9 cont''d'!G22)*100-100</f>
        <v>8.164689462665734</v>
      </c>
      <c r="N24" s="368">
        <f>('Table-9 cont''d'!M22/'Table-9 cont''d'!H22)*100-100</f>
        <v>4.648074369189899</v>
      </c>
      <c r="O24" s="605"/>
    </row>
    <row r="25" spans="1:15" ht="10.5" customHeight="1">
      <c r="A25" s="178"/>
      <c r="B25" s="205" t="s">
        <v>73</v>
      </c>
      <c r="C25" s="214"/>
      <c r="D25" s="300"/>
      <c r="E25" s="300"/>
      <c r="F25" s="300"/>
      <c r="G25" s="300"/>
      <c r="H25" s="300"/>
      <c r="I25" s="300"/>
      <c r="J25" s="479"/>
      <c r="K25" s="208"/>
      <c r="L25" s="171"/>
      <c r="M25" s="171"/>
      <c r="N25" s="368"/>
      <c r="O25" s="605"/>
    </row>
    <row r="26" spans="1:15" s="404" customFormat="1" ht="11.25" customHeight="1">
      <c r="A26" s="194"/>
      <c r="B26" s="196" t="s">
        <v>187</v>
      </c>
      <c r="C26" s="215">
        <v>236</v>
      </c>
      <c r="D26" s="402">
        <f>('Table-9 cont''d'!F24/'Table-9 cont''d'!E24)*100-100</f>
        <v>1.628222523744924</v>
      </c>
      <c r="E26" s="402">
        <f>('Table-9 cont''d'!G24/'Table-9 cont''d'!F24)*100-100</f>
        <v>5.407209612817084</v>
      </c>
      <c r="F26" s="402">
        <f>('Table-9 cont''d'!H24/'Table-9 cont''d'!G24)*100-100</f>
        <v>2.2799240025332494</v>
      </c>
      <c r="G26" s="402">
        <f>('Table-9 cont''d'!J24/'Table-9 cont''d'!H24)*100-100</f>
        <v>-0.4334365325077414</v>
      </c>
      <c r="H26" s="402">
        <f>('Table-9 cont''d'!K24/'Table-9 cont''d'!J24)*100-100</f>
        <v>-0.8084577114427844</v>
      </c>
      <c r="I26" s="402">
        <f>('Table-9 cont''d'!L24/'Table-9 cont''d'!K24)*100-100</f>
        <v>4.388714733542315</v>
      </c>
      <c r="J26" s="481">
        <f>('Table-9 cont''d'!M24/'Table-9 cont''d'!L24)*100-100</f>
        <v>3.183183183183175</v>
      </c>
      <c r="K26" s="209">
        <f>('Table-9 cont''d'!J24/'Table-9 cont''d'!E24)*100-100</f>
        <v>9.090909090909108</v>
      </c>
      <c r="L26" s="201">
        <f>('Table-9 cont''d'!K24/'Table-9 cont''d'!F24)*100-100</f>
        <v>6.475300400534039</v>
      </c>
      <c r="M26" s="201">
        <f>('Table-9 cont''d'!L24/'Table-9 cont''d'!G24)*100-100</f>
        <v>5.4464851171627515</v>
      </c>
      <c r="N26" s="387">
        <f>('Table-9 cont''d'!M24/'Table-9 cont''d'!H24)*100-100</f>
        <v>6.377708978328187</v>
      </c>
      <c r="O26" s="605"/>
    </row>
    <row r="27" spans="1:15" s="185" customFormat="1" ht="11.25" customHeight="1">
      <c r="A27" s="194"/>
      <c r="B27" s="196" t="s">
        <v>158</v>
      </c>
      <c r="C27" s="215"/>
      <c r="D27" s="300"/>
      <c r="E27" s="300"/>
      <c r="F27" s="300"/>
      <c r="G27" s="402"/>
      <c r="H27" s="402"/>
      <c r="I27" s="402"/>
      <c r="J27" s="481"/>
      <c r="K27" s="209"/>
      <c r="L27" s="201"/>
      <c r="M27" s="201"/>
      <c r="N27" s="387"/>
      <c r="O27" s="605"/>
    </row>
    <row r="28" spans="1:15" s="403" customFormat="1" ht="10.5" customHeight="1">
      <c r="A28" s="198"/>
      <c r="B28" s="196" t="s">
        <v>109</v>
      </c>
      <c r="C28" s="215">
        <v>292</v>
      </c>
      <c r="D28" s="402">
        <f>('Table-9 cont''d'!F26/'Table-9 cont''d'!E26)*100-100</f>
        <v>9.909165978530126</v>
      </c>
      <c r="E28" s="402">
        <f>('Table-9 cont''d'!G26/'Table-9 cont''d'!F26)*100-100</f>
        <v>5.409466566491375</v>
      </c>
      <c r="F28" s="402">
        <f>('Table-9 cont''d'!H26/'Table-9 cont''d'!G26)*100-100</f>
        <v>9.693513898788297</v>
      </c>
      <c r="G28" s="402">
        <f>('Table-9 cont''d'!J26/'Table-9 cont''d'!H26)*100-100</f>
        <v>-0.25990903183885905</v>
      </c>
      <c r="H28" s="402">
        <f>('Table-9 cont''d'!K26/'Table-9 cont''d'!J26)*100-100</f>
        <v>0.26058631921823405</v>
      </c>
      <c r="I28" s="402">
        <f>('Table-9 cont''d'!L26/'Table-9 cont''d'!K26)*100-100</f>
        <v>0.9096816114360138</v>
      </c>
      <c r="J28" s="481">
        <f>('Table-9 cont''d'!M26/'Table-9 cont''d'!L26)*100-100</f>
        <v>1.4810045074050038</v>
      </c>
      <c r="K28" s="209">
        <f>('Table-9 cont''d'!J26/'Table-9 cont''d'!E26)*100-100</f>
        <v>26.75474814203139</v>
      </c>
      <c r="L28" s="201">
        <f>('Table-9 cont''d'!K26/'Table-9 cont''d'!F26)*100-100</f>
        <v>15.627347858752813</v>
      </c>
      <c r="M28" s="201">
        <f>('Table-9 cont''d'!L26/'Table-9 cont''d'!G26)*100-100</f>
        <v>10.691375623663575</v>
      </c>
      <c r="N28" s="387">
        <f>('Table-9 cont''d'!M26/'Table-9 cont''d'!H26)*100-100</f>
        <v>2.4041585445094142</v>
      </c>
      <c r="O28" s="605"/>
    </row>
    <row r="29" spans="1:15" ht="9" customHeight="1">
      <c r="A29" s="198"/>
      <c r="B29" s="196" t="s">
        <v>188</v>
      </c>
      <c r="C29" s="215"/>
      <c r="D29" s="300"/>
      <c r="E29" s="300"/>
      <c r="F29" s="300"/>
      <c r="G29" s="402"/>
      <c r="H29" s="402"/>
      <c r="I29" s="402"/>
      <c r="J29" s="481"/>
      <c r="K29" s="209"/>
      <c r="L29" s="201"/>
      <c r="M29" s="201"/>
      <c r="N29" s="387"/>
      <c r="O29" s="605"/>
    </row>
    <row r="30" spans="1:15" ht="12.75" customHeight="1">
      <c r="A30" s="178" t="s">
        <v>110</v>
      </c>
      <c r="B30" s="180" t="s">
        <v>111</v>
      </c>
      <c r="C30" s="214">
        <v>76</v>
      </c>
      <c r="D30" s="300">
        <f>('Table-9 cont''d'!F28/'Table-9 cont''d'!E28)*100-100</f>
        <v>1.4859658778205898</v>
      </c>
      <c r="E30" s="300">
        <f>('Table-9 cont''d'!G28/'Table-9 cont''d'!F28)*100-100</f>
        <v>0</v>
      </c>
      <c r="F30" s="300">
        <f>('Table-9 cont''d'!H28/'Table-9 cont''d'!G28)*100-100</f>
        <v>1.084598698481571</v>
      </c>
      <c r="G30" s="300">
        <f>('Table-9 cont''d'!J28/'Table-9 cont''d'!H28)*100-100</f>
        <v>1.9849785407725307</v>
      </c>
      <c r="H30" s="300">
        <f>('Table-9 cont''d'!K28/'Table-9 cont''d'!J28)*100-100</f>
        <v>5.839032088374523</v>
      </c>
      <c r="I30" s="300">
        <f>('Table-9 cont''d'!L28/'Table-9 cont''d'!K28)*100-100</f>
        <v>7.0079522862823325</v>
      </c>
      <c r="J30" s="479">
        <f>('Table-9 cont''d'!M28/'Table-9 cont''d'!L28)*100-100</f>
        <v>4.040873200185786</v>
      </c>
      <c r="K30" s="208">
        <f>('Table-9 cont''d'!J28/'Table-9 cont''d'!E28)*100-100</f>
        <v>4.623004953219592</v>
      </c>
      <c r="L30" s="171">
        <f>('Table-9 cont''d'!K28/'Table-9 cont''d'!F28)*100-100</f>
        <v>9.110629067245114</v>
      </c>
      <c r="M30" s="171">
        <f>('Table-9 cont''d'!L28/'Table-9 cont''d'!G28)*100-100</f>
        <v>16.75704989154015</v>
      </c>
      <c r="N30" s="368">
        <f>('Table-9 cont''d'!M28/'Table-9 cont''d'!H28)*100-100</f>
        <v>20.17167381974248</v>
      </c>
      <c r="O30" s="605"/>
    </row>
    <row r="31" spans="1:15" s="185" customFormat="1" ht="15.75" customHeight="1">
      <c r="A31" s="187" t="s">
        <v>112</v>
      </c>
      <c r="B31" s="188" t="s">
        <v>113</v>
      </c>
      <c r="C31" s="217">
        <v>153</v>
      </c>
      <c r="D31" s="297">
        <f>('Table-9 cont''d'!F29/'Table-9 cont''d'!E29)*100-100</f>
        <v>2.2537562604340735</v>
      </c>
      <c r="E31" s="297">
        <f>('Table-9 cont''d'!G29/'Table-9 cont''d'!F29)*100-100</f>
        <v>4.816326530612258</v>
      </c>
      <c r="F31" s="297">
        <f>('Table-9 cont''d'!H29/'Table-9 cont''d'!G29)*100-100</f>
        <v>2.0249221183800614</v>
      </c>
      <c r="G31" s="297">
        <f>('Table-9 cont''d'!J29/'Table-9 cont''d'!H29)*100-100</f>
        <v>0.5343511450381726</v>
      </c>
      <c r="H31" s="297">
        <f>('Table-9 cont''d'!K29/'Table-9 cont''d'!J29)*100-100</f>
        <v>-6.22627182991647</v>
      </c>
      <c r="I31" s="297">
        <f>('Table-9 cont''d'!L29/'Table-9 cont''d'!K29)*100-100</f>
        <v>9.878542510121463</v>
      </c>
      <c r="J31" s="482">
        <f>('Table-9 cont''d'!M29/'Table-9 cont''d'!L29)*100-100</f>
        <v>1.3264554163596358</v>
      </c>
      <c r="K31" s="222">
        <f>('Table-9 cont''d'!J29/'Table-9 cont''d'!E29)*100-100</f>
        <v>9.93322203672787</v>
      </c>
      <c r="L31" s="166">
        <f>('Table-9 cont''d'!K29/'Table-9 cont''d'!F29)*100-100</f>
        <v>0.8163265306122582</v>
      </c>
      <c r="M31" s="166">
        <f>('Table-9 cont''d'!L29/'Table-9 cont''d'!G29)*100-100</f>
        <v>5.685358255451689</v>
      </c>
      <c r="N31" s="369">
        <f>('Table-9 cont''d'!M29/'Table-9 cont''d'!H29)*100-100</f>
        <v>4.961832061068705</v>
      </c>
      <c r="O31" s="605"/>
    </row>
    <row r="32" spans="3:15" ht="4.5" customHeight="1">
      <c r="C32" s="218"/>
      <c r="D32" s="221"/>
      <c r="E32" s="221"/>
      <c r="F32" s="221"/>
      <c r="G32" s="221"/>
      <c r="H32" s="221"/>
      <c r="I32" s="221"/>
      <c r="J32" s="221"/>
      <c r="K32" s="221"/>
      <c r="L32" s="221"/>
      <c r="M32" s="221"/>
      <c r="N32" s="221"/>
      <c r="O32" s="605"/>
    </row>
    <row r="33" spans="1:15" ht="12.75" customHeight="1">
      <c r="A33" s="167" t="s">
        <v>30</v>
      </c>
      <c r="B33" s="190"/>
      <c r="C33" s="219"/>
      <c r="D33" s="220"/>
      <c r="E33" s="220"/>
      <c r="F33" s="220"/>
      <c r="G33" s="220"/>
      <c r="H33" s="220"/>
      <c r="I33" s="220"/>
      <c r="J33" s="220"/>
      <c r="K33" s="220"/>
      <c r="L33" s="220"/>
      <c r="M33" s="220"/>
      <c r="N33" s="220"/>
      <c r="O33" s="605"/>
    </row>
    <row r="34" ht="12.75" customHeight="1">
      <c r="O34" s="605"/>
    </row>
    <row r="35" spans="1:15" ht="12.75">
      <c r="A35" s="190"/>
      <c r="B35" s="190"/>
      <c r="C35" s="200"/>
      <c r="O35" s="211"/>
    </row>
    <row r="36" spans="1:3" ht="12.75">
      <c r="A36" s="190"/>
      <c r="B36" s="190"/>
      <c r="C36" s="190"/>
    </row>
    <row r="37" spans="1:3" ht="12.75">
      <c r="A37" s="190"/>
      <c r="B37" s="190"/>
      <c r="C37" s="190"/>
    </row>
  </sheetData>
  <mergeCells count="5">
    <mergeCell ref="O2:O34"/>
    <mergeCell ref="A6:A7"/>
    <mergeCell ref="B6:B7"/>
    <mergeCell ref="C6:C7"/>
    <mergeCell ref="D6:N6"/>
  </mergeCells>
  <printOptions/>
  <pageMargins left="0.39" right="0.22" top="0.35" bottom="0.19" header="0.21" footer="0.3"/>
  <pageSetup horizontalDpi="600" verticalDpi="600" orientation="landscape" paperSize="9" r:id="rId1"/>
</worksheet>
</file>

<file path=xl/worksheets/sheet15.xml><?xml version="1.0" encoding="utf-8"?>
<worksheet xmlns="http://schemas.openxmlformats.org/spreadsheetml/2006/main" xmlns:r="http://schemas.openxmlformats.org/officeDocument/2006/relationships">
  <dimension ref="A1:O28"/>
  <sheetViews>
    <sheetView workbookViewId="0" topLeftCell="C2">
      <selection activeCell="F5" sqref="F5"/>
    </sheetView>
  </sheetViews>
  <sheetFormatPr defaultColWidth="9.33203125" defaultRowHeight="12.75"/>
  <cols>
    <col min="1" max="1" width="8.5" style="0" customWidth="1"/>
    <col min="2" max="2" width="42.66015625" style="0" customWidth="1"/>
    <col min="3" max="3" width="7.66015625" style="0" customWidth="1"/>
    <col min="4" max="14" width="8.33203125" style="0" customWidth="1"/>
    <col min="15" max="15" width="3.83203125" style="0" customWidth="1"/>
  </cols>
  <sheetData>
    <row r="1" spans="1:15" ht="31.5" customHeight="1">
      <c r="A1" s="169" t="s">
        <v>272</v>
      </c>
      <c r="O1" s="525">
        <v>22</v>
      </c>
    </row>
    <row r="2" spans="1:15" ht="18.75" customHeight="1">
      <c r="A2" s="128"/>
      <c r="K2" t="s">
        <v>133</v>
      </c>
      <c r="O2" s="525"/>
    </row>
    <row r="3" ht="12.75">
      <c r="O3" s="525"/>
    </row>
    <row r="4" spans="1:15" ht="30" customHeight="1">
      <c r="A4" s="606" t="s">
        <v>63</v>
      </c>
      <c r="B4" s="608" t="s">
        <v>15</v>
      </c>
      <c r="C4" s="610" t="s">
        <v>9</v>
      </c>
      <c r="D4" s="602" t="s">
        <v>129</v>
      </c>
      <c r="E4" s="603"/>
      <c r="F4" s="603"/>
      <c r="G4" s="603"/>
      <c r="H4" s="603"/>
      <c r="I4" s="603"/>
      <c r="J4" s="603"/>
      <c r="K4" s="603"/>
      <c r="L4" s="603"/>
      <c r="M4" s="603"/>
      <c r="N4" s="604"/>
      <c r="O4" s="525"/>
    </row>
    <row r="5" spans="1:15" ht="69" customHeight="1">
      <c r="A5" s="607"/>
      <c r="B5" s="609"/>
      <c r="C5" s="611"/>
      <c r="D5" s="305" t="s">
        <v>150</v>
      </c>
      <c r="E5" s="305" t="s">
        <v>163</v>
      </c>
      <c r="F5" s="305" t="s">
        <v>198</v>
      </c>
      <c r="G5" s="305" t="s">
        <v>210</v>
      </c>
      <c r="H5" s="305" t="s">
        <v>219</v>
      </c>
      <c r="I5" s="305" t="s">
        <v>231</v>
      </c>
      <c r="J5" s="456" t="s">
        <v>275</v>
      </c>
      <c r="K5" s="285" t="s">
        <v>211</v>
      </c>
      <c r="L5" s="460" t="s">
        <v>220</v>
      </c>
      <c r="M5" s="460" t="s">
        <v>232</v>
      </c>
      <c r="N5" s="460" t="s">
        <v>276</v>
      </c>
      <c r="O5" s="525"/>
    </row>
    <row r="6" spans="1:15" ht="30" customHeight="1">
      <c r="A6" s="186" t="s">
        <v>114</v>
      </c>
      <c r="B6" s="184" t="s">
        <v>59</v>
      </c>
      <c r="C6" s="272">
        <v>1134</v>
      </c>
      <c r="D6" s="299">
        <f>('Table-9 cont''d ..'!F6/'Table-9 cont''d ..'!E6)*100-100</f>
        <v>0.09225092250922273</v>
      </c>
      <c r="E6" s="299">
        <f>('Table-9 cont''d ..'!G6/'Table-9 cont''d ..'!F6)*100-100</f>
        <v>-0.184331797235032</v>
      </c>
      <c r="F6" s="302">
        <f>('Table-9 cont''d ..'!H6/'Table-9 cont''d ..'!G6)*100-100</f>
        <v>1.3850415512465446</v>
      </c>
      <c r="G6" s="299">
        <f>('Table-9 cont''d ..'!J6/'Table-9 cont''d ..'!H6)*100-100</f>
        <v>1.0018214936247745</v>
      </c>
      <c r="H6" s="299">
        <f>('Table-9 cont''d ..'!K6/'Table-9 cont''d ..'!J6)*100-100</f>
        <v>3.4265103697024273</v>
      </c>
      <c r="I6" s="299">
        <f>('Table-9 cont''d ..'!L6/'Table-9 cont''d ..'!K6)*100-100</f>
        <v>3.400174367916293</v>
      </c>
      <c r="J6" s="483">
        <f>('Table-9 cont''d ..'!M6/'Table-9 cont''d ..'!L6)*100-100</f>
        <v>4.5531197301855</v>
      </c>
      <c r="K6" s="283">
        <f>('Table-9 cont''d ..'!J6/'Table-9 cont''d ..'!E6)*100-100</f>
        <v>2.3062730627306394</v>
      </c>
      <c r="L6" s="170">
        <f>('Table-9 cont''d ..'!K6/'Table-9 cont''d ..'!F6)*100-100</f>
        <v>5.714285714285722</v>
      </c>
      <c r="M6" s="170">
        <f>('Table-9 cont''d ..'!L6/'Table-9 cont''d ..'!G6)*100-100</f>
        <v>9.510618651892884</v>
      </c>
      <c r="N6" s="170">
        <f>('Table-9 cont''d ..'!M6/'Table-9 cont''d ..'!H6)*100-100</f>
        <v>12.93260473588343</v>
      </c>
      <c r="O6" s="525"/>
    </row>
    <row r="7" spans="1:15" ht="21.75" customHeight="1">
      <c r="A7" s="178" t="s">
        <v>115</v>
      </c>
      <c r="B7" s="180" t="s">
        <v>116</v>
      </c>
      <c r="C7" s="273">
        <v>157</v>
      </c>
      <c r="D7" s="300">
        <f>('Table-9 cont''d ..'!F7/'Table-9 cont''d ..'!E7)*100-100</f>
        <v>0.5612722170252482</v>
      </c>
      <c r="E7" s="300">
        <f>('Table-9 cont''d ..'!G7/'Table-9 cont''d ..'!F7)*100-100</f>
        <v>0.7441860465116292</v>
      </c>
      <c r="F7" s="300">
        <f>('Table-9 cont''d ..'!H7/'Table-9 cont''d ..'!G7)*100-100</f>
        <v>3.0470914127423754</v>
      </c>
      <c r="G7" s="300">
        <f>('Table-9 cont''d ..'!J7/'Table-9 cont''d ..'!H7)*100-100</f>
        <v>1.4336917562724096</v>
      </c>
      <c r="H7" s="300">
        <f>('Table-9 cont''d ..'!K7/'Table-9 cont''d ..'!J7)*100-100</f>
        <v>2.1201413427561704</v>
      </c>
      <c r="I7" s="300">
        <f>('Table-9 cont''d ..'!L7/'Table-9 cont''d ..'!K7)*100-100</f>
        <v>3.8927335640138523</v>
      </c>
      <c r="J7" s="484">
        <f>('Table-9 cont''d ..'!M7/'Table-9 cont''d ..'!L7)*100-100</f>
        <v>4.246461282264775</v>
      </c>
      <c r="K7" s="208">
        <f>('Table-9 cont''d ..'!J7/'Table-9 cont''d ..'!E7)*100-100</f>
        <v>5.893358278765206</v>
      </c>
      <c r="L7" s="171">
        <f>('Table-9 cont''d ..'!K7/'Table-9 cont''d ..'!F7)*100-100</f>
        <v>7.534883720930225</v>
      </c>
      <c r="M7" s="171">
        <f>('Table-9 cont''d ..'!L7/'Table-9 cont''d ..'!G7)*100-100</f>
        <v>10.895660203139428</v>
      </c>
      <c r="N7" s="171">
        <f>('Table-9 cont''d ..'!M7/'Table-9 cont''d ..'!H7)*100-100</f>
        <v>12.186379928315418</v>
      </c>
      <c r="O7" s="525"/>
    </row>
    <row r="8" spans="1:15" ht="25.5" customHeight="1">
      <c r="A8" s="178" t="s">
        <v>117</v>
      </c>
      <c r="B8" s="180" t="s">
        <v>118</v>
      </c>
      <c r="C8" s="273">
        <v>194</v>
      </c>
      <c r="D8" s="300">
        <f>('Table-9 cont''d ..'!F8/'Table-9 cont''d ..'!E8)*100-100</f>
        <v>1.9662921348314626</v>
      </c>
      <c r="E8" s="300">
        <f>('Table-9 cont''d ..'!G8/'Table-9 cont''d ..'!F8)*100-100</f>
        <v>0.18365472910926428</v>
      </c>
      <c r="F8" s="300">
        <f>('Table-9 cont''d ..'!H8/'Table-9 cont''d ..'!G8)*100-100</f>
        <v>1.8331805682859823</v>
      </c>
      <c r="G8" s="300">
        <f>('Table-9 cont''d ..'!J8/'Table-9 cont''d ..'!H8)*100-100</f>
        <v>2.700270027002702</v>
      </c>
      <c r="H8" s="300">
        <f>('Table-9 cont''d ..'!K8/'Table-9 cont''d ..'!J8)*100-100</f>
        <v>2.0157756354075502</v>
      </c>
      <c r="I8" s="300">
        <f>('Table-9 cont''d ..'!L8/'Table-9 cont''d ..'!K8)*100-100</f>
        <v>3.86597938144331</v>
      </c>
      <c r="J8" s="484">
        <f>('Table-9 cont''d ..'!M8/'Table-9 cont''d ..'!L8)*100-100</f>
        <v>4.3010752688172005</v>
      </c>
      <c r="K8" s="208">
        <f>('Table-9 cont''d ..'!J8/'Table-9 cont''d ..'!E8)*100-100</f>
        <v>6.8352059925093585</v>
      </c>
      <c r="L8" s="171">
        <f>('Table-9 cont''d ..'!K8/'Table-9 cont''d ..'!F8)*100-100</f>
        <v>6.887052341597794</v>
      </c>
      <c r="M8" s="171">
        <f>('Table-9 cont''d ..'!L8/'Table-9 cont''d ..'!G8)*100-100</f>
        <v>10.815765352887269</v>
      </c>
      <c r="N8" s="171">
        <f>('Table-9 cont''d ..'!M8/'Table-9 cont''d ..'!H8)*100-100</f>
        <v>13.501350135013496</v>
      </c>
      <c r="O8" s="525"/>
    </row>
    <row r="9" spans="1:15" ht="12" customHeight="1">
      <c r="A9" s="178" t="s">
        <v>119</v>
      </c>
      <c r="B9" s="180" t="s">
        <v>192</v>
      </c>
      <c r="C9" s="273">
        <v>216</v>
      </c>
      <c r="D9" s="300">
        <f>('Table-9 cont''d ..'!F9/'Table-9 cont''d ..'!E9)*100-100</f>
        <v>-0.3805899143672633</v>
      </c>
      <c r="E9" s="300">
        <f>('Table-9 cont''d ..'!G9/'Table-9 cont''d ..'!F9)*100-100</f>
        <v>-0.1910219675262681</v>
      </c>
      <c r="F9" s="300">
        <f>('Table-9 cont''d ..'!H9/'Table-9 cont''d ..'!G9)*100-100</f>
        <v>0.38277511961723576</v>
      </c>
      <c r="G9" s="300">
        <f>('Table-9 cont''d ..'!J9/'Table-9 cont''d ..'!H9)*100-100</f>
        <v>2.0019065776930347</v>
      </c>
      <c r="H9" s="300">
        <f>('Table-9 cont''d ..'!K9/'Table-9 cont''d ..'!J9)*100-100</f>
        <v>3.4579439252336357</v>
      </c>
      <c r="I9" s="300">
        <f>('Table-9 cont''d ..'!L9/'Table-9 cont''d ..'!K9)*100-100</f>
        <v>4.878048780487788</v>
      </c>
      <c r="J9" s="484">
        <f>('Table-9 cont''d ..'!M9/'Table-9 cont''d ..'!L9)*100-100</f>
        <v>5.598621877691642</v>
      </c>
      <c r="K9" s="208">
        <f>('Table-9 cont''d ..'!J9/'Table-9 cont''d ..'!E9)*100-100</f>
        <v>1.8078020932445327</v>
      </c>
      <c r="L9" s="171">
        <f>('Table-9 cont''d ..'!K9/'Table-9 cont''d ..'!F9)*100-100</f>
        <v>5.730659025787972</v>
      </c>
      <c r="M9" s="171">
        <f>('Table-9 cont''d ..'!L9/'Table-9 cont''d ..'!G9)*100-100</f>
        <v>11.100478468899524</v>
      </c>
      <c r="N9" s="171">
        <f>('Table-9 cont''d ..'!M9/'Table-9 cont''d ..'!H9)*100-100</f>
        <v>16.873212583412766</v>
      </c>
      <c r="O9" s="525"/>
    </row>
    <row r="10" spans="1:15" ht="12" customHeight="1">
      <c r="A10" s="178"/>
      <c r="B10" s="180" t="s">
        <v>159</v>
      </c>
      <c r="C10" s="273"/>
      <c r="D10" s="300"/>
      <c r="E10" s="300"/>
      <c r="F10" s="300"/>
      <c r="G10" s="300"/>
      <c r="H10" s="300"/>
      <c r="I10" s="300"/>
      <c r="J10" s="484"/>
      <c r="K10" s="208"/>
      <c r="L10" s="171"/>
      <c r="M10" s="171"/>
      <c r="N10" s="171"/>
      <c r="O10" s="525"/>
    </row>
    <row r="11" spans="1:15" ht="21.75" customHeight="1">
      <c r="A11" s="178" t="s">
        <v>120</v>
      </c>
      <c r="B11" s="180" t="s">
        <v>121</v>
      </c>
      <c r="C11" s="273">
        <v>567</v>
      </c>
      <c r="D11" s="300">
        <f>('Table-9 cont''d ..'!F11/'Table-9 cont''d ..'!E11)*100-100</f>
        <v>-0.5420054200542097</v>
      </c>
      <c r="E11" s="300">
        <f>('Table-9 cont''d ..'!G11/'Table-9 cont''d ..'!F11)*100-100</f>
        <v>-0.7266121707538531</v>
      </c>
      <c r="F11" s="300">
        <f>('Table-9 cont''d ..'!H11/'Table-9 cont''d ..'!G11)*100-100</f>
        <v>1.2808783165599351</v>
      </c>
      <c r="G11" s="300">
        <f>('Table-9 cont''d ..'!J11/'Table-9 cont''d ..'!H11)*100-100</f>
        <v>0</v>
      </c>
      <c r="H11" s="300">
        <f>('Table-9 cont''d ..'!K11/'Table-9 cont''d ..'!J11)*100-100</f>
        <v>4.245709123757905</v>
      </c>
      <c r="I11" s="300">
        <f>('Table-9 cont''d ..'!L11/'Table-9 cont''d ..'!K11)*100-100</f>
        <v>2.5996533795493946</v>
      </c>
      <c r="J11" s="484">
        <f>('Table-9 cont''d ..'!M11/'Table-9 cont''d ..'!L11)*100-100</f>
        <v>4.222972972972983</v>
      </c>
      <c r="K11" s="208">
        <f>('Table-9 cont''d ..'!J11/'Table-9 cont''d ..'!E11)*100-100</f>
        <v>0</v>
      </c>
      <c r="L11" s="171">
        <f>('Table-9 cont''d ..'!K11/'Table-9 cont''d ..'!F11)*100-100</f>
        <v>4.813805631244335</v>
      </c>
      <c r="M11" s="171">
        <f>('Table-9 cont''d ..'!L11/'Table-9 cont''d ..'!G11)*100-100</f>
        <v>8.325709057639543</v>
      </c>
      <c r="N11" s="171">
        <f>('Table-9 cont''d ..'!M11/'Table-9 cont''d ..'!H11)*100-100</f>
        <v>11.472448057813907</v>
      </c>
      <c r="O11" s="525"/>
    </row>
    <row r="12" spans="1:15" ht="9.75" customHeight="1">
      <c r="A12" s="178"/>
      <c r="B12" s="205" t="s">
        <v>73</v>
      </c>
      <c r="C12" s="273"/>
      <c r="D12" s="300"/>
      <c r="E12" s="300"/>
      <c r="F12" s="300"/>
      <c r="G12" s="299"/>
      <c r="H12" s="299"/>
      <c r="I12" s="299"/>
      <c r="J12" s="511"/>
      <c r="K12" s="207"/>
      <c r="L12" s="193"/>
      <c r="M12" s="193"/>
      <c r="N12" s="193"/>
      <c r="O12" s="525"/>
    </row>
    <row r="13" spans="1:15" s="403" customFormat="1" ht="10.5" customHeight="1">
      <c r="A13" s="198"/>
      <c r="B13" s="196" t="s">
        <v>193</v>
      </c>
      <c r="C13" s="274">
        <v>378</v>
      </c>
      <c r="D13" s="402">
        <f>('Table-9 cont''d ..'!F13/'Table-9 cont''d ..'!E13)*100-100</f>
        <v>-0.08865248226950939</v>
      </c>
      <c r="E13" s="402">
        <f>('Table-9 cont''d ..'!G13/'Table-9 cont''d ..'!F13)*100-100</f>
        <v>-0.44365572315882673</v>
      </c>
      <c r="F13" s="402">
        <f>('Table-9 cont''d ..'!H13/'Table-9 cont''d ..'!G13)*100-100</f>
        <v>2.49554367201425</v>
      </c>
      <c r="G13" s="402">
        <f>('Table-9 cont''d ..'!J13/'Table-9 cont''d ..'!H13)*100-100</f>
        <v>1.391304347826079</v>
      </c>
      <c r="H13" s="402">
        <f>('Table-9 cont''d ..'!K13/'Table-9 cont''d ..'!J13)*100-100</f>
        <v>3.2590051457976017</v>
      </c>
      <c r="I13" s="402">
        <f>('Table-9 cont''d ..'!L13/'Table-9 cont''d ..'!K13)*100-100</f>
        <v>2.99003322259135</v>
      </c>
      <c r="J13" s="512">
        <f>('Table-9 cont''d ..'!M13/'Table-9 cont''d ..'!L13)*100-100</f>
        <v>4.274193548387089</v>
      </c>
      <c r="K13" s="209">
        <f>('Table-9 cont''d ..'!J13/'Table-9 cont''d ..'!E13)*100-100</f>
        <v>3.3687943262411295</v>
      </c>
      <c r="L13" s="201">
        <f>('Table-9 cont''d ..'!K13/'Table-9 cont''d ..'!F13)*100-100</f>
        <v>6.83229813664596</v>
      </c>
      <c r="M13" s="201">
        <f>('Table-9 cont''d ..'!L13/'Table-9 cont''d ..'!G13)*100-100</f>
        <v>10.51693404634581</v>
      </c>
      <c r="N13" s="201">
        <f>('Table-9 cont''d ..'!M13/'Table-9 cont''d ..'!H13)*100-100</f>
        <v>12.434782608695656</v>
      </c>
      <c r="O13" s="525"/>
    </row>
    <row r="14" spans="1:15" ht="12" customHeight="1">
      <c r="A14" s="198"/>
      <c r="B14" s="196" t="s">
        <v>172</v>
      </c>
      <c r="C14" s="274"/>
      <c r="D14" s="300"/>
      <c r="E14" s="300"/>
      <c r="F14" s="300"/>
      <c r="G14" s="402"/>
      <c r="H14" s="402"/>
      <c r="I14" s="402"/>
      <c r="J14" s="512"/>
      <c r="K14" s="209"/>
      <c r="L14" s="201"/>
      <c r="M14" s="201"/>
      <c r="N14" s="201"/>
      <c r="O14" s="525"/>
    </row>
    <row r="15" spans="1:15" ht="30" customHeight="1">
      <c r="A15" s="186" t="s">
        <v>122</v>
      </c>
      <c r="B15" s="184" t="s">
        <v>33</v>
      </c>
      <c r="C15" s="272">
        <v>879</v>
      </c>
      <c r="D15" s="299">
        <f>('Table-9 cont''d ..'!F15/'Table-9 cont''d ..'!E15)*100-100</f>
        <v>-0.4488330341113027</v>
      </c>
      <c r="E15" s="299">
        <f>('Table-9 cont''d ..'!G15/'Table-9 cont''d ..'!F15)*100-100</f>
        <v>1.1722272317403082</v>
      </c>
      <c r="F15" s="299">
        <f>('Table-9 cont''d ..'!H15/'Table-9 cont''d ..'!G15)*100-100</f>
        <v>4.3672014260249625</v>
      </c>
      <c r="G15" s="299">
        <f>('Table-9 cont''d ..'!J15/'Table-9 cont''d ..'!H15)*100-100</f>
        <v>2.134927412467974</v>
      </c>
      <c r="H15" s="299">
        <f>('Table-9 cont''d ..'!K15/'Table-9 cont''d ..'!J15)*100-100</f>
        <v>-0.2508361204013312</v>
      </c>
      <c r="I15" s="299">
        <f>('Table-9 cont''d ..'!L15/'Table-9 cont''d ..'!K15)*100-100</f>
        <v>2.5984911986588486</v>
      </c>
      <c r="J15" s="511">
        <f>('Table-9 cont''d ..'!M15/'Table-9 cont''d ..'!L15)*100-100</f>
        <v>11.356209150326805</v>
      </c>
      <c r="K15" s="207">
        <f>('Table-9 cont''d ..'!J15/'Table-9 cont''d ..'!E15)*100-100</f>
        <v>7.360861759425475</v>
      </c>
      <c r="L15" s="193">
        <f>('Table-9 cont''d ..'!K15/'Table-9 cont''d ..'!F15)*100-100</f>
        <v>7.574391343552733</v>
      </c>
      <c r="M15" s="193">
        <f>('Table-9 cont''d ..'!L15/'Table-9 cont''d ..'!G15)*100-100</f>
        <v>9.09090909090908</v>
      </c>
      <c r="N15" s="193">
        <f>('Table-9 cont''d ..'!M15/'Table-9 cont''d ..'!H15)*100-100</f>
        <v>16.39624252775407</v>
      </c>
      <c r="O15" s="525"/>
    </row>
    <row r="16" spans="1:15" ht="24.75" customHeight="1">
      <c r="A16" s="178" t="s">
        <v>123</v>
      </c>
      <c r="B16" s="180" t="s">
        <v>124</v>
      </c>
      <c r="C16" s="273">
        <v>179</v>
      </c>
      <c r="D16" s="300">
        <f>('Table-9 cont''d ..'!F16/'Table-9 cont''d ..'!E16)*100-100</f>
        <v>-0.5958291956305857</v>
      </c>
      <c r="E16" s="300">
        <f>('Table-9 cont''d ..'!G16/'Table-9 cont''d ..'!F16)*100-100</f>
        <v>2.2977022977023154</v>
      </c>
      <c r="F16" s="300">
        <f>('Table-9 cont''d ..'!H16/'Table-9 cont''d ..'!G16)*100-100</f>
        <v>0.9765625</v>
      </c>
      <c r="G16" s="300">
        <f>('Table-9 cont''d ..'!J16/'Table-9 cont''d ..'!H16)*100-100</f>
        <v>0.29013539651836595</v>
      </c>
      <c r="H16" s="300">
        <f>('Table-9 cont''d ..'!K16/'Table-9 cont''d ..'!J16)*100-100</f>
        <v>1.8322082931533146</v>
      </c>
      <c r="I16" s="300">
        <f>('Table-9 cont''d ..'!L16/'Table-9 cont''d ..'!K16)*100-100</f>
        <v>6.534090909090921</v>
      </c>
      <c r="J16" s="484">
        <f>('Table-9 cont''d ..'!M16/'Table-9 cont''d ..'!L16)*100-100</f>
        <v>38.844444444444434</v>
      </c>
      <c r="K16" s="208">
        <f>('Table-9 cont''d ..'!J16/'Table-9 cont''d ..'!E16)*100-100</f>
        <v>2.979145978152914</v>
      </c>
      <c r="L16" s="171">
        <f>('Table-9 cont''d ..'!K16/'Table-9 cont''d ..'!F16)*100-100</f>
        <v>5.494505494505503</v>
      </c>
      <c r="M16" s="171">
        <f>('Table-9 cont''d ..'!L16/'Table-9 cont''d ..'!G16)*100-100</f>
        <v>9.86328125</v>
      </c>
      <c r="N16" s="171">
        <f>('Table-9 cont''d ..'!M16/'Table-9 cont''d ..'!H16)*100-100</f>
        <v>51.06382978723403</v>
      </c>
      <c r="O16" s="525"/>
    </row>
    <row r="17" spans="1:15" ht="21.75" customHeight="1">
      <c r="A17" s="178" t="s">
        <v>125</v>
      </c>
      <c r="B17" s="180" t="s">
        <v>126</v>
      </c>
      <c r="C17" s="273">
        <v>700</v>
      </c>
      <c r="D17" s="300">
        <f>('Table-9 cont''d ..'!F17/'Table-9 cont''d ..'!E17)*100-100</f>
        <v>-0.43782837127845653</v>
      </c>
      <c r="E17" s="300">
        <f>('Table-9 cont''d ..'!G17/'Table-9 cont''d ..'!F17)*100-100</f>
        <v>0.8795074758135399</v>
      </c>
      <c r="F17" s="300">
        <f>('Table-9 cont''d ..'!H17/'Table-9 cont''d ..'!G17)*100-100</f>
        <v>5.056669572798597</v>
      </c>
      <c r="G17" s="300">
        <f>('Table-9 cont''d ..'!J17/'Table-9 cont''d ..'!H17)*100-100</f>
        <v>2.5726141078838083</v>
      </c>
      <c r="H17" s="300">
        <f>('Table-9 cont''d ..'!K17/'Table-9 cont''d ..'!J17)*100-100</f>
        <v>-0.6472491909385099</v>
      </c>
      <c r="I17" s="300">
        <f>('Table-9 cont''d ..'!L17/'Table-9 cont''d ..'!K17)*100-100</f>
        <v>1.7100977198697223</v>
      </c>
      <c r="J17" s="484">
        <f>('Table-9 cont''d ..'!M17/'Table-9 cont''d ..'!L17)*100-100</f>
        <v>5.044035228182537</v>
      </c>
      <c r="K17" s="208">
        <f>('Table-9 cont''d ..'!J17/'Table-9 cont''d ..'!E17)*100-100</f>
        <v>8.231173380035031</v>
      </c>
      <c r="L17" s="171">
        <f>('Table-9 cont''d ..'!K17/'Table-9 cont''d ..'!F17)*100-100</f>
        <v>8.003518029903248</v>
      </c>
      <c r="M17" s="171">
        <f>('Table-9 cont''d ..'!L17/'Table-9 cont''d ..'!G17)*100-100</f>
        <v>8.892763731473408</v>
      </c>
      <c r="N17" s="171">
        <f>('Table-9 cont''d ..'!M17/'Table-9 cont''d ..'!H17)*100-100</f>
        <v>8.879668049792528</v>
      </c>
      <c r="O17" s="525"/>
    </row>
    <row r="18" spans="1:15" ht="12.75" customHeight="1">
      <c r="A18" s="202"/>
      <c r="B18" s="205" t="s">
        <v>73</v>
      </c>
      <c r="C18" s="273"/>
      <c r="D18" s="300"/>
      <c r="E18" s="300"/>
      <c r="F18" s="300"/>
      <c r="G18" s="455"/>
      <c r="H18" s="455"/>
      <c r="I18" s="455"/>
      <c r="J18" s="513"/>
      <c r="K18" s="275"/>
      <c r="L18" s="457"/>
      <c r="M18" s="457"/>
      <c r="N18" s="457"/>
      <c r="O18" s="525"/>
    </row>
    <row r="19" spans="1:15" s="403" customFormat="1" ht="16.5" customHeight="1">
      <c r="A19" s="194"/>
      <c r="B19" s="196" t="s">
        <v>127</v>
      </c>
      <c r="C19" s="274">
        <v>195</v>
      </c>
      <c r="D19" s="402">
        <f>('Table-9 cont''d ..'!F19/'Table-9 cont''d ..'!E19)*100-100</f>
        <v>-4.56460674157303</v>
      </c>
      <c r="E19" s="402">
        <f>('Table-9 cont''d ..'!G19/'Table-9 cont''d ..'!F19)*100-100</f>
        <v>0.29433406916849947</v>
      </c>
      <c r="F19" s="402">
        <f>('Table-9 cont''d ..'!H19/'Table-9 cont''d ..'!G19)*100-100</f>
        <v>3.595011005135703</v>
      </c>
      <c r="G19" s="402">
        <f>('Table-9 cont''d ..'!J19/'Table-9 cont''d ..'!H19)*100-100</f>
        <v>3.328611898017016</v>
      </c>
      <c r="H19" s="402">
        <f>('Table-9 cont''d ..'!K19/'Table-9 cont''d ..'!J19)*100-100</f>
        <v>-6.100068540095961</v>
      </c>
      <c r="I19" s="402">
        <f>('Table-9 cont''d ..'!L19/'Table-9 cont''d ..'!K19)*100-100</f>
        <v>-1.751824817518255</v>
      </c>
      <c r="J19" s="512">
        <f>('Table-9 cont''d ..'!M19/'Table-9 cont''d ..'!L19)*100-100</f>
        <v>5.720653789004459</v>
      </c>
      <c r="K19" s="209">
        <f>('Table-9 cont''d ..'!J19/'Table-9 cont''d ..'!E19)*100-100</f>
        <v>2.457865168539314</v>
      </c>
      <c r="L19" s="201">
        <f>('Table-9 cont''d ..'!K19/'Table-9 cont''d ..'!F19)*100-100</f>
        <v>0.8094186902133771</v>
      </c>
      <c r="M19" s="201">
        <f>('Table-9 cont''d ..'!L19/'Table-9 cont''d ..'!G19)*100-100</f>
        <v>-1.247248716067503</v>
      </c>
      <c r="N19" s="201">
        <f>('Table-9 cont''d ..'!M19/'Table-9 cont''d ..'!H19)*100-100</f>
        <v>0.7790368271954833</v>
      </c>
      <c r="O19" s="525"/>
    </row>
    <row r="20" spans="1:15" s="403" customFormat="1" ht="10.5" customHeight="1">
      <c r="A20" s="194"/>
      <c r="B20" s="196" t="s">
        <v>191</v>
      </c>
      <c r="C20" s="274">
        <v>233</v>
      </c>
      <c r="D20" s="402">
        <f>('Table-9 cont''d ..'!F20/'Table-9 cont''d ..'!E20)*100-100</f>
        <v>1.5810276679841877</v>
      </c>
      <c r="E20" s="402">
        <f>('Table-9 cont''d ..'!G20/'Table-9 cont''d ..'!F20)*100-100</f>
        <v>1.6536964980544724</v>
      </c>
      <c r="F20" s="402">
        <f>('Table-9 cont''d ..'!H20/'Table-9 cont''d ..'!G20)*100-100</f>
        <v>11.100478468899524</v>
      </c>
      <c r="G20" s="402">
        <f>('Table-9 cont''d ..'!J20/'Table-9 cont''d ..'!H20)*100-100</f>
        <v>1.8949181739879464</v>
      </c>
      <c r="H20" s="402">
        <f>('Table-9 cont''d ..'!K20/'Table-9 cont''d ..'!J20)*100-100</f>
        <v>1.267962806424336</v>
      </c>
      <c r="I20" s="402">
        <f>('Table-9 cont''d ..'!L20/'Table-9 cont''d ..'!K20)*100-100</f>
        <v>2.5041736227044993</v>
      </c>
      <c r="J20" s="512">
        <f>('Table-9 cont''d ..'!M20/'Table-9 cont''d ..'!L20)*100-100</f>
        <v>4.560260586319217</v>
      </c>
      <c r="K20" s="209">
        <f>('Table-9 cont''d ..'!J20/'Table-9 cont''d ..'!E20)*100-100</f>
        <v>16.89723320158103</v>
      </c>
      <c r="L20" s="201">
        <f>('Table-9 cont''d ..'!K20/'Table-9 cont''d ..'!F20)*100-100</f>
        <v>16.536964980544752</v>
      </c>
      <c r="M20" s="201">
        <f>('Table-9 cont''d ..'!L20/'Table-9 cont''d ..'!G20)*100-100</f>
        <v>17.51196172248804</v>
      </c>
      <c r="N20" s="201">
        <f>('Table-9 cont''d ..'!M20/'Table-9 cont''d ..'!H20)*100-100</f>
        <v>10.594315245478043</v>
      </c>
      <c r="O20" s="525"/>
    </row>
    <row r="21" spans="1:15" ht="10.5" customHeight="1">
      <c r="A21" s="286"/>
      <c r="B21" s="288" t="s">
        <v>170</v>
      </c>
      <c r="C21" s="286"/>
      <c r="D21" s="304"/>
      <c r="E21" s="304"/>
      <c r="F21" s="304"/>
      <c r="G21" s="304"/>
      <c r="H21" s="304"/>
      <c r="I21" s="304"/>
      <c r="J21" s="514"/>
      <c r="K21" s="287"/>
      <c r="L21" s="458"/>
      <c r="M21" s="458"/>
      <c r="N21" s="458"/>
      <c r="O21" s="525"/>
    </row>
    <row r="22" spans="1:15" ht="17.25" customHeight="1">
      <c r="A22" s="136" t="s">
        <v>151</v>
      </c>
      <c r="D22" s="137"/>
      <c r="E22" s="137"/>
      <c r="F22" s="137"/>
      <c r="G22" s="137"/>
      <c r="H22" s="137"/>
      <c r="I22" s="137"/>
      <c r="J22" s="137"/>
      <c r="K22" s="137"/>
      <c r="L22" s="137"/>
      <c r="M22" s="137"/>
      <c r="N22" s="137"/>
      <c r="O22" s="525"/>
    </row>
    <row r="23" spans="4:15" ht="18" customHeight="1">
      <c r="D23" s="137"/>
      <c r="E23" s="137"/>
      <c r="F23" s="137"/>
      <c r="G23" s="137"/>
      <c r="H23" s="137"/>
      <c r="I23" s="137"/>
      <c r="J23" s="137"/>
      <c r="K23" s="137"/>
      <c r="L23" s="137"/>
      <c r="M23" s="137"/>
      <c r="N23" s="137"/>
      <c r="O23" s="525"/>
    </row>
    <row r="24" spans="4:15" ht="12.75">
      <c r="D24" s="137"/>
      <c r="E24" s="137"/>
      <c r="F24" s="137"/>
      <c r="G24" s="137"/>
      <c r="H24" s="137"/>
      <c r="I24" s="137"/>
      <c r="J24" s="137"/>
      <c r="K24" s="137"/>
      <c r="L24" s="137"/>
      <c r="M24" s="137"/>
      <c r="N24" s="137"/>
      <c r="O24" s="525"/>
    </row>
    <row r="25" spans="4:15" ht="12.75">
      <c r="D25" s="138"/>
      <c r="E25" s="138"/>
      <c r="F25" s="138"/>
      <c r="G25" s="138"/>
      <c r="H25" s="138"/>
      <c r="I25" s="138"/>
      <c r="J25" s="138"/>
      <c r="K25" s="138"/>
      <c r="L25" s="138"/>
      <c r="M25" s="138"/>
      <c r="N25" s="138"/>
      <c r="O25" s="525"/>
    </row>
    <row r="26" spans="4:15" ht="12.75">
      <c r="D26" s="137"/>
      <c r="E26" s="137"/>
      <c r="F26" s="137"/>
      <c r="G26" s="137"/>
      <c r="H26" s="137"/>
      <c r="I26" s="137"/>
      <c r="J26" s="137"/>
      <c r="K26" s="137"/>
      <c r="L26" s="137"/>
      <c r="M26" s="137"/>
      <c r="N26" s="137"/>
      <c r="O26" s="277"/>
    </row>
    <row r="27" spans="4:14" ht="12.75">
      <c r="D27" s="137"/>
      <c r="E27" s="137"/>
      <c r="F27" s="137"/>
      <c r="G27" s="137"/>
      <c r="H27" s="137"/>
      <c r="I27" s="137"/>
      <c r="J27" s="137"/>
      <c r="K27" s="137"/>
      <c r="L27" s="137"/>
      <c r="M27" s="137"/>
      <c r="N27" s="137"/>
    </row>
    <row r="28" spans="4:14" ht="12.75">
      <c r="D28" s="138"/>
      <c r="E28" s="138"/>
      <c r="F28" s="138"/>
      <c r="G28" s="138"/>
      <c r="H28" s="138"/>
      <c r="I28" s="138"/>
      <c r="J28" s="138"/>
      <c r="K28" s="138"/>
      <c r="L28" s="138"/>
      <c r="M28" s="138"/>
      <c r="N28" s="138"/>
    </row>
  </sheetData>
  <mergeCells count="5">
    <mergeCell ref="O1:O25"/>
    <mergeCell ref="A4:A5"/>
    <mergeCell ref="B4:B5"/>
    <mergeCell ref="C4:C5"/>
    <mergeCell ref="D4:N4"/>
  </mergeCells>
  <printOptions/>
  <pageMargins left="0.3" right="0.14" top="0.59" bottom="0.48" header="0.39" footer="0.26"/>
  <pageSetup horizontalDpi="600" verticalDpi="600" orientation="landscape" paperSize="9" r:id="rId1"/>
</worksheet>
</file>

<file path=xl/worksheets/sheet16.xml><?xml version="1.0" encoding="utf-8"?>
<worksheet xmlns="http://schemas.openxmlformats.org/spreadsheetml/2006/main" xmlns:r="http://schemas.openxmlformats.org/officeDocument/2006/relationships">
  <dimension ref="A1:J17"/>
  <sheetViews>
    <sheetView workbookViewId="0" topLeftCell="A1">
      <selection activeCell="J10" sqref="J10"/>
    </sheetView>
  </sheetViews>
  <sheetFormatPr defaultColWidth="9.33203125" defaultRowHeight="12.75"/>
  <cols>
    <col min="1" max="1" width="11.16015625" style="0" customWidth="1"/>
    <col min="2" max="2" width="62.16015625" style="0" customWidth="1"/>
    <col min="3" max="8" width="10.83203125" style="0" customWidth="1"/>
    <col min="9" max="9" width="7.33203125" style="0" customWidth="1"/>
  </cols>
  <sheetData>
    <row r="1" spans="1:9" ht="27.75" customHeight="1">
      <c r="A1" s="169" t="s">
        <v>214</v>
      </c>
      <c r="I1" s="612">
        <v>23</v>
      </c>
    </row>
    <row r="2" spans="1:9" ht="19.5" customHeight="1">
      <c r="A2" s="128"/>
      <c r="I2" s="613"/>
    </row>
    <row r="3" ht="12.75">
      <c r="I3" s="613"/>
    </row>
    <row r="4" spans="1:9" ht="33.75" customHeight="1">
      <c r="A4" s="606" t="s">
        <v>53</v>
      </c>
      <c r="B4" s="608" t="s">
        <v>15</v>
      </c>
      <c r="C4" s="616" t="s">
        <v>9</v>
      </c>
      <c r="D4" s="618" t="s">
        <v>54</v>
      </c>
      <c r="E4" s="620">
        <v>2003</v>
      </c>
      <c r="F4" s="621"/>
      <c r="G4" s="621"/>
      <c r="H4" s="622"/>
      <c r="I4" s="613"/>
    </row>
    <row r="5" spans="1:9" ht="24" customHeight="1">
      <c r="A5" s="614"/>
      <c r="B5" s="615"/>
      <c r="C5" s="617"/>
      <c r="D5" s="619"/>
      <c r="E5" s="251" t="s">
        <v>5</v>
      </c>
      <c r="F5" s="251" t="s">
        <v>6</v>
      </c>
      <c r="G5" s="251" t="s">
        <v>7</v>
      </c>
      <c r="H5" s="258" t="s">
        <v>8</v>
      </c>
      <c r="I5" s="613"/>
    </row>
    <row r="6" spans="1:9" ht="30.75" customHeight="1">
      <c r="A6" s="129"/>
      <c r="B6" s="130" t="s">
        <v>55</v>
      </c>
      <c r="C6" s="259">
        <v>10000</v>
      </c>
      <c r="D6" s="260">
        <v>100</v>
      </c>
      <c r="E6" s="261">
        <v>100.60760339831867</v>
      </c>
      <c r="F6" s="261">
        <v>97.11458629464586</v>
      </c>
      <c r="G6" s="261">
        <v>101.3676625497454</v>
      </c>
      <c r="H6" s="261">
        <v>100.91014775729002</v>
      </c>
      <c r="I6" s="613"/>
    </row>
    <row r="7" spans="1:9" ht="30.75" customHeight="1">
      <c r="A7" s="131">
        <v>0</v>
      </c>
      <c r="B7" s="262" t="s">
        <v>17</v>
      </c>
      <c r="C7" s="263">
        <v>1621</v>
      </c>
      <c r="D7" s="264">
        <v>100</v>
      </c>
      <c r="E7" s="265">
        <v>99.3993846728378</v>
      </c>
      <c r="F7" s="265">
        <v>95.61474362327529</v>
      </c>
      <c r="G7" s="265">
        <v>102.80363101939535</v>
      </c>
      <c r="H7" s="265">
        <v>102.18224068449153</v>
      </c>
      <c r="I7" s="613"/>
    </row>
    <row r="8" spans="1:9" ht="30.75" customHeight="1">
      <c r="A8" s="132">
        <v>2</v>
      </c>
      <c r="B8" s="266" t="s">
        <v>23</v>
      </c>
      <c r="C8" s="263">
        <v>221</v>
      </c>
      <c r="D8" s="264">
        <v>100</v>
      </c>
      <c r="E8" s="265">
        <v>91.62954410253244</v>
      </c>
      <c r="F8" s="265">
        <v>92.84081326726533</v>
      </c>
      <c r="G8" s="265">
        <v>101.69622956344251</v>
      </c>
      <c r="H8" s="265">
        <v>113.83341306675972</v>
      </c>
      <c r="I8" s="613"/>
    </row>
    <row r="9" spans="1:9" ht="30.75" customHeight="1">
      <c r="A9" s="133">
        <v>3</v>
      </c>
      <c r="B9" s="134" t="s">
        <v>56</v>
      </c>
      <c r="C9" s="263">
        <v>1789</v>
      </c>
      <c r="D9" s="264">
        <v>100</v>
      </c>
      <c r="E9" s="265">
        <v>112.9942339379231</v>
      </c>
      <c r="F9" s="265">
        <v>90.713368934726</v>
      </c>
      <c r="G9" s="265">
        <v>99.9</v>
      </c>
      <c r="H9" s="265">
        <v>96.41731924913731</v>
      </c>
      <c r="I9" s="613"/>
    </row>
    <row r="10" spans="1:10" ht="30.75" customHeight="1">
      <c r="A10" s="133">
        <v>4</v>
      </c>
      <c r="B10" s="134" t="s">
        <v>57</v>
      </c>
      <c r="C10" s="263">
        <v>113</v>
      </c>
      <c r="D10" s="264">
        <v>100</v>
      </c>
      <c r="E10" s="265">
        <v>104.6911596496548</v>
      </c>
      <c r="F10" s="265">
        <v>95.13061709590055</v>
      </c>
      <c r="G10" s="265">
        <v>106.37651391057477</v>
      </c>
      <c r="H10" s="265">
        <v>93.8</v>
      </c>
      <c r="I10" s="613"/>
      <c r="J10" t="s">
        <v>278</v>
      </c>
    </row>
    <row r="11" spans="1:9" ht="30.75" customHeight="1">
      <c r="A11" s="133">
        <v>5</v>
      </c>
      <c r="B11" s="134" t="s">
        <v>58</v>
      </c>
      <c r="C11" s="263">
        <v>467</v>
      </c>
      <c r="D11" s="264">
        <v>100</v>
      </c>
      <c r="E11" s="265">
        <v>97.66787195494632</v>
      </c>
      <c r="F11" s="265">
        <v>99.21430947366952</v>
      </c>
      <c r="G11" s="265">
        <v>101.73466376980048</v>
      </c>
      <c r="H11" s="265">
        <v>101.38315480158366</v>
      </c>
      <c r="I11" s="613"/>
    </row>
    <row r="12" spans="1:9" ht="30.75" customHeight="1">
      <c r="A12" s="133">
        <v>6</v>
      </c>
      <c r="B12" s="134" t="s">
        <v>26</v>
      </c>
      <c r="C12" s="263">
        <v>3776</v>
      </c>
      <c r="D12" s="264">
        <v>100</v>
      </c>
      <c r="E12" s="265">
        <v>97.90786948096935</v>
      </c>
      <c r="F12" s="265">
        <v>99.42436037407532</v>
      </c>
      <c r="G12" s="265">
        <v>101.33047210444295</v>
      </c>
      <c r="H12" s="265">
        <v>101.3372980405124</v>
      </c>
      <c r="I12" s="613"/>
    </row>
    <row r="13" spans="1:9" ht="30.75" customHeight="1">
      <c r="A13" s="133">
        <v>7</v>
      </c>
      <c r="B13" s="266" t="s">
        <v>59</v>
      </c>
      <c r="C13" s="263">
        <v>1134</v>
      </c>
      <c r="D13" s="264">
        <v>100</v>
      </c>
      <c r="E13" s="265">
        <v>97.58415116552396</v>
      </c>
      <c r="F13" s="265">
        <v>100.56338256246904</v>
      </c>
      <c r="G13" s="265">
        <v>101.97188462998612</v>
      </c>
      <c r="H13" s="265">
        <v>99.88058164202084</v>
      </c>
      <c r="I13" s="613"/>
    </row>
    <row r="14" spans="1:9" ht="30.75" customHeight="1">
      <c r="A14" s="135">
        <v>8</v>
      </c>
      <c r="B14" s="267" t="s">
        <v>33</v>
      </c>
      <c r="C14" s="268">
        <v>879</v>
      </c>
      <c r="D14" s="269">
        <v>100</v>
      </c>
      <c r="E14" s="270">
        <v>96.36643096940925</v>
      </c>
      <c r="F14" s="270">
        <v>98.71578039612353</v>
      </c>
      <c r="G14" s="270">
        <v>100.22131318649458</v>
      </c>
      <c r="H14" s="270">
        <v>104.69647544797265</v>
      </c>
      <c r="I14" s="613"/>
    </row>
    <row r="15" ht="12.75">
      <c r="I15" s="613"/>
    </row>
    <row r="16" spans="1:9" ht="12.75">
      <c r="A16" s="136" t="s">
        <v>60</v>
      </c>
      <c r="I16" s="613"/>
    </row>
    <row r="17" ht="12.75">
      <c r="I17" s="613"/>
    </row>
  </sheetData>
  <mergeCells count="6">
    <mergeCell ref="I1:I17"/>
    <mergeCell ref="A4:A5"/>
    <mergeCell ref="B4:B5"/>
    <mergeCell ref="C4:C5"/>
    <mergeCell ref="D4:D5"/>
    <mergeCell ref="E4:H4"/>
  </mergeCells>
  <printOptions/>
  <pageMargins left="0.75" right="0.75" top="1" bottom="1" header="0.5" footer="0.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Q26"/>
  <sheetViews>
    <sheetView workbookViewId="0" topLeftCell="A19">
      <selection activeCell="A22" sqref="A22"/>
    </sheetView>
  </sheetViews>
  <sheetFormatPr defaultColWidth="9.33203125" defaultRowHeight="12.75"/>
  <cols>
    <col min="1" max="1" width="7.5" style="0" customWidth="1"/>
    <col min="2" max="2" width="0.65625" style="0" customWidth="1"/>
    <col min="3" max="3" width="0.328125" style="0" customWidth="1"/>
    <col min="4" max="4" width="48" style="0" customWidth="1"/>
    <col min="5" max="5" width="8.16015625" style="0" customWidth="1"/>
    <col min="6" max="16" width="8.33203125" style="0" customWidth="1"/>
    <col min="17" max="17" width="4.16015625" style="0" customWidth="1"/>
  </cols>
  <sheetData>
    <row r="1" spans="1:17" ht="21.75" customHeight="1">
      <c r="A1" s="18" t="s">
        <v>242</v>
      </c>
      <c r="B1" s="19"/>
      <c r="C1" s="19"/>
      <c r="D1" s="19"/>
      <c r="E1" s="20"/>
      <c r="F1" s="20"/>
      <c r="G1" s="21"/>
      <c r="H1" s="21"/>
      <c r="I1" s="21"/>
      <c r="J1" s="21"/>
      <c r="K1" s="21"/>
      <c r="L1" s="21"/>
      <c r="M1" s="21"/>
      <c r="N1" s="21"/>
      <c r="O1" s="21"/>
      <c r="P1" s="21"/>
      <c r="Q1" s="525">
        <v>9</v>
      </c>
    </row>
    <row r="2" spans="1:17" ht="21.75" customHeight="1">
      <c r="A2" s="18"/>
      <c r="B2" s="19"/>
      <c r="C2" s="19"/>
      <c r="D2" s="19"/>
      <c r="E2" s="20"/>
      <c r="F2" s="20"/>
      <c r="G2" s="21"/>
      <c r="H2" s="21"/>
      <c r="I2" s="21"/>
      <c r="J2" s="21"/>
      <c r="K2" s="21"/>
      <c r="L2" s="21"/>
      <c r="M2" s="21"/>
      <c r="N2" s="21"/>
      <c r="O2" s="21"/>
      <c r="P2" s="21"/>
      <c r="Q2" s="525"/>
    </row>
    <row r="3" spans="1:17" ht="13.5" customHeight="1">
      <c r="A3" s="18"/>
      <c r="B3" s="19"/>
      <c r="C3" s="19"/>
      <c r="D3" s="19"/>
      <c r="E3" s="20"/>
      <c r="F3" s="20"/>
      <c r="H3" s="21"/>
      <c r="K3" s="21"/>
      <c r="L3" s="172" t="s">
        <v>62</v>
      </c>
      <c r="M3" s="21"/>
      <c r="N3" s="21"/>
      <c r="O3" s="21"/>
      <c r="P3" s="21"/>
      <c r="Q3" s="517"/>
    </row>
    <row r="4" spans="1:17" ht="8.25" customHeight="1">
      <c r="A4" s="23"/>
      <c r="B4" s="24"/>
      <c r="C4" s="24"/>
      <c r="D4" s="24"/>
      <c r="E4" s="25"/>
      <c r="F4" s="25"/>
      <c r="G4" s="26"/>
      <c r="H4" s="26"/>
      <c r="I4" s="26"/>
      <c r="J4" s="26"/>
      <c r="K4" s="26"/>
      <c r="L4" s="26"/>
      <c r="M4" s="26"/>
      <c r="N4" s="26"/>
      <c r="O4" s="26"/>
      <c r="P4" s="26"/>
      <c r="Q4" s="517"/>
    </row>
    <row r="5" spans="1:17" ht="18" customHeight="1">
      <c r="A5" s="28" t="s">
        <v>13</v>
      </c>
      <c r="B5" s="29"/>
      <c r="C5" s="30"/>
      <c r="D5" s="31"/>
      <c r="E5" s="563" t="s">
        <v>9</v>
      </c>
      <c r="F5" s="32">
        <v>2004</v>
      </c>
      <c r="G5" s="520">
        <v>2005</v>
      </c>
      <c r="H5" s="515"/>
      <c r="I5" s="515"/>
      <c r="J5" s="515"/>
      <c r="K5" s="516"/>
      <c r="L5" s="520">
        <v>2006</v>
      </c>
      <c r="M5" s="515"/>
      <c r="N5" s="515"/>
      <c r="O5" s="515"/>
      <c r="P5" s="516"/>
      <c r="Q5" s="517"/>
    </row>
    <row r="6" spans="1:17" ht="25.5" customHeight="1">
      <c r="A6" s="33" t="s">
        <v>14</v>
      </c>
      <c r="B6" s="34"/>
      <c r="C6" s="35"/>
      <c r="D6" s="36" t="s">
        <v>15</v>
      </c>
      <c r="E6" s="564"/>
      <c r="F6" s="37" t="s">
        <v>16</v>
      </c>
      <c r="G6" s="39" t="s">
        <v>140</v>
      </c>
      <c r="H6" s="39" t="s">
        <v>144</v>
      </c>
      <c r="I6" s="39" t="s">
        <v>7</v>
      </c>
      <c r="J6" s="39" t="s">
        <v>244</v>
      </c>
      <c r="K6" s="344" t="s">
        <v>221</v>
      </c>
      <c r="L6" s="41" t="s">
        <v>5</v>
      </c>
      <c r="M6" s="41" t="s">
        <v>245</v>
      </c>
      <c r="N6" s="41" t="s">
        <v>246</v>
      </c>
      <c r="O6" s="41" t="s">
        <v>243</v>
      </c>
      <c r="P6" s="344" t="s">
        <v>221</v>
      </c>
      <c r="Q6" s="517"/>
    </row>
    <row r="7" spans="1:17" ht="25.5" customHeight="1">
      <c r="A7" s="77"/>
      <c r="B7" s="113"/>
      <c r="C7" s="110"/>
      <c r="D7" s="111" t="s">
        <v>44</v>
      </c>
      <c r="E7" s="308">
        <v>10000</v>
      </c>
      <c r="F7" s="309">
        <v>107.275</v>
      </c>
      <c r="G7" s="310">
        <v>112</v>
      </c>
      <c r="H7" s="310">
        <v>111.7</v>
      </c>
      <c r="I7" s="334">
        <v>114.63</v>
      </c>
      <c r="J7" s="334">
        <v>115.17</v>
      </c>
      <c r="K7" s="334">
        <f>(G7+H7+I7+J7)/4</f>
        <v>113.375</v>
      </c>
      <c r="L7" s="334">
        <v>116.4</v>
      </c>
      <c r="M7" s="334">
        <v>119.3</v>
      </c>
      <c r="N7" s="334">
        <v>120.6</v>
      </c>
      <c r="O7" s="334">
        <v>123.3</v>
      </c>
      <c r="P7" s="334">
        <f>(L7+M7+N7+O7)/4</f>
        <v>119.89999999999999</v>
      </c>
      <c r="Q7" s="517"/>
    </row>
    <row r="8" spans="1:17" ht="20.25" customHeight="1">
      <c r="A8" s="42">
        <v>0</v>
      </c>
      <c r="B8" s="43"/>
      <c r="C8" s="44" t="s">
        <v>17</v>
      </c>
      <c r="D8" s="45"/>
      <c r="E8" s="327">
        <v>2942</v>
      </c>
      <c r="F8" s="61">
        <v>104.925</v>
      </c>
      <c r="G8" s="328">
        <v>108.55</v>
      </c>
      <c r="H8" s="49">
        <v>109.4</v>
      </c>
      <c r="I8" s="49">
        <v>120.14</v>
      </c>
      <c r="J8" s="49">
        <v>120.48</v>
      </c>
      <c r="K8" s="49">
        <f aca="true" t="shared" si="0" ref="K8:K21">(G8+H8+I8+J8)/4</f>
        <v>114.6425</v>
      </c>
      <c r="L8" s="49">
        <v>119.8</v>
      </c>
      <c r="M8" s="49">
        <v>121.3</v>
      </c>
      <c r="N8" s="49">
        <v>121.8</v>
      </c>
      <c r="O8" s="49">
        <v>121.8</v>
      </c>
      <c r="P8" s="49">
        <f aca="true" t="shared" si="1" ref="P8:P21">(L8+M8+N8+O8)/4</f>
        <v>121.175</v>
      </c>
      <c r="Q8" s="517"/>
    </row>
    <row r="9" spans="1:17" ht="20.25" customHeight="1">
      <c r="A9" s="50"/>
      <c r="B9" s="51"/>
      <c r="C9" s="52"/>
      <c r="D9" s="53" t="s">
        <v>18</v>
      </c>
      <c r="E9" s="54">
        <v>521</v>
      </c>
      <c r="F9" s="126">
        <v>97.15</v>
      </c>
      <c r="G9" s="55">
        <v>101.7</v>
      </c>
      <c r="H9" s="55">
        <v>106.5</v>
      </c>
      <c r="I9" s="55">
        <v>113.7</v>
      </c>
      <c r="J9" s="55">
        <v>115.5</v>
      </c>
      <c r="K9" s="55">
        <f t="shared" si="0"/>
        <v>109.35</v>
      </c>
      <c r="L9" s="55">
        <v>111.9</v>
      </c>
      <c r="M9" s="55">
        <v>119.1</v>
      </c>
      <c r="N9" s="55">
        <v>128.5</v>
      </c>
      <c r="O9" s="55">
        <v>127.8</v>
      </c>
      <c r="P9" s="55">
        <f t="shared" si="1"/>
        <v>121.825</v>
      </c>
      <c r="Q9" s="517"/>
    </row>
    <row r="10" spans="1:17" ht="20.25" customHeight="1">
      <c r="A10" s="50"/>
      <c r="B10" s="56"/>
      <c r="C10" s="57"/>
      <c r="D10" s="58" t="s">
        <v>19</v>
      </c>
      <c r="E10" s="54">
        <v>55</v>
      </c>
      <c r="F10" s="126">
        <v>132.65</v>
      </c>
      <c r="G10" s="55">
        <v>146.7</v>
      </c>
      <c r="H10" s="55">
        <v>142.8</v>
      </c>
      <c r="I10" s="55">
        <v>118.1</v>
      </c>
      <c r="J10" s="55">
        <v>118.1</v>
      </c>
      <c r="K10" s="55">
        <f t="shared" si="0"/>
        <v>131.425</v>
      </c>
      <c r="L10" s="55">
        <v>114.8</v>
      </c>
      <c r="M10" s="55">
        <v>124.5</v>
      </c>
      <c r="N10" s="55">
        <v>133.2</v>
      </c>
      <c r="O10" s="55">
        <v>139.9</v>
      </c>
      <c r="P10" s="55">
        <f t="shared" si="1"/>
        <v>128.1</v>
      </c>
      <c r="Q10" s="517"/>
    </row>
    <row r="11" spans="1:17" ht="20.25" customHeight="1">
      <c r="A11" s="50"/>
      <c r="B11" s="56"/>
      <c r="C11" s="57"/>
      <c r="D11" s="53" t="s">
        <v>20</v>
      </c>
      <c r="E11" s="54">
        <v>2296</v>
      </c>
      <c r="F11" s="126">
        <v>105.85</v>
      </c>
      <c r="G11" s="55">
        <v>109.1</v>
      </c>
      <c r="H11" s="55">
        <v>109.1</v>
      </c>
      <c r="I11" s="55">
        <v>121.43</v>
      </c>
      <c r="J11" s="55">
        <v>121.43</v>
      </c>
      <c r="K11" s="55">
        <f t="shared" si="0"/>
        <v>115.265</v>
      </c>
      <c r="L11" s="55">
        <v>121.43</v>
      </c>
      <c r="M11" s="55">
        <v>121.43</v>
      </c>
      <c r="N11" s="55">
        <v>119.65</v>
      </c>
      <c r="O11" s="55">
        <v>119.7</v>
      </c>
      <c r="P11" s="55">
        <f t="shared" si="1"/>
        <v>120.5525</v>
      </c>
      <c r="Q11" s="517"/>
    </row>
    <row r="12" spans="1:17" ht="20.25" customHeight="1">
      <c r="A12" s="50"/>
      <c r="B12" s="56"/>
      <c r="C12" s="57"/>
      <c r="D12" s="53" t="s">
        <v>21</v>
      </c>
      <c r="E12" s="54">
        <v>15</v>
      </c>
      <c r="F12" s="126">
        <v>118.3025</v>
      </c>
      <c r="G12" s="55">
        <v>157.1</v>
      </c>
      <c r="H12" s="55">
        <v>157.1</v>
      </c>
      <c r="I12" s="55">
        <v>213.13</v>
      </c>
      <c r="J12" s="55">
        <v>213.13</v>
      </c>
      <c r="K12" s="55">
        <f t="shared" si="0"/>
        <v>185.11499999999998</v>
      </c>
      <c r="L12" s="55">
        <v>213.13</v>
      </c>
      <c r="M12" s="55">
        <v>213.13</v>
      </c>
      <c r="N12" s="55">
        <v>213.46</v>
      </c>
      <c r="O12" s="55">
        <v>213.5</v>
      </c>
      <c r="P12" s="55">
        <f t="shared" si="1"/>
        <v>213.305</v>
      </c>
      <c r="Q12" s="517"/>
    </row>
    <row r="13" spans="1:17" ht="20.25" customHeight="1">
      <c r="A13" s="50"/>
      <c r="B13" s="56"/>
      <c r="C13" s="57"/>
      <c r="D13" s="58" t="s">
        <v>22</v>
      </c>
      <c r="E13" s="54">
        <v>55</v>
      </c>
      <c r="F13" s="126">
        <v>96.65</v>
      </c>
      <c r="G13" s="55">
        <v>100.2</v>
      </c>
      <c r="H13" s="55">
        <v>102</v>
      </c>
      <c r="I13" s="55">
        <v>104</v>
      </c>
      <c r="J13" s="55">
        <v>104.7</v>
      </c>
      <c r="K13" s="55">
        <f t="shared" si="0"/>
        <v>102.725</v>
      </c>
      <c r="L13" s="55">
        <v>108.1</v>
      </c>
      <c r="M13" s="55">
        <v>108.4</v>
      </c>
      <c r="N13" s="55">
        <v>110.5</v>
      </c>
      <c r="O13" s="55">
        <v>113.2</v>
      </c>
      <c r="P13" s="55">
        <f t="shared" si="1"/>
        <v>110.05</v>
      </c>
      <c r="Q13" s="517"/>
    </row>
    <row r="14" spans="1:17" ht="20.25" customHeight="1">
      <c r="A14" s="42">
        <v>2</v>
      </c>
      <c r="B14" s="56"/>
      <c r="C14" s="518" t="s">
        <v>23</v>
      </c>
      <c r="D14" s="519"/>
      <c r="E14" s="60">
        <v>31</v>
      </c>
      <c r="F14" s="61">
        <v>86.6</v>
      </c>
      <c r="G14" s="62">
        <v>93.6</v>
      </c>
      <c r="H14" s="62">
        <v>87.3</v>
      </c>
      <c r="I14" s="62">
        <v>100.6</v>
      </c>
      <c r="J14" s="62">
        <v>95.5</v>
      </c>
      <c r="K14" s="62">
        <f t="shared" si="0"/>
        <v>94.25</v>
      </c>
      <c r="L14" s="62">
        <v>92.6</v>
      </c>
      <c r="M14" s="62">
        <v>97.1</v>
      </c>
      <c r="N14" s="62">
        <v>109.8</v>
      </c>
      <c r="O14" s="62">
        <v>110.4</v>
      </c>
      <c r="P14" s="62">
        <f t="shared" si="1"/>
        <v>102.475</v>
      </c>
      <c r="Q14" s="517"/>
    </row>
    <row r="15" spans="1:17" ht="20.25" customHeight="1">
      <c r="A15" s="42"/>
      <c r="B15" s="56"/>
      <c r="C15" s="59"/>
      <c r="D15" s="53" t="s">
        <v>24</v>
      </c>
      <c r="E15" s="63">
        <v>31</v>
      </c>
      <c r="F15" s="126">
        <v>86.6</v>
      </c>
      <c r="G15" s="55">
        <v>93.6</v>
      </c>
      <c r="H15" s="55">
        <v>87.3</v>
      </c>
      <c r="I15" s="55">
        <v>100.6</v>
      </c>
      <c r="J15" s="55">
        <v>95.5</v>
      </c>
      <c r="K15" s="55">
        <f t="shared" si="0"/>
        <v>94.25</v>
      </c>
      <c r="L15" s="55">
        <v>92.6</v>
      </c>
      <c r="M15" s="55">
        <v>97.1</v>
      </c>
      <c r="N15" s="55">
        <v>109.8</v>
      </c>
      <c r="O15" s="55">
        <v>110.4</v>
      </c>
      <c r="P15" s="55">
        <f t="shared" si="1"/>
        <v>102.475</v>
      </c>
      <c r="Q15" s="517"/>
    </row>
    <row r="16" spans="1:17" ht="20.25" customHeight="1">
      <c r="A16" s="42">
        <v>5</v>
      </c>
      <c r="B16" s="43"/>
      <c r="C16" s="518" t="s">
        <v>164</v>
      </c>
      <c r="D16" s="519"/>
      <c r="E16" s="60">
        <v>21</v>
      </c>
      <c r="F16" s="61">
        <v>128.6</v>
      </c>
      <c r="G16" s="62">
        <v>135.8</v>
      </c>
      <c r="H16" s="62">
        <v>133.1</v>
      </c>
      <c r="I16" s="62">
        <v>130.4</v>
      </c>
      <c r="J16" s="62">
        <v>130.4</v>
      </c>
      <c r="K16" s="62">
        <f t="shared" si="0"/>
        <v>132.42499999999998</v>
      </c>
      <c r="L16" s="62">
        <v>129.1</v>
      </c>
      <c r="M16" s="62">
        <v>129.1</v>
      </c>
      <c r="N16" s="62">
        <v>129.1</v>
      </c>
      <c r="O16" s="62">
        <v>129.1</v>
      </c>
      <c r="P16" s="62">
        <f t="shared" si="1"/>
        <v>129.1</v>
      </c>
      <c r="Q16" s="517"/>
    </row>
    <row r="17" spans="1:17" ht="20.25" customHeight="1">
      <c r="A17" s="50"/>
      <c r="B17" s="64"/>
      <c r="C17" s="65"/>
      <c r="D17" s="66" t="s">
        <v>25</v>
      </c>
      <c r="E17" s="63">
        <v>21</v>
      </c>
      <c r="F17" s="126">
        <v>128.6</v>
      </c>
      <c r="G17" s="55">
        <v>135.8</v>
      </c>
      <c r="H17" s="55">
        <v>133.1</v>
      </c>
      <c r="I17" s="55">
        <v>130.4</v>
      </c>
      <c r="J17" s="55">
        <v>130.4</v>
      </c>
      <c r="K17" s="55">
        <f t="shared" si="0"/>
        <v>132.42499999999998</v>
      </c>
      <c r="L17" s="55">
        <v>129.1</v>
      </c>
      <c r="M17" s="55">
        <v>129.1</v>
      </c>
      <c r="N17" s="55">
        <v>129.1</v>
      </c>
      <c r="O17" s="55">
        <v>129.1</v>
      </c>
      <c r="P17" s="55">
        <f t="shared" si="1"/>
        <v>129.1</v>
      </c>
      <c r="Q17" s="517"/>
    </row>
    <row r="18" spans="1:17" ht="20.25" customHeight="1">
      <c r="A18" s="42">
        <v>6</v>
      </c>
      <c r="B18" s="43"/>
      <c r="C18" s="518" t="s">
        <v>26</v>
      </c>
      <c r="D18" s="519"/>
      <c r="E18" s="46">
        <v>293</v>
      </c>
      <c r="F18" s="61">
        <v>100.925</v>
      </c>
      <c r="G18" s="49">
        <v>100.4</v>
      </c>
      <c r="H18" s="49">
        <v>99.7</v>
      </c>
      <c r="I18" s="49">
        <v>101.8</v>
      </c>
      <c r="J18" s="49">
        <v>104.3</v>
      </c>
      <c r="K18" s="49">
        <f t="shared" si="0"/>
        <v>101.55000000000001</v>
      </c>
      <c r="L18" s="49">
        <v>105</v>
      </c>
      <c r="M18" s="49">
        <v>106.2</v>
      </c>
      <c r="N18" s="49">
        <v>107.1</v>
      </c>
      <c r="O18" s="49">
        <v>108.3</v>
      </c>
      <c r="P18" s="49">
        <f t="shared" si="1"/>
        <v>106.64999999999999</v>
      </c>
      <c r="Q18" s="517"/>
    </row>
    <row r="19" spans="1:17" ht="32.25" customHeight="1">
      <c r="A19" s="50"/>
      <c r="B19" s="64"/>
      <c r="C19" s="65"/>
      <c r="D19" s="67" t="s">
        <v>27</v>
      </c>
      <c r="E19" s="54">
        <v>24</v>
      </c>
      <c r="F19" s="126">
        <v>100.175</v>
      </c>
      <c r="G19" s="55">
        <v>100</v>
      </c>
      <c r="H19" s="55">
        <v>91.4</v>
      </c>
      <c r="I19" s="55">
        <v>91.6</v>
      </c>
      <c r="J19" s="55">
        <v>101.4</v>
      </c>
      <c r="K19" s="55">
        <f t="shared" si="0"/>
        <v>96.1</v>
      </c>
      <c r="L19" s="55">
        <v>102.9</v>
      </c>
      <c r="M19" s="55">
        <v>105.9</v>
      </c>
      <c r="N19" s="55">
        <v>110.4</v>
      </c>
      <c r="O19" s="55">
        <v>113.1</v>
      </c>
      <c r="P19" s="55">
        <f t="shared" si="1"/>
        <v>108.07500000000002</v>
      </c>
      <c r="Q19" s="517"/>
    </row>
    <row r="20" spans="1:17" ht="32.25" customHeight="1">
      <c r="A20" s="50"/>
      <c r="B20" s="64"/>
      <c r="C20" s="65"/>
      <c r="D20" s="66" t="s">
        <v>28</v>
      </c>
      <c r="E20" s="54">
        <v>226</v>
      </c>
      <c r="F20" s="126">
        <v>100.65</v>
      </c>
      <c r="G20" s="68">
        <v>98.3</v>
      </c>
      <c r="H20" s="68">
        <v>98.8</v>
      </c>
      <c r="I20" s="68">
        <v>102</v>
      </c>
      <c r="J20" s="68">
        <v>104</v>
      </c>
      <c r="K20" s="68">
        <f t="shared" si="0"/>
        <v>100.775</v>
      </c>
      <c r="L20" s="68">
        <v>104.6</v>
      </c>
      <c r="M20" s="68">
        <v>104.8</v>
      </c>
      <c r="N20" s="68">
        <v>104.7</v>
      </c>
      <c r="O20" s="68">
        <v>105.1</v>
      </c>
      <c r="P20" s="68">
        <f t="shared" si="1"/>
        <v>104.79999999999998</v>
      </c>
      <c r="Q20" s="517"/>
    </row>
    <row r="21" spans="1:17" ht="20.25" customHeight="1">
      <c r="A21" s="69"/>
      <c r="B21" s="70"/>
      <c r="C21" s="71"/>
      <c r="D21" s="72" t="s">
        <v>29</v>
      </c>
      <c r="E21" s="342">
        <v>43</v>
      </c>
      <c r="F21" s="125">
        <v>102.85</v>
      </c>
      <c r="G21" s="73">
        <v>111.8</v>
      </c>
      <c r="H21" s="73">
        <v>109.2</v>
      </c>
      <c r="I21" s="73">
        <v>106.8</v>
      </c>
      <c r="J21" s="73">
        <v>107</v>
      </c>
      <c r="K21" s="73">
        <f t="shared" si="0"/>
        <v>108.7</v>
      </c>
      <c r="L21" s="73">
        <v>108.4</v>
      </c>
      <c r="M21" s="73">
        <v>113.4</v>
      </c>
      <c r="N21" s="73">
        <v>118.2</v>
      </c>
      <c r="O21" s="73">
        <v>122.6</v>
      </c>
      <c r="P21" s="73">
        <f t="shared" si="1"/>
        <v>115.65</v>
      </c>
      <c r="Q21" s="517"/>
    </row>
    <row r="22" spans="1:17" ht="18" customHeight="1">
      <c r="A22" s="75" t="s">
        <v>30</v>
      </c>
      <c r="B22" s="24"/>
      <c r="C22" s="24"/>
      <c r="D22" s="24"/>
      <c r="E22" s="74"/>
      <c r="F22" s="74"/>
      <c r="G22" s="26"/>
      <c r="H22" s="26"/>
      <c r="I22" s="26"/>
      <c r="J22" s="26"/>
      <c r="K22" s="26"/>
      <c r="L22" s="26"/>
      <c r="M22" s="26"/>
      <c r="N22" s="26"/>
      <c r="O22" s="26"/>
      <c r="P22" s="26"/>
      <c r="Q22" s="517"/>
    </row>
    <row r="23" spans="1:17" ht="18" customHeight="1">
      <c r="A23" s="76" t="s">
        <v>31</v>
      </c>
      <c r="B23" s="24"/>
      <c r="C23" s="24"/>
      <c r="D23" s="24"/>
      <c r="E23" s="74"/>
      <c r="F23" s="74"/>
      <c r="G23" s="26"/>
      <c r="H23" s="26"/>
      <c r="I23" s="26"/>
      <c r="J23" s="26"/>
      <c r="K23" s="26"/>
      <c r="L23" s="26"/>
      <c r="M23" s="26"/>
      <c r="N23" s="26"/>
      <c r="O23" s="26"/>
      <c r="P23" s="26"/>
      <c r="Q23" s="517"/>
    </row>
    <row r="24" spans="1:17" ht="18" customHeight="1">
      <c r="A24" s="76" t="s">
        <v>32</v>
      </c>
      <c r="B24" s="24"/>
      <c r="C24" s="24"/>
      <c r="D24" s="24"/>
      <c r="E24" s="74"/>
      <c r="F24" s="74"/>
      <c r="G24" s="26"/>
      <c r="H24" s="26"/>
      <c r="I24" s="26"/>
      <c r="J24" s="26"/>
      <c r="K24" s="26"/>
      <c r="L24" s="26"/>
      <c r="M24" s="26"/>
      <c r="N24" s="26"/>
      <c r="O24" s="26"/>
      <c r="P24" s="26"/>
      <c r="Q24" s="517"/>
    </row>
    <row r="25" spans="1:17" ht="20.25" customHeight="1">
      <c r="A25" s="24"/>
      <c r="B25" s="24"/>
      <c r="C25" s="24"/>
      <c r="D25" s="24"/>
      <c r="E25" s="74"/>
      <c r="F25" s="74"/>
      <c r="G25" s="26"/>
      <c r="H25" s="26"/>
      <c r="I25" s="26"/>
      <c r="J25" s="26"/>
      <c r="K25" s="26"/>
      <c r="L25" s="26"/>
      <c r="M25" s="26"/>
      <c r="N25" s="26"/>
      <c r="O25" s="26"/>
      <c r="P25" s="26"/>
      <c r="Q25" s="27"/>
    </row>
    <row r="26" spans="1:17" ht="20.25" customHeight="1">
      <c r="A26" s="24"/>
      <c r="B26" s="24"/>
      <c r="C26" s="24"/>
      <c r="D26" s="24"/>
      <c r="E26" s="74"/>
      <c r="F26" s="74"/>
      <c r="G26" s="26"/>
      <c r="H26" s="26"/>
      <c r="I26" s="26"/>
      <c r="J26" s="26"/>
      <c r="K26" s="26"/>
      <c r="L26" s="26"/>
      <c r="M26" s="26"/>
      <c r="N26" s="26"/>
      <c r="O26" s="26"/>
      <c r="P26" s="26"/>
      <c r="Q26" s="27"/>
    </row>
    <row r="27" ht="20.25" customHeight="1"/>
  </sheetData>
  <mergeCells count="7">
    <mergeCell ref="Q1:Q24"/>
    <mergeCell ref="C14:D14"/>
    <mergeCell ref="C16:D16"/>
    <mergeCell ref="C18:D18"/>
    <mergeCell ref="G5:K5"/>
    <mergeCell ref="E5:E6"/>
    <mergeCell ref="L5:P5"/>
  </mergeCells>
  <printOptions/>
  <pageMargins left="0.44" right="0.19" top="0.58" bottom="0.52" header="0.5" footer="0.3"/>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P25"/>
  <sheetViews>
    <sheetView workbookViewId="0" topLeftCell="F5">
      <selection activeCell="N6" sqref="N6"/>
    </sheetView>
  </sheetViews>
  <sheetFormatPr defaultColWidth="9.33203125" defaultRowHeight="12.75"/>
  <cols>
    <col min="1" max="1" width="7.66015625" style="0" customWidth="1"/>
    <col min="2" max="2" width="0.65625" style="0" hidden="1" customWidth="1"/>
    <col min="3" max="3" width="38.33203125" style="0" customWidth="1"/>
    <col min="4" max="4" width="8.5" style="0" customWidth="1"/>
    <col min="5" max="15" width="8.33203125" style="0" customWidth="1"/>
    <col min="16" max="16" width="3.33203125" style="0" customWidth="1"/>
  </cols>
  <sheetData>
    <row r="1" spans="1:16" ht="21.75" customHeight="1">
      <c r="A1" s="18" t="s">
        <v>248</v>
      </c>
      <c r="B1" s="19"/>
      <c r="C1" s="19"/>
      <c r="D1" s="20"/>
      <c r="E1" s="20"/>
      <c r="F1" s="21"/>
      <c r="G1" s="21"/>
      <c r="H1" s="21"/>
      <c r="I1" s="21"/>
      <c r="J1" s="21"/>
      <c r="K1" s="21"/>
      <c r="L1" s="21"/>
      <c r="M1" s="21"/>
      <c r="N1" s="21"/>
      <c r="O1" s="21"/>
      <c r="P1" s="525">
        <v>10</v>
      </c>
    </row>
    <row r="2" spans="1:16" ht="21.75" customHeight="1">
      <c r="A2" s="18"/>
      <c r="B2" s="19"/>
      <c r="C2" s="19"/>
      <c r="D2" s="20"/>
      <c r="E2" s="20"/>
      <c r="G2" s="21"/>
      <c r="J2" s="21"/>
      <c r="K2" s="172" t="s">
        <v>62</v>
      </c>
      <c r="L2" s="21"/>
      <c r="M2" s="21"/>
      <c r="N2" s="21"/>
      <c r="O2" s="21"/>
      <c r="P2" s="525"/>
    </row>
    <row r="3" spans="1:16" ht="8.25" customHeight="1">
      <c r="A3" s="23"/>
      <c r="B3" s="24"/>
      <c r="C3" s="24"/>
      <c r="D3" s="25"/>
      <c r="E3" s="25"/>
      <c r="F3" s="26"/>
      <c r="G3" s="26"/>
      <c r="H3" s="26"/>
      <c r="I3" s="26"/>
      <c r="J3" s="26"/>
      <c r="K3" s="26"/>
      <c r="L3" s="26"/>
      <c r="M3" s="26"/>
      <c r="N3" s="26"/>
      <c r="O3" s="26"/>
      <c r="P3" s="517"/>
    </row>
    <row r="4" spans="1:16" ht="18" customHeight="1">
      <c r="A4" s="28" t="s">
        <v>13</v>
      </c>
      <c r="B4" s="30"/>
      <c r="C4" s="31"/>
      <c r="D4" s="31"/>
      <c r="E4" s="32">
        <v>2004</v>
      </c>
      <c r="F4" s="520">
        <v>2005</v>
      </c>
      <c r="G4" s="515"/>
      <c r="H4" s="515"/>
      <c r="I4" s="515"/>
      <c r="J4" s="516"/>
      <c r="K4" s="520">
        <v>2006</v>
      </c>
      <c r="L4" s="515"/>
      <c r="M4" s="515"/>
      <c r="N4" s="515"/>
      <c r="O4" s="516"/>
      <c r="P4" s="517"/>
    </row>
    <row r="5" spans="1:16" ht="25.5" customHeight="1">
      <c r="A5" s="33" t="s">
        <v>14</v>
      </c>
      <c r="B5" s="35"/>
      <c r="C5" s="36" t="s">
        <v>15</v>
      </c>
      <c r="D5" s="37" t="s">
        <v>9</v>
      </c>
      <c r="E5" s="38" t="s">
        <v>16</v>
      </c>
      <c r="F5" s="41" t="s">
        <v>5</v>
      </c>
      <c r="G5" s="41" t="s">
        <v>144</v>
      </c>
      <c r="H5" s="39" t="s">
        <v>247</v>
      </c>
      <c r="I5" s="41" t="s">
        <v>244</v>
      </c>
      <c r="J5" s="37" t="s">
        <v>221</v>
      </c>
      <c r="K5" s="41" t="s">
        <v>5</v>
      </c>
      <c r="L5" s="41" t="s">
        <v>6</v>
      </c>
      <c r="M5" s="41" t="s">
        <v>246</v>
      </c>
      <c r="N5" s="41" t="s">
        <v>277</v>
      </c>
      <c r="O5" s="37" t="s">
        <v>221</v>
      </c>
      <c r="P5" s="517"/>
    </row>
    <row r="6" spans="1:16" ht="20.25" customHeight="1">
      <c r="A6" s="77">
        <v>8</v>
      </c>
      <c r="B6" s="79"/>
      <c r="C6" s="406" t="s">
        <v>33</v>
      </c>
      <c r="D6" s="405">
        <v>6713</v>
      </c>
      <c r="E6" s="81">
        <v>108.725</v>
      </c>
      <c r="F6" s="127">
        <v>114</v>
      </c>
      <c r="G6" s="127">
        <v>113.3</v>
      </c>
      <c r="H6" s="127">
        <v>112.8</v>
      </c>
      <c r="I6" s="127">
        <v>113.4</v>
      </c>
      <c r="J6" s="127">
        <f>(F6+G6+H6+I6)/4</f>
        <v>113.375</v>
      </c>
      <c r="K6" s="127">
        <v>115.5</v>
      </c>
      <c r="L6" s="127">
        <v>119.1</v>
      </c>
      <c r="M6" s="127">
        <v>120.7</v>
      </c>
      <c r="N6" s="127">
        <v>124.7</v>
      </c>
      <c r="O6" s="468">
        <f>(K6+L6+M6+N6)/4</f>
        <v>120</v>
      </c>
      <c r="P6" s="517"/>
    </row>
    <row r="7" spans="1:16" ht="20.25" customHeight="1">
      <c r="A7" s="83"/>
      <c r="B7" s="85"/>
      <c r="C7" s="86" t="s">
        <v>34</v>
      </c>
      <c r="D7" s="87">
        <v>6589</v>
      </c>
      <c r="E7" s="88">
        <v>108.575</v>
      </c>
      <c r="F7" s="89">
        <v>113.7</v>
      </c>
      <c r="G7" s="89">
        <v>112.9</v>
      </c>
      <c r="H7" s="89">
        <v>112.4</v>
      </c>
      <c r="I7" s="89">
        <v>112.9</v>
      </c>
      <c r="J7" s="89">
        <f aca="true" t="shared" si="0" ref="J7:J16">(F7+G7+H7+I7)/4</f>
        <v>112.975</v>
      </c>
      <c r="K7" s="89">
        <v>114.7</v>
      </c>
      <c r="L7" s="89">
        <v>118.2</v>
      </c>
      <c r="M7" s="89">
        <v>119.7</v>
      </c>
      <c r="N7" s="89">
        <v>123.7</v>
      </c>
      <c r="O7" s="469">
        <f aca="true" t="shared" si="1" ref="O7:O16">(K7+L7+M7+N7)/4</f>
        <v>119.075</v>
      </c>
      <c r="P7" s="517"/>
    </row>
    <row r="8" spans="1:16" ht="41.25" customHeight="1">
      <c r="A8" s="83"/>
      <c r="B8" s="23"/>
      <c r="C8" s="91" t="s">
        <v>35</v>
      </c>
      <c r="D8" s="92">
        <v>1772</v>
      </c>
      <c r="E8" s="93">
        <v>108.15</v>
      </c>
      <c r="F8" s="94">
        <v>115.2</v>
      </c>
      <c r="G8" s="94">
        <v>113.8</v>
      </c>
      <c r="H8" s="94">
        <v>112.1</v>
      </c>
      <c r="I8" s="94">
        <v>111.8</v>
      </c>
      <c r="J8" s="94">
        <f t="shared" si="0"/>
        <v>113.22500000000001</v>
      </c>
      <c r="K8" s="94">
        <v>113.1</v>
      </c>
      <c r="L8" s="94">
        <v>118.6</v>
      </c>
      <c r="M8" s="94">
        <v>114.2</v>
      </c>
      <c r="N8" s="94">
        <v>120.4</v>
      </c>
      <c r="O8" s="470">
        <f t="shared" si="1"/>
        <v>116.57499999999999</v>
      </c>
      <c r="P8" s="517"/>
    </row>
    <row r="9" spans="1:16" ht="40.5" customHeight="1">
      <c r="A9" s="83"/>
      <c r="B9" s="23"/>
      <c r="C9" s="95" t="s">
        <v>36</v>
      </c>
      <c r="D9" s="92">
        <v>1125</v>
      </c>
      <c r="E9" s="93">
        <v>98.4</v>
      </c>
      <c r="F9" s="94">
        <v>103.5</v>
      </c>
      <c r="G9" s="94">
        <v>105</v>
      </c>
      <c r="H9" s="94">
        <v>106.6</v>
      </c>
      <c r="I9" s="94">
        <v>108.3</v>
      </c>
      <c r="J9" s="94">
        <f t="shared" si="0"/>
        <v>105.85000000000001</v>
      </c>
      <c r="K9" s="94">
        <v>109.5</v>
      </c>
      <c r="L9" s="94">
        <v>110</v>
      </c>
      <c r="M9" s="94">
        <v>110</v>
      </c>
      <c r="N9" s="94">
        <v>110.1</v>
      </c>
      <c r="O9" s="470">
        <f t="shared" si="1"/>
        <v>109.9</v>
      </c>
      <c r="P9" s="517"/>
    </row>
    <row r="10" spans="1:16" ht="36" customHeight="1">
      <c r="A10" s="83"/>
      <c r="B10" s="23"/>
      <c r="C10" s="95" t="s">
        <v>37</v>
      </c>
      <c r="D10" s="92">
        <v>286</v>
      </c>
      <c r="E10" s="93">
        <v>116.725</v>
      </c>
      <c r="F10" s="94">
        <v>121.8</v>
      </c>
      <c r="G10" s="94">
        <v>121.8</v>
      </c>
      <c r="H10" s="94">
        <v>121.7</v>
      </c>
      <c r="I10" s="94">
        <v>122.9</v>
      </c>
      <c r="J10" s="94">
        <f t="shared" si="0"/>
        <v>122.05000000000001</v>
      </c>
      <c r="K10" s="94">
        <v>124.4</v>
      </c>
      <c r="L10" s="94">
        <v>127</v>
      </c>
      <c r="M10" s="94">
        <v>130.6</v>
      </c>
      <c r="N10" s="94">
        <v>131.9</v>
      </c>
      <c r="O10" s="470">
        <f t="shared" si="1"/>
        <v>128.475</v>
      </c>
      <c r="P10" s="517"/>
    </row>
    <row r="11" spans="1:16" ht="41.25" customHeight="1">
      <c r="A11" s="83"/>
      <c r="B11" s="23"/>
      <c r="C11" s="95" t="s">
        <v>38</v>
      </c>
      <c r="D11" s="92">
        <v>172</v>
      </c>
      <c r="E11" s="93">
        <v>99.875</v>
      </c>
      <c r="F11" s="94">
        <v>104.3</v>
      </c>
      <c r="G11" s="94">
        <v>105.5</v>
      </c>
      <c r="H11" s="94">
        <v>106.9</v>
      </c>
      <c r="I11" s="94">
        <v>108.7</v>
      </c>
      <c r="J11" s="94">
        <f t="shared" si="0"/>
        <v>106.35000000000001</v>
      </c>
      <c r="K11" s="94">
        <v>110</v>
      </c>
      <c r="L11" s="94">
        <v>110.9</v>
      </c>
      <c r="M11" s="94">
        <v>112</v>
      </c>
      <c r="N11" s="94">
        <v>113.3</v>
      </c>
      <c r="O11" s="470">
        <f t="shared" si="1"/>
        <v>111.55</v>
      </c>
      <c r="P11" s="517"/>
    </row>
    <row r="12" spans="1:16" ht="32.25" customHeight="1">
      <c r="A12" s="83"/>
      <c r="B12" s="23"/>
      <c r="C12" s="95" t="s">
        <v>39</v>
      </c>
      <c r="D12" s="92">
        <v>3209</v>
      </c>
      <c r="E12" s="93">
        <v>112.2</v>
      </c>
      <c r="F12" s="94">
        <v>116.3</v>
      </c>
      <c r="G12" s="94">
        <v>114.8</v>
      </c>
      <c r="H12" s="94">
        <v>114.1</v>
      </c>
      <c r="I12" s="94">
        <v>114.5</v>
      </c>
      <c r="J12" s="94">
        <f t="shared" si="0"/>
        <v>114.925</v>
      </c>
      <c r="K12" s="94">
        <v>116.8</v>
      </c>
      <c r="L12" s="94">
        <v>120.5</v>
      </c>
      <c r="M12" s="94">
        <v>125.6</v>
      </c>
      <c r="N12" s="94">
        <v>130.2</v>
      </c>
      <c r="O12" s="470">
        <f t="shared" si="1"/>
        <v>123.27499999999999</v>
      </c>
      <c r="P12" s="517"/>
    </row>
    <row r="13" spans="1:16" ht="32.25" customHeight="1">
      <c r="A13" s="83"/>
      <c r="B13" s="23"/>
      <c r="C13" s="95" t="s">
        <v>40</v>
      </c>
      <c r="D13" s="92">
        <v>25</v>
      </c>
      <c r="E13" s="93">
        <v>107.625</v>
      </c>
      <c r="F13" s="94">
        <v>117.4</v>
      </c>
      <c r="G13" s="94">
        <v>114.5</v>
      </c>
      <c r="H13" s="94">
        <v>112.2</v>
      </c>
      <c r="I13" s="94">
        <v>112.2</v>
      </c>
      <c r="J13" s="94">
        <f t="shared" si="0"/>
        <v>114.075</v>
      </c>
      <c r="K13" s="94">
        <v>114.5</v>
      </c>
      <c r="L13" s="94">
        <v>120.2</v>
      </c>
      <c r="M13" s="94">
        <v>120.2</v>
      </c>
      <c r="N13" s="94">
        <v>120.2</v>
      </c>
      <c r="O13" s="470">
        <f t="shared" si="1"/>
        <v>118.77499999999999</v>
      </c>
      <c r="P13" s="517"/>
    </row>
    <row r="14" spans="1:16" ht="20.25" customHeight="1">
      <c r="A14" s="83"/>
      <c r="B14" s="23"/>
      <c r="C14" s="96" t="s">
        <v>41</v>
      </c>
      <c r="D14" s="97">
        <v>124</v>
      </c>
      <c r="E14" s="88">
        <v>115.75</v>
      </c>
      <c r="F14" s="98">
        <v>130.2</v>
      </c>
      <c r="G14" s="98">
        <v>131.9</v>
      </c>
      <c r="H14" s="98">
        <v>132.6</v>
      </c>
      <c r="I14" s="98">
        <v>136.9</v>
      </c>
      <c r="J14" s="98">
        <f t="shared" si="0"/>
        <v>132.9</v>
      </c>
      <c r="K14" s="98">
        <v>159.7</v>
      </c>
      <c r="L14" s="98">
        <v>166.1</v>
      </c>
      <c r="M14" s="98">
        <v>171.8</v>
      </c>
      <c r="N14" s="98">
        <v>176.9</v>
      </c>
      <c r="O14" s="471">
        <f t="shared" si="1"/>
        <v>168.625</v>
      </c>
      <c r="P14" s="517"/>
    </row>
    <row r="15" spans="1:16" ht="20.25" customHeight="1">
      <c r="A15" s="83"/>
      <c r="B15" s="23"/>
      <c r="C15" s="91" t="s">
        <v>42</v>
      </c>
      <c r="D15" s="92">
        <v>38</v>
      </c>
      <c r="E15" s="93">
        <v>101.35</v>
      </c>
      <c r="F15" s="94">
        <v>107.7</v>
      </c>
      <c r="G15" s="94">
        <v>106.8</v>
      </c>
      <c r="H15" s="94">
        <v>106.8</v>
      </c>
      <c r="I15" s="94">
        <v>109.5</v>
      </c>
      <c r="J15" s="94">
        <f t="shared" si="0"/>
        <v>107.7</v>
      </c>
      <c r="K15" s="94">
        <v>109.5</v>
      </c>
      <c r="L15" s="94">
        <v>111.1</v>
      </c>
      <c r="M15" s="94">
        <v>118.3</v>
      </c>
      <c r="N15" s="94">
        <v>124.5</v>
      </c>
      <c r="O15" s="470">
        <f t="shared" si="1"/>
        <v>115.85</v>
      </c>
      <c r="P15" s="517"/>
    </row>
    <row r="16" spans="1:16" ht="20.25" customHeight="1">
      <c r="A16" s="83"/>
      <c r="B16" s="85"/>
      <c r="C16" s="91" t="s">
        <v>43</v>
      </c>
      <c r="D16" s="92">
        <v>86</v>
      </c>
      <c r="E16" s="93">
        <v>122.15</v>
      </c>
      <c r="F16" s="99">
        <v>140.1</v>
      </c>
      <c r="G16" s="99">
        <v>143</v>
      </c>
      <c r="H16" s="99">
        <v>144</v>
      </c>
      <c r="I16" s="99">
        <v>148.9</v>
      </c>
      <c r="J16" s="99">
        <f t="shared" si="0"/>
        <v>144</v>
      </c>
      <c r="K16" s="99">
        <v>181.9</v>
      </c>
      <c r="L16" s="99">
        <v>190.3</v>
      </c>
      <c r="M16" s="99">
        <v>195.4</v>
      </c>
      <c r="N16" s="99">
        <v>200.1</v>
      </c>
      <c r="O16" s="472">
        <f t="shared" si="1"/>
        <v>191.925</v>
      </c>
      <c r="P16" s="517"/>
    </row>
    <row r="17" spans="1:16" ht="5.25" customHeight="1">
      <c r="A17" s="293"/>
      <c r="B17" s="105"/>
      <c r="C17" s="314"/>
      <c r="D17" s="311"/>
      <c r="E17" s="311"/>
      <c r="F17" s="312"/>
      <c r="G17" s="312"/>
      <c r="H17" s="312"/>
      <c r="I17" s="312"/>
      <c r="J17" s="312"/>
      <c r="K17" s="312"/>
      <c r="L17" s="312"/>
      <c r="M17" s="312"/>
      <c r="N17" s="312"/>
      <c r="O17" s="473"/>
      <c r="P17" s="517"/>
    </row>
    <row r="18" spans="1:16" ht="20.25" customHeight="1">
      <c r="A18" s="75" t="s">
        <v>30</v>
      </c>
      <c r="B18" s="102"/>
      <c r="C18" s="101"/>
      <c r="D18" s="103"/>
      <c r="E18" s="103"/>
      <c r="F18" s="104"/>
      <c r="G18" s="104"/>
      <c r="H18" s="104"/>
      <c r="I18" s="104"/>
      <c r="J18" s="104"/>
      <c r="K18" s="104"/>
      <c r="L18" s="104"/>
      <c r="M18" s="104"/>
      <c r="N18" s="104"/>
      <c r="O18" s="104"/>
      <c r="P18" s="517"/>
    </row>
    <row r="19" spans="1:16" ht="20.25" customHeight="1">
      <c r="A19" s="76" t="s">
        <v>31</v>
      </c>
      <c r="B19" s="102"/>
      <c r="C19" s="101"/>
      <c r="D19" s="103"/>
      <c r="E19" s="103"/>
      <c r="F19" s="104"/>
      <c r="G19" s="104"/>
      <c r="H19" s="104"/>
      <c r="I19" s="104"/>
      <c r="J19" s="104"/>
      <c r="K19" s="104"/>
      <c r="L19" s="104"/>
      <c r="M19" s="104"/>
      <c r="N19" s="104"/>
      <c r="O19" s="104"/>
      <c r="P19" s="517"/>
    </row>
    <row r="20" spans="1:16" ht="20.25" customHeight="1">
      <c r="A20" s="76" t="s">
        <v>32</v>
      </c>
      <c r="P20" s="517"/>
    </row>
    <row r="21" ht="12.75">
      <c r="P21" s="27"/>
    </row>
    <row r="22" ht="12.75">
      <c r="P22" s="27"/>
    </row>
    <row r="23" ht="12.75">
      <c r="P23" s="27"/>
    </row>
    <row r="24" ht="12.75">
      <c r="P24" s="27"/>
    </row>
    <row r="25" ht="12.75">
      <c r="P25" s="27"/>
    </row>
  </sheetData>
  <mergeCells count="3">
    <mergeCell ref="P1:P20"/>
    <mergeCell ref="F4:J4"/>
    <mergeCell ref="K4:O4"/>
  </mergeCells>
  <printOptions/>
  <pageMargins left="0.57" right="0.19" top="0.59" bottom="0.25" header="0.44" footer="0.37"/>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Q94"/>
  <sheetViews>
    <sheetView workbookViewId="0" topLeftCell="A1">
      <selection activeCell="D9" sqref="D9"/>
    </sheetView>
  </sheetViews>
  <sheetFormatPr defaultColWidth="9.33203125" defaultRowHeight="12.75"/>
  <cols>
    <col min="1" max="1" width="8" style="0" customWidth="1"/>
    <col min="2" max="2" width="0.65625" style="0" hidden="1" customWidth="1"/>
    <col min="3" max="3" width="1.0078125" style="0" hidden="1" customWidth="1"/>
    <col min="4" max="4" width="38.16015625" style="0" customWidth="1"/>
    <col min="5" max="5" width="8" style="0" customWidth="1"/>
    <col min="6" max="16" width="8.33203125" style="0" customWidth="1"/>
    <col min="17" max="17" width="3.66015625" style="0" customWidth="1"/>
  </cols>
  <sheetData>
    <row r="1" spans="1:17" ht="21.75" customHeight="1">
      <c r="A1" s="18" t="s">
        <v>249</v>
      </c>
      <c r="B1" s="19"/>
      <c r="C1" s="19"/>
      <c r="D1" s="19"/>
      <c r="E1" s="20"/>
      <c r="Q1" s="525">
        <v>11</v>
      </c>
    </row>
    <row r="2" spans="1:17" ht="21.75" customHeight="1">
      <c r="A2" s="18"/>
      <c r="B2" s="19"/>
      <c r="C2" s="19"/>
      <c r="D2" s="19"/>
      <c r="E2" s="20"/>
      <c r="J2" s="172"/>
      <c r="K2" s="172"/>
      <c r="L2" s="172"/>
      <c r="M2" s="172" t="s">
        <v>62</v>
      </c>
      <c r="Q2" s="525"/>
    </row>
    <row r="3" spans="1:17" ht="8.25" customHeight="1">
      <c r="A3" s="105"/>
      <c r="B3" s="106"/>
      <c r="C3" s="106"/>
      <c r="D3" s="106"/>
      <c r="E3" s="107"/>
      <c r="F3" s="27"/>
      <c r="G3" s="27"/>
      <c r="H3" s="27"/>
      <c r="I3" s="27"/>
      <c r="J3" s="27"/>
      <c r="K3" s="27"/>
      <c r="L3" s="27"/>
      <c r="M3" s="27"/>
      <c r="N3" s="27"/>
      <c r="O3" s="27"/>
      <c r="P3" s="27"/>
      <c r="Q3" s="517"/>
    </row>
    <row r="4" spans="1:17" ht="21" customHeight="1">
      <c r="A4" s="108" t="s">
        <v>13</v>
      </c>
      <c r="B4" s="109"/>
      <c r="C4" s="109"/>
      <c r="D4" s="110"/>
      <c r="E4" s="77"/>
      <c r="F4" s="565" t="s">
        <v>213</v>
      </c>
      <c r="G4" s="566"/>
      <c r="H4" s="566"/>
      <c r="I4" s="566"/>
      <c r="J4" s="566"/>
      <c r="K4" s="566"/>
      <c r="L4" s="566"/>
      <c r="M4" s="566"/>
      <c r="N4" s="566"/>
      <c r="O4" s="566"/>
      <c r="P4" s="567"/>
      <c r="Q4" s="517"/>
    </row>
    <row r="5" spans="1:17" ht="21" customHeight="1">
      <c r="A5" s="77" t="s">
        <v>14</v>
      </c>
      <c r="B5" s="110"/>
      <c r="C5" s="110"/>
      <c r="D5" s="111" t="s">
        <v>15</v>
      </c>
      <c r="E5" s="112" t="s">
        <v>9</v>
      </c>
      <c r="F5" s="335" t="s">
        <v>51</v>
      </c>
      <c r="G5" s="294" t="s">
        <v>148</v>
      </c>
      <c r="H5" s="294" t="s">
        <v>160</v>
      </c>
      <c r="I5" s="294" t="s">
        <v>194</v>
      </c>
      <c r="J5" s="294" t="s">
        <v>200</v>
      </c>
      <c r="K5" s="294" t="s">
        <v>215</v>
      </c>
      <c r="L5" s="461" t="s">
        <v>224</v>
      </c>
      <c r="M5" s="279" t="s">
        <v>51</v>
      </c>
      <c r="N5" s="443" t="s">
        <v>148</v>
      </c>
      <c r="O5" s="443" t="s">
        <v>160</v>
      </c>
      <c r="P5" s="443" t="s">
        <v>194</v>
      </c>
      <c r="Q5" s="517"/>
    </row>
    <row r="6" spans="1:17" ht="13.5" customHeight="1">
      <c r="A6" s="77"/>
      <c r="B6" s="113"/>
      <c r="C6" s="110"/>
      <c r="D6" s="111"/>
      <c r="E6" s="112"/>
      <c r="F6" s="335" t="s">
        <v>45</v>
      </c>
      <c r="G6" s="294" t="s">
        <v>45</v>
      </c>
      <c r="H6" s="294" t="s">
        <v>45</v>
      </c>
      <c r="I6" s="294" t="s">
        <v>45</v>
      </c>
      <c r="J6" s="294" t="s">
        <v>45</v>
      </c>
      <c r="K6" s="294" t="s">
        <v>45</v>
      </c>
      <c r="L6" s="281" t="s">
        <v>45</v>
      </c>
      <c r="M6" s="279" t="s">
        <v>45</v>
      </c>
      <c r="N6" s="443" t="s">
        <v>45</v>
      </c>
      <c r="O6" s="443" t="s">
        <v>45</v>
      </c>
      <c r="P6" s="443" t="s">
        <v>45</v>
      </c>
      <c r="Q6" s="517"/>
    </row>
    <row r="7" spans="1:17" ht="13.5" customHeight="1">
      <c r="A7" s="33"/>
      <c r="B7" s="34"/>
      <c r="C7" s="35"/>
      <c r="D7" s="114"/>
      <c r="E7" s="37"/>
      <c r="F7" s="336" t="s">
        <v>148</v>
      </c>
      <c r="G7" s="295" t="s">
        <v>160</v>
      </c>
      <c r="H7" s="295" t="s">
        <v>194</v>
      </c>
      <c r="I7" s="295" t="s">
        <v>200</v>
      </c>
      <c r="J7" s="295" t="s">
        <v>215</v>
      </c>
      <c r="K7" s="295" t="s">
        <v>224</v>
      </c>
      <c r="L7" s="282" t="s">
        <v>250</v>
      </c>
      <c r="M7" s="280" t="s">
        <v>200</v>
      </c>
      <c r="N7" s="444" t="s">
        <v>215</v>
      </c>
      <c r="O7" s="444" t="s">
        <v>224</v>
      </c>
      <c r="P7" s="444" t="s">
        <v>250</v>
      </c>
      <c r="Q7" s="517"/>
    </row>
    <row r="8" spans="1:17" ht="22.5" customHeight="1">
      <c r="A8" s="77"/>
      <c r="B8" s="113"/>
      <c r="C8" s="110"/>
      <c r="D8" s="317" t="s">
        <v>44</v>
      </c>
      <c r="E8" s="318">
        <v>10000</v>
      </c>
      <c r="F8" s="345">
        <f>('Table-4'!H7/'Table-4'!G7)*100-100</f>
        <v>-0.2678571428571388</v>
      </c>
      <c r="G8" s="345">
        <f>('Table-4'!I7/'Table-4'!H7)*100-100</f>
        <v>2.6230975828110985</v>
      </c>
      <c r="H8" s="345">
        <f>('Table-4'!J7/'Table-4'!I7)*100-100</f>
        <v>0.47108086888249545</v>
      </c>
      <c r="I8" s="442">
        <f>('Table-4'!L7/'Table-4'!J7)*100-100</f>
        <v>1.067986454805947</v>
      </c>
      <c r="J8" s="345">
        <f>('Table-4'!M7/'Table-4'!L7)*100-100</f>
        <v>2.4914089347078914</v>
      </c>
      <c r="K8" s="442">
        <f>('Table-4'!N7/'Table-4'!M7)*100-100</f>
        <v>1.08968985750208</v>
      </c>
      <c r="L8" s="462">
        <f>('Table-4'!O7/'Table-4'!N7)*100-100</f>
        <v>2.2388059701492438</v>
      </c>
      <c r="M8" s="347">
        <f>('Table-4'!L7/'Table-4'!G7)*100-100</f>
        <v>3.9285714285714306</v>
      </c>
      <c r="N8" s="445">
        <f>('Table-4'!M7/'Table-4'!H7)*100-100</f>
        <v>6.803939122649965</v>
      </c>
      <c r="O8" s="445">
        <f>('Table-4'!N7/'Table-4'!I7)*100-100</f>
        <v>5.208060717089765</v>
      </c>
      <c r="P8" s="445">
        <v>7</v>
      </c>
      <c r="Q8" s="517"/>
    </row>
    <row r="9" spans="1:17" ht="20.25" customHeight="1">
      <c r="A9" s="42">
        <v>0</v>
      </c>
      <c r="B9" s="43"/>
      <c r="C9" s="44" t="s">
        <v>17</v>
      </c>
      <c r="D9" s="532" t="s">
        <v>17</v>
      </c>
      <c r="E9" s="322">
        <v>2942</v>
      </c>
      <c r="F9" s="345">
        <f>('Table-4'!H8/'Table-4'!G8)*100-100</f>
        <v>0.7830492860433083</v>
      </c>
      <c r="G9" s="345">
        <f>('Table-4'!I8/'Table-4'!H8)*100-100</f>
        <v>9.817184643510046</v>
      </c>
      <c r="H9" s="345">
        <f>('Table-4'!J8/'Table-4'!I8)*100-100</f>
        <v>0.2830031629765415</v>
      </c>
      <c r="I9" s="345">
        <f>('Table-4'!L8/'Table-4'!J8)*100-100</f>
        <v>-0.5644090305444962</v>
      </c>
      <c r="J9" s="345">
        <f>('Table-4'!M8/'Table-4'!L8)*100-100</f>
        <v>1.2520868113522425</v>
      </c>
      <c r="K9" s="345">
        <f>('Table-4'!N8/'Table-4'!M8)*100-100</f>
        <v>0.41220115416322756</v>
      </c>
      <c r="L9" s="346">
        <f>('Table-4'!O8/'Table-4'!N8)*100-100</f>
        <v>0</v>
      </c>
      <c r="M9" s="347">
        <v>10.3</v>
      </c>
      <c r="N9" s="446">
        <f>('Table-4'!M8/'Table-4'!H8)*100-100</f>
        <v>10.877513711151735</v>
      </c>
      <c r="O9" s="446">
        <f>('Table-4'!N8/'Table-4'!I8)*100-100</f>
        <v>1.3817213251206937</v>
      </c>
      <c r="P9" s="446">
        <f>('Table-4'!O8/'Table-4'!J8)*100-100</f>
        <v>1.095617529880471</v>
      </c>
      <c r="Q9" s="517"/>
    </row>
    <row r="10" spans="1:17" ht="20.25" customHeight="1">
      <c r="A10" s="50"/>
      <c r="B10" s="51"/>
      <c r="C10" s="52"/>
      <c r="D10" s="53" t="s">
        <v>18</v>
      </c>
      <c r="E10" s="337">
        <v>521</v>
      </c>
      <c r="F10" s="348">
        <f>('Table-4'!H9/'Table-4'!G9)*100-100</f>
        <v>4.719764011799413</v>
      </c>
      <c r="G10" s="348">
        <f>('Table-4'!I9/'Table-4'!H9)*100-100</f>
        <v>6.7605633802817096</v>
      </c>
      <c r="H10" s="348">
        <f>('Table-4'!J9/'Table-4'!I9)*100-100</f>
        <v>1.5831134564643747</v>
      </c>
      <c r="I10" s="348">
        <f>('Table-4'!L9/'Table-4'!J9)*100-100</f>
        <v>-3.116883116883102</v>
      </c>
      <c r="J10" s="348">
        <f>('Table-4'!M9/'Table-4'!L9)*100-100</f>
        <v>6.434316353887382</v>
      </c>
      <c r="K10" s="348">
        <f>('Table-4'!N9/'Table-4'!M9)*100-100</f>
        <v>7.892527287993275</v>
      </c>
      <c r="L10" s="349">
        <f>('Table-4'!O9/'Table-4'!N9)*100-100</f>
        <v>-0.5447470817120603</v>
      </c>
      <c r="M10" s="350">
        <f>('Table-4'!L9/'Table-4'!G9)*100-100</f>
        <v>10.029498525073748</v>
      </c>
      <c r="N10" s="447">
        <f>('Table-4'!M9/'Table-4'!H9)*100-100</f>
        <v>11.830985915492946</v>
      </c>
      <c r="O10" s="447">
        <f>('Table-4'!N9/'Table-4'!I9)*100-100</f>
        <v>13.016710642040465</v>
      </c>
      <c r="P10" s="447">
        <f>('Table-4'!O9/'Table-4'!J9)*100-100</f>
        <v>10.649350649350637</v>
      </c>
      <c r="Q10" s="517"/>
    </row>
    <row r="11" spans="1:17" ht="20.25" customHeight="1">
      <c r="A11" s="50"/>
      <c r="B11" s="56"/>
      <c r="C11" s="57"/>
      <c r="D11" s="58" t="s">
        <v>19</v>
      </c>
      <c r="E11" s="337">
        <v>55</v>
      </c>
      <c r="F11" s="348">
        <f>('Table-4'!H10/'Table-4'!G10)*100-100</f>
        <v>-2.658486707566439</v>
      </c>
      <c r="G11" s="348">
        <f>('Table-4'!I10/'Table-4'!H10)*100-100</f>
        <v>-17.29691876750701</v>
      </c>
      <c r="H11" s="348">
        <f>('Table-4'!J10/'Table-4'!I10)*100-100</f>
        <v>0</v>
      </c>
      <c r="I11" s="348">
        <f>('Table-4'!L10/'Table-4'!J10)*100-100</f>
        <v>-2.794242167654531</v>
      </c>
      <c r="J11" s="348">
        <f>('Table-4'!M10/'Table-4'!L10)*100-100</f>
        <v>8.449477351916372</v>
      </c>
      <c r="K11" s="348">
        <f>('Table-4'!N10/'Table-4'!M10)*100-100</f>
        <v>6.98795180722891</v>
      </c>
      <c r="L11" s="349">
        <f>('Table-4'!O10/'Table-4'!N10)*100-100</f>
        <v>5.030030030030048</v>
      </c>
      <c r="M11" s="350">
        <f>('Table-4'!L10/'Table-4'!G10)*100-100</f>
        <v>-21.745057941376956</v>
      </c>
      <c r="N11" s="447">
        <f>('Table-4'!M10/'Table-4'!H10)*100-100</f>
        <v>-12.815126050420176</v>
      </c>
      <c r="O11" s="447">
        <f>('Table-4'!N10/'Table-4'!I10)*100-100</f>
        <v>12.785774767146478</v>
      </c>
      <c r="P11" s="447">
        <f>('Table-4'!O10/'Table-4'!J10)*100-100</f>
        <v>18.458933107535984</v>
      </c>
      <c r="Q11" s="517"/>
    </row>
    <row r="12" spans="1:17" ht="20.25" customHeight="1">
      <c r="A12" s="50"/>
      <c r="B12" s="56"/>
      <c r="C12" s="57"/>
      <c r="D12" s="53" t="s">
        <v>20</v>
      </c>
      <c r="E12" s="337">
        <v>2296</v>
      </c>
      <c r="F12" s="348">
        <f>('Table-4'!H11/'Table-4'!G11)*100-100</f>
        <v>0</v>
      </c>
      <c r="G12" s="348">
        <f>('Table-4'!I11/'Table-4'!H11)*100-100</f>
        <v>11.301558203483069</v>
      </c>
      <c r="H12" s="348">
        <f>('Table-4'!J11/'Table-4'!I11)*100-100</f>
        <v>0</v>
      </c>
      <c r="I12" s="348">
        <f>('Table-4'!L11/'Table-4'!J11)*100-100</f>
        <v>0</v>
      </c>
      <c r="J12" s="348">
        <f>('Table-4'!M11/'Table-4'!L11)*100-100</f>
        <v>0</v>
      </c>
      <c r="K12" s="348">
        <f>('Table-4'!N11/'Table-4'!M11)*100-100</f>
        <v>-1.4658651074693267</v>
      </c>
      <c r="L12" s="349">
        <f>('Table-4'!O11/'Table-4'!N11)*100-100</f>
        <v>0.04178854993730852</v>
      </c>
      <c r="M12" s="350">
        <f>('Table-4'!L11/'Table-4'!G11)*100-100</f>
        <v>11.301558203483069</v>
      </c>
      <c r="N12" s="447">
        <f>('Table-4'!M11/'Table-4'!H11)*100-100</f>
        <v>11.301558203483069</v>
      </c>
      <c r="O12" s="447">
        <v>-1.4</v>
      </c>
      <c r="P12" s="447">
        <f>('Table-4'!O11/'Table-4'!J11)*100-100</f>
        <v>-1.4246891213044535</v>
      </c>
      <c r="Q12" s="517"/>
    </row>
    <row r="13" spans="1:17" ht="20.25" customHeight="1">
      <c r="A13" s="50"/>
      <c r="B13" s="56"/>
      <c r="C13" s="57"/>
      <c r="D13" s="53" t="s">
        <v>21</v>
      </c>
      <c r="E13" s="337">
        <v>15</v>
      </c>
      <c r="F13" s="348">
        <f>('Table-4'!H12/'Table-4'!G12)*100-100</f>
        <v>0</v>
      </c>
      <c r="G13" s="348">
        <f>('Table-4'!I12/'Table-4'!H12)*100-100</f>
        <v>35.66518141311269</v>
      </c>
      <c r="H13" s="348">
        <f>('Table-4'!J12/'Table-4'!I12)*100-100</f>
        <v>0</v>
      </c>
      <c r="I13" s="348">
        <f>('Table-4'!L12/'Table-4'!J12)*100-100</f>
        <v>0</v>
      </c>
      <c r="J13" s="348">
        <f>('Table-4'!M12/'Table-4'!L12)*100-100</f>
        <v>0</v>
      </c>
      <c r="K13" s="348">
        <f>('Table-4'!N12/'Table-4'!M12)*100-100</f>
        <v>0.15483507718295186</v>
      </c>
      <c r="L13" s="349">
        <f>('Table-4'!O12/'Table-4'!N12)*100-100</f>
        <v>0.01873887379369421</v>
      </c>
      <c r="M13" s="350">
        <f>('Table-4'!L12/'Table-4'!G12)*100-100</f>
        <v>35.66518141311269</v>
      </c>
      <c r="N13" s="447">
        <f>('Table-4'!M12/'Table-4'!H12)*100-100</f>
        <v>35.66518141311269</v>
      </c>
      <c r="O13" s="447">
        <f>('Table-4'!N12/'Table-4'!I12)*100-100</f>
        <v>0.15483507718295186</v>
      </c>
      <c r="P13" s="447">
        <f>('Table-4'!O12/'Table-4'!J12)*100-100</f>
        <v>0.17360296532633868</v>
      </c>
      <c r="Q13" s="517"/>
    </row>
    <row r="14" spans="1:17" ht="20.25" customHeight="1">
      <c r="A14" s="50"/>
      <c r="B14" s="56"/>
      <c r="C14" s="57"/>
      <c r="D14" s="58" t="s">
        <v>22</v>
      </c>
      <c r="E14" s="337">
        <v>55</v>
      </c>
      <c r="F14" s="348">
        <f>('Table-4'!H13/'Table-4'!G13)*100-100</f>
        <v>1.7964071856287518</v>
      </c>
      <c r="G14" s="348">
        <f>('Table-4'!I13/'Table-4'!H13)*100-100</f>
        <v>1.9607843137254832</v>
      </c>
      <c r="H14" s="348">
        <f>('Table-4'!J13/'Table-4'!I13)*100-100</f>
        <v>0.6730769230769198</v>
      </c>
      <c r="I14" s="348">
        <f>('Table-4'!L13/'Table-4'!J13)*100-100</f>
        <v>3.247373447946501</v>
      </c>
      <c r="J14" s="348">
        <f>('Table-4'!M13/'Table-4'!L13)*100-100</f>
        <v>0.2775208140610772</v>
      </c>
      <c r="K14" s="348">
        <f>('Table-4'!N13/'Table-4'!M13)*100-100</f>
        <v>1.93726937269372</v>
      </c>
      <c r="L14" s="349">
        <f>('Table-4'!O13/'Table-4'!N13)*100-100</f>
        <v>2.443438914027169</v>
      </c>
      <c r="M14" s="350">
        <f>('Table-4'!L13/'Table-4'!G13)*100-100</f>
        <v>7.884231536926151</v>
      </c>
      <c r="N14" s="447">
        <f>('Table-4'!M13/'Table-4'!H13)*100-100</f>
        <v>6.274509803921575</v>
      </c>
      <c r="O14" s="447">
        <f>('Table-4'!N13/'Table-4'!I13)*100-100</f>
        <v>6.25</v>
      </c>
      <c r="P14" s="447">
        <f>('Table-4'!O13/'Table-4'!J13)*100-100</f>
        <v>8.11843361986628</v>
      </c>
      <c r="Q14" s="517"/>
    </row>
    <row r="15" spans="1:17" ht="20.25" customHeight="1">
      <c r="A15" s="42">
        <v>2</v>
      </c>
      <c r="B15" s="56"/>
      <c r="C15" s="518" t="s">
        <v>23</v>
      </c>
      <c r="D15" s="519"/>
      <c r="E15" s="338">
        <v>31</v>
      </c>
      <c r="F15" s="351">
        <f>('Table-4'!H14/'Table-4'!G14)*100-100</f>
        <v>-6.730769230769226</v>
      </c>
      <c r="G15" s="351">
        <f>('Table-4'!I14/'Table-4'!H14)*100-100</f>
        <v>15.234822451317285</v>
      </c>
      <c r="H15" s="351">
        <f>('Table-4'!J14/'Table-4'!I14)*100-100</f>
        <v>-5.069582504970171</v>
      </c>
      <c r="I15" s="351">
        <f>('Table-4'!L14/'Table-4'!J14)*100-100</f>
        <v>-3.0366492146596897</v>
      </c>
      <c r="J15" s="351">
        <f>('Table-4'!M14/'Table-4'!L14)*100-100</f>
        <v>4.859611231101496</v>
      </c>
      <c r="K15" s="351">
        <f>('Table-4'!N14/'Table-4'!M14)*100-100</f>
        <v>13.079299691040163</v>
      </c>
      <c r="L15" s="352">
        <f>('Table-4'!O14/'Table-4'!N14)*100-100</f>
        <v>0.546448087431699</v>
      </c>
      <c r="M15" s="347">
        <f>('Table-4'!L14/'Table-4'!G14)*100-100</f>
        <v>-1.0683760683760681</v>
      </c>
      <c r="N15" s="446">
        <f>('Table-4'!M14/'Table-4'!H14)*100-100</f>
        <v>11.225658648339063</v>
      </c>
      <c r="O15" s="446">
        <f>('Table-4'!N14/'Table-4'!I14)*100-100</f>
        <v>9.145129224652095</v>
      </c>
      <c r="P15" s="446">
        <f>('Table-4'!O14/'Table-4'!J14)*100-100</f>
        <v>15.602094240837687</v>
      </c>
      <c r="Q15" s="517"/>
    </row>
    <row r="16" spans="1:17" ht="20.25" customHeight="1">
      <c r="A16" s="42"/>
      <c r="B16" s="56"/>
      <c r="C16" s="59"/>
      <c r="D16" s="53" t="s">
        <v>24</v>
      </c>
      <c r="E16" s="337">
        <v>31</v>
      </c>
      <c r="F16" s="348">
        <f>('Table-4'!H15/'Table-4'!G15)*100-100</f>
        <v>-6.730769230769226</v>
      </c>
      <c r="G16" s="348">
        <f>('Table-4'!I15/'Table-4'!H15)*100-100</f>
        <v>15.234822451317285</v>
      </c>
      <c r="H16" s="348">
        <f>('Table-4'!J15/'Table-4'!I15)*100-100</f>
        <v>-5.069582504970171</v>
      </c>
      <c r="I16" s="348">
        <f>('Table-4'!L15/'Table-4'!J15)*100-100</f>
        <v>-3.0366492146596897</v>
      </c>
      <c r="J16" s="348">
        <f>('Table-4'!M15/'Table-4'!L15)*100-100</f>
        <v>4.859611231101496</v>
      </c>
      <c r="K16" s="348">
        <f>('Table-4'!N15/'Table-4'!M15)*100-100</f>
        <v>13.079299691040163</v>
      </c>
      <c r="L16" s="349">
        <f>('Table-4'!O15/'Table-4'!N15)*100-100</f>
        <v>0.546448087431699</v>
      </c>
      <c r="M16" s="350">
        <f>('Table-4'!L15/'Table-4'!G15)*100-100</f>
        <v>-1.0683760683760681</v>
      </c>
      <c r="N16" s="447">
        <f>('Table-4'!M15/'Table-4'!H15)*100-100</f>
        <v>11.225658648339063</v>
      </c>
      <c r="O16" s="447">
        <f>('Table-4'!N15/'Table-4'!I15)*100-100</f>
        <v>9.145129224652095</v>
      </c>
      <c r="P16" s="447">
        <f>('Table-4'!O15/'Table-4'!J15)*100-100</f>
        <v>15.602094240837687</v>
      </c>
      <c r="Q16" s="517"/>
    </row>
    <row r="17" spans="1:17" ht="20.25" customHeight="1">
      <c r="A17" s="42">
        <v>5</v>
      </c>
      <c r="B17" s="43"/>
      <c r="C17" s="518" t="s">
        <v>164</v>
      </c>
      <c r="D17" s="519"/>
      <c r="E17" s="338">
        <v>21</v>
      </c>
      <c r="F17" s="351">
        <f>('Table-4'!H16/'Table-4'!G16)*100-100</f>
        <v>-1.9882179675994252</v>
      </c>
      <c r="G17" s="351">
        <f>('Table-4'!I16/'Table-4'!H16)*100-100</f>
        <v>-2.028549962434255</v>
      </c>
      <c r="H17" s="351">
        <f>('Table-4'!J16/'Table-4'!I16)*100-100</f>
        <v>0</v>
      </c>
      <c r="I17" s="351">
        <f>('Table-4'!L16/'Table-4'!J16)*100-100</f>
        <v>-0.9969325153374342</v>
      </c>
      <c r="J17" s="351">
        <f>('Table-4'!M16/'Table-4'!L16)*100-100</f>
        <v>0</v>
      </c>
      <c r="K17" s="351">
        <f>('Table-4'!N16/'Table-4'!M16)*100-100</f>
        <v>0</v>
      </c>
      <c r="L17" s="352">
        <f>('Table-4'!O16/'Table-4'!N16)*100-100</f>
        <v>0</v>
      </c>
      <c r="M17" s="347">
        <f>('Table-4'!L16/'Table-4'!G16)*100-100</f>
        <v>-4.933726067746704</v>
      </c>
      <c r="N17" s="446">
        <f>('Table-4'!M16/'Table-4'!H16)*100-100</f>
        <v>-3.0052592036063146</v>
      </c>
      <c r="O17" s="446">
        <f>('Table-4'!N16/'Table-4'!I16)*100-100</f>
        <v>-0.9969325153374342</v>
      </c>
      <c r="P17" s="446">
        <f>('Table-4'!O16/'Table-4'!J16)*100-100</f>
        <v>-0.9969325153374342</v>
      </c>
      <c r="Q17" s="517"/>
    </row>
    <row r="18" spans="1:17" ht="20.25" customHeight="1">
      <c r="A18" s="50"/>
      <c r="B18" s="64"/>
      <c r="C18" s="65"/>
      <c r="D18" s="66" t="s">
        <v>25</v>
      </c>
      <c r="E18" s="337">
        <v>21</v>
      </c>
      <c r="F18" s="348">
        <f>('Table-4'!H17/'Table-4'!G17)*100-100</f>
        <v>-1.9882179675994252</v>
      </c>
      <c r="G18" s="348">
        <f>('Table-4'!I17/'Table-4'!H17)*100-100</f>
        <v>-2.028549962434255</v>
      </c>
      <c r="H18" s="348">
        <f>('Table-4'!J17/'Table-4'!I17)*100-100</f>
        <v>0</v>
      </c>
      <c r="I18" s="348">
        <f>('Table-4'!L17/'Table-4'!J17)*100-100</f>
        <v>-0.9969325153374342</v>
      </c>
      <c r="J18" s="348">
        <f>('Table-4'!M17/'Table-4'!L17)*100-100</f>
        <v>0</v>
      </c>
      <c r="K18" s="348">
        <f>('Table-4'!N17/'Table-4'!M17)*100-100</f>
        <v>0</v>
      </c>
      <c r="L18" s="349">
        <f>('Table-4'!O17/'Table-4'!N17)*100-100</f>
        <v>0</v>
      </c>
      <c r="M18" s="350">
        <f>('Table-4'!L17/'Table-4'!G17)*100-100</f>
        <v>-4.933726067746704</v>
      </c>
      <c r="N18" s="447">
        <f>('Table-4'!M17/'Table-4'!H17)*100-100</f>
        <v>-3.0052592036063146</v>
      </c>
      <c r="O18" s="447">
        <f>('Table-4'!N17/'Table-4'!I17)*100-100</f>
        <v>-0.9969325153374342</v>
      </c>
      <c r="P18" s="447">
        <f>('Table-4'!O17/'Table-4'!J17)*100-100</f>
        <v>-0.9969325153374342</v>
      </c>
      <c r="Q18" s="517"/>
    </row>
    <row r="19" spans="1:17" ht="30" customHeight="1">
      <c r="A19" s="42">
        <v>6</v>
      </c>
      <c r="B19" s="43"/>
      <c r="C19" s="518" t="s">
        <v>26</v>
      </c>
      <c r="D19" s="519"/>
      <c r="E19" s="322">
        <v>293</v>
      </c>
      <c r="F19" s="351">
        <f>('Table-4'!H18/'Table-4'!G18)*100-100</f>
        <v>-0.6972111553784828</v>
      </c>
      <c r="G19" s="351">
        <f>('Table-4'!I18/'Table-4'!H18)*100-100</f>
        <v>2.1063189568706093</v>
      </c>
      <c r="H19" s="351">
        <f>('Table-4'!J18/'Table-4'!I18)*100-100</f>
        <v>2.455795677799614</v>
      </c>
      <c r="I19" s="351">
        <f>('Table-4'!L18/'Table-4'!J18)*100-100</f>
        <v>0.671140939597322</v>
      </c>
      <c r="J19" s="351">
        <f>('Table-4'!M18/'Table-4'!L18)*100-100</f>
        <v>1.142857142857153</v>
      </c>
      <c r="K19" s="351">
        <f>('Table-4'!N18/'Table-4'!M18)*100-100</f>
        <v>0.8474576271186436</v>
      </c>
      <c r="L19" s="352">
        <f>('Table-4'!O18/'Table-4'!N18)*100-100</f>
        <v>1.1204481792717047</v>
      </c>
      <c r="M19" s="347">
        <f>('Table-4'!L18/'Table-4'!G18)*100-100</f>
        <v>4.581673306772899</v>
      </c>
      <c r="N19" s="446">
        <f>('Table-4'!M18/'Table-4'!H18)*100-100</f>
        <v>6.5195586760280975</v>
      </c>
      <c r="O19" s="446">
        <f>('Table-4'!N18/'Table-4'!I18)*100-100</f>
        <v>5.206286836935163</v>
      </c>
      <c r="P19" s="446">
        <f>('Table-4'!O18/'Table-4'!J18)*100-100</f>
        <v>3.835091083413218</v>
      </c>
      <c r="Q19" s="517"/>
    </row>
    <row r="20" spans="1:17" ht="38.25" customHeight="1">
      <c r="A20" s="50"/>
      <c r="B20" s="64"/>
      <c r="C20" s="65"/>
      <c r="D20" s="67" t="s">
        <v>27</v>
      </c>
      <c r="E20" s="337">
        <v>24</v>
      </c>
      <c r="F20" s="348">
        <f>('Table-4'!H19/'Table-4'!G19)*100-100</f>
        <v>-8.599999999999994</v>
      </c>
      <c r="G20" s="348">
        <f>('Table-4'!I19/'Table-4'!H19)*100-100</f>
        <v>0.21881838074398274</v>
      </c>
      <c r="H20" s="348">
        <f>('Table-4'!J19/'Table-4'!I19)*100-100</f>
        <v>10.69868995633189</v>
      </c>
      <c r="I20" s="348">
        <f>('Table-4'!L19/'Table-4'!J19)*100-100</f>
        <v>1.4792899408283944</v>
      </c>
      <c r="J20" s="348">
        <f>('Table-4'!M19/'Table-4'!L19)*100-100</f>
        <v>2.915451895043745</v>
      </c>
      <c r="K20" s="348">
        <f>('Table-4'!N19/'Table-4'!M19)*100-100</f>
        <v>4.2492917847025495</v>
      </c>
      <c r="L20" s="349">
        <f>('Table-4'!O19/'Table-4'!N19)*100-100</f>
        <v>2.4456521739130324</v>
      </c>
      <c r="M20" s="350">
        <f>('Table-4'!L19/'Table-4'!G19)*100-100</f>
        <v>2.90000000000002</v>
      </c>
      <c r="N20" s="447">
        <f>('Table-4'!M19/'Table-4'!H19)*100-100</f>
        <v>15.864332603938735</v>
      </c>
      <c r="O20" s="447">
        <f>('Table-4'!N19/'Table-4'!I19)*100-100</f>
        <v>20.524017467248925</v>
      </c>
      <c r="P20" s="447">
        <f>('Table-4'!O19/'Table-4'!J19)*100-100</f>
        <v>11.538461538461519</v>
      </c>
      <c r="Q20" s="517"/>
    </row>
    <row r="21" spans="1:17" ht="30" customHeight="1">
      <c r="A21" s="50"/>
      <c r="B21" s="64"/>
      <c r="C21" s="65"/>
      <c r="D21" s="66" t="s">
        <v>28</v>
      </c>
      <c r="E21" s="339">
        <v>226</v>
      </c>
      <c r="F21" s="348">
        <f>('Table-4'!H20/'Table-4'!G20)*100-100</f>
        <v>0.508646998982698</v>
      </c>
      <c r="G21" s="348">
        <f>('Table-4'!I20/'Table-4'!H20)*100-100</f>
        <v>3.2388663967611393</v>
      </c>
      <c r="H21" s="348">
        <f>('Table-4'!J20/'Table-4'!I20)*100-100</f>
        <v>1.9607843137254832</v>
      </c>
      <c r="I21" s="348">
        <f>('Table-4'!L20/'Table-4'!J20)*100-100</f>
        <v>0.5769230769230802</v>
      </c>
      <c r="J21" s="348">
        <f>('Table-4'!M20/'Table-4'!L20)*100-100</f>
        <v>0.19120458891012504</v>
      </c>
      <c r="K21" s="348">
        <f>('Table-4'!N20/'Table-4'!M20)*100-100</f>
        <v>-0.09541984732823039</v>
      </c>
      <c r="L21" s="349">
        <f>('Table-4'!O20/'Table-4'!N20)*100-100</f>
        <v>0.382043935052522</v>
      </c>
      <c r="M21" s="350">
        <f>('Table-4'!L20/'Table-4'!G20)*100-100</f>
        <v>6.408952187182095</v>
      </c>
      <c r="N21" s="447">
        <f>('Table-4'!M20/'Table-4'!H20)*100-100</f>
        <v>6.072874493927131</v>
      </c>
      <c r="O21" s="447">
        <f>('Table-4'!N20/'Table-4'!I20)*100-100</f>
        <v>2.64705882352942</v>
      </c>
      <c r="P21" s="447">
        <f>('Table-4'!O20/'Table-4'!J20)*100-100</f>
        <v>1.0576923076923066</v>
      </c>
      <c r="Q21" s="517"/>
    </row>
    <row r="22" spans="1:17" ht="21.75" customHeight="1">
      <c r="A22" s="69"/>
      <c r="B22" s="70"/>
      <c r="C22" s="71"/>
      <c r="D22" s="72" t="s">
        <v>29</v>
      </c>
      <c r="E22" s="340">
        <v>43</v>
      </c>
      <c r="F22" s="353">
        <f>('Table-4'!H21/'Table-4'!G21)*100-100</f>
        <v>-2.3255813953488342</v>
      </c>
      <c r="G22" s="353">
        <f>('Table-4'!I21/'Table-4'!H21)*100-100</f>
        <v>-2.197802197802204</v>
      </c>
      <c r="H22" s="353">
        <f>('Table-4'!J21/'Table-4'!I21)*100-100</f>
        <v>0.18726591760301403</v>
      </c>
      <c r="I22" s="353">
        <f>('Table-4'!L21/'Table-4'!J21)*100-100</f>
        <v>1.3084112149532814</v>
      </c>
      <c r="J22" s="353">
        <f>('Table-4'!M21/'Table-4'!L21)*100-100</f>
        <v>4.61254612546125</v>
      </c>
      <c r="K22" s="353">
        <f>('Table-4'!N21/'Table-4'!M21)*100-100</f>
        <v>4.232804232804227</v>
      </c>
      <c r="L22" s="354">
        <f>('Table-4'!O21/'Table-4'!N21)*100-100</f>
        <v>3.722504230118446</v>
      </c>
      <c r="M22" s="355">
        <f>('Table-4'!L21/'Table-4'!G21)*100-100</f>
        <v>-3.0411449016100107</v>
      </c>
      <c r="N22" s="448">
        <f>('Table-4'!M21/'Table-4'!H21)*100-100</f>
        <v>3.846153846153854</v>
      </c>
      <c r="O22" s="448">
        <f>('Table-4'!N21/'Table-4'!I21)*100-100</f>
        <v>10.674157303370805</v>
      </c>
      <c r="P22" s="448">
        <f>('Table-4'!O21/'Table-4'!J21)*100-100</f>
        <v>14.579439252336442</v>
      </c>
      <c r="Q22" s="517"/>
    </row>
    <row r="23" spans="1:17" ht="7.5" customHeight="1">
      <c r="A23" s="24"/>
      <c r="B23" s="24"/>
      <c r="C23" s="24"/>
      <c r="D23" s="24"/>
      <c r="E23" s="74"/>
      <c r="F23" s="115"/>
      <c r="G23" s="115"/>
      <c r="H23" s="115"/>
      <c r="I23" s="115"/>
      <c r="J23" s="115"/>
      <c r="K23" s="115"/>
      <c r="L23" s="115"/>
      <c r="M23" s="115"/>
      <c r="N23" s="115"/>
      <c r="O23" s="115"/>
      <c r="P23" s="115"/>
      <c r="Q23" s="517"/>
    </row>
    <row r="24" spans="1:17" ht="20.25" customHeight="1">
      <c r="A24" s="75" t="s">
        <v>30</v>
      </c>
      <c r="B24" s="24"/>
      <c r="C24" s="24"/>
      <c r="D24" s="24"/>
      <c r="E24" s="74"/>
      <c r="F24" s="115"/>
      <c r="G24" s="115"/>
      <c r="H24" s="115"/>
      <c r="I24" s="115"/>
      <c r="J24" s="115"/>
      <c r="K24" s="115"/>
      <c r="L24" s="115"/>
      <c r="M24" s="115"/>
      <c r="N24" s="115"/>
      <c r="O24" s="115"/>
      <c r="P24" s="115"/>
      <c r="Q24" s="517"/>
    </row>
    <row r="25" spans="1:17" ht="20.25" customHeight="1">
      <c r="A25" s="76"/>
      <c r="B25" s="24"/>
      <c r="C25" s="24"/>
      <c r="D25" s="24"/>
      <c r="E25" s="74"/>
      <c r="F25" s="115"/>
      <c r="G25" s="115"/>
      <c r="H25" s="115"/>
      <c r="I25" s="115"/>
      <c r="J25" s="115"/>
      <c r="K25" s="115"/>
      <c r="L25" s="115"/>
      <c r="M25" s="115"/>
      <c r="N25" s="115"/>
      <c r="O25" s="115"/>
      <c r="P25" s="115"/>
      <c r="Q25" s="517"/>
    </row>
    <row r="26" spans="1:17" ht="20.25" customHeight="1">
      <c r="A26" s="24"/>
      <c r="B26" s="24"/>
      <c r="C26" s="24"/>
      <c r="D26" s="24"/>
      <c r="E26" s="74"/>
      <c r="F26" s="115"/>
      <c r="G26" s="115"/>
      <c r="H26" s="115"/>
      <c r="I26" s="115"/>
      <c r="J26" s="115"/>
      <c r="K26" s="115"/>
      <c r="L26" s="115"/>
      <c r="M26" s="115"/>
      <c r="N26" s="115"/>
      <c r="O26" s="115"/>
      <c r="P26" s="115"/>
      <c r="Q26" s="27"/>
    </row>
    <row r="27" spans="6:16" ht="20.25" customHeight="1">
      <c r="F27" s="116"/>
      <c r="G27" s="116"/>
      <c r="H27" s="116"/>
      <c r="I27" s="116"/>
      <c r="J27" s="116"/>
      <c r="K27" s="116"/>
      <c r="L27" s="116"/>
      <c r="M27" s="116"/>
      <c r="N27" s="116"/>
      <c r="O27" s="116"/>
      <c r="P27" s="116"/>
    </row>
    <row r="28" spans="6:16" ht="12.75">
      <c r="F28" s="116"/>
      <c r="G28" s="116"/>
      <c r="H28" s="116"/>
      <c r="I28" s="116"/>
      <c r="J28" s="116"/>
      <c r="K28" s="116"/>
      <c r="L28" s="116"/>
      <c r="M28" s="116"/>
      <c r="N28" s="116"/>
      <c r="O28" s="116"/>
      <c r="P28" s="116"/>
    </row>
    <row r="29" spans="6:16" ht="12.75">
      <c r="F29" s="116"/>
      <c r="G29" s="116"/>
      <c r="H29" s="116"/>
      <c r="I29" s="116"/>
      <c r="J29" s="116"/>
      <c r="K29" s="116"/>
      <c r="L29" s="116"/>
      <c r="M29" s="116"/>
      <c r="N29" s="116"/>
      <c r="O29" s="116"/>
      <c r="P29" s="116"/>
    </row>
    <row r="30" spans="6:16" ht="12.75">
      <c r="F30" s="116"/>
      <c r="G30" s="116"/>
      <c r="H30" s="116"/>
      <c r="I30" s="116"/>
      <c r="J30" s="116"/>
      <c r="K30" s="116"/>
      <c r="L30" s="116"/>
      <c r="M30" s="116"/>
      <c r="N30" s="116"/>
      <c r="O30" s="116"/>
      <c r="P30" s="116"/>
    </row>
    <row r="31" spans="6:16" ht="12.75">
      <c r="F31" s="116"/>
      <c r="G31" s="116"/>
      <c r="H31" s="116"/>
      <c r="I31" s="116"/>
      <c r="J31" s="116"/>
      <c r="K31" s="116"/>
      <c r="L31" s="116"/>
      <c r="M31" s="116"/>
      <c r="N31" s="116"/>
      <c r="O31" s="116"/>
      <c r="P31" s="116"/>
    </row>
    <row r="32" spans="6:16" ht="12.75">
      <c r="F32" s="116"/>
      <c r="G32" s="116"/>
      <c r="H32" s="116"/>
      <c r="I32" s="116"/>
      <c r="J32" s="116"/>
      <c r="K32" s="116"/>
      <c r="L32" s="116"/>
      <c r="M32" s="116"/>
      <c r="N32" s="116"/>
      <c r="O32" s="116"/>
      <c r="P32" s="116"/>
    </row>
    <row r="33" spans="6:16" ht="12.75">
      <c r="F33" s="116"/>
      <c r="G33" s="116"/>
      <c r="H33" s="116"/>
      <c r="I33" s="116"/>
      <c r="J33" s="116"/>
      <c r="K33" s="116"/>
      <c r="L33" s="116"/>
      <c r="M33" s="116"/>
      <c r="N33" s="116"/>
      <c r="O33" s="116"/>
      <c r="P33" s="116"/>
    </row>
    <row r="34" spans="6:16" ht="12.75">
      <c r="F34" s="116"/>
      <c r="G34" s="116"/>
      <c r="H34" s="116"/>
      <c r="I34" s="116"/>
      <c r="J34" s="116"/>
      <c r="K34" s="116"/>
      <c r="L34" s="116"/>
      <c r="M34" s="116"/>
      <c r="N34" s="116"/>
      <c r="O34" s="116"/>
      <c r="P34" s="116"/>
    </row>
    <row r="35" spans="6:16" ht="12.75">
      <c r="F35" s="116"/>
      <c r="G35" s="116"/>
      <c r="H35" s="116"/>
      <c r="I35" s="116"/>
      <c r="J35" s="116"/>
      <c r="K35" s="116"/>
      <c r="L35" s="116"/>
      <c r="M35" s="116"/>
      <c r="N35" s="116"/>
      <c r="O35" s="116"/>
      <c r="P35" s="116"/>
    </row>
    <row r="36" spans="6:16" ht="12.75">
      <c r="F36" s="116"/>
      <c r="G36" s="116"/>
      <c r="H36" s="116"/>
      <c r="I36" s="116"/>
      <c r="J36" s="116"/>
      <c r="K36" s="116"/>
      <c r="L36" s="116"/>
      <c r="M36" s="116"/>
      <c r="N36" s="116"/>
      <c r="O36" s="116"/>
      <c r="P36" s="116"/>
    </row>
    <row r="37" spans="6:16" ht="12.75">
      <c r="F37" s="116"/>
      <c r="G37" s="116"/>
      <c r="H37" s="116"/>
      <c r="I37" s="116"/>
      <c r="J37" s="116"/>
      <c r="K37" s="116"/>
      <c r="L37" s="116"/>
      <c r="M37" s="116"/>
      <c r="N37" s="116"/>
      <c r="O37" s="116"/>
      <c r="P37" s="116"/>
    </row>
    <row r="38" spans="6:16" ht="12.75">
      <c r="F38" s="116"/>
      <c r="G38" s="116"/>
      <c r="H38" s="116"/>
      <c r="I38" s="116"/>
      <c r="J38" s="116"/>
      <c r="K38" s="116"/>
      <c r="L38" s="116"/>
      <c r="M38" s="116"/>
      <c r="N38" s="116"/>
      <c r="O38" s="116"/>
      <c r="P38" s="116"/>
    </row>
    <row r="39" spans="6:16" ht="12.75">
      <c r="F39" s="116"/>
      <c r="G39" s="116"/>
      <c r="H39" s="116"/>
      <c r="I39" s="116"/>
      <c r="J39" s="116"/>
      <c r="K39" s="116"/>
      <c r="L39" s="116"/>
      <c r="M39" s="116"/>
      <c r="N39" s="116"/>
      <c r="O39" s="116"/>
      <c r="P39" s="116"/>
    </row>
    <row r="40" spans="6:16" ht="12.75">
      <c r="F40" s="116"/>
      <c r="G40" s="116"/>
      <c r="H40" s="116"/>
      <c r="I40" s="116"/>
      <c r="J40" s="116"/>
      <c r="K40" s="116"/>
      <c r="L40" s="116"/>
      <c r="M40" s="116"/>
      <c r="N40" s="116"/>
      <c r="O40" s="116"/>
      <c r="P40" s="116"/>
    </row>
    <row r="41" spans="6:16" ht="12.75">
      <c r="F41" s="116"/>
      <c r="G41" s="116"/>
      <c r="H41" s="116"/>
      <c r="I41" s="116"/>
      <c r="J41" s="116"/>
      <c r="K41" s="116"/>
      <c r="L41" s="116"/>
      <c r="M41" s="116"/>
      <c r="N41" s="116"/>
      <c r="O41" s="116"/>
      <c r="P41" s="116"/>
    </row>
    <row r="42" spans="6:16" ht="12.75">
      <c r="F42" s="116"/>
      <c r="G42" s="116"/>
      <c r="H42" s="116"/>
      <c r="I42" s="116"/>
      <c r="J42" s="116"/>
      <c r="K42" s="116"/>
      <c r="L42" s="116"/>
      <c r="M42" s="116"/>
      <c r="N42" s="116"/>
      <c r="O42" s="116"/>
      <c r="P42" s="116"/>
    </row>
    <row r="43" spans="6:16" ht="12.75">
      <c r="F43" s="116"/>
      <c r="G43" s="116"/>
      <c r="H43" s="116"/>
      <c r="I43" s="116"/>
      <c r="J43" s="116"/>
      <c r="K43" s="116"/>
      <c r="L43" s="116"/>
      <c r="M43" s="116"/>
      <c r="N43" s="116"/>
      <c r="O43" s="116"/>
      <c r="P43" s="116"/>
    </row>
    <row r="44" spans="6:16" ht="12.75">
      <c r="F44" s="116"/>
      <c r="G44" s="116"/>
      <c r="H44" s="116"/>
      <c r="I44" s="116"/>
      <c r="J44" s="116"/>
      <c r="K44" s="116"/>
      <c r="L44" s="116"/>
      <c r="M44" s="116"/>
      <c r="N44" s="116"/>
      <c r="O44" s="116"/>
      <c r="P44" s="116"/>
    </row>
    <row r="45" spans="6:16" ht="12.75">
      <c r="F45" s="116"/>
      <c r="G45" s="116"/>
      <c r="H45" s="116"/>
      <c r="I45" s="116"/>
      <c r="J45" s="116"/>
      <c r="K45" s="116"/>
      <c r="L45" s="116"/>
      <c r="M45" s="116"/>
      <c r="N45" s="116"/>
      <c r="O45" s="116"/>
      <c r="P45" s="116"/>
    </row>
    <row r="46" spans="6:16" ht="12.75">
      <c r="F46" s="116"/>
      <c r="G46" s="116"/>
      <c r="H46" s="116"/>
      <c r="I46" s="116"/>
      <c r="J46" s="116"/>
      <c r="K46" s="116"/>
      <c r="L46" s="116"/>
      <c r="M46" s="116"/>
      <c r="N46" s="116"/>
      <c r="O46" s="116"/>
      <c r="P46" s="116"/>
    </row>
    <row r="47" spans="6:16" ht="12.75">
      <c r="F47" s="116"/>
      <c r="G47" s="116"/>
      <c r="H47" s="116"/>
      <c r="I47" s="116"/>
      <c r="J47" s="116"/>
      <c r="K47" s="116"/>
      <c r="L47" s="116"/>
      <c r="M47" s="116"/>
      <c r="N47" s="116"/>
      <c r="O47" s="116"/>
      <c r="P47" s="116"/>
    </row>
    <row r="48" spans="6:16" ht="12.75">
      <c r="F48" s="116"/>
      <c r="G48" s="116"/>
      <c r="H48" s="116"/>
      <c r="I48" s="116"/>
      <c r="J48" s="116"/>
      <c r="K48" s="116"/>
      <c r="L48" s="116"/>
      <c r="M48" s="116"/>
      <c r="N48" s="116"/>
      <c r="O48" s="116"/>
      <c r="P48" s="116"/>
    </row>
    <row r="49" spans="6:16" ht="12.75">
      <c r="F49" s="116"/>
      <c r="G49" s="116"/>
      <c r="H49" s="116"/>
      <c r="I49" s="116"/>
      <c r="J49" s="116"/>
      <c r="K49" s="116"/>
      <c r="L49" s="116"/>
      <c r="M49" s="116"/>
      <c r="N49" s="116"/>
      <c r="O49" s="116"/>
      <c r="P49" s="116"/>
    </row>
    <row r="50" spans="6:16" ht="12.75">
      <c r="F50" s="116"/>
      <c r="G50" s="116"/>
      <c r="H50" s="116"/>
      <c r="I50" s="116"/>
      <c r="J50" s="116"/>
      <c r="K50" s="116"/>
      <c r="L50" s="116"/>
      <c r="M50" s="116"/>
      <c r="N50" s="116"/>
      <c r="O50" s="116"/>
      <c r="P50" s="116"/>
    </row>
    <row r="51" spans="6:16" ht="12.75">
      <c r="F51" s="116"/>
      <c r="G51" s="116"/>
      <c r="H51" s="116"/>
      <c r="I51" s="116"/>
      <c r="J51" s="116"/>
      <c r="K51" s="116"/>
      <c r="L51" s="116"/>
      <c r="M51" s="116"/>
      <c r="N51" s="116"/>
      <c r="O51" s="116"/>
      <c r="P51" s="116"/>
    </row>
    <row r="52" spans="6:16" ht="12.75">
      <c r="F52" s="116"/>
      <c r="G52" s="116"/>
      <c r="H52" s="116"/>
      <c r="I52" s="116"/>
      <c r="J52" s="116"/>
      <c r="K52" s="116"/>
      <c r="L52" s="116"/>
      <c r="M52" s="116"/>
      <c r="N52" s="116"/>
      <c r="O52" s="116"/>
      <c r="P52" s="116"/>
    </row>
    <row r="53" spans="6:16" ht="12.75">
      <c r="F53" s="116"/>
      <c r="G53" s="116"/>
      <c r="H53" s="116"/>
      <c r="I53" s="116"/>
      <c r="J53" s="116"/>
      <c r="K53" s="116"/>
      <c r="L53" s="116"/>
      <c r="M53" s="116"/>
      <c r="N53" s="116"/>
      <c r="O53" s="116"/>
      <c r="P53" s="116"/>
    </row>
    <row r="54" spans="6:16" ht="12.75">
      <c r="F54" s="116"/>
      <c r="G54" s="116"/>
      <c r="H54" s="116"/>
      <c r="I54" s="116"/>
      <c r="J54" s="116"/>
      <c r="K54" s="116"/>
      <c r="L54" s="116"/>
      <c r="M54" s="116"/>
      <c r="N54" s="116"/>
      <c r="O54" s="116"/>
      <c r="P54" s="116"/>
    </row>
    <row r="55" spans="6:16" ht="12.75">
      <c r="F55" s="116"/>
      <c r="G55" s="116"/>
      <c r="H55" s="116"/>
      <c r="I55" s="116"/>
      <c r="J55" s="116"/>
      <c r="K55" s="116"/>
      <c r="L55" s="116"/>
      <c r="M55" s="116"/>
      <c r="N55" s="116"/>
      <c r="O55" s="116"/>
      <c r="P55" s="116"/>
    </row>
    <row r="56" spans="6:16" ht="12.75">
      <c r="F56" s="116"/>
      <c r="G56" s="116"/>
      <c r="H56" s="116"/>
      <c r="I56" s="116"/>
      <c r="J56" s="116"/>
      <c r="K56" s="116"/>
      <c r="L56" s="116"/>
      <c r="M56" s="116"/>
      <c r="N56" s="116"/>
      <c r="O56" s="116"/>
      <c r="P56" s="116"/>
    </row>
    <row r="57" spans="6:16" ht="12.75">
      <c r="F57" s="116"/>
      <c r="G57" s="116"/>
      <c r="H57" s="116"/>
      <c r="I57" s="116"/>
      <c r="J57" s="116"/>
      <c r="K57" s="116"/>
      <c r="L57" s="116"/>
      <c r="M57" s="116"/>
      <c r="N57" s="116"/>
      <c r="O57" s="116"/>
      <c r="P57" s="116"/>
    </row>
    <row r="58" spans="6:16" ht="12.75">
      <c r="F58" s="116"/>
      <c r="G58" s="116"/>
      <c r="H58" s="116"/>
      <c r="I58" s="116"/>
      <c r="J58" s="116"/>
      <c r="K58" s="116"/>
      <c r="L58" s="116"/>
      <c r="M58" s="116"/>
      <c r="N58" s="116"/>
      <c r="O58" s="116"/>
      <c r="P58" s="116"/>
    </row>
    <row r="59" spans="6:16" ht="12.75">
      <c r="F59" s="116"/>
      <c r="G59" s="116"/>
      <c r="H59" s="116"/>
      <c r="I59" s="116"/>
      <c r="J59" s="116"/>
      <c r="K59" s="116"/>
      <c r="L59" s="116"/>
      <c r="M59" s="116"/>
      <c r="N59" s="116"/>
      <c r="O59" s="116"/>
      <c r="P59" s="116"/>
    </row>
    <row r="60" spans="6:16" ht="12.75">
      <c r="F60" s="116"/>
      <c r="G60" s="116"/>
      <c r="H60" s="116"/>
      <c r="I60" s="116"/>
      <c r="J60" s="116"/>
      <c r="K60" s="116"/>
      <c r="L60" s="116"/>
      <c r="M60" s="116"/>
      <c r="N60" s="116"/>
      <c r="O60" s="116"/>
      <c r="P60" s="116"/>
    </row>
    <row r="61" spans="6:16" ht="12.75">
      <c r="F61" s="116"/>
      <c r="G61" s="116"/>
      <c r="H61" s="116"/>
      <c r="I61" s="116"/>
      <c r="J61" s="116"/>
      <c r="K61" s="116"/>
      <c r="L61" s="116"/>
      <c r="M61" s="116"/>
      <c r="N61" s="116"/>
      <c r="O61" s="116"/>
      <c r="P61" s="116"/>
    </row>
    <row r="62" spans="6:16" ht="12.75">
      <c r="F62" s="116"/>
      <c r="G62" s="116"/>
      <c r="H62" s="116"/>
      <c r="I62" s="116"/>
      <c r="J62" s="116"/>
      <c r="K62" s="116"/>
      <c r="L62" s="116"/>
      <c r="M62" s="116"/>
      <c r="N62" s="116"/>
      <c r="O62" s="116"/>
      <c r="P62" s="116"/>
    </row>
    <row r="63" spans="6:16" ht="12.75">
      <c r="F63" s="116"/>
      <c r="G63" s="116"/>
      <c r="H63" s="116"/>
      <c r="I63" s="116"/>
      <c r="J63" s="116"/>
      <c r="K63" s="116"/>
      <c r="L63" s="116"/>
      <c r="M63" s="116"/>
      <c r="N63" s="116"/>
      <c r="O63" s="116"/>
      <c r="P63" s="116"/>
    </row>
    <row r="64" spans="6:16" ht="12.75">
      <c r="F64" s="116"/>
      <c r="G64" s="116"/>
      <c r="H64" s="116"/>
      <c r="I64" s="116"/>
      <c r="J64" s="116"/>
      <c r="K64" s="116"/>
      <c r="L64" s="116"/>
      <c r="M64" s="116"/>
      <c r="N64" s="116"/>
      <c r="O64" s="116"/>
      <c r="P64" s="116"/>
    </row>
    <row r="65" spans="6:16" ht="12.75">
      <c r="F65" s="116"/>
      <c r="G65" s="116"/>
      <c r="H65" s="116"/>
      <c r="I65" s="116"/>
      <c r="J65" s="116"/>
      <c r="K65" s="116"/>
      <c r="L65" s="116"/>
      <c r="M65" s="116"/>
      <c r="N65" s="116"/>
      <c r="O65" s="116"/>
      <c r="P65" s="116"/>
    </row>
    <row r="66" spans="6:16" ht="12.75">
      <c r="F66" s="116"/>
      <c r="G66" s="116"/>
      <c r="H66" s="116"/>
      <c r="I66" s="116"/>
      <c r="J66" s="116"/>
      <c r="K66" s="116"/>
      <c r="L66" s="116"/>
      <c r="M66" s="116"/>
      <c r="N66" s="116"/>
      <c r="O66" s="116"/>
      <c r="P66" s="116"/>
    </row>
    <row r="67" spans="6:16" ht="12.75">
      <c r="F67" s="116"/>
      <c r="G67" s="116"/>
      <c r="H67" s="116"/>
      <c r="I67" s="116"/>
      <c r="J67" s="116"/>
      <c r="K67" s="116"/>
      <c r="L67" s="116"/>
      <c r="M67" s="116"/>
      <c r="N67" s="116"/>
      <c r="O67" s="116"/>
      <c r="P67" s="116"/>
    </row>
    <row r="68" spans="6:16" ht="12.75">
      <c r="F68" s="116"/>
      <c r="G68" s="116"/>
      <c r="H68" s="116"/>
      <c r="I68" s="116"/>
      <c r="J68" s="116"/>
      <c r="K68" s="116"/>
      <c r="L68" s="116"/>
      <c r="M68" s="116"/>
      <c r="N68" s="116"/>
      <c r="O68" s="116"/>
      <c r="P68" s="116"/>
    </row>
    <row r="69" spans="6:16" ht="12.75">
      <c r="F69" s="116"/>
      <c r="G69" s="116"/>
      <c r="H69" s="116"/>
      <c r="I69" s="116"/>
      <c r="J69" s="116"/>
      <c r="K69" s="116"/>
      <c r="L69" s="116"/>
      <c r="M69" s="116"/>
      <c r="N69" s="116"/>
      <c r="O69" s="116"/>
      <c r="P69" s="116"/>
    </row>
    <row r="70" spans="6:16" ht="12.75">
      <c r="F70" s="116"/>
      <c r="G70" s="116"/>
      <c r="H70" s="116"/>
      <c r="I70" s="116"/>
      <c r="J70" s="116"/>
      <c r="K70" s="116"/>
      <c r="L70" s="116"/>
      <c r="M70" s="116"/>
      <c r="N70" s="116"/>
      <c r="O70" s="116"/>
      <c r="P70" s="116"/>
    </row>
    <row r="71" spans="6:16" ht="12.75">
      <c r="F71" s="116"/>
      <c r="G71" s="116"/>
      <c r="H71" s="116"/>
      <c r="I71" s="116"/>
      <c r="J71" s="116"/>
      <c r="K71" s="116"/>
      <c r="L71" s="116"/>
      <c r="M71" s="116"/>
      <c r="N71" s="116"/>
      <c r="O71" s="116"/>
      <c r="P71" s="116"/>
    </row>
    <row r="72" spans="6:16" ht="12.75">
      <c r="F72" s="116"/>
      <c r="G72" s="116"/>
      <c r="H72" s="116"/>
      <c r="I72" s="116"/>
      <c r="J72" s="116"/>
      <c r="K72" s="116"/>
      <c r="L72" s="116"/>
      <c r="M72" s="116"/>
      <c r="N72" s="116"/>
      <c r="O72" s="116"/>
      <c r="P72" s="116"/>
    </row>
    <row r="73" spans="6:16" ht="12.75">
      <c r="F73" s="116"/>
      <c r="G73" s="116"/>
      <c r="H73" s="116"/>
      <c r="I73" s="116"/>
      <c r="J73" s="116"/>
      <c r="K73" s="116"/>
      <c r="L73" s="116"/>
      <c r="M73" s="116"/>
      <c r="N73" s="116"/>
      <c r="O73" s="116"/>
      <c r="P73" s="116"/>
    </row>
    <row r="74" spans="6:16" ht="12.75">
      <c r="F74" s="116"/>
      <c r="G74" s="116"/>
      <c r="H74" s="116"/>
      <c r="I74" s="116"/>
      <c r="J74" s="116"/>
      <c r="K74" s="116"/>
      <c r="L74" s="116"/>
      <c r="M74" s="116"/>
      <c r="N74" s="116"/>
      <c r="O74" s="116"/>
      <c r="P74" s="116"/>
    </row>
    <row r="75" spans="6:16" ht="12.75">
      <c r="F75" s="116"/>
      <c r="G75" s="116"/>
      <c r="H75" s="116"/>
      <c r="I75" s="116"/>
      <c r="J75" s="116"/>
      <c r="K75" s="116"/>
      <c r="L75" s="116"/>
      <c r="M75" s="116"/>
      <c r="N75" s="116"/>
      <c r="O75" s="116"/>
      <c r="P75" s="116"/>
    </row>
    <row r="76" spans="6:16" ht="12.75">
      <c r="F76" s="116"/>
      <c r="G76" s="116"/>
      <c r="H76" s="116"/>
      <c r="I76" s="116"/>
      <c r="J76" s="116"/>
      <c r="K76" s="116"/>
      <c r="L76" s="116"/>
      <c r="M76" s="116"/>
      <c r="N76" s="116"/>
      <c r="O76" s="116"/>
      <c r="P76" s="116"/>
    </row>
    <row r="77" spans="6:16" ht="12.75">
      <c r="F77" s="116"/>
      <c r="G77" s="116"/>
      <c r="H77" s="116"/>
      <c r="I77" s="116"/>
      <c r="J77" s="116"/>
      <c r="K77" s="116"/>
      <c r="L77" s="116"/>
      <c r="M77" s="116"/>
      <c r="N77" s="116"/>
      <c r="O77" s="116"/>
      <c r="P77" s="116"/>
    </row>
    <row r="78" spans="6:16" ht="12.75">
      <c r="F78" s="116"/>
      <c r="G78" s="116"/>
      <c r="H78" s="116"/>
      <c r="I78" s="116"/>
      <c r="J78" s="116"/>
      <c r="K78" s="116"/>
      <c r="L78" s="116"/>
      <c r="M78" s="116"/>
      <c r="N78" s="116"/>
      <c r="O78" s="116"/>
      <c r="P78" s="116"/>
    </row>
    <row r="79" spans="6:16" ht="12.75">
      <c r="F79" s="116"/>
      <c r="G79" s="116"/>
      <c r="H79" s="116"/>
      <c r="I79" s="116"/>
      <c r="J79" s="116"/>
      <c r="K79" s="116"/>
      <c r="L79" s="116"/>
      <c r="M79" s="116"/>
      <c r="N79" s="116"/>
      <c r="O79" s="116"/>
      <c r="P79" s="116"/>
    </row>
    <row r="80" spans="6:16" ht="12.75">
      <c r="F80" s="116"/>
      <c r="G80" s="116"/>
      <c r="H80" s="116"/>
      <c r="I80" s="116"/>
      <c r="J80" s="116"/>
      <c r="K80" s="116"/>
      <c r="L80" s="116"/>
      <c r="M80" s="116"/>
      <c r="N80" s="116"/>
      <c r="O80" s="116"/>
      <c r="P80" s="116"/>
    </row>
    <row r="81" spans="6:16" ht="12.75">
      <c r="F81" s="116"/>
      <c r="G81" s="116"/>
      <c r="H81" s="116"/>
      <c r="I81" s="116"/>
      <c r="J81" s="116"/>
      <c r="K81" s="116"/>
      <c r="L81" s="116"/>
      <c r="M81" s="116"/>
      <c r="N81" s="116"/>
      <c r="O81" s="116"/>
      <c r="P81" s="116"/>
    </row>
    <row r="82" spans="6:16" ht="12.75">
      <c r="F82" s="116"/>
      <c r="G82" s="116"/>
      <c r="H82" s="116"/>
      <c r="I82" s="116"/>
      <c r="J82" s="116"/>
      <c r="K82" s="116"/>
      <c r="L82" s="116"/>
      <c r="M82" s="116"/>
      <c r="N82" s="116"/>
      <c r="O82" s="116"/>
      <c r="P82" s="116"/>
    </row>
    <row r="83" spans="6:16" ht="12.75">
      <c r="F83" s="116"/>
      <c r="G83" s="116"/>
      <c r="H83" s="116"/>
      <c r="I83" s="116"/>
      <c r="J83" s="116"/>
      <c r="K83" s="116"/>
      <c r="L83" s="116"/>
      <c r="M83" s="116"/>
      <c r="N83" s="116"/>
      <c r="O83" s="116"/>
      <c r="P83" s="116"/>
    </row>
    <row r="84" spans="6:16" ht="12.75">
      <c r="F84" s="116"/>
      <c r="G84" s="116"/>
      <c r="H84" s="116"/>
      <c r="I84" s="116"/>
      <c r="J84" s="116"/>
      <c r="K84" s="116"/>
      <c r="L84" s="116"/>
      <c r="M84" s="116"/>
      <c r="N84" s="116"/>
      <c r="O84" s="116"/>
      <c r="P84" s="116"/>
    </row>
    <row r="85" spans="6:16" ht="12.75">
      <c r="F85" s="116"/>
      <c r="G85" s="116"/>
      <c r="H85" s="116"/>
      <c r="I85" s="116"/>
      <c r="J85" s="116"/>
      <c r="K85" s="116"/>
      <c r="L85" s="116"/>
      <c r="M85" s="116"/>
      <c r="N85" s="116"/>
      <c r="O85" s="116"/>
      <c r="P85" s="116"/>
    </row>
    <row r="86" spans="6:16" ht="12.75">
      <c r="F86" s="116"/>
      <c r="G86" s="116"/>
      <c r="H86" s="116"/>
      <c r="I86" s="116"/>
      <c r="J86" s="116"/>
      <c r="K86" s="116"/>
      <c r="L86" s="116"/>
      <c r="M86" s="116"/>
      <c r="N86" s="116"/>
      <c r="O86" s="116"/>
      <c r="P86" s="116"/>
    </row>
    <row r="87" spans="6:16" ht="12.75">
      <c r="F87" s="116"/>
      <c r="G87" s="116"/>
      <c r="H87" s="116"/>
      <c r="I87" s="116"/>
      <c r="J87" s="116"/>
      <c r="K87" s="116"/>
      <c r="L87" s="116"/>
      <c r="M87" s="116"/>
      <c r="N87" s="116"/>
      <c r="O87" s="116"/>
      <c r="P87" s="116"/>
    </row>
    <row r="88" spans="6:16" ht="12.75">
      <c r="F88" s="116"/>
      <c r="G88" s="116"/>
      <c r="H88" s="116"/>
      <c r="I88" s="116"/>
      <c r="J88" s="116"/>
      <c r="K88" s="116"/>
      <c r="L88" s="116"/>
      <c r="M88" s="116"/>
      <c r="N88" s="116"/>
      <c r="O88" s="116"/>
      <c r="P88" s="116"/>
    </row>
    <row r="89" spans="6:16" ht="12.75">
      <c r="F89" s="116"/>
      <c r="G89" s="116"/>
      <c r="H89" s="116"/>
      <c r="I89" s="116"/>
      <c r="J89" s="116"/>
      <c r="K89" s="116"/>
      <c r="L89" s="116"/>
      <c r="M89" s="116"/>
      <c r="N89" s="116"/>
      <c r="O89" s="116"/>
      <c r="P89" s="116"/>
    </row>
    <row r="90" spans="6:16" ht="12.75">
      <c r="F90" s="116"/>
      <c r="G90" s="116"/>
      <c r="H90" s="116"/>
      <c r="I90" s="116"/>
      <c r="J90" s="116"/>
      <c r="K90" s="116"/>
      <c r="L90" s="116"/>
      <c r="M90" s="116"/>
      <c r="N90" s="116"/>
      <c r="O90" s="116"/>
      <c r="P90" s="116"/>
    </row>
    <row r="91" spans="6:16" ht="12.75">
      <c r="F91" s="116"/>
      <c r="G91" s="116"/>
      <c r="H91" s="116"/>
      <c r="I91" s="116"/>
      <c r="J91" s="116"/>
      <c r="K91" s="116"/>
      <c r="L91" s="116"/>
      <c r="M91" s="116"/>
      <c r="N91" s="116"/>
      <c r="O91" s="116"/>
      <c r="P91" s="116"/>
    </row>
    <row r="92" spans="6:16" ht="12.75">
      <c r="F92" s="116"/>
      <c r="G92" s="116"/>
      <c r="H92" s="116"/>
      <c r="I92" s="116"/>
      <c r="J92" s="116"/>
      <c r="K92" s="116"/>
      <c r="L92" s="116"/>
      <c r="M92" s="116"/>
      <c r="N92" s="116"/>
      <c r="O92" s="116"/>
      <c r="P92" s="116"/>
    </row>
    <row r="93" spans="6:16" ht="12.75">
      <c r="F93" s="116"/>
      <c r="G93" s="116"/>
      <c r="H93" s="116"/>
      <c r="I93" s="116"/>
      <c r="J93" s="116"/>
      <c r="K93" s="116"/>
      <c r="L93" s="116"/>
      <c r="M93" s="116"/>
      <c r="N93" s="116"/>
      <c r="O93" s="116"/>
      <c r="P93" s="116"/>
    </row>
    <row r="94" spans="6:16" ht="12.75">
      <c r="F94" s="116"/>
      <c r="G94" s="116"/>
      <c r="H94" s="116"/>
      <c r="I94" s="116"/>
      <c r="J94" s="116"/>
      <c r="K94" s="116"/>
      <c r="L94" s="116"/>
      <c r="M94" s="116"/>
      <c r="N94" s="116"/>
      <c r="O94" s="116"/>
      <c r="P94" s="116"/>
    </row>
  </sheetData>
  <mergeCells count="5">
    <mergeCell ref="Q1:Q25"/>
    <mergeCell ref="C15:D15"/>
    <mergeCell ref="C17:D17"/>
    <mergeCell ref="C19:D19"/>
    <mergeCell ref="F4:P4"/>
  </mergeCells>
  <printOptions/>
  <pageMargins left="0.56" right="0.21" top="0.37" bottom="0.35" header="0.37" footer="0.31"/>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Q27"/>
  <sheetViews>
    <sheetView workbookViewId="0" topLeftCell="A1">
      <selection activeCell="F10" sqref="F10:P10"/>
    </sheetView>
  </sheetViews>
  <sheetFormatPr defaultColWidth="9.33203125" defaultRowHeight="12.75"/>
  <cols>
    <col min="1" max="1" width="8" style="0" customWidth="1"/>
    <col min="2" max="2" width="0.65625" style="0" customWidth="1"/>
    <col min="3" max="3" width="0.82421875" style="0" customWidth="1"/>
    <col min="4" max="4" width="39.33203125" style="0" customWidth="1"/>
    <col min="5" max="5" width="7.66015625" style="0" customWidth="1"/>
    <col min="6" max="16" width="8.33203125" style="0" customWidth="1"/>
    <col min="17" max="17" width="3.33203125" style="0" customWidth="1"/>
  </cols>
  <sheetData>
    <row r="1" spans="1:17" ht="21.75" customHeight="1">
      <c r="A1" s="18" t="s">
        <v>251</v>
      </c>
      <c r="B1" s="19"/>
      <c r="C1" s="19"/>
      <c r="D1" s="19"/>
      <c r="E1" s="20"/>
      <c r="Q1" s="525">
        <v>12</v>
      </c>
    </row>
    <row r="2" spans="1:17" ht="9" customHeight="1">
      <c r="A2" s="18"/>
      <c r="B2" s="19"/>
      <c r="C2" s="19"/>
      <c r="D2" s="19"/>
      <c r="E2" s="20"/>
      <c r="Q2" s="568"/>
    </row>
    <row r="3" spans="1:17" ht="21.75" customHeight="1">
      <c r="A3" s="18"/>
      <c r="B3" s="19"/>
      <c r="C3" s="19"/>
      <c r="D3" s="19"/>
      <c r="E3" s="20"/>
      <c r="G3" s="172"/>
      <c r="I3" s="172"/>
      <c r="J3" s="172"/>
      <c r="K3" s="172"/>
      <c r="L3" s="172"/>
      <c r="M3" s="172" t="s">
        <v>50</v>
      </c>
      <c r="Q3" s="568"/>
    </row>
    <row r="4" spans="1:17" ht="8.25" customHeight="1">
      <c r="A4" s="117"/>
      <c r="B4" s="118"/>
      <c r="C4" s="118"/>
      <c r="D4" s="118"/>
      <c r="E4" s="119"/>
      <c r="F4" s="22"/>
      <c r="G4" s="22"/>
      <c r="H4" s="22"/>
      <c r="I4" s="22"/>
      <c r="J4" s="22"/>
      <c r="K4" s="22"/>
      <c r="L4" s="22"/>
      <c r="M4" s="22"/>
      <c r="N4" s="22"/>
      <c r="O4" s="22"/>
      <c r="P4" s="22"/>
      <c r="Q4" s="568"/>
    </row>
    <row r="5" spans="1:17" ht="20.25" customHeight="1">
      <c r="A5" s="108" t="s">
        <v>13</v>
      </c>
      <c r="B5" s="109"/>
      <c r="C5" s="109"/>
      <c r="D5" s="110"/>
      <c r="E5" s="563" t="s">
        <v>9</v>
      </c>
      <c r="F5" s="565" t="s">
        <v>213</v>
      </c>
      <c r="G5" s="566"/>
      <c r="H5" s="566"/>
      <c r="I5" s="566"/>
      <c r="J5" s="566"/>
      <c r="K5" s="566"/>
      <c r="L5" s="566"/>
      <c r="M5" s="566"/>
      <c r="N5" s="566"/>
      <c r="O5" s="566"/>
      <c r="P5" s="567"/>
      <c r="Q5" s="568"/>
    </row>
    <row r="6" spans="1:17" ht="19.5" customHeight="1">
      <c r="A6" s="77" t="s">
        <v>14</v>
      </c>
      <c r="B6" s="110"/>
      <c r="C6" s="110"/>
      <c r="D6" s="111" t="s">
        <v>15</v>
      </c>
      <c r="E6" s="569"/>
      <c r="F6" s="294" t="s">
        <v>51</v>
      </c>
      <c r="G6" s="294" t="s">
        <v>148</v>
      </c>
      <c r="H6" s="294" t="s">
        <v>160</v>
      </c>
      <c r="I6" s="294" t="s">
        <v>194</v>
      </c>
      <c r="J6" s="294" t="s">
        <v>200</v>
      </c>
      <c r="K6" s="294" t="s">
        <v>215</v>
      </c>
      <c r="L6" s="281" t="s">
        <v>224</v>
      </c>
      <c r="M6" s="279" t="s">
        <v>51</v>
      </c>
      <c r="N6" s="443" t="s">
        <v>148</v>
      </c>
      <c r="O6" s="443" t="s">
        <v>160</v>
      </c>
      <c r="P6" s="443" t="s">
        <v>194</v>
      </c>
      <c r="Q6" s="568"/>
    </row>
    <row r="7" spans="1:17" ht="13.5" customHeight="1">
      <c r="A7" s="77"/>
      <c r="B7" s="113"/>
      <c r="C7" s="110"/>
      <c r="D7" s="111"/>
      <c r="E7" s="569"/>
      <c r="F7" s="294" t="s">
        <v>45</v>
      </c>
      <c r="G7" s="294" t="s">
        <v>45</v>
      </c>
      <c r="H7" s="294" t="s">
        <v>45</v>
      </c>
      <c r="I7" s="294" t="s">
        <v>45</v>
      </c>
      <c r="J7" s="294" t="s">
        <v>45</v>
      </c>
      <c r="K7" s="294" t="s">
        <v>45</v>
      </c>
      <c r="L7" s="281" t="s">
        <v>45</v>
      </c>
      <c r="M7" s="279" t="s">
        <v>45</v>
      </c>
      <c r="N7" s="443" t="s">
        <v>45</v>
      </c>
      <c r="O7" s="443" t="s">
        <v>45</v>
      </c>
      <c r="P7" s="443" t="s">
        <v>45</v>
      </c>
      <c r="Q7" s="568"/>
    </row>
    <row r="8" spans="1:17" ht="13.5" customHeight="1">
      <c r="A8" s="33"/>
      <c r="B8" s="34"/>
      <c r="C8" s="35"/>
      <c r="D8" s="114"/>
      <c r="E8" s="564"/>
      <c r="F8" s="295" t="s">
        <v>148</v>
      </c>
      <c r="G8" s="295" t="s">
        <v>160</v>
      </c>
      <c r="H8" s="295" t="s">
        <v>194</v>
      </c>
      <c r="I8" s="295" t="s">
        <v>200</v>
      </c>
      <c r="J8" s="295" t="s">
        <v>215</v>
      </c>
      <c r="K8" s="295" t="s">
        <v>224</v>
      </c>
      <c r="L8" s="282" t="s">
        <v>250</v>
      </c>
      <c r="M8" s="280" t="s">
        <v>200</v>
      </c>
      <c r="N8" s="444" t="s">
        <v>215</v>
      </c>
      <c r="O8" s="444" t="s">
        <v>224</v>
      </c>
      <c r="P8" s="444" t="s">
        <v>250</v>
      </c>
      <c r="Q8" s="568"/>
    </row>
    <row r="9" spans="1:17" ht="20.25" customHeight="1">
      <c r="A9" s="77">
        <v>8</v>
      </c>
      <c r="B9" s="78"/>
      <c r="C9" s="79"/>
      <c r="D9" s="406" t="s">
        <v>33</v>
      </c>
      <c r="E9" s="405">
        <v>6713</v>
      </c>
      <c r="F9" s="358">
        <f>('Table-4 cont''d'!G6/'Table-4 cont''d'!F6)*100-100</f>
        <v>-0.6140350877193015</v>
      </c>
      <c r="G9" s="358">
        <f>('Table-4 cont''d'!H6/'Table-4 cont''d'!G6)*100-100</f>
        <v>-0.44130626654897753</v>
      </c>
      <c r="H9" s="418">
        <f>('Table-4 cont''d'!I6/'Table-4 cont''d'!H6)*100-100</f>
        <v>0.5319148936170421</v>
      </c>
      <c r="I9" s="418">
        <f>('Table-4 cont''d'!K6/'Table-4 cont''d'!I6)*100-100</f>
        <v>1.8518518518518334</v>
      </c>
      <c r="J9" s="418">
        <f>('Table-4 cont''d'!L6/'Table-4 cont''d'!K6)*100-100</f>
        <v>3.116883116883116</v>
      </c>
      <c r="K9" s="418">
        <f>('Table-4 cont''d'!M6/'Table-4 cont''d'!L6)*100-100</f>
        <v>1.343408900083972</v>
      </c>
      <c r="L9" s="429">
        <f>('Table-4 cont''d'!N6/'Table-4 cont''d'!M6)*100-100</f>
        <v>3.3140016570008157</v>
      </c>
      <c r="M9" s="420">
        <f>('Table-4 cont''d'!K6/'Table-4 cont''d'!F6)*100-100</f>
        <v>1.3157894736842053</v>
      </c>
      <c r="N9" s="449">
        <f>('Table-4 cont''d'!L6/'Table-4 cont''d'!G6)*100-100</f>
        <v>5.119152691968225</v>
      </c>
      <c r="O9" s="449">
        <f>('Table-4 cont''d'!M6/'Table-4 cont''d'!H6)*100-100</f>
        <v>7.003546099290787</v>
      </c>
      <c r="P9" s="449">
        <f>('Table-4 cont''d'!N6/'Table-4 cont''d'!I6)*100-100</f>
        <v>9.96472663139329</v>
      </c>
      <c r="Q9" s="568"/>
    </row>
    <row r="10" spans="1:17" ht="20.25" customHeight="1">
      <c r="A10" s="83"/>
      <c r="B10" s="84"/>
      <c r="C10" s="85"/>
      <c r="D10" s="86" t="s">
        <v>34</v>
      </c>
      <c r="E10" s="87">
        <v>6589</v>
      </c>
      <c r="F10" s="359">
        <f>('Table-4 cont''d'!G7/'Table-4 cont''d'!F7)*100-100</f>
        <v>-0.7036059806508348</v>
      </c>
      <c r="G10" s="361">
        <f>('Table-4 cont''d'!H7/'Table-4 cont''d'!G7)*100-100</f>
        <v>-0.44286979627989354</v>
      </c>
      <c r="H10" s="360">
        <f>('Table-4 cont''d'!I7/'Table-4 cont''d'!H7)*100-100</f>
        <v>0.444839857651246</v>
      </c>
      <c r="I10" s="360">
        <f>('Table-4 cont''d'!K7/'Table-4 cont''d'!I7)*100-100</f>
        <v>1.594331266607611</v>
      </c>
      <c r="J10" s="360">
        <f>('Table-4 cont''d'!L7/'Table-4 cont''d'!K7)*100-100</f>
        <v>3.0514385353094866</v>
      </c>
      <c r="K10" s="360">
        <f>('Table-4 cont''d'!M7/'Table-4 cont''d'!L7)*100-100</f>
        <v>1.269035532994934</v>
      </c>
      <c r="L10" s="362">
        <f>('Table-4 cont''d'!N7/'Table-4 cont''d'!M7)*100-100</f>
        <v>3.3416875522138696</v>
      </c>
      <c r="M10" s="363">
        <f>('Table-4 cont''d'!K7/'Table-4 cont''d'!F7)*100-100</f>
        <v>0.8795074758135399</v>
      </c>
      <c r="N10" s="359">
        <f>('Table-4 cont''d'!L7/'Table-4 cont''d'!G7)*100-100</f>
        <v>4.694419840566866</v>
      </c>
      <c r="O10" s="359">
        <f>('Table-4 cont''d'!M7/'Table-4 cont''d'!H7)*100-100</f>
        <v>6.494661921708172</v>
      </c>
      <c r="P10" s="359">
        <f>('Table-4 cont''d'!N7/'Table-4 cont''d'!I7)*100-100</f>
        <v>9.565987599645709</v>
      </c>
      <c r="Q10" s="568"/>
    </row>
    <row r="11" spans="1:17" ht="39.75" customHeight="1">
      <c r="A11" s="83"/>
      <c r="B11" s="90"/>
      <c r="C11" s="23"/>
      <c r="D11" s="91" t="s">
        <v>35</v>
      </c>
      <c r="E11" s="92">
        <v>1772</v>
      </c>
      <c r="F11" s="359">
        <f>('Table-4 cont''d'!G8/'Table-4 cont''d'!F8)*100-100</f>
        <v>-1.2152777777777857</v>
      </c>
      <c r="G11" s="361">
        <f>('Table-4 cont''d'!H8/'Table-4 cont''d'!G8)*100-100</f>
        <v>-1.4938488576449913</v>
      </c>
      <c r="H11" s="360">
        <f>('Table-4 cont''d'!I8/'Table-4 cont''d'!H8)*100-100</f>
        <v>-0.2676181980374679</v>
      </c>
      <c r="I11" s="360">
        <f>('Table-4 cont''d'!K8/'Table-4 cont''d'!I8)*100-100</f>
        <v>1.1627906976744242</v>
      </c>
      <c r="J11" s="360">
        <f>('Table-4 cont''d'!L8/'Table-4 cont''d'!K8)*100-100</f>
        <v>4.8629531388152145</v>
      </c>
      <c r="K11" s="360">
        <f>('Table-4 cont''d'!M8/'Table-4 cont''d'!L8)*100-100</f>
        <v>-3.709949409780762</v>
      </c>
      <c r="L11" s="362">
        <f>('Table-4 cont''d'!N8/'Table-4 cont''d'!M8)*100-100</f>
        <v>5.429071803852906</v>
      </c>
      <c r="M11" s="363">
        <f>('Table-4 cont''d'!K8/'Table-4 cont''d'!F8)*100-100</f>
        <v>-1.8229166666666714</v>
      </c>
      <c r="N11" s="359">
        <f>('Table-4 cont''d'!L8/'Table-4 cont''d'!G8)*100-100</f>
        <v>4.217926186291734</v>
      </c>
      <c r="O11" s="359">
        <f>('Table-4 cont''d'!M8/'Table-4 cont''d'!H8)*100-100</f>
        <v>1.8733273862622752</v>
      </c>
      <c r="P11" s="359">
        <f>('Table-4 cont''d'!N8/'Table-4 cont''d'!I8)*100-100</f>
        <v>7.692307692307708</v>
      </c>
      <c r="Q11" s="568"/>
    </row>
    <row r="12" spans="1:17" ht="39.75" customHeight="1">
      <c r="A12" s="83"/>
      <c r="B12" s="90"/>
      <c r="C12" s="23"/>
      <c r="D12" s="95" t="s">
        <v>36</v>
      </c>
      <c r="E12" s="92">
        <v>1125</v>
      </c>
      <c r="F12" s="359">
        <f>('Table-4 cont''d'!G9/'Table-4 cont''d'!F9)*100-100</f>
        <v>1.4492753623188435</v>
      </c>
      <c r="G12" s="361">
        <f>('Table-4 cont''d'!H9/'Table-4 cont''d'!G9)*100-100</f>
        <v>1.5238095238095326</v>
      </c>
      <c r="H12" s="360">
        <f>('Table-4 cont''d'!I9/'Table-4 cont''d'!H9)*100-100</f>
        <v>1.594746716697955</v>
      </c>
      <c r="I12" s="360">
        <f>('Table-4 cont''d'!K9/'Table-4 cont''d'!I9)*100-100</f>
        <v>1.1080332409972442</v>
      </c>
      <c r="J12" s="360">
        <f>('Table-4 cont''d'!L9/'Table-4 cont''d'!K9)*100-100</f>
        <v>0.4566210045662018</v>
      </c>
      <c r="K12" s="360">
        <f>('Table-4 cont''d'!M9/'Table-4 cont''d'!L9)*100-100</f>
        <v>0</v>
      </c>
      <c r="L12" s="362">
        <f>('Table-4 cont''d'!N9/'Table-4 cont''d'!M9)*100-100</f>
        <v>0.09090909090907928</v>
      </c>
      <c r="M12" s="363">
        <f>('Table-4 cont''d'!K9/'Table-4 cont''d'!F9)*100-100</f>
        <v>5.79710144927536</v>
      </c>
      <c r="N12" s="359">
        <f>('Table-4 cont''d'!L9/'Table-4 cont''d'!G9)*100-100</f>
        <v>4.761904761904773</v>
      </c>
      <c r="O12" s="359">
        <f>('Table-4 cont''d'!M9/'Table-4 cont''d'!H9)*100-100</f>
        <v>3.1894934333958673</v>
      </c>
      <c r="P12" s="359">
        <f>('Table-4 cont''d'!N9/'Table-4 cont''d'!I9)*100-100</f>
        <v>1.662049861495845</v>
      </c>
      <c r="Q12" s="568"/>
    </row>
    <row r="13" spans="1:17" ht="39.75" customHeight="1">
      <c r="A13" s="83"/>
      <c r="B13" s="90"/>
      <c r="C13" s="23"/>
      <c r="D13" s="95" t="s">
        <v>37</v>
      </c>
      <c r="E13" s="92">
        <v>286</v>
      </c>
      <c r="F13" s="359">
        <f>('Table-4 cont''d'!G10/'Table-4 cont''d'!F10)*100-100</f>
        <v>0</v>
      </c>
      <c r="G13" s="361">
        <f>('Table-4 cont''d'!H10/'Table-4 cont''d'!G10)*100-100</f>
        <v>-0.08210180623973429</v>
      </c>
      <c r="H13" s="360">
        <f>('Table-4 cont''d'!I10/'Table-4 cont''d'!H10)*100-100</f>
        <v>0.9860312243221045</v>
      </c>
      <c r="I13" s="360">
        <f>('Table-4 cont''d'!K10/'Table-4 cont''d'!I10)*100-100</f>
        <v>1.220504475183077</v>
      </c>
      <c r="J13" s="360">
        <f>('Table-4 cont''d'!L10/'Table-4 cont''d'!K10)*100-100</f>
        <v>2.0900321543408324</v>
      </c>
      <c r="K13" s="360">
        <f>('Table-4 cont''d'!M10/'Table-4 cont''d'!L10)*100-100</f>
        <v>2.8346456692913193</v>
      </c>
      <c r="L13" s="362">
        <f>('Table-4 cont''d'!N10/'Table-4 cont''d'!M10)*100-100</f>
        <v>0.9954058192955557</v>
      </c>
      <c r="M13" s="363">
        <f>('Table-4 cont''d'!K10/'Table-4 cont''d'!F10)*100-100</f>
        <v>2.1346469622331767</v>
      </c>
      <c r="N13" s="359">
        <f>('Table-4 cont''d'!L10/'Table-4 cont''d'!G10)*100-100</f>
        <v>4.269293924466339</v>
      </c>
      <c r="O13" s="359">
        <f>('Table-4 cont''d'!M10/'Table-4 cont''d'!H10)*100-100</f>
        <v>7.313064913722258</v>
      </c>
      <c r="P13" s="359">
        <f>('Table-4 cont''d'!N10/'Table-4 cont''d'!I10)*100-100</f>
        <v>7.323026851098447</v>
      </c>
      <c r="Q13" s="568"/>
    </row>
    <row r="14" spans="1:17" ht="39.75" customHeight="1">
      <c r="A14" s="83"/>
      <c r="B14" s="90"/>
      <c r="C14" s="23"/>
      <c r="D14" s="95" t="s">
        <v>38</v>
      </c>
      <c r="E14" s="92">
        <v>172</v>
      </c>
      <c r="F14" s="359">
        <f>('Table-4 cont''d'!G11/'Table-4 cont''d'!F11)*100-100</f>
        <v>1.1505273250239583</v>
      </c>
      <c r="G14" s="361">
        <f>('Table-4 cont''d'!H11/'Table-4 cont''d'!G11)*100-100</f>
        <v>1.327014218009495</v>
      </c>
      <c r="H14" s="360">
        <f>('Table-4 cont''d'!I11/'Table-4 cont''d'!H11)*100-100</f>
        <v>1.683816651075773</v>
      </c>
      <c r="I14" s="360">
        <f>('Table-4 cont''d'!K11/'Table-4 cont''d'!I11)*100-100</f>
        <v>1.1959521619135245</v>
      </c>
      <c r="J14" s="360">
        <f>('Table-4 cont''d'!L11/'Table-4 cont''d'!K11)*100-100</f>
        <v>0.8181818181818272</v>
      </c>
      <c r="K14" s="360">
        <f>('Table-4 cont''d'!M11/'Table-4 cont''d'!L11)*100-100</f>
        <v>0.9918845807033421</v>
      </c>
      <c r="L14" s="362">
        <f>('Table-4 cont''d'!N11/'Table-4 cont''d'!M11)*100-100</f>
        <v>1.1607142857142918</v>
      </c>
      <c r="M14" s="363">
        <f>('Table-4 cont''d'!K11/'Table-4 cont''d'!F11)*100-100</f>
        <v>5.465004793863841</v>
      </c>
      <c r="N14" s="359">
        <f>('Table-4 cont''d'!L11/'Table-4 cont''d'!G11)*100-100</f>
        <v>5.118483412322277</v>
      </c>
      <c r="O14" s="359">
        <f>('Table-4 cont''d'!M11/'Table-4 cont''d'!H11)*100-100</f>
        <v>4.770813844714667</v>
      </c>
      <c r="P14" s="359">
        <f>('Table-4 cont''d'!N11/'Table-4 cont''d'!I11)*100-100</f>
        <v>4.231830726770909</v>
      </c>
      <c r="Q14" s="568"/>
    </row>
    <row r="15" spans="1:17" ht="36" customHeight="1">
      <c r="A15" s="83"/>
      <c r="B15" s="90"/>
      <c r="C15" s="23"/>
      <c r="D15" s="95" t="s">
        <v>39</v>
      </c>
      <c r="E15" s="92">
        <v>3209</v>
      </c>
      <c r="F15" s="359">
        <f>('Table-4 cont''d'!G12/'Table-4 cont''d'!F12)*100-100</f>
        <v>-1.2897678417884748</v>
      </c>
      <c r="G15" s="361">
        <f>('Table-4 cont''d'!H12/'Table-4 cont''d'!G12)*100-100</f>
        <v>-0.6097560975609753</v>
      </c>
      <c r="H15" s="360">
        <f>('Table-4 cont''d'!I12/'Table-4 cont''d'!H12)*100-100</f>
        <v>0.350569675723051</v>
      </c>
      <c r="I15" s="360">
        <f>('Table-4 cont''d'!K12/'Table-4 cont''d'!I12)*100-100</f>
        <v>2.008733624454152</v>
      </c>
      <c r="J15" s="360">
        <f>('Table-4 cont''d'!L12/'Table-4 cont''d'!K12)*100-100</f>
        <v>3.1678082191780845</v>
      </c>
      <c r="K15" s="360">
        <f>('Table-4 cont''d'!M12/'Table-4 cont''d'!L12)*100-100</f>
        <v>4.232365145228201</v>
      </c>
      <c r="L15" s="362">
        <f>('Table-4 cont''d'!N12/'Table-4 cont''d'!M12)*100-100</f>
        <v>3.6624203821655925</v>
      </c>
      <c r="M15" s="363">
        <f>('Table-4 cont''d'!K12/'Table-4 cont''d'!F12)*100-100</f>
        <v>0.4299226139294916</v>
      </c>
      <c r="N15" s="359">
        <f>('Table-4 cont''d'!L12/'Table-4 cont''d'!G12)*100-100</f>
        <v>4.965156794425084</v>
      </c>
      <c r="O15" s="359">
        <f>('Table-4 cont''d'!M12/'Table-4 cont''d'!H12)*100-100</f>
        <v>10.078878177037694</v>
      </c>
      <c r="P15" s="359">
        <f>('Table-4 cont''d'!N12/'Table-4 cont''d'!I12)*100-100</f>
        <v>13.71179039301309</v>
      </c>
      <c r="Q15" s="568"/>
    </row>
    <row r="16" spans="1:17" ht="36" customHeight="1">
      <c r="A16" s="83"/>
      <c r="B16" s="90"/>
      <c r="C16" s="23"/>
      <c r="D16" s="95" t="s">
        <v>40</v>
      </c>
      <c r="E16" s="92">
        <v>25</v>
      </c>
      <c r="F16" s="413">
        <f>('Table-4 cont''d'!G13/'Table-4 cont''d'!F13)*100-100</f>
        <v>-2.470187393526416</v>
      </c>
      <c r="G16" s="415">
        <f>('Table-4 cont''d'!H13/'Table-4 cont''d'!G13)*100-100</f>
        <v>-2.008733624454152</v>
      </c>
      <c r="H16" s="414">
        <f>('Table-4 cont''d'!I13/'Table-4 cont''d'!H13)*100-100</f>
        <v>0</v>
      </c>
      <c r="I16" s="414">
        <f>('Table-4 cont''d'!K13/'Table-4 cont''d'!I13)*100-100</f>
        <v>2.0499108734402824</v>
      </c>
      <c r="J16" s="414">
        <f>('Table-4 cont''d'!L13/'Table-4 cont''d'!K13)*100-100</f>
        <v>4.97816593886462</v>
      </c>
      <c r="K16" s="414">
        <f>('Table-4 cont''d'!M13/'Table-4 cont''d'!L13)*100-100</f>
        <v>0</v>
      </c>
      <c r="L16" s="416">
        <f>('Table-4 cont''d'!N13/'Table-4 cont''d'!M13)*100-100</f>
        <v>0</v>
      </c>
      <c r="M16" s="417">
        <f>('Table-4 cont''d'!K13/'Table-4 cont''d'!F13)*100-100</f>
        <v>-2.470187393526416</v>
      </c>
      <c r="N16" s="413">
        <f>('Table-4 cont''d'!L13/'Table-4 cont''d'!G13)*100-100</f>
        <v>4.97816593886462</v>
      </c>
      <c r="O16" s="413">
        <f>('Table-4 cont''d'!M13/'Table-4 cont''d'!H13)*100-100</f>
        <v>7.130124777183596</v>
      </c>
      <c r="P16" s="413">
        <f>('Table-4 cont''d'!N13/'Table-4 cont''d'!I13)*100-100</f>
        <v>7.130124777183596</v>
      </c>
      <c r="Q16" s="568"/>
    </row>
    <row r="17" spans="1:17" ht="20.25" customHeight="1">
      <c r="A17" s="83"/>
      <c r="B17" s="23"/>
      <c r="C17" s="23"/>
      <c r="D17" s="96" t="s">
        <v>41</v>
      </c>
      <c r="E17" s="97">
        <v>124</v>
      </c>
      <c r="F17" s="359">
        <f>('Table-4 cont''d'!G14/'Table-4 cont''d'!F14)*100-100</f>
        <v>1.3056835637480901</v>
      </c>
      <c r="G17" s="361">
        <f>('Table-4 cont''d'!H14/'Table-4 cont''d'!G14)*100-100</f>
        <v>0.5307050796057524</v>
      </c>
      <c r="H17" s="360">
        <f>('Table-4 cont''d'!I14/'Table-4 cont''d'!H14)*100-100</f>
        <v>3.242835595776782</v>
      </c>
      <c r="I17" s="360">
        <f>('Table-4 cont''d'!K14/'Table-4 cont''d'!I14)*100-100</f>
        <v>16.654492330167997</v>
      </c>
      <c r="J17" s="360">
        <f>('Table-4 cont''d'!L14/'Table-4 cont''d'!K14)*100-100</f>
        <v>4.007514088916736</v>
      </c>
      <c r="K17" s="360">
        <f>('Table-4 cont''d'!M14/'Table-4 cont''d'!L14)*100-100</f>
        <v>3.4316676700782693</v>
      </c>
      <c r="L17" s="362">
        <f>('Table-4 cont''d'!N14/'Table-4 cont''d'!M14)*100-100</f>
        <v>2.9685681024447064</v>
      </c>
      <c r="M17" s="363">
        <f>('Table-4 cont''d'!K14/'Table-4 cont''d'!F14)*100-100</f>
        <v>22.657450076804906</v>
      </c>
      <c r="N17" s="359">
        <f>('Table-4 cont''d'!L14/'Table-4 cont''d'!G14)*100-100</f>
        <v>25.92873388931008</v>
      </c>
      <c r="O17" s="359">
        <f>('Table-4 cont''d'!M14/'Table-4 cont''d'!H14)*100-100</f>
        <v>29.56259426847663</v>
      </c>
      <c r="P17" s="359">
        <f>('Table-4 cont''d'!N14/'Table-4 cont''d'!I14)*100-100</f>
        <v>29.218407596785966</v>
      </c>
      <c r="Q17" s="568"/>
    </row>
    <row r="18" spans="1:17" ht="20.25" customHeight="1">
      <c r="A18" s="83"/>
      <c r="B18" s="23"/>
      <c r="C18" s="23"/>
      <c r="D18" s="91" t="s">
        <v>42</v>
      </c>
      <c r="E18" s="92">
        <v>38</v>
      </c>
      <c r="F18" s="413">
        <f>('Table-4 cont''d'!G15/'Table-4 cont''d'!F15)*100-100</f>
        <v>-0.8356545961002837</v>
      </c>
      <c r="G18" s="415">
        <f>('Table-4 cont''d'!H15/'Table-4 cont''d'!G15)*100-100</f>
        <v>0</v>
      </c>
      <c r="H18" s="414">
        <f>('Table-4 cont''d'!I15/'Table-4 cont''d'!H15)*100-100</f>
        <v>2.528089887640462</v>
      </c>
      <c r="I18" s="414">
        <f>('Table-4 cont''d'!K15/'Table-4 cont''d'!I15)*100-100</f>
        <v>0</v>
      </c>
      <c r="J18" s="414">
        <f>('Table-4 cont''d'!L15/'Table-4 cont''d'!K15)*100-100</f>
        <v>1.4611872146118543</v>
      </c>
      <c r="K18" s="414">
        <f>('Table-4 cont''d'!M15/'Table-4 cont''d'!L15)*100-100</f>
        <v>6.480648064806488</v>
      </c>
      <c r="L18" s="416">
        <f>('Table-4 cont''d'!N15/'Table-4 cont''d'!M15)*100-100</f>
        <v>5.2409129332206135</v>
      </c>
      <c r="M18" s="417">
        <f>('Table-4 cont''d'!K15/'Table-4 cont''d'!F15)*100-100</f>
        <v>1.6713091922005532</v>
      </c>
      <c r="N18" s="413">
        <f>('Table-4 cont''d'!L15/'Table-4 cont''d'!G15)*100-100</f>
        <v>4.026217228464418</v>
      </c>
      <c r="O18" s="413">
        <f>('Table-4 cont''d'!M15/'Table-4 cont''d'!H15)*100-100</f>
        <v>10.767790262172298</v>
      </c>
      <c r="P18" s="413">
        <f>('Table-4 cont''d'!N15/'Table-4 cont''d'!I15)*100-100</f>
        <v>13.69863013698631</v>
      </c>
      <c r="Q18" s="568"/>
    </row>
    <row r="19" spans="1:17" ht="20.25" customHeight="1">
      <c r="A19" s="83"/>
      <c r="B19" s="84"/>
      <c r="C19" s="85"/>
      <c r="D19" s="91" t="s">
        <v>43</v>
      </c>
      <c r="E19" s="92">
        <v>86</v>
      </c>
      <c r="F19" s="413">
        <f>('Table-4 cont''d'!G16/'Table-4 cont''d'!F16)*100-100</f>
        <v>2.069950035688791</v>
      </c>
      <c r="G19" s="415">
        <f>('Table-4 cont''d'!H16/'Table-4 cont''d'!G16)*100-100</f>
        <v>0.6993006993007072</v>
      </c>
      <c r="H19" s="414">
        <f>('Table-4 cont''d'!I16/'Table-4 cont''d'!H16)*100-100</f>
        <v>3.4027777777777715</v>
      </c>
      <c r="I19" s="414">
        <f>('Table-4 cont''d'!K16/'Table-4 cont''d'!I16)*100-100</f>
        <v>22.16252518468771</v>
      </c>
      <c r="J19" s="414">
        <f>('Table-4 cont''d'!L16/'Table-4 cont''d'!K16)*100-100</f>
        <v>4.617921935129203</v>
      </c>
      <c r="K19" s="414">
        <f>('Table-4 cont''d'!M16/'Table-4 cont''d'!L16)*100-100</f>
        <v>2.67997898055701</v>
      </c>
      <c r="L19" s="416">
        <f>('Table-4 cont''d'!N16/'Table-4 cont''d'!M16)*100-100</f>
        <v>2.4053224155578192</v>
      </c>
      <c r="M19" s="417">
        <f>('Table-4 cont''d'!K16/'Table-4 cont''d'!F16)*100-100</f>
        <v>29.83583154889368</v>
      </c>
      <c r="N19" s="413">
        <f>('Table-4 cont''d'!L16/'Table-4 cont''d'!G16)*100-100</f>
        <v>33.076923076923094</v>
      </c>
      <c r="O19" s="413">
        <f>('Table-4 cont''d'!M16/'Table-4 cont''d'!H16)*100-100</f>
        <v>35.69444444444446</v>
      </c>
      <c r="P19" s="413">
        <f>('Table-4 cont''d'!N16/'Table-4 cont''d'!I16)*100-100</f>
        <v>34.3854936198791</v>
      </c>
      <c r="Q19" s="568"/>
    </row>
    <row r="20" spans="1:17" ht="6.75" customHeight="1">
      <c r="A20" s="293"/>
      <c r="B20" s="313"/>
      <c r="C20" s="105"/>
      <c r="D20" s="314"/>
      <c r="E20" s="311"/>
      <c r="F20" s="315"/>
      <c r="G20" s="356"/>
      <c r="H20" s="419"/>
      <c r="I20" s="419"/>
      <c r="J20" s="419"/>
      <c r="K20" s="419"/>
      <c r="L20" s="357"/>
      <c r="M20" s="316"/>
      <c r="N20" s="315"/>
      <c r="O20" s="315"/>
      <c r="P20" s="315"/>
      <c r="Q20" s="568"/>
    </row>
    <row r="21" spans="1:17" ht="22.5" customHeight="1">
      <c r="A21" s="75" t="s">
        <v>30</v>
      </c>
      <c r="B21" s="102"/>
      <c r="C21" s="102"/>
      <c r="D21" s="101"/>
      <c r="E21" s="103"/>
      <c r="F21" s="27"/>
      <c r="G21" s="27"/>
      <c r="H21" s="27"/>
      <c r="I21" s="27"/>
      <c r="J21" s="27"/>
      <c r="K21" s="27"/>
      <c r="L21" s="27"/>
      <c r="M21" s="27"/>
      <c r="N21" s="27"/>
      <c r="O21" s="27"/>
      <c r="P21" s="27"/>
      <c r="Q21" s="568"/>
    </row>
    <row r="22" spans="1:17" ht="12.75" customHeight="1">
      <c r="A22" s="121"/>
      <c r="B22" s="102"/>
      <c r="C22" s="102"/>
      <c r="D22" s="101"/>
      <c r="E22" s="103"/>
      <c r="F22" s="27"/>
      <c r="G22" s="27"/>
      <c r="H22" s="27"/>
      <c r="I22" s="27"/>
      <c r="J22" s="27"/>
      <c r="K22" s="27"/>
      <c r="L22" s="27"/>
      <c r="M22" s="27"/>
      <c r="N22" s="27"/>
      <c r="O22" s="27"/>
      <c r="P22" s="27"/>
      <c r="Q22" s="120"/>
    </row>
    <row r="23" spans="6:17" ht="12.75">
      <c r="F23" s="27"/>
      <c r="G23" s="27"/>
      <c r="H23" s="27"/>
      <c r="I23" s="27"/>
      <c r="J23" s="27"/>
      <c r="K23" s="27"/>
      <c r="L23" s="27"/>
      <c r="M23" s="27"/>
      <c r="N23" s="27"/>
      <c r="O23" s="27"/>
      <c r="P23" s="27"/>
      <c r="Q23" s="120"/>
    </row>
    <row r="24" spans="6:17" ht="12.75">
      <c r="F24" s="27"/>
      <c r="G24" s="27"/>
      <c r="H24" s="27"/>
      <c r="I24" s="27"/>
      <c r="J24" s="27"/>
      <c r="K24" s="27"/>
      <c r="L24" s="27"/>
      <c r="M24" s="27"/>
      <c r="N24" s="27"/>
      <c r="O24" s="27"/>
      <c r="P24" s="27"/>
      <c r="Q24" s="120"/>
    </row>
    <row r="25" spans="6:17" ht="12.75">
      <c r="F25" s="27"/>
      <c r="G25" s="27"/>
      <c r="H25" s="27"/>
      <c r="I25" s="27"/>
      <c r="J25" s="27"/>
      <c r="K25" s="27"/>
      <c r="L25" s="27"/>
      <c r="M25" s="27"/>
      <c r="N25" s="27"/>
      <c r="O25" s="27"/>
      <c r="P25" s="27"/>
      <c r="Q25" s="120"/>
    </row>
    <row r="26" spans="6:17" ht="12.75">
      <c r="F26" s="27"/>
      <c r="G26" s="27"/>
      <c r="H26" s="27"/>
      <c r="I26" s="27"/>
      <c r="J26" s="27"/>
      <c r="K26" s="27"/>
      <c r="L26" s="27"/>
      <c r="M26" s="27"/>
      <c r="N26" s="27"/>
      <c r="O26" s="27"/>
      <c r="P26" s="27"/>
      <c r="Q26" s="120"/>
    </row>
    <row r="27" spans="6:16" ht="12.75">
      <c r="F27" s="27"/>
      <c r="G27" s="27"/>
      <c r="H27" s="27"/>
      <c r="I27" s="27"/>
      <c r="J27" s="27"/>
      <c r="K27" s="27"/>
      <c r="L27" s="27"/>
      <c r="M27" s="27"/>
      <c r="N27" s="27"/>
      <c r="O27" s="27"/>
      <c r="P27" s="27"/>
    </row>
  </sheetData>
  <mergeCells count="3">
    <mergeCell ref="Q1:Q21"/>
    <mergeCell ref="E5:E8"/>
    <mergeCell ref="F5:P5"/>
  </mergeCells>
  <printOptions/>
  <pageMargins left="0.44" right="0.19" top="0.39" bottom="0.35" header="0.32" footer="0.23"/>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K18"/>
  <sheetViews>
    <sheetView workbookViewId="0" topLeftCell="A1">
      <selection activeCell="D4" sqref="D4"/>
    </sheetView>
  </sheetViews>
  <sheetFormatPr defaultColWidth="9.33203125" defaultRowHeight="12.75"/>
  <cols>
    <col min="1" max="1" width="11" style="0" customWidth="1"/>
    <col min="2" max="2" width="0.82421875" style="0" customWidth="1"/>
    <col min="3" max="3" width="2.83203125" style="0" customWidth="1"/>
    <col min="4" max="4" width="43.66015625" style="0" customWidth="1"/>
    <col min="5" max="10" width="12.83203125" style="0" customWidth="1"/>
    <col min="11" max="11" width="7" style="0" customWidth="1"/>
  </cols>
  <sheetData>
    <row r="1" spans="1:11" ht="21.75" customHeight="1">
      <c r="A1" s="18" t="s">
        <v>145</v>
      </c>
      <c r="B1" s="19"/>
      <c r="C1" s="19"/>
      <c r="D1" s="19"/>
      <c r="E1" s="20"/>
      <c r="F1" s="20"/>
      <c r="G1" s="21"/>
      <c r="H1" s="21"/>
      <c r="I1" s="21"/>
      <c r="J1" s="21"/>
      <c r="K1" s="517">
        <v>13</v>
      </c>
    </row>
    <row r="2" spans="1:11" ht="23.25" customHeight="1">
      <c r="A2" s="23"/>
      <c r="B2" s="24"/>
      <c r="C2" s="24"/>
      <c r="D2" s="24"/>
      <c r="E2" s="25"/>
      <c r="F2" s="25"/>
      <c r="G2" s="26"/>
      <c r="H2" s="26"/>
      <c r="I2" s="26"/>
      <c r="J2" s="26"/>
      <c r="K2" s="517"/>
    </row>
    <row r="3" spans="1:11" ht="27" customHeight="1">
      <c r="A3" s="28" t="s">
        <v>13</v>
      </c>
      <c r="B3" s="29"/>
      <c r="C3" s="30"/>
      <c r="D3" s="31"/>
      <c r="E3" s="31"/>
      <c r="F3" s="32">
        <v>2003</v>
      </c>
      <c r="G3" s="570">
        <v>2003</v>
      </c>
      <c r="H3" s="571"/>
      <c r="I3" s="571"/>
      <c r="J3" s="572"/>
      <c r="K3" s="517"/>
    </row>
    <row r="4" spans="1:11" ht="27" customHeight="1">
      <c r="A4" s="271" t="s">
        <v>14</v>
      </c>
      <c r="B4" s="34"/>
      <c r="C4" s="35"/>
      <c r="D4" s="36" t="s">
        <v>15</v>
      </c>
      <c r="E4" s="37" t="s">
        <v>9</v>
      </c>
      <c r="F4" s="38" t="s">
        <v>16</v>
      </c>
      <c r="G4" s="39" t="s">
        <v>5</v>
      </c>
      <c r="H4" s="40" t="s">
        <v>6</v>
      </c>
      <c r="I4" s="39" t="s">
        <v>7</v>
      </c>
      <c r="J4" s="39" t="s">
        <v>8</v>
      </c>
      <c r="K4" s="517"/>
    </row>
    <row r="5" spans="1:11" ht="36.75" customHeight="1">
      <c r="A5" s="42"/>
      <c r="B5" s="113"/>
      <c r="C5" s="110"/>
      <c r="D5" s="111" t="s">
        <v>44</v>
      </c>
      <c r="E5" s="322">
        <v>10000</v>
      </c>
      <c r="F5" s="319">
        <v>100</v>
      </c>
      <c r="G5" s="319">
        <v>98.1</v>
      </c>
      <c r="H5" s="320">
        <v>98.5</v>
      </c>
      <c r="I5" s="321">
        <v>101.9</v>
      </c>
      <c r="J5" s="321">
        <v>101.5</v>
      </c>
      <c r="K5" s="517"/>
    </row>
    <row r="6" spans="1:11" ht="39.75" customHeight="1">
      <c r="A6" s="42">
        <v>0</v>
      </c>
      <c r="B6" s="43"/>
      <c r="C6" s="44" t="s">
        <v>17</v>
      </c>
      <c r="D6" s="45"/>
      <c r="E6" s="46">
        <v>2942</v>
      </c>
      <c r="F6" s="254">
        <f>(G6+H6+I6+J6)/4</f>
        <v>99.99999999999999</v>
      </c>
      <c r="G6" s="254">
        <v>98.1</v>
      </c>
      <c r="H6" s="47">
        <v>97.8</v>
      </c>
      <c r="I6" s="47">
        <v>102.4</v>
      </c>
      <c r="J6" s="48">
        <v>101.7</v>
      </c>
      <c r="K6" s="517"/>
    </row>
    <row r="7" spans="1:11" ht="39.75" customHeight="1">
      <c r="A7" s="42">
        <v>2</v>
      </c>
      <c r="B7" s="56"/>
      <c r="C7" s="518" t="s">
        <v>23</v>
      </c>
      <c r="D7" s="519"/>
      <c r="E7" s="60">
        <v>31</v>
      </c>
      <c r="F7" s="61">
        <f>(G7+H7+I7+J7)/4</f>
        <v>100</v>
      </c>
      <c r="G7" s="252">
        <v>95.6</v>
      </c>
      <c r="H7" s="223">
        <v>98.8</v>
      </c>
      <c r="I7" s="223">
        <v>102.8</v>
      </c>
      <c r="J7" s="253">
        <v>102.8</v>
      </c>
      <c r="K7" s="517"/>
    </row>
    <row r="8" spans="1:11" ht="39.75" customHeight="1">
      <c r="A8" s="42">
        <v>5</v>
      </c>
      <c r="B8" s="43"/>
      <c r="C8" s="518" t="s">
        <v>164</v>
      </c>
      <c r="D8" s="519"/>
      <c r="E8" s="60">
        <v>21</v>
      </c>
      <c r="F8" s="61">
        <f>(G8+H8+I8+J8)/4</f>
        <v>100</v>
      </c>
      <c r="G8" s="252">
        <v>94.2</v>
      </c>
      <c r="H8" s="223">
        <v>98.7</v>
      </c>
      <c r="I8" s="223">
        <v>103</v>
      </c>
      <c r="J8" s="253">
        <v>104.1</v>
      </c>
      <c r="K8" s="517"/>
    </row>
    <row r="9" spans="1:11" ht="39.75" customHeight="1">
      <c r="A9" s="42">
        <v>6</v>
      </c>
      <c r="B9" s="43"/>
      <c r="C9" s="518" t="s">
        <v>26</v>
      </c>
      <c r="D9" s="519"/>
      <c r="E9" s="46">
        <v>293</v>
      </c>
      <c r="F9" s="254">
        <f>(G9+H9+I9+J9)/4</f>
        <v>100.025</v>
      </c>
      <c r="G9" s="255">
        <v>99.4</v>
      </c>
      <c r="H9" s="47">
        <v>99.2</v>
      </c>
      <c r="I9" s="47">
        <v>101.9</v>
      </c>
      <c r="J9" s="48">
        <v>99.6</v>
      </c>
      <c r="K9" s="517"/>
    </row>
    <row r="10" spans="1:11" ht="39.75" customHeight="1">
      <c r="A10" s="77">
        <v>8</v>
      </c>
      <c r="B10" s="78" t="s">
        <v>33</v>
      </c>
      <c r="C10" s="79"/>
      <c r="D10" s="24"/>
      <c r="E10" s="80">
        <v>6713</v>
      </c>
      <c r="F10" s="81">
        <f>(G10+H10+I10+J10)/4</f>
        <v>100</v>
      </c>
      <c r="G10" s="81">
        <v>98.1</v>
      </c>
      <c r="H10" s="82">
        <v>98.7</v>
      </c>
      <c r="I10" s="82">
        <v>101.6</v>
      </c>
      <c r="J10" s="256">
        <v>101.6</v>
      </c>
      <c r="K10" s="517"/>
    </row>
    <row r="11" spans="1:11" ht="8.25" customHeight="1">
      <c r="A11" s="33"/>
      <c r="B11" s="329"/>
      <c r="C11" s="330"/>
      <c r="D11" s="106"/>
      <c r="E11" s="331"/>
      <c r="F11" s="332"/>
      <c r="G11" s="332"/>
      <c r="H11" s="257"/>
      <c r="I11" s="257"/>
      <c r="J11" s="333"/>
      <c r="K11" s="517"/>
    </row>
    <row r="12" ht="17.25" customHeight="1">
      <c r="K12" s="517"/>
    </row>
    <row r="13" ht="12.75">
      <c r="K13" s="517"/>
    </row>
    <row r="14" spans="1:11" ht="12.75">
      <c r="A14" s="75" t="s">
        <v>30</v>
      </c>
      <c r="K14" s="517"/>
    </row>
    <row r="15" ht="12.75">
      <c r="K15" s="517"/>
    </row>
    <row r="16" ht="12.75">
      <c r="K16" s="517"/>
    </row>
    <row r="17" ht="12.75">
      <c r="K17" s="517"/>
    </row>
    <row r="18" ht="12.75">
      <c r="K18" s="22"/>
    </row>
  </sheetData>
  <mergeCells count="5">
    <mergeCell ref="K1:K17"/>
    <mergeCell ref="G3:J3"/>
    <mergeCell ref="C7:D7"/>
    <mergeCell ref="C8:D8"/>
    <mergeCell ref="C9:D9"/>
  </mergeCells>
  <printOptions/>
  <pageMargins left="0.9" right="0.75" top="1.11" bottom="1" header="0.5" footer="0.5"/>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G48"/>
  <sheetViews>
    <sheetView workbookViewId="0" topLeftCell="A41">
      <selection activeCell="E44" sqref="E44"/>
    </sheetView>
  </sheetViews>
  <sheetFormatPr defaultColWidth="9.33203125" defaultRowHeight="12.75"/>
  <cols>
    <col min="1" max="1" width="11.66015625" style="0" customWidth="1"/>
    <col min="3" max="3" width="17.66015625" style="0" customWidth="1"/>
    <col min="4" max="4" width="17.5" style="0" customWidth="1"/>
    <col min="5" max="5" width="18.16015625" style="0" customWidth="1"/>
  </cols>
  <sheetData>
    <row r="1" spans="2:6" ht="17.25" customHeight="1">
      <c r="B1" s="573" t="s">
        <v>252</v>
      </c>
      <c r="C1" s="568"/>
      <c r="D1" s="568"/>
      <c r="E1" s="568"/>
      <c r="F1" s="568"/>
    </row>
    <row r="2" ht="3.75" customHeight="1"/>
    <row r="3" spans="3:5" ht="15.75" customHeight="1">
      <c r="C3" s="139"/>
      <c r="D3" s="574" t="s">
        <v>152</v>
      </c>
      <c r="E3" s="575"/>
    </row>
    <row r="4" spans="3:5" ht="15.75" customHeight="1">
      <c r="C4" s="576">
        <v>1999</v>
      </c>
      <c r="D4" s="140" t="s">
        <v>46</v>
      </c>
      <c r="E4" s="141">
        <v>111</v>
      </c>
    </row>
    <row r="5" spans="3:5" ht="15.75" customHeight="1">
      <c r="C5" s="577"/>
      <c r="D5" s="142" t="s">
        <v>47</v>
      </c>
      <c r="E5" s="143">
        <v>110</v>
      </c>
    </row>
    <row r="6" spans="3:5" ht="15.75" customHeight="1">
      <c r="C6" s="577"/>
      <c r="D6" s="142" t="s">
        <v>48</v>
      </c>
      <c r="E6" s="143">
        <v>109.7</v>
      </c>
    </row>
    <row r="7" spans="3:5" ht="15.75" customHeight="1">
      <c r="C7" s="577"/>
      <c r="D7" s="144" t="s">
        <v>49</v>
      </c>
      <c r="E7" s="145">
        <v>109.7</v>
      </c>
    </row>
    <row r="8" spans="3:5" s="122" customFormat="1" ht="15.75" customHeight="1">
      <c r="C8" s="578"/>
      <c r="D8" s="146" t="s">
        <v>10</v>
      </c>
      <c r="E8" s="147">
        <f>(E4+E5+E6+E7)/4</f>
        <v>110.1</v>
      </c>
    </row>
    <row r="9" spans="3:5" ht="15.75" customHeight="1">
      <c r="C9" s="576">
        <v>2000</v>
      </c>
      <c r="D9" s="140" t="s">
        <v>46</v>
      </c>
      <c r="E9" s="141">
        <v>108.24</v>
      </c>
    </row>
    <row r="10" spans="3:5" ht="15.75" customHeight="1">
      <c r="C10" s="577"/>
      <c r="D10" s="142" t="s">
        <v>47</v>
      </c>
      <c r="E10" s="143">
        <v>105.3</v>
      </c>
    </row>
    <row r="11" spans="3:5" ht="15.75" customHeight="1">
      <c r="C11" s="577"/>
      <c r="D11" s="142" t="s">
        <v>48</v>
      </c>
      <c r="E11" s="143">
        <v>101.6</v>
      </c>
    </row>
    <row r="12" spans="3:5" ht="15.75" customHeight="1">
      <c r="C12" s="577"/>
      <c r="D12" s="144" t="s">
        <v>49</v>
      </c>
      <c r="E12" s="145">
        <v>102.4</v>
      </c>
    </row>
    <row r="13" spans="3:5" s="122" customFormat="1" ht="15.75" customHeight="1">
      <c r="C13" s="578"/>
      <c r="D13" s="146" t="s">
        <v>10</v>
      </c>
      <c r="E13" s="147">
        <f>(E9+E10+E11+E12)/4</f>
        <v>104.38499999999999</v>
      </c>
    </row>
    <row r="14" spans="3:5" ht="15.75" customHeight="1">
      <c r="C14" s="576">
        <v>2001</v>
      </c>
      <c r="D14" s="140" t="s">
        <v>46</v>
      </c>
      <c r="E14" s="141">
        <v>108.1</v>
      </c>
    </row>
    <row r="15" spans="3:5" ht="15.75" customHeight="1">
      <c r="C15" s="577"/>
      <c r="D15" s="142" t="s">
        <v>47</v>
      </c>
      <c r="E15" s="143">
        <v>107.4</v>
      </c>
    </row>
    <row r="16" spans="3:5" ht="15.75" customHeight="1">
      <c r="C16" s="577"/>
      <c r="D16" s="142" t="s">
        <v>48</v>
      </c>
      <c r="E16" s="143">
        <v>112.6</v>
      </c>
    </row>
    <row r="17" spans="3:5" ht="15.75" customHeight="1">
      <c r="C17" s="577"/>
      <c r="D17" s="144" t="s">
        <v>49</v>
      </c>
      <c r="E17" s="145">
        <v>114.8</v>
      </c>
    </row>
    <row r="18" spans="3:5" s="122" customFormat="1" ht="15.75" customHeight="1">
      <c r="C18" s="578"/>
      <c r="D18" s="146" t="s">
        <v>10</v>
      </c>
      <c r="E18" s="147">
        <f>(E14+E15+E16+E17)/4</f>
        <v>110.72500000000001</v>
      </c>
    </row>
    <row r="19" spans="3:5" ht="15.75" customHeight="1">
      <c r="C19" s="576">
        <v>2002</v>
      </c>
      <c r="D19" s="140" t="s">
        <v>46</v>
      </c>
      <c r="E19" s="141">
        <v>117.6</v>
      </c>
    </row>
    <row r="20" spans="3:5" ht="15.75" customHeight="1">
      <c r="C20" s="577"/>
      <c r="D20" s="142" t="s">
        <v>47</v>
      </c>
      <c r="E20" s="143">
        <v>120.2</v>
      </c>
    </row>
    <row r="21" spans="3:5" ht="15.75" customHeight="1">
      <c r="C21" s="577"/>
      <c r="D21" s="142" t="s">
        <v>48</v>
      </c>
      <c r="E21" s="143">
        <v>126.5</v>
      </c>
    </row>
    <row r="22" spans="3:5" ht="15.75" customHeight="1">
      <c r="C22" s="577"/>
      <c r="D22" s="144" t="s">
        <v>49</v>
      </c>
      <c r="E22" s="145">
        <v>126.8</v>
      </c>
    </row>
    <row r="23" spans="3:5" s="122" customFormat="1" ht="15.75" customHeight="1">
      <c r="C23" s="578"/>
      <c r="D23" s="146" t="s">
        <v>10</v>
      </c>
      <c r="E23" s="147">
        <f>(E19+E20+E21+E22)/4</f>
        <v>122.775</v>
      </c>
    </row>
    <row r="24" spans="3:5" ht="15.75" customHeight="1">
      <c r="C24" s="576">
        <v>2003</v>
      </c>
      <c r="D24" s="140" t="s">
        <v>46</v>
      </c>
      <c r="E24" s="141">
        <v>124.9</v>
      </c>
    </row>
    <row r="25" spans="3:5" ht="15.75" customHeight="1">
      <c r="C25" s="577"/>
      <c r="D25" s="142" t="s">
        <v>47</v>
      </c>
      <c r="E25" s="143">
        <v>126.5</v>
      </c>
    </row>
    <row r="26" spans="3:5" ht="15.75" customHeight="1">
      <c r="C26" s="577"/>
      <c r="D26" s="142" t="s">
        <v>142</v>
      </c>
      <c r="E26" s="143">
        <v>131.2</v>
      </c>
    </row>
    <row r="27" spans="3:5" ht="15.75" customHeight="1">
      <c r="C27" s="577"/>
      <c r="D27" s="148" t="s">
        <v>143</v>
      </c>
      <c r="E27" s="145">
        <v>132.2</v>
      </c>
    </row>
    <row r="28" spans="3:5" s="122" customFormat="1" ht="15.75" customHeight="1">
      <c r="C28" s="578"/>
      <c r="D28" s="146" t="s">
        <v>10</v>
      </c>
      <c r="E28" s="149">
        <f>(E24+E25+E26+E27)/4</f>
        <v>128.7</v>
      </c>
    </row>
    <row r="29" spans="3:5" ht="15.75" customHeight="1">
      <c r="C29" s="150"/>
      <c r="D29" s="579" t="s">
        <v>50</v>
      </c>
      <c r="E29" s="580"/>
    </row>
    <row r="30" spans="3:5" ht="15.75" customHeight="1">
      <c r="C30" s="581">
        <v>2004</v>
      </c>
      <c r="D30" s="142" t="s">
        <v>46</v>
      </c>
      <c r="E30" s="143">
        <v>102</v>
      </c>
    </row>
    <row r="31" spans="3:5" ht="15.75" customHeight="1">
      <c r="C31" s="585"/>
      <c r="D31" s="151" t="s">
        <v>47</v>
      </c>
      <c r="E31" s="143">
        <v>106.3</v>
      </c>
    </row>
    <row r="32" spans="3:5" ht="15.75" customHeight="1">
      <c r="C32" s="585"/>
      <c r="D32" s="151" t="s">
        <v>142</v>
      </c>
      <c r="E32" s="143">
        <v>109.5</v>
      </c>
    </row>
    <row r="33" spans="3:5" ht="15.75" customHeight="1">
      <c r="C33" s="585"/>
      <c r="D33" s="148" t="s">
        <v>161</v>
      </c>
      <c r="E33" s="145">
        <v>111.3</v>
      </c>
    </row>
    <row r="34" spans="3:6" ht="15.75" customHeight="1">
      <c r="C34" s="586"/>
      <c r="D34" s="146" t="s">
        <v>10</v>
      </c>
      <c r="E34" s="149">
        <f>(E30+E31+E32+E33)/4</f>
        <v>107.275</v>
      </c>
      <c r="F34" s="401"/>
    </row>
    <row r="35" spans="3:5" ht="15.75" customHeight="1">
      <c r="C35" s="581">
        <v>2005</v>
      </c>
      <c r="D35" s="296" t="s">
        <v>201</v>
      </c>
      <c r="E35" s="141">
        <v>112</v>
      </c>
    </row>
    <row r="36" spans="3:5" ht="15.75" customHeight="1">
      <c r="C36" s="582"/>
      <c r="D36" s="151" t="s">
        <v>47</v>
      </c>
      <c r="E36" s="143">
        <v>111.7</v>
      </c>
    </row>
    <row r="37" spans="3:5" ht="15.75" customHeight="1">
      <c r="C37" s="582"/>
      <c r="D37" s="151" t="s">
        <v>253</v>
      </c>
      <c r="E37" s="143">
        <v>114.6</v>
      </c>
    </row>
    <row r="38" spans="3:5" ht="15.75" customHeight="1">
      <c r="C38" s="582"/>
      <c r="D38" s="148" t="s">
        <v>49</v>
      </c>
      <c r="E38" s="145">
        <v>115.2</v>
      </c>
    </row>
    <row r="39" spans="3:5" ht="15.75" customHeight="1">
      <c r="C39" s="583"/>
      <c r="D39" s="146" t="s">
        <v>10</v>
      </c>
      <c r="E39" s="149">
        <f>(E35+E36+E37+E38)/4</f>
        <v>113.37499999999999</v>
      </c>
    </row>
    <row r="40" spans="3:5" ht="15.75" customHeight="1">
      <c r="C40" s="581">
        <v>2006</v>
      </c>
      <c r="D40" s="296" t="s">
        <v>254</v>
      </c>
      <c r="E40" s="141">
        <v>116.4</v>
      </c>
    </row>
    <row r="41" spans="3:5" ht="15.75" customHeight="1">
      <c r="C41" s="582"/>
      <c r="D41" s="151" t="s">
        <v>255</v>
      </c>
      <c r="E41" s="143">
        <v>119.31</v>
      </c>
    </row>
    <row r="42" spans="3:5" ht="15.75" customHeight="1">
      <c r="C42" s="582"/>
      <c r="D42" s="151" t="s">
        <v>256</v>
      </c>
      <c r="E42" s="143">
        <v>120.6</v>
      </c>
    </row>
    <row r="43" spans="3:5" ht="15.75" customHeight="1">
      <c r="C43" s="467"/>
      <c r="D43" s="148" t="s">
        <v>257</v>
      </c>
      <c r="E43" s="145">
        <v>123.3</v>
      </c>
    </row>
    <row r="44" spans="3:5" ht="15.75" customHeight="1">
      <c r="C44" s="463"/>
      <c r="D44" s="464"/>
      <c r="E44" s="465"/>
    </row>
    <row r="45" spans="2:5" ht="13.5" customHeight="1">
      <c r="B45" s="364" t="s">
        <v>234</v>
      </c>
      <c r="C45" s="123"/>
      <c r="E45" s="124"/>
    </row>
    <row r="46" spans="2:5" ht="13.5" customHeight="1">
      <c r="B46" s="364" t="s">
        <v>233</v>
      </c>
      <c r="E46" s="124"/>
    </row>
    <row r="47" spans="1:7" ht="40.5" customHeight="1">
      <c r="A47" s="584" t="s">
        <v>153</v>
      </c>
      <c r="B47" s="584"/>
      <c r="C47" s="584"/>
      <c r="D47" s="584"/>
      <c r="E47" s="584"/>
      <c r="F47" s="584"/>
      <c r="G47" s="584"/>
    </row>
    <row r="48" ht="19.5" customHeight="1">
      <c r="E48" s="124"/>
    </row>
    <row r="49" ht="19.5" customHeight="1"/>
    <row r="50" ht="19.5" customHeight="1"/>
    <row r="51" ht="19.5" customHeight="1"/>
  </sheetData>
  <mergeCells count="12">
    <mergeCell ref="C35:C39"/>
    <mergeCell ref="C40:C42"/>
    <mergeCell ref="A47:G47"/>
    <mergeCell ref="C30:C34"/>
    <mergeCell ref="B1:F1"/>
    <mergeCell ref="D3:E3"/>
    <mergeCell ref="C4:C8"/>
    <mergeCell ref="D29:E29"/>
    <mergeCell ref="C9:C13"/>
    <mergeCell ref="C14:C18"/>
    <mergeCell ref="C19:C23"/>
    <mergeCell ref="C24:C28"/>
  </mergeCells>
  <printOptions/>
  <pageMargins left="0.75" right="0.75" top="0.51" bottom="0.5" header="0.39" footer="0.5"/>
  <pageSetup horizontalDpi="600" verticalDpi="600" orientation="portrait" paperSize="9" scale="98" r:id="rId1"/>
  <headerFooter alignWithMargins="0">
    <oddHeader>&amp;C14
</oddHeader>
  </headerFooter>
</worksheet>
</file>

<file path=xl/worksheets/sheet8.xml><?xml version="1.0" encoding="utf-8"?>
<worksheet xmlns="http://schemas.openxmlformats.org/spreadsheetml/2006/main" xmlns:r="http://schemas.openxmlformats.org/officeDocument/2006/relationships">
  <dimension ref="A1:O19"/>
  <sheetViews>
    <sheetView workbookViewId="0" topLeftCell="A1">
      <selection activeCell="M18" sqref="M18"/>
    </sheetView>
  </sheetViews>
  <sheetFormatPr defaultColWidth="9.33203125" defaultRowHeight="12.75"/>
  <cols>
    <col min="1" max="1" width="9.33203125" style="79" customWidth="1"/>
    <col min="2" max="2" width="35.5" style="79" customWidth="1"/>
    <col min="3" max="3" width="9.83203125" style="79" customWidth="1"/>
    <col min="4" max="14" width="8.33203125" style="79" customWidth="1"/>
    <col min="15" max="15" width="4.16015625" style="79" customWidth="1"/>
    <col min="16" max="16384" width="8.83203125" style="79" customWidth="1"/>
  </cols>
  <sheetData>
    <row r="1" spans="1:15" ht="27.75" customHeight="1">
      <c r="A1" s="169" t="s">
        <v>258</v>
      </c>
      <c r="O1" s="525">
        <v>15</v>
      </c>
    </row>
    <row r="2" spans="1:15" ht="19.5" customHeight="1">
      <c r="A2" s="152"/>
      <c r="J2" s="79" t="s">
        <v>52</v>
      </c>
      <c r="O2" s="587"/>
    </row>
    <row r="3" spans="5:15" ht="12.75">
      <c r="E3" s="101"/>
      <c r="F3" s="101"/>
      <c r="G3" s="101"/>
      <c r="H3" s="101"/>
      <c r="I3" s="101"/>
      <c r="J3" s="101"/>
      <c r="K3" s="101"/>
      <c r="L3" s="101"/>
      <c r="M3" s="101"/>
      <c r="N3" s="101"/>
      <c r="O3" s="587"/>
    </row>
    <row r="4" spans="1:15" ht="33.75" customHeight="1">
      <c r="A4" s="588" t="s">
        <v>53</v>
      </c>
      <c r="B4" s="590" t="s">
        <v>15</v>
      </c>
      <c r="C4" s="592" t="s">
        <v>9</v>
      </c>
      <c r="D4" s="593" t="s">
        <v>202</v>
      </c>
      <c r="E4" s="565">
        <v>2005</v>
      </c>
      <c r="F4" s="566"/>
      <c r="G4" s="566"/>
      <c r="H4" s="566"/>
      <c r="I4" s="567"/>
      <c r="J4" s="565">
        <v>2006</v>
      </c>
      <c r="K4" s="566"/>
      <c r="L4" s="566"/>
      <c r="M4" s="566"/>
      <c r="N4" s="567"/>
      <c r="O4" s="587"/>
    </row>
    <row r="5" spans="1:15" ht="24" customHeight="1">
      <c r="A5" s="589"/>
      <c r="B5" s="591"/>
      <c r="C5" s="585"/>
      <c r="D5" s="594"/>
      <c r="E5" s="154" t="s">
        <v>140</v>
      </c>
      <c r="F5" s="154" t="s">
        <v>6</v>
      </c>
      <c r="G5" s="154" t="s">
        <v>141</v>
      </c>
      <c r="H5" s="155" t="s">
        <v>212</v>
      </c>
      <c r="I5" s="271" t="s">
        <v>221</v>
      </c>
      <c r="J5" s="155" t="s">
        <v>140</v>
      </c>
      <c r="K5" s="154" t="s">
        <v>144</v>
      </c>
      <c r="L5" s="155" t="s">
        <v>259</v>
      </c>
      <c r="M5" s="155" t="s">
        <v>260</v>
      </c>
      <c r="N5" s="271" t="s">
        <v>221</v>
      </c>
      <c r="O5" s="587"/>
    </row>
    <row r="6" spans="1:15" ht="30.75" customHeight="1">
      <c r="A6" s="156"/>
      <c r="B6" s="157" t="s">
        <v>55</v>
      </c>
      <c r="C6" s="289">
        <v>10000</v>
      </c>
      <c r="D6" s="365">
        <v>111.1</v>
      </c>
      <c r="E6" s="366">
        <v>123.6</v>
      </c>
      <c r="F6" s="366">
        <v>124.8</v>
      </c>
      <c r="G6" s="366">
        <v>134.1</v>
      </c>
      <c r="H6" s="366">
        <v>132.7</v>
      </c>
      <c r="I6" s="372">
        <f>(E6+F6+G6+H6)/4</f>
        <v>128.8</v>
      </c>
      <c r="J6" s="366">
        <v>137.8</v>
      </c>
      <c r="K6" s="366">
        <v>141.1</v>
      </c>
      <c r="L6" s="366">
        <v>148.3</v>
      </c>
      <c r="M6" s="366">
        <v>153.3</v>
      </c>
      <c r="N6" s="372">
        <f>(J6+K6+L6+M6)/4</f>
        <v>145.125</v>
      </c>
      <c r="O6" s="587"/>
    </row>
    <row r="7" spans="1:15" ht="30.75" customHeight="1">
      <c r="A7" s="158">
        <v>0</v>
      </c>
      <c r="B7" s="159" t="s">
        <v>17</v>
      </c>
      <c r="C7" s="213">
        <v>1621</v>
      </c>
      <c r="D7" s="382">
        <v>112.225</v>
      </c>
      <c r="E7" s="368">
        <v>121.2</v>
      </c>
      <c r="F7" s="368">
        <v>123</v>
      </c>
      <c r="G7" s="368">
        <v>129.2</v>
      </c>
      <c r="H7" s="368">
        <v>124.9</v>
      </c>
      <c r="I7" s="373">
        <f aca="true" t="shared" si="0" ref="I7:I14">(E7+F7+G7+H7)/4</f>
        <v>124.57499999999999</v>
      </c>
      <c r="J7" s="368">
        <v>135.2</v>
      </c>
      <c r="K7" s="368">
        <v>142.1</v>
      </c>
      <c r="L7" s="368">
        <v>152.4</v>
      </c>
      <c r="M7" s="368">
        <v>157.1</v>
      </c>
      <c r="N7" s="373">
        <f aca="true" t="shared" si="1" ref="N7:N14">(J7+K7+L7+M7)/4</f>
        <v>146.7</v>
      </c>
      <c r="O7" s="587"/>
    </row>
    <row r="8" spans="1:15" ht="30.75" customHeight="1">
      <c r="A8" s="160">
        <v>2</v>
      </c>
      <c r="B8" s="161" t="s">
        <v>23</v>
      </c>
      <c r="C8" s="213">
        <v>221</v>
      </c>
      <c r="D8" s="382">
        <v>116.11358692774255</v>
      </c>
      <c r="E8" s="368">
        <v>126.9</v>
      </c>
      <c r="F8" s="368">
        <v>131.4</v>
      </c>
      <c r="G8" s="368">
        <v>129.8</v>
      </c>
      <c r="H8" s="368">
        <v>136.3</v>
      </c>
      <c r="I8" s="373">
        <f t="shared" si="0"/>
        <v>131.10000000000002</v>
      </c>
      <c r="J8" s="368">
        <v>140.3</v>
      </c>
      <c r="K8" s="368">
        <v>144.4</v>
      </c>
      <c r="L8" s="368">
        <v>149.5</v>
      </c>
      <c r="M8" s="368">
        <v>152.9</v>
      </c>
      <c r="N8" s="373">
        <f t="shared" si="1"/>
        <v>146.775</v>
      </c>
      <c r="O8" s="587"/>
    </row>
    <row r="9" spans="1:15" ht="30.75" customHeight="1">
      <c r="A9" s="162">
        <v>3</v>
      </c>
      <c r="B9" s="163" t="s">
        <v>56</v>
      </c>
      <c r="C9" s="213">
        <v>1789</v>
      </c>
      <c r="D9" s="382">
        <v>124.5</v>
      </c>
      <c r="E9" s="368">
        <v>163.5</v>
      </c>
      <c r="F9" s="368">
        <v>167.1</v>
      </c>
      <c r="G9" s="368">
        <v>205.2</v>
      </c>
      <c r="H9" s="368">
        <v>189.2</v>
      </c>
      <c r="I9" s="373">
        <f t="shared" si="0"/>
        <v>181.25</v>
      </c>
      <c r="J9" s="368">
        <v>201.3</v>
      </c>
      <c r="K9" s="368">
        <v>210.2</v>
      </c>
      <c r="L9" s="368">
        <v>222</v>
      </c>
      <c r="M9" s="368">
        <v>223.3</v>
      </c>
      <c r="N9" s="373">
        <f t="shared" si="1"/>
        <v>214.2</v>
      </c>
      <c r="O9" s="587"/>
    </row>
    <row r="10" spans="1:15" ht="30.75" customHeight="1">
      <c r="A10" s="162">
        <v>4</v>
      </c>
      <c r="B10" s="163" t="s">
        <v>57</v>
      </c>
      <c r="C10" s="213">
        <v>113</v>
      </c>
      <c r="D10" s="382">
        <v>111.125</v>
      </c>
      <c r="E10" s="368">
        <v>112.1</v>
      </c>
      <c r="F10" s="368">
        <v>110.2</v>
      </c>
      <c r="G10" s="368">
        <v>108.6</v>
      </c>
      <c r="H10" s="368">
        <v>114.3</v>
      </c>
      <c r="I10" s="373">
        <f t="shared" si="0"/>
        <v>111.3</v>
      </c>
      <c r="J10" s="368">
        <v>115.4</v>
      </c>
      <c r="K10" s="368">
        <v>109.1</v>
      </c>
      <c r="L10" s="368">
        <v>115.1</v>
      </c>
      <c r="M10" s="368">
        <v>135.9</v>
      </c>
      <c r="N10" s="373">
        <f t="shared" si="1"/>
        <v>118.875</v>
      </c>
      <c r="O10" s="587"/>
    </row>
    <row r="11" spans="1:15" ht="30.75" customHeight="1">
      <c r="A11" s="162">
        <v>5</v>
      </c>
      <c r="B11" s="163" t="s">
        <v>58</v>
      </c>
      <c r="C11" s="213">
        <v>467</v>
      </c>
      <c r="D11" s="382">
        <v>103.7448939727703</v>
      </c>
      <c r="E11" s="368">
        <v>112.7</v>
      </c>
      <c r="F11" s="368">
        <v>113.1</v>
      </c>
      <c r="G11" s="368">
        <v>112.7</v>
      </c>
      <c r="H11" s="368">
        <v>114.1</v>
      </c>
      <c r="I11" s="373">
        <f t="shared" si="0"/>
        <v>113.15</v>
      </c>
      <c r="J11" s="368">
        <v>115.8</v>
      </c>
      <c r="K11" s="368">
        <v>120.4</v>
      </c>
      <c r="L11" s="368">
        <v>124.7</v>
      </c>
      <c r="M11" s="368">
        <v>130.1</v>
      </c>
      <c r="N11" s="373">
        <f t="shared" si="1"/>
        <v>122.75</v>
      </c>
      <c r="O11" s="587"/>
    </row>
    <row r="12" spans="1:15" ht="30.75" customHeight="1">
      <c r="A12" s="162">
        <v>6</v>
      </c>
      <c r="B12" s="163" t="s">
        <v>26</v>
      </c>
      <c r="C12" s="213">
        <v>3776</v>
      </c>
      <c r="D12" s="382">
        <v>108.6</v>
      </c>
      <c r="E12" s="368">
        <v>114.6</v>
      </c>
      <c r="F12" s="368">
        <v>115.1</v>
      </c>
      <c r="G12" s="368">
        <v>119.2</v>
      </c>
      <c r="H12" s="368">
        <v>122.5</v>
      </c>
      <c r="I12" s="373">
        <f t="shared" si="0"/>
        <v>117.85</v>
      </c>
      <c r="J12" s="368">
        <v>124.4</v>
      </c>
      <c r="K12" s="368">
        <v>124.2</v>
      </c>
      <c r="L12" s="368">
        <v>130.4</v>
      </c>
      <c r="M12" s="368">
        <v>134.7</v>
      </c>
      <c r="N12" s="373">
        <f t="shared" si="1"/>
        <v>128.425</v>
      </c>
      <c r="O12" s="587"/>
    </row>
    <row r="13" spans="1:15" ht="30.75" customHeight="1">
      <c r="A13" s="162">
        <v>7</v>
      </c>
      <c r="B13" s="161" t="s">
        <v>59</v>
      </c>
      <c r="C13" s="213">
        <v>1134</v>
      </c>
      <c r="D13" s="382">
        <v>102.5659199073154</v>
      </c>
      <c r="E13" s="368">
        <v>108.4</v>
      </c>
      <c r="F13" s="368">
        <v>108.5</v>
      </c>
      <c r="G13" s="368">
        <v>108.3</v>
      </c>
      <c r="H13" s="368">
        <v>109.8</v>
      </c>
      <c r="I13" s="373">
        <f t="shared" si="0"/>
        <v>108.75</v>
      </c>
      <c r="J13" s="368">
        <v>110.9</v>
      </c>
      <c r="K13" s="368">
        <v>114.7</v>
      </c>
      <c r="L13" s="368">
        <v>118.6</v>
      </c>
      <c r="M13" s="368">
        <v>124</v>
      </c>
      <c r="N13" s="373">
        <f t="shared" si="1"/>
        <v>117.05000000000001</v>
      </c>
      <c r="O13" s="587"/>
    </row>
    <row r="14" spans="1:15" ht="30.75" customHeight="1">
      <c r="A14" s="164">
        <v>8</v>
      </c>
      <c r="B14" s="165" t="s">
        <v>33</v>
      </c>
      <c r="C14" s="291">
        <v>879</v>
      </c>
      <c r="D14" s="391">
        <v>106.07934561378315</v>
      </c>
      <c r="E14" s="369">
        <v>111.4</v>
      </c>
      <c r="F14" s="369">
        <v>110.9</v>
      </c>
      <c r="G14" s="369">
        <v>112.2</v>
      </c>
      <c r="H14" s="369">
        <v>117.1</v>
      </c>
      <c r="I14" s="374">
        <f t="shared" si="0"/>
        <v>112.9</v>
      </c>
      <c r="J14" s="369">
        <v>119.6</v>
      </c>
      <c r="K14" s="369">
        <v>119.3</v>
      </c>
      <c r="L14" s="369">
        <v>122.4</v>
      </c>
      <c r="M14" s="369">
        <v>136.3</v>
      </c>
      <c r="N14" s="374">
        <f t="shared" si="1"/>
        <v>124.39999999999999</v>
      </c>
      <c r="O14" s="587"/>
    </row>
    <row r="15" ht="12.75">
      <c r="O15" s="587"/>
    </row>
    <row r="16" spans="1:15" ht="12.75">
      <c r="A16" s="167" t="s">
        <v>151</v>
      </c>
      <c r="O16" s="587"/>
    </row>
    <row r="17" spans="1:15" ht="12.75">
      <c r="A17" s="79" t="s">
        <v>61</v>
      </c>
      <c r="O17" s="587"/>
    </row>
    <row r="18" spans="1:15" ht="13.5">
      <c r="A18" s="168" t="s">
        <v>32</v>
      </c>
      <c r="O18" s="587"/>
    </row>
    <row r="19" ht="12.75">
      <c r="O19" s="587"/>
    </row>
  </sheetData>
  <mergeCells count="7">
    <mergeCell ref="O1:O19"/>
    <mergeCell ref="A4:A5"/>
    <mergeCell ref="B4:B5"/>
    <mergeCell ref="C4:C5"/>
    <mergeCell ref="D4:D5"/>
    <mergeCell ref="E4:I4"/>
    <mergeCell ref="J4:N4"/>
  </mergeCells>
  <printOptions/>
  <pageMargins left="0.52" right="0.19" top="0.79" bottom="0.54" header="0.5" footer="0.35"/>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O105"/>
  <sheetViews>
    <sheetView tabSelected="1" workbookViewId="0" topLeftCell="A1">
      <selection activeCell="M29" sqref="M29"/>
    </sheetView>
  </sheetViews>
  <sheetFormatPr defaultColWidth="9.33203125" defaultRowHeight="12.75"/>
  <cols>
    <col min="1" max="1" width="9" style="79" customWidth="1"/>
    <col min="2" max="2" width="47.66015625" style="79" customWidth="1"/>
    <col min="3" max="3" width="8.16015625" style="79" customWidth="1"/>
    <col min="4" max="4" width="8.5" style="79" customWidth="1"/>
    <col min="5" max="11" width="8.16015625" style="79" customWidth="1"/>
    <col min="12" max="12" width="8.33203125" style="79" customWidth="1"/>
    <col min="13" max="14" width="8.16015625" style="79" customWidth="1"/>
    <col min="15" max="15" width="3.5" style="79" customWidth="1"/>
    <col min="16" max="16" width="4.5" style="79" customWidth="1"/>
    <col min="17" max="16384" width="11.5" style="79" customWidth="1"/>
  </cols>
  <sheetData>
    <row r="1" spans="1:15" ht="27" customHeight="1">
      <c r="A1" s="169" t="s">
        <v>263</v>
      </c>
      <c r="B1" s="167"/>
      <c r="C1" s="172"/>
      <c r="D1" s="172"/>
      <c r="E1" s="172"/>
      <c r="F1" s="172"/>
      <c r="G1" s="172"/>
      <c r="H1" s="172"/>
      <c r="I1" s="172"/>
      <c r="J1" s="172"/>
      <c r="K1" s="172"/>
      <c r="L1" s="172"/>
      <c r="M1" s="172"/>
      <c r="N1" s="172"/>
      <c r="O1" s="595">
        <v>16</v>
      </c>
    </row>
    <row r="2" spans="1:15" ht="18.75" customHeight="1">
      <c r="A2" s="152"/>
      <c r="B2" s="167"/>
      <c r="C2" s="172"/>
      <c r="D2" s="172"/>
      <c r="E2" s="172"/>
      <c r="F2" s="172"/>
      <c r="J2" s="172" t="s">
        <v>62</v>
      </c>
      <c r="K2" s="172"/>
      <c r="L2" s="172"/>
      <c r="M2" s="172"/>
      <c r="N2" s="172"/>
      <c r="O2" s="596"/>
    </row>
    <row r="3" spans="1:15" ht="15.75" customHeight="1">
      <c r="A3" s="152"/>
      <c r="B3" s="167"/>
      <c r="C3" s="172"/>
      <c r="D3" s="172"/>
      <c r="E3" s="172"/>
      <c r="F3" s="172"/>
      <c r="G3" s="172"/>
      <c r="H3" s="172"/>
      <c r="I3" s="172"/>
      <c r="J3" s="172"/>
      <c r="K3" s="172"/>
      <c r="L3" s="172"/>
      <c r="M3" s="172"/>
      <c r="N3" s="172"/>
      <c r="O3" s="596"/>
    </row>
    <row r="4" spans="1:15" ht="20.25" customHeight="1">
      <c r="A4" s="588" t="s">
        <v>63</v>
      </c>
      <c r="B4" s="590" t="s">
        <v>15</v>
      </c>
      <c r="C4" s="592" t="s">
        <v>9</v>
      </c>
      <c r="D4" s="593" t="s">
        <v>202</v>
      </c>
      <c r="E4" s="565">
        <v>2005</v>
      </c>
      <c r="F4" s="566"/>
      <c r="G4" s="566"/>
      <c r="H4" s="566"/>
      <c r="I4" s="567"/>
      <c r="J4" s="565">
        <v>2006</v>
      </c>
      <c r="K4" s="566"/>
      <c r="L4" s="566"/>
      <c r="M4" s="566"/>
      <c r="N4" s="567"/>
      <c r="O4" s="596"/>
    </row>
    <row r="5" spans="1:15" ht="19.5" customHeight="1">
      <c r="A5" s="589"/>
      <c r="B5" s="597"/>
      <c r="C5" s="598"/>
      <c r="D5" s="599"/>
      <c r="E5" s="155" t="s">
        <v>140</v>
      </c>
      <c r="F5" s="155" t="s">
        <v>144</v>
      </c>
      <c r="G5" s="155" t="s">
        <v>141</v>
      </c>
      <c r="H5" s="155" t="s">
        <v>212</v>
      </c>
      <c r="I5" s="100" t="s">
        <v>221</v>
      </c>
      <c r="J5" s="155" t="s">
        <v>5</v>
      </c>
      <c r="K5" s="155" t="s">
        <v>144</v>
      </c>
      <c r="L5" s="155" t="s">
        <v>262</v>
      </c>
      <c r="M5" s="155" t="s">
        <v>261</v>
      </c>
      <c r="N5" s="271" t="s">
        <v>221</v>
      </c>
      <c r="O5" s="596"/>
    </row>
    <row r="6" spans="1:15" ht="24" customHeight="1">
      <c r="A6" s="173"/>
      <c r="B6" s="42" t="s">
        <v>55</v>
      </c>
      <c r="C6" s="375">
        <v>10000</v>
      </c>
      <c r="D6" s="174">
        <v>111.1</v>
      </c>
      <c r="E6" s="170">
        <v>123.6</v>
      </c>
      <c r="F6" s="170">
        <v>124.8</v>
      </c>
      <c r="G6" s="170">
        <v>134.1</v>
      </c>
      <c r="H6" s="170">
        <v>132.7</v>
      </c>
      <c r="I6" s="283">
        <f>(E6+F6+G6+H6)/4</f>
        <v>128.8</v>
      </c>
      <c r="J6" s="170">
        <v>137.8</v>
      </c>
      <c r="K6" s="170">
        <v>141.1</v>
      </c>
      <c r="L6" s="170">
        <v>148.3</v>
      </c>
      <c r="M6" s="170">
        <v>153.3</v>
      </c>
      <c r="N6" s="283">
        <f aca="true" t="shared" si="0" ref="N6:N11">(J6+K6+L6+M6)/4</f>
        <v>145.125</v>
      </c>
      <c r="O6" s="596"/>
    </row>
    <row r="7" spans="1:15" s="177" customFormat="1" ht="19.5" customHeight="1">
      <c r="A7" s="175" t="s">
        <v>64</v>
      </c>
      <c r="B7" s="176" t="s">
        <v>17</v>
      </c>
      <c r="C7" s="213">
        <v>1621</v>
      </c>
      <c r="D7" s="421">
        <v>112.225</v>
      </c>
      <c r="E7" s="193">
        <v>121.2</v>
      </c>
      <c r="F7" s="193">
        <v>123</v>
      </c>
      <c r="G7" s="193">
        <v>129.2</v>
      </c>
      <c r="H7" s="193">
        <v>124.9</v>
      </c>
      <c r="I7" s="207">
        <f aca="true" t="shared" si="1" ref="I7:I25">(E7+F7+G7+H7)/4</f>
        <v>124.57499999999999</v>
      </c>
      <c r="J7" s="193">
        <v>135.2</v>
      </c>
      <c r="K7" s="193">
        <v>142.1</v>
      </c>
      <c r="L7" s="193">
        <v>152.4</v>
      </c>
      <c r="M7" s="193">
        <v>157.1</v>
      </c>
      <c r="N7" s="207">
        <f t="shared" si="0"/>
        <v>146.7</v>
      </c>
      <c r="O7" s="596"/>
    </row>
    <row r="8" spans="1:15" s="177" customFormat="1" ht="15.75" customHeight="1">
      <c r="A8" s="178" t="s">
        <v>65</v>
      </c>
      <c r="B8" s="179" t="s">
        <v>66</v>
      </c>
      <c r="C8" s="214">
        <v>101</v>
      </c>
      <c r="D8" s="422">
        <v>113.60628566457366</v>
      </c>
      <c r="E8" s="171">
        <v>117.7</v>
      </c>
      <c r="F8" s="171">
        <v>118.4</v>
      </c>
      <c r="G8" s="171">
        <v>125.1</v>
      </c>
      <c r="H8" s="171">
        <v>123.4</v>
      </c>
      <c r="I8" s="208">
        <f t="shared" si="1"/>
        <v>121.15</v>
      </c>
      <c r="J8" s="171">
        <v>123.9</v>
      </c>
      <c r="K8" s="171">
        <v>127.4</v>
      </c>
      <c r="L8" s="171">
        <v>139.4</v>
      </c>
      <c r="M8" s="171">
        <v>146.8</v>
      </c>
      <c r="N8" s="208">
        <f t="shared" si="0"/>
        <v>134.375</v>
      </c>
      <c r="O8" s="596"/>
    </row>
    <row r="9" spans="1:15" s="177" customFormat="1" ht="15.75" customHeight="1">
      <c r="A9" s="178" t="s">
        <v>67</v>
      </c>
      <c r="B9" s="179" t="s">
        <v>68</v>
      </c>
      <c r="C9" s="214">
        <v>266</v>
      </c>
      <c r="D9" s="422">
        <v>103.3788816476668</v>
      </c>
      <c r="E9" s="171">
        <v>118.8</v>
      </c>
      <c r="F9" s="171">
        <v>120.5</v>
      </c>
      <c r="G9" s="171">
        <v>131.8</v>
      </c>
      <c r="H9" s="171">
        <v>131.5</v>
      </c>
      <c r="I9" s="208">
        <f t="shared" si="1"/>
        <v>125.65</v>
      </c>
      <c r="J9" s="171">
        <v>128.5</v>
      </c>
      <c r="K9" s="171">
        <v>129.3</v>
      </c>
      <c r="L9" s="171">
        <v>130</v>
      </c>
      <c r="M9" s="171">
        <v>133.8</v>
      </c>
      <c r="N9" s="208">
        <f t="shared" si="0"/>
        <v>130.4</v>
      </c>
      <c r="O9" s="596"/>
    </row>
    <row r="10" spans="1:15" s="177" customFormat="1" ht="23.25" customHeight="1">
      <c r="A10" s="178" t="s">
        <v>69</v>
      </c>
      <c r="B10" s="180" t="s">
        <v>70</v>
      </c>
      <c r="C10" s="214">
        <v>388</v>
      </c>
      <c r="D10" s="422">
        <v>131.124448199685</v>
      </c>
      <c r="E10" s="171">
        <v>135.3</v>
      </c>
      <c r="F10" s="171">
        <v>137.9</v>
      </c>
      <c r="G10" s="171">
        <v>146.8</v>
      </c>
      <c r="H10" s="171">
        <v>119.7</v>
      </c>
      <c r="I10" s="208">
        <f t="shared" si="1"/>
        <v>134.925</v>
      </c>
      <c r="J10" s="171">
        <v>168.9</v>
      </c>
      <c r="K10" s="171">
        <v>194.2</v>
      </c>
      <c r="L10" s="171">
        <v>228.8</v>
      </c>
      <c r="M10" s="171">
        <v>229.5</v>
      </c>
      <c r="N10" s="208">
        <f t="shared" si="0"/>
        <v>205.35000000000002</v>
      </c>
      <c r="O10" s="596"/>
    </row>
    <row r="11" spans="1:15" s="177" customFormat="1" ht="15.75" customHeight="1">
      <c r="A11" s="178" t="s">
        <v>71</v>
      </c>
      <c r="B11" s="179" t="s">
        <v>72</v>
      </c>
      <c r="C11" s="214">
        <v>472</v>
      </c>
      <c r="D11" s="422">
        <v>104.275</v>
      </c>
      <c r="E11" s="171">
        <v>117.8</v>
      </c>
      <c r="F11" s="171">
        <v>119.9</v>
      </c>
      <c r="G11" s="171">
        <v>120</v>
      </c>
      <c r="H11" s="171">
        <v>122.6</v>
      </c>
      <c r="I11" s="208">
        <f t="shared" si="1"/>
        <v>120.07499999999999</v>
      </c>
      <c r="J11" s="171">
        <v>123.6</v>
      </c>
      <c r="K11" s="171">
        <v>123.2</v>
      </c>
      <c r="L11" s="171">
        <v>125.7</v>
      </c>
      <c r="M11" s="171">
        <v>130.6</v>
      </c>
      <c r="N11" s="208">
        <f t="shared" si="0"/>
        <v>125.775</v>
      </c>
      <c r="O11" s="596"/>
    </row>
    <row r="12" spans="1:15" s="177" customFormat="1" ht="8.25" customHeight="1">
      <c r="A12" s="178"/>
      <c r="B12" s="181" t="s">
        <v>73</v>
      </c>
      <c r="C12" s="214"/>
      <c r="D12" s="423"/>
      <c r="E12" s="424"/>
      <c r="F12" s="424"/>
      <c r="G12" s="424"/>
      <c r="H12" s="424"/>
      <c r="I12" s="425"/>
      <c r="J12" s="424"/>
      <c r="K12" s="424"/>
      <c r="L12" s="424"/>
      <c r="M12" s="424"/>
      <c r="N12" s="425"/>
      <c r="O12" s="596"/>
    </row>
    <row r="13" spans="1:15" s="177" customFormat="1" ht="15" customHeight="1">
      <c r="A13" s="178"/>
      <c r="B13" s="181" t="s">
        <v>74</v>
      </c>
      <c r="C13" s="215">
        <v>196</v>
      </c>
      <c r="D13" s="426">
        <v>88.675</v>
      </c>
      <c r="E13" s="201">
        <v>110.3</v>
      </c>
      <c r="F13" s="201">
        <v>113.9</v>
      </c>
      <c r="G13" s="201">
        <v>112</v>
      </c>
      <c r="H13" s="201">
        <v>116.1</v>
      </c>
      <c r="I13" s="209">
        <f t="shared" si="1"/>
        <v>113.07499999999999</v>
      </c>
      <c r="J13" s="201">
        <v>116.9</v>
      </c>
      <c r="K13" s="201">
        <v>114.3</v>
      </c>
      <c r="L13" s="201">
        <v>118.7</v>
      </c>
      <c r="M13" s="201">
        <v>125.2</v>
      </c>
      <c r="N13" s="209">
        <f aca="true" t="shared" si="2" ref="N13:N18">(J13+K13+L13+M13)/4</f>
        <v>118.77499999999999</v>
      </c>
      <c r="O13" s="596"/>
    </row>
    <row r="14" spans="1:15" s="177" customFormat="1" ht="15.75" customHeight="1">
      <c r="A14" s="178" t="s">
        <v>75</v>
      </c>
      <c r="B14" s="179" t="s">
        <v>76</v>
      </c>
      <c r="C14" s="214">
        <v>227</v>
      </c>
      <c r="D14" s="422">
        <v>109.3</v>
      </c>
      <c r="E14" s="171">
        <v>111.7</v>
      </c>
      <c r="F14" s="171">
        <v>114.7</v>
      </c>
      <c r="G14" s="171">
        <v>126.8</v>
      </c>
      <c r="H14" s="171">
        <v>137</v>
      </c>
      <c r="I14" s="208">
        <f t="shared" si="1"/>
        <v>122.55</v>
      </c>
      <c r="J14" s="171">
        <v>126.7</v>
      </c>
      <c r="K14" s="171">
        <v>127.3</v>
      </c>
      <c r="L14" s="171">
        <v>125.9</v>
      </c>
      <c r="M14" s="171">
        <v>134.5</v>
      </c>
      <c r="N14" s="208">
        <f t="shared" si="2"/>
        <v>128.6</v>
      </c>
      <c r="O14" s="596"/>
    </row>
    <row r="15" spans="1:15" s="177" customFormat="1" ht="24.75" customHeight="1">
      <c r="A15" s="178" t="s">
        <v>77</v>
      </c>
      <c r="B15" s="180" t="s">
        <v>78</v>
      </c>
      <c r="C15" s="214">
        <v>167</v>
      </c>
      <c r="D15" s="422">
        <v>107.825</v>
      </c>
      <c r="E15" s="171">
        <v>117.1</v>
      </c>
      <c r="F15" s="171">
        <v>115.5</v>
      </c>
      <c r="G15" s="171">
        <v>116.1</v>
      </c>
      <c r="H15" s="171">
        <v>117.8</v>
      </c>
      <c r="I15" s="208">
        <f t="shared" si="1"/>
        <v>116.625</v>
      </c>
      <c r="J15" s="171">
        <v>119.2</v>
      </c>
      <c r="K15" s="171">
        <v>123.7</v>
      </c>
      <c r="L15" s="171">
        <v>129.9</v>
      </c>
      <c r="M15" s="171">
        <v>137.5</v>
      </c>
      <c r="N15" s="208">
        <f t="shared" si="2"/>
        <v>127.575</v>
      </c>
      <c r="O15" s="596"/>
    </row>
    <row r="16" spans="1:15" s="177" customFormat="1" ht="19.5" customHeight="1">
      <c r="A16" s="182" t="s">
        <v>79</v>
      </c>
      <c r="B16" s="183" t="s">
        <v>23</v>
      </c>
      <c r="C16" s="213">
        <v>221</v>
      </c>
      <c r="D16" s="421">
        <v>116.11358692774255</v>
      </c>
      <c r="E16" s="193">
        <v>126.9</v>
      </c>
      <c r="F16" s="193">
        <v>131.4</v>
      </c>
      <c r="G16" s="193">
        <v>129.8</v>
      </c>
      <c r="H16" s="193">
        <v>136.3</v>
      </c>
      <c r="I16" s="207">
        <f t="shared" si="1"/>
        <v>131.10000000000002</v>
      </c>
      <c r="J16" s="193">
        <v>140.3</v>
      </c>
      <c r="K16" s="193">
        <v>144.4</v>
      </c>
      <c r="L16" s="193">
        <v>149.5</v>
      </c>
      <c r="M16" s="193">
        <v>152.9</v>
      </c>
      <c r="N16" s="207">
        <f t="shared" si="2"/>
        <v>146.775</v>
      </c>
      <c r="O16" s="596"/>
    </row>
    <row r="17" spans="1:15" s="177" customFormat="1" ht="15.75" customHeight="1">
      <c r="A17" s="178" t="s">
        <v>80</v>
      </c>
      <c r="B17" s="179" t="s">
        <v>81</v>
      </c>
      <c r="C17" s="214">
        <v>102</v>
      </c>
      <c r="D17" s="422">
        <v>118.68931265433132</v>
      </c>
      <c r="E17" s="171">
        <v>135.6</v>
      </c>
      <c r="F17" s="171">
        <v>142.4</v>
      </c>
      <c r="G17" s="171">
        <v>139.1</v>
      </c>
      <c r="H17" s="171">
        <v>141.8</v>
      </c>
      <c r="I17" s="208">
        <f t="shared" si="1"/>
        <v>139.72500000000002</v>
      </c>
      <c r="J17" s="171">
        <v>148.8</v>
      </c>
      <c r="K17" s="171">
        <v>157.7</v>
      </c>
      <c r="L17" s="171">
        <v>151.8</v>
      </c>
      <c r="M17" s="171">
        <v>157.3</v>
      </c>
      <c r="N17" s="208">
        <f t="shared" si="2"/>
        <v>153.9</v>
      </c>
      <c r="O17" s="596"/>
    </row>
    <row r="18" spans="1:15" s="177" customFormat="1" ht="14.25" customHeight="1">
      <c r="A18" s="178" t="s">
        <v>82</v>
      </c>
      <c r="B18" s="180" t="s">
        <v>180</v>
      </c>
      <c r="C18" s="214">
        <v>119</v>
      </c>
      <c r="D18" s="422">
        <v>113.94153630495217</v>
      </c>
      <c r="E18" s="171">
        <v>119.5</v>
      </c>
      <c r="F18" s="171">
        <v>121.9</v>
      </c>
      <c r="G18" s="171">
        <v>121.9</v>
      </c>
      <c r="H18" s="171">
        <v>131.7</v>
      </c>
      <c r="I18" s="208">
        <f t="shared" si="1"/>
        <v>123.75</v>
      </c>
      <c r="J18" s="171">
        <v>133</v>
      </c>
      <c r="K18" s="171">
        <v>133</v>
      </c>
      <c r="L18" s="171">
        <v>147.6</v>
      </c>
      <c r="M18" s="171">
        <v>149.1</v>
      </c>
      <c r="N18" s="208">
        <f t="shared" si="2"/>
        <v>140.675</v>
      </c>
      <c r="O18" s="596"/>
    </row>
    <row r="19" spans="1:15" s="177" customFormat="1" ht="12" customHeight="1">
      <c r="A19" s="178"/>
      <c r="B19" s="180" t="s">
        <v>179</v>
      </c>
      <c r="C19" s="214"/>
      <c r="D19" s="422"/>
      <c r="E19" s="171"/>
      <c r="F19" s="171"/>
      <c r="G19" s="171"/>
      <c r="H19" s="171"/>
      <c r="I19" s="208"/>
      <c r="J19" s="171"/>
      <c r="K19" s="171"/>
      <c r="L19" s="171"/>
      <c r="M19" s="171"/>
      <c r="N19" s="208"/>
      <c r="O19" s="596"/>
    </row>
    <row r="20" spans="1:15" s="185" customFormat="1" ht="24" customHeight="1">
      <c r="A20" s="176" t="s">
        <v>83</v>
      </c>
      <c r="B20" s="184" t="s">
        <v>56</v>
      </c>
      <c r="C20" s="213">
        <v>1789</v>
      </c>
      <c r="D20" s="421">
        <v>124.5</v>
      </c>
      <c r="E20" s="193">
        <v>163.5</v>
      </c>
      <c r="F20" s="193">
        <v>167.1</v>
      </c>
      <c r="G20" s="193">
        <v>205.2</v>
      </c>
      <c r="H20" s="193">
        <v>189.2</v>
      </c>
      <c r="I20" s="207">
        <f t="shared" si="1"/>
        <v>181.25</v>
      </c>
      <c r="J20" s="193">
        <v>201.3</v>
      </c>
      <c r="K20" s="193">
        <v>210.2</v>
      </c>
      <c r="L20" s="193">
        <v>222</v>
      </c>
      <c r="M20" s="193">
        <v>223.3</v>
      </c>
      <c r="N20" s="207">
        <f aca="true" t="shared" si="3" ref="N20:N25">(J20+K20+L20+M20)/4</f>
        <v>214.2</v>
      </c>
      <c r="O20" s="596"/>
    </row>
    <row r="21" spans="1:15" s="177" customFormat="1" ht="15.75" customHeight="1">
      <c r="A21" s="178" t="s">
        <v>84</v>
      </c>
      <c r="B21" s="179" t="s">
        <v>85</v>
      </c>
      <c r="C21" s="214">
        <v>94</v>
      </c>
      <c r="D21" s="422">
        <v>159.9455019923086</v>
      </c>
      <c r="E21" s="171">
        <v>201.5</v>
      </c>
      <c r="F21" s="171">
        <v>198.6</v>
      </c>
      <c r="G21" s="171">
        <v>190.7</v>
      </c>
      <c r="H21" s="171">
        <v>184.4</v>
      </c>
      <c r="I21" s="208">
        <f t="shared" si="1"/>
        <v>193.79999999999998</v>
      </c>
      <c r="J21" s="171">
        <v>173.9</v>
      </c>
      <c r="K21" s="171">
        <v>172.8</v>
      </c>
      <c r="L21" s="171">
        <v>180.2</v>
      </c>
      <c r="M21" s="171">
        <v>203.8</v>
      </c>
      <c r="N21" s="208">
        <f t="shared" si="3"/>
        <v>182.675</v>
      </c>
      <c r="O21" s="596"/>
    </row>
    <row r="22" spans="1:15" s="177" customFormat="1" ht="24" customHeight="1">
      <c r="A22" s="178" t="s">
        <v>86</v>
      </c>
      <c r="B22" s="180" t="s">
        <v>87</v>
      </c>
      <c r="C22" s="214">
        <v>1554</v>
      </c>
      <c r="D22" s="422">
        <v>124.26690053128684</v>
      </c>
      <c r="E22" s="171">
        <v>164.1</v>
      </c>
      <c r="F22" s="171">
        <v>167.8</v>
      </c>
      <c r="G22" s="171">
        <v>211.5</v>
      </c>
      <c r="H22" s="171">
        <v>192.1</v>
      </c>
      <c r="I22" s="208">
        <f t="shared" si="1"/>
        <v>183.875</v>
      </c>
      <c r="J22" s="171">
        <v>203.6</v>
      </c>
      <c r="K22" s="171">
        <v>216.9</v>
      </c>
      <c r="L22" s="171">
        <v>228.5</v>
      </c>
      <c r="M22" s="171">
        <v>228.5</v>
      </c>
      <c r="N22" s="208">
        <f t="shared" si="3"/>
        <v>219.375</v>
      </c>
      <c r="O22" s="596"/>
    </row>
    <row r="23" spans="1:15" s="177" customFormat="1" ht="15.75" customHeight="1">
      <c r="A23" s="178" t="s">
        <v>88</v>
      </c>
      <c r="B23" s="179" t="s">
        <v>89</v>
      </c>
      <c r="C23" s="214">
        <v>141</v>
      </c>
      <c r="D23" s="422">
        <v>103.38247831752109</v>
      </c>
      <c r="E23" s="171">
        <v>130.6</v>
      </c>
      <c r="F23" s="171">
        <v>139.1</v>
      </c>
      <c r="G23" s="171">
        <v>145.6</v>
      </c>
      <c r="H23" s="171">
        <v>160.3</v>
      </c>
      <c r="I23" s="208">
        <f t="shared" si="1"/>
        <v>143.89999999999998</v>
      </c>
      <c r="J23" s="171">
        <v>193.1</v>
      </c>
      <c r="K23" s="171">
        <v>160.5</v>
      </c>
      <c r="L23" s="171">
        <v>178.8</v>
      </c>
      <c r="M23" s="171">
        <v>178.8</v>
      </c>
      <c r="N23" s="208">
        <f t="shared" si="3"/>
        <v>177.8</v>
      </c>
      <c r="O23" s="596"/>
    </row>
    <row r="24" spans="1:15" s="177" customFormat="1" ht="19.5" customHeight="1">
      <c r="A24" s="186" t="s">
        <v>90</v>
      </c>
      <c r="B24" s="183" t="s">
        <v>57</v>
      </c>
      <c r="C24" s="213">
        <v>113</v>
      </c>
      <c r="D24" s="421">
        <v>111.11600365227099</v>
      </c>
      <c r="E24" s="193">
        <v>112.1</v>
      </c>
      <c r="F24" s="193">
        <v>110.2</v>
      </c>
      <c r="G24" s="193">
        <v>108.6</v>
      </c>
      <c r="H24" s="193">
        <v>114.3</v>
      </c>
      <c r="I24" s="207">
        <f t="shared" si="1"/>
        <v>111.3</v>
      </c>
      <c r="J24" s="193">
        <v>115.4</v>
      </c>
      <c r="K24" s="193">
        <v>109.1</v>
      </c>
      <c r="L24" s="193">
        <v>115.1</v>
      </c>
      <c r="M24" s="193">
        <v>135.9</v>
      </c>
      <c r="N24" s="207">
        <f t="shared" si="3"/>
        <v>118.875</v>
      </c>
      <c r="O24" s="596"/>
    </row>
    <row r="25" spans="1:15" s="177" customFormat="1" ht="14.25" customHeight="1">
      <c r="A25" s="178" t="s">
        <v>91</v>
      </c>
      <c r="B25" s="180" t="s">
        <v>154</v>
      </c>
      <c r="C25" s="214">
        <v>113</v>
      </c>
      <c r="D25" s="422">
        <v>111.11600365227099</v>
      </c>
      <c r="E25" s="171">
        <v>112.1</v>
      </c>
      <c r="F25" s="171">
        <v>110.2</v>
      </c>
      <c r="G25" s="171">
        <v>108.6</v>
      </c>
      <c r="H25" s="171">
        <v>114.3</v>
      </c>
      <c r="I25" s="208">
        <f t="shared" si="1"/>
        <v>111.3</v>
      </c>
      <c r="J25" s="171">
        <v>115.4</v>
      </c>
      <c r="K25" s="171">
        <v>109.1</v>
      </c>
      <c r="L25" s="171">
        <v>115.1</v>
      </c>
      <c r="M25" s="171">
        <v>135.9</v>
      </c>
      <c r="N25" s="208">
        <f t="shared" si="3"/>
        <v>118.875</v>
      </c>
      <c r="O25" s="596"/>
    </row>
    <row r="26" spans="1:15" s="177" customFormat="1" ht="15.75" customHeight="1">
      <c r="A26" s="323"/>
      <c r="B26" s="324" t="s">
        <v>155</v>
      </c>
      <c r="C26" s="376"/>
      <c r="D26" s="166"/>
      <c r="E26" s="166"/>
      <c r="F26" s="166"/>
      <c r="G26" s="166"/>
      <c r="H26" s="166"/>
      <c r="I26" s="222"/>
      <c r="J26" s="166"/>
      <c r="K26" s="166"/>
      <c r="L26" s="166"/>
      <c r="M26" s="166"/>
      <c r="N26" s="222"/>
      <c r="O26" s="596"/>
    </row>
    <row r="27" spans="1:15" ht="6" customHeight="1">
      <c r="A27" s="167"/>
      <c r="D27" s="189"/>
      <c r="E27" s="189"/>
      <c r="F27" s="189"/>
      <c r="G27" s="189"/>
      <c r="H27" s="189"/>
      <c r="I27" s="189"/>
      <c r="J27" s="189"/>
      <c r="K27" s="189"/>
      <c r="L27" s="189"/>
      <c r="M27" s="189"/>
      <c r="N27" s="189"/>
      <c r="O27" s="596"/>
    </row>
    <row r="28" spans="1:15" ht="12.75">
      <c r="A28" s="167" t="s">
        <v>151</v>
      </c>
      <c r="D28" s="189"/>
      <c r="E28" s="189"/>
      <c r="F28" s="189"/>
      <c r="G28" s="189"/>
      <c r="H28" s="189"/>
      <c r="I28" s="189"/>
      <c r="J28" s="189"/>
      <c r="K28" s="189"/>
      <c r="L28" s="189"/>
      <c r="M28" s="189"/>
      <c r="N28" s="189"/>
      <c r="O28" s="596"/>
    </row>
    <row r="29" spans="1:15" ht="12.75">
      <c r="A29" s="79" t="s">
        <v>61</v>
      </c>
      <c r="B29" s="190"/>
      <c r="C29" s="190"/>
      <c r="D29" s="191"/>
      <c r="E29" s="191"/>
      <c r="F29" s="191"/>
      <c r="G29" s="191"/>
      <c r="H29" s="191"/>
      <c r="I29" s="191"/>
      <c r="J29" s="191"/>
      <c r="K29" s="191"/>
      <c r="L29" s="191"/>
      <c r="M29" s="191"/>
      <c r="N29" s="191"/>
      <c r="O29" s="596"/>
    </row>
    <row r="30" spans="1:15" ht="13.5">
      <c r="A30" s="168" t="s">
        <v>32</v>
      </c>
      <c r="B30" s="190"/>
      <c r="C30" s="190"/>
      <c r="D30" s="191"/>
      <c r="E30" s="191"/>
      <c r="F30" s="191"/>
      <c r="G30" s="191"/>
      <c r="H30" s="191"/>
      <c r="I30" s="191"/>
      <c r="J30" s="191"/>
      <c r="K30" s="191"/>
      <c r="L30" s="191"/>
      <c r="M30" s="191"/>
      <c r="N30" s="191"/>
      <c r="O30" s="596"/>
    </row>
    <row r="31" spans="4:14" ht="12.75">
      <c r="D31" s="189"/>
      <c r="E31" s="189"/>
      <c r="F31" s="189"/>
      <c r="G31" s="189"/>
      <c r="H31" s="189"/>
      <c r="I31" s="189"/>
      <c r="J31" s="189"/>
      <c r="K31" s="189"/>
      <c r="L31" s="189"/>
      <c r="M31" s="189"/>
      <c r="N31" s="189"/>
    </row>
    <row r="32" spans="4:14" ht="12.75">
      <c r="D32" s="189"/>
      <c r="E32" s="189"/>
      <c r="F32" s="189"/>
      <c r="G32" s="189"/>
      <c r="H32" s="189"/>
      <c r="I32" s="189"/>
      <c r="J32" s="189"/>
      <c r="K32" s="189"/>
      <c r="L32" s="189"/>
      <c r="M32" s="189"/>
      <c r="N32" s="189"/>
    </row>
    <row r="33" spans="4:14" ht="12.75">
      <c r="D33" s="189"/>
      <c r="E33" s="189"/>
      <c r="F33" s="189"/>
      <c r="G33" s="189"/>
      <c r="H33" s="189"/>
      <c r="I33" s="189"/>
      <c r="J33" s="189"/>
      <c r="K33" s="189"/>
      <c r="L33" s="189"/>
      <c r="M33" s="189"/>
      <c r="N33" s="189"/>
    </row>
    <row r="34" spans="4:14" ht="12.75">
      <c r="D34" s="189"/>
      <c r="E34" s="189"/>
      <c r="F34" s="189"/>
      <c r="G34" s="189"/>
      <c r="H34" s="189"/>
      <c r="I34" s="189"/>
      <c r="J34" s="189"/>
      <c r="K34" s="189"/>
      <c r="L34" s="189"/>
      <c r="M34" s="189"/>
      <c r="N34" s="189"/>
    </row>
    <row r="35" spans="4:14" ht="12.75">
      <c r="D35" s="189"/>
      <c r="E35" s="189"/>
      <c r="F35" s="189"/>
      <c r="G35" s="189"/>
      <c r="H35" s="189"/>
      <c r="I35" s="189"/>
      <c r="J35" s="189"/>
      <c r="K35" s="189"/>
      <c r="L35" s="189"/>
      <c r="M35" s="189"/>
      <c r="N35" s="189"/>
    </row>
    <row r="36" spans="4:14" ht="12.75">
      <c r="D36" s="189"/>
      <c r="E36" s="189"/>
      <c r="F36" s="189"/>
      <c r="G36" s="189"/>
      <c r="H36" s="189"/>
      <c r="I36" s="189"/>
      <c r="J36" s="189"/>
      <c r="K36" s="189"/>
      <c r="L36" s="189"/>
      <c r="M36" s="189"/>
      <c r="N36" s="189"/>
    </row>
    <row r="37" spans="4:14" ht="12.75">
      <c r="D37" s="189"/>
      <c r="E37" s="189"/>
      <c r="F37" s="189"/>
      <c r="G37" s="189"/>
      <c r="H37" s="189"/>
      <c r="I37" s="189"/>
      <c r="J37" s="189"/>
      <c r="K37" s="189"/>
      <c r="L37" s="189"/>
      <c r="M37" s="189"/>
      <c r="N37" s="189"/>
    </row>
    <row r="38" spans="4:14" ht="12.75">
      <c r="D38" s="189"/>
      <c r="E38" s="189"/>
      <c r="F38" s="189"/>
      <c r="G38" s="189"/>
      <c r="H38" s="189"/>
      <c r="I38" s="189"/>
      <c r="J38" s="189"/>
      <c r="K38" s="189"/>
      <c r="L38" s="189"/>
      <c r="M38" s="189"/>
      <c r="N38" s="189"/>
    </row>
    <row r="39" spans="4:14" ht="12.75">
      <c r="D39" s="189"/>
      <c r="E39" s="189"/>
      <c r="F39" s="189"/>
      <c r="G39" s="189"/>
      <c r="H39" s="189"/>
      <c r="I39" s="189"/>
      <c r="J39" s="189"/>
      <c r="K39" s="189"/>
      <c r="L39" s="189"/>
      <c r="M39" s="189"/>
      <c r="N39" s="189"/>
    </row>
    <row r="40" spans="4:14" ht="12.75">
      <c r="D40" s="189"/>
      <c r="E40" s="189"/>
      <c r="F40" s="189"/>
      <c r="G40" s="189"/>
      <c r="H40" s="189"/>
      <c r="I40" s="189"/>
      <c r="J40" s="189"/>
      <c r="K40" s="189"/>
      <c r="L40" s="189"/>
      <c r="M40" s="189"/>
      <c r="N40" s="189"/>
    </row>
    <row r="41" spans="4:14" ht="12.75">
      <c r="D41" s="189"/>
      <c r="E41" s="189"/>
      <c r="F41" s="189"/>
      <c r="G41" s="189"/>
      <c r="H41" s="189"/>
      <c r="I41" s="189"/>
      <c r="J41" s="189"/>
      <c r="K41" s="189"/>
      <c r="L41" s="189"/>
      <c r="M41" s="189"/>
      <c r="N41" s="189"/>
    </row>
    <row r="42" spans="4:14" ht="12.75">
      <c r="D42" s="189"/>
      <c r="E42" s="189"/>
      <c r="F42" s="189"/>
      <c r="G42" s="189"/>
      <c r="H42" s="189"/>
      <c r="I42" s="189"/>
      <c r="J42" s="189"/>
      <c r="K42" s="189"/>
      <c r="L42" s="189"/>
      <c r="M42" s="189"/>
      <c r="N42" s="189"/>
    </row>
    <row r="43" spans="4:14" ht="12.75">
      <c r="D43" s="189"/>
      <c r="E43" s="189"/>
      <c r="F43" s="189"/>
      <c r="G43" s="189"/>
      <c r="H43" s="189"/>
      <c r="I43" s="189"/>
      <c r="J43" s="189"/>
      <c r="K43" s="189"/>
      <c r="L43" s="189"/>
      <c r="M43" s="189"/>
      <c r="N43" s="189"/>
    </row>
    <row r="44" spans="4:14" ht="12.75">
      <c r="D44" s="189"/>
      <c r="E44" s="189"/>
      <c r="F44" s="189"/>
      <c r="G44" s="189"/>
      <c r="H44" s="189"/>
      <c r="I44" s="189"/>
      <c r="J44" s="189"/>
      <c r="K44" s="189"/>
      <c r="L44" s="189"/>
      <c r="M44" s="189"/>
      <c r="N44" s="189"/>
    </row>
    <row r="45" spans="4:14" ht="12.75">
      <c r="D45" s="189"/>
      <c r="E45" s="189"/>
      <c r="F45" s="189"/>
      <c r="G45" s="189"/>
      <c r="H45" s="189"/>
      <c r="I45" s="189"/>
      <c r="J45" s="189"/>
      <c r="K45" s="189"/>
      <c r="L45" s="189"/>
      <c r="M45" s="189"/>
      <c r="N45" s="189"/>
    </row>
    <row r="46" spans="4:14" ht="12.75">
      <c r="D46" s="189"/>
      <c r="E46" s="189"/>
      <c r="F46" s="189"/>
      <c r="G46" s="189"/>
      <c r="H46" s="189"/>
      <c r="I46" s="189"/>
      <c r="J46" s="189"/>
      <c r="K46" s="189"/>
      <c r="L46" s="189"/>
      <c r="M46" s="189"/>
      <c r="N46" s="189"/>
    </row>
    <row r="47" spans="4:14" ht="12.75">
      <c r="D47" s="189"/>
      <c r="E47" s="189"/>
      <c r="F47" s="189"/>
      <c r="G47" s="189"/>
      <c r="H47" s="189"/>
      <c r="I47" s="189"/>
      <c r="J47" s="189"/>
      <c r="K47" s="189"/>
      <c r="L47" s="189"/>
      <c r="M47" s="189"/>
      <c r="N47" s="189"/>
    </row>
    <row r="48" spans="4:14" ht="12.75">
      <c r="D48" s="189"/>
      <c r="E48" s="189"/>
      <c r="F48" s="189"/>
      <c r="G48" s="189"/>
      <c r="H48" s="189"/>
      <c r="I48" s="189"/>
      <c r="J48" s="189"/>
      <c r="K48" s="189"/>
      <c r="L48" s="189"/>
      <c r="M48" s="189"/>
      <c r="N48" s="189"/>
    </row>
    <row r="49" spans="4:14" ht="12.75">
      <c r="D49" s="189"/>
      <c r="E49" s="189"/>
      <c r="F49" s="189"/>
      <c r="G49" s="189"/>
      <c r="H49" s="189"/>
      <c r="I49" s="189"/>
      <c r="J49" s="189"/>
      <c r="K49" s="189"/>
      <c r="L49" s="189"/>
      <c r="M49" s="189"/>
      <c r="N49" s="189"/>
    </row>
    <row r="50" spans="4:14" ht="12.75">
      <c r="D50" s="189"/>
      <c r="E50" s="189"/>
      <c r="F50" s="189"/>
      <c r="G50" s="189"/>
      <c r="H50" s="189"/>
      <c r="I50" s="189"/>
      <c r="J50" s="189"/>
      <c r="K50" s="189"/>
      <c r="L50" s="189"/>
      <c r="M50" s="189"/>
      <c r="N50" s="189"/>
    </row>
    <row r="51" spans="4:14" ht="12.75">
      <c r="D51" s="189"/>
      <c r="E51" s="189"/>
      <c r="F51" s="189"/>
      <c r="G51" s="189"/>
      <c r="H51" s="189"/>
      <c r="I51" s="189"/>
      <c r="J51" s="189"/>
      <c r="K51" s="189"/>
      <c r="L51" s="189"/>
      <c r="M51" s="189"/>
      <c r="N51" s="189"/>
    </row>
    <row r="52" spans="4:14" ht="12.75">
      <c r="D52" s="189"/>
      <c r="E52" s="189"/>
      <c r="F52" s="189"/>
      <c r="G52" s="189"/>
      <c r="H52" s="189"/>
      <c r="I52" s="189"/>
      <c r="J52" s="189"/>
      <c r="K52" s="189"/>
      <c r="L52" s="189"/>
      <c r="M52" s="189"/>
      <c r="N52" s="189"/>
    </row>
    <row r="53" spans="4:14" ht="12.75">
      <c r="D53" s="189"/>
      <c r="E53" s="189"/>
      <c r="F53" s="189"/>
      <c r="G53" s="189"/>
      <c r="H53" s="189"/>
      <c r="I53" s="189"/>
      <c r="J53" s="189"/>
      <c r="K53" s="189"/>
      <c r="L53" s="189"/>
      <c r="M53" s="189"/>
      <c r="N53" s="189"/>
    </row>
    <row r="54" spans="4:14" ht="12.75">
      <c r="D54" s="189"/>
      <c r="E54" s="189"/>
      <c r="F54" s="189"/>
      <c r="G54" s="189"/>
      <c r="H54" s="189"/>
      <c r="I54" s="189"/>
      <c r="J54" s="189"/>
      <c r="K54" s="189"/>
      <c r="L54" s="189"/>
      <c r="M54" s="189"/>
      <c r="N54" s="189"/>
    </row>
    <row r="55" spans="4:14" ht="12.75">
      <c r="D55" s="189"/>
      <c r="E55" s="189"/>
      <c r="F55" s="189"/>
      <c r="G55" s="189"/>
      <c r="H55" s="189"/>
      <c r="I55" s="189"/>
      <c r="J55" s="189"/>
      <c r="K55" s="189"/>
      <c r="L55" s="189"/>
      <c r="M55" s="189"/>
      <c r="N55" s="189"/>
    </row>
    <row r="56" spans="4:14" ht="12.75">
      <c r="D56" s="189"/>
      <c r="E56" s="189"/>
      <c r="F56" s="189"/>
      <c r="G56" s="189"/>
      <c r="H56" s="189"/>
      <c r="I56" s="189"/>
      <c r="J56" s="189"/>
      <c r="K56" s="189"/>
      <c r="L56" s="189"/>
      <c r="M56" s="189"/>
      <c r="N56" s="189"/>
    </row>
    <row r="57" spans="4:14" ht="12.75">
      <c r="D57" s="189"/>
      <c r="E57" s="189"/>
      <c r="F57" s="189"/>
      <c r="G57" s="189"/>
      <c r="H57" s="189"/>
      <c r="I57" s="189"/>
      <c r="J57" s="189"/>
      <c r="K57" s="189"/>
      <c r="L57" s="189"/>
      <c r="M57" s="189"/>
      <c r="N57" s="189"/>
    </row>
    <row r="58" spans="4:14" ht="12.75">
      <c r="D58" s="189"/>
      <c r="E58" s="189"/>
      <c r="F58" s="189"/>
      <c r="G58" s="189"/>
      <c r="H58" s="189"/>
      <c r="I58" s="189"/>
      <c r="J58" s="189"/>
      <c r="K58" s="189"/>
      <c r="L58" s="189"/>
      <c r="M58" s="189"/>
      <c r="N58" s="189"/>
    </row>
    <row r="59" spans="4:14" ht="12.75">
      <c r="D59" s="189"/>
      <c r="E59" s="189"/>
      <c r="F59" s="189"/>
      <c r="G59" s="189"/>
      <c r="H59" s="189"/>
      <c r="I59" s="189"/>
      <c r="J59" s="189"/>
      <c r="K59" s="189"/>
      <c r="L59" s="189"/>
      <c r="M59" s="189"/>
      <c r="N59" s="189"/>
    </row>
    <row r="60" spans="4:14" ht="12.75">
      <c r="D60" s="189"/>
      <c r="E60" s="189"/>
      <c r="F60" s="189"/>
      <c r="G60" s="189"/>
      <c r="H60" s="189"/>
      <c r="I60" s="189"/>
      <c r="J60" s="189"/>
      <c r="K60" s="189"/>
      <c r="L60" s="189"/>
      <c r="M60" s="189"/>
      <c r="N60" s="189"/>
    </row>
    <row r="61" spans="4:14" ht="12.75">
      <c r="D61" s="189"/>
      <c r="E61" s="189"/>
      <c r="F61" s="189"/>
      <c r="G61" s="189"/>
      <c r="H61" s="189"/>
      <c r="I61" s="189"/>
      <c r="J61" s="189"/>
      <c r="K61" s="189"/>
      <c r="L61" s="189"/>
      <c r="M61" s="189"/>
      <c r="N61" s="189"/>
    </row>
    <row r="62" spans="4:14" ht="12.75">
      <c r="D62" s="189"/>
      <c r="E62" s="189"/>
      <c r="F62" s="189"/>
      <c r="G62" s="189"/>
      <c r="H62" s="189"/>
      <c r="I62" s="189"/>
      <c r="J62" s="189"/>
      <c r="K62" s="189"/>
      <c r="L62" s="189"/>
      <c r="M62" s="189"/>
      <c r="N62" s="189"/>
    </row>
    <row r="63" spans="4:14" ht="12.75">
      <c r="D63" s="189"/>
      <c r="E63" s="189"/>
      <c r="F63" s="189"/>
      <c r="G63" s="189"/>
      <c r="H63" s="189"/>
      <c r="I63" s="189"/>
      <c r="J63" s="189"/>
      <c r="K63" s="189"/>
      <c r="L63" s="189"/>
      <c r="M63" s="189"/>
      <c r="N63" s="189"/>
    </row>
    <row r="64" spans="4:14" ht="12.75">
      <c r="D64" s="189"/>
      <c r="E64" s="189"/>
      <c r="F64" s="189"/>
      <c r="G64" s="189"/>
      <c r="H64" s="189"/>
      <c r="I64" s="189"/>
      <c r="J64" s="189"/>
      <c r="K64" s="189"/>
      <c r="L64" s="189"/>
      <c r="M64" s="189"/>
      <c r="N64" s="189"/>
    </row>
    <row r="65" spans="4:14" ht="12.75">
      <c r="D65" s="189"/>
      <c r="E65" s="189"/>
      <c r="F65" s="189"/>
      <c r="G65" s="189"/>
      <c r="H65" s="189"/>
      <c r="I65" s="189"/>
      <c r="J65" s="189"/>
      <c r="K65" s="189"/>
      <c r="L65" s="189"/>
      <c r="M65" s="189"/>
      <c r="N65" s="189"/>
    </row>
    <row r="66" spans="4:14" ht="12.75">
      <c r="D66" s="189"/>
      <c r="E66" s="189"/>
      <c r="F66" s="189"/>
      <c r="G66" s="189"/>
      <c r="H66" s="189"/>
      <c r="I66" s="189"/>
      <c r="J66" s="189"/>
      <c r="K66" s="189"/>
      <c r="L66" s="189"/>
      <c r="M66" s="189"/>
      <c r="N66" s="189"/>
    </row>
    <row r="67" spans="4:14" ht="12.75">
      <c r="D67" s="189"/>
      <c r="E67" s="189"/>
      <c r="F67" s="189"/>
      <c r="G67" s="189"/>
      <c r="H67" s="189"/>
      <c r="I67" s="189"/>
      <c r="J67" s="189"/>
      <c r="K67" s="189"/>
      <c r="L67" s="189"/>
      <c r="M67" s="189"/>
      <c r="N67" s="189"/>
    </row>
    <row r="68" spans="4:14" ht="12.75">
      <c r="D68" s="189"/>
      <c r="E68" s="189"/>
      <c r="F68" s="189"/>
      <c r="G68" s="189"/>
      <c r="H68" s="189"/>
      <c r="I68" s="189"/>
      <c r="J68" s="189"/>
      <c r="K68" s="189"/>
      <c r="L68" s="189"/>
      <c r="M68" s="189"/>
      <c r="N68" s="189"/>
    </row>
    <row r="69" spans="4:14" ht="12.75">
      <c r="D69" s="189"/>
      <c r="E69" s="189"/>
      <c r="F69" s="189"/>
      <c r="G69" s="189"/>
      <c r="H69" s="189"/>
      <c r="I69" s="189"/>
      <c r="J69" s="189"/>
      <c r="K69" s="189"/>
      <c r="L69" s="189"/>
      <c r="M69" s="189"/>
      <c r="N69" s="189"/>
    </row>
    <row r="70" spans="4:14" ht="12.75">
      <c r="D70" s="189"/>
      <c r="E70" s="189"/>
      <c r="F70" s="189"/>
      <c r="G70" s="189"/>
      <c r="H70" s="189"/>
      <c r="I70" s="189"/>
      <c r="J70" s="189"/>
      <c r="K70" s="189"/>
      <c r="L70" s="189"/>
      <c r="M70" s="189"/>
      <c r="N70" s="189"/>
    </row>
    <row r="71" spans="4:14" ht="12.75">
      <c r="D71" s="189"/>
      <c r="E71" s="189"/>
      <c r="F71" s="189"/>
      <c r="G71" s="189"/>
      <c r="H71" s="189"/>
      <c r="I71" s="189"/>
      <c r="J71" s="189"/>
      <c r="K71" s="189"/>
      <c r="L71" s="189"/>
      <c r="M71" s="189"/>
      <c r="N71" s="189"/>
    </row>
    <row r="72" spans="4:14" ht="12.75">
      <c r="D72" s="189"/>
      <c r="E72" s="189"/>
      <c r="F72" s="189"/>
      <c r="G72" s="189"/>
      <c r="H72" s="189"/>
      <c r="I72" s="189"/>
      <c r="J72" s="189"/>
      <c r="K72" s="189"/>
      <c r="L72" s="189"/>
      <c r="M72" s="189"/>
      <c r="N72" s="189"/>
    </row>
    <row r="73" spans="4:14" ht="12.75">
      <c r="D73" s="189"/>
      <c r="E73" s="189"/>
      <c r="F73" s="189"/>
      <c r="G73" s="189"/>
      <c r="H73" s="189"/>
      <c r="I73" s="189"/>
      <c r="J73" s="189"/>
      <c r="K73" s="189"/>
      <c r="L73" s="189"/>
      <c r="M73" s="189"/>
      <c r="N73" s="189"/>
    </row>
    <row r="74" spans="4:14" ht="12.75">
      <c r="D74" s="189"/>
      <c r="E74" s="189"/>
      <c r="F74" s="189"/>
      <c r="G74" s="189"/>
      <c r="H74" s="189"/>
      <c r="I74" s="189"/>
      <c r="J74" s="189"/>
      <c r="K74" s="189"/>
      <c r="L74" s="189"/>
      <c r="M74" s="189"/>
      <c r="N74" s="189"/>
    </row>
    <row r="75" spans="4:14" ht="12.75">
      <c r="D75" s="189"/>
      <c r="E75" s="189"/>
      <c r="F75" s="189"/>
      <c r="G75" s="189"/>
      <c r="H75" s="189"/>
      <c r="I75" s="189"/>
      <c r="J75" s="189"/>
      <c r="K75" s="189"/>
      <c r="L75" s="189"/>
      <c r="M75" s="189"/>
      <c r="N75" s="189"/>
    </row>
    <row r="76" spans="4:14" ht="12.75">
      <c r="D76" s="189"/>
      <c r="E76" s="189"/>
      <c r="F76" s="189"/>
      <c r="G76" s="189"/>
      <c r="H76" s="189"/>
      <c r="I76" s="189"/>
      <c r="J76" s="189"/>
      <c r="K76" s="189"/>
      <c r="L76" s="189"/>
      <c r="M76" s="189"/>
      <c r="N76" s="189"/>
    </row>
    <row r="77" spans="4:14" ht="12.75">
      <c r="D77" s="189"/>
      <c r="E77" s="189"/>
      <c r="F77" s="189"/>
      <c r="G77" s="189"/>
      <c r="H77" s="189"/>
      <c r="I77" s="189"/>
      <c r="J77" s="189"/>
      <c r="K77" s="189"/>
      <c r="L77" s="189"/>
      <c r="M77" s="189"/>
      <c r="N77" s="189"/>
    </row>
    <row r="78" spans="4:14" ht="12.75">
      <c r="D78" s="189"/>
      <c r="E78" s="189"/>
      <c r="F78" s="189"/>
      <c r="G78" s="189"/>
      <c r="H78" s="189"/>
      <c r="I78" s="189"/>
      <c r="J78" s="189"/>
      <c r="K78" s="189"/>
      <c r="L78" s="189"/>
      <c r="M78" s="189"/>
      <c r="N78" s="189"/>
    </row>
    <row r="79" spans="4:14" ht="12.75">
      <c r="D79" s="189"/>
      <c r="E79" s="189"/>
      <c r="F79" s="189"/>
      <c r="G79" s="189"/>
      <c r="H79" s="189"/>
      <c r="I79" s="189"/>
      <c r="J79" s="189"/>
      <c r="K79" s="189"/>
      <c r="L79" s="189"/>
      <c r="M79" s="189"/>
      <c r="N79" s="189"/>
    </row>
    <row r="80" spans="4:14" ht="12.75">
      <c r="D80" s="189"/>
      <c r="E80" s="189"/>
      <c r="F80" s="189"/>
      <c r="G80" s="189"/>
      <c r="H80" s="189"/>
      <c r="I80" s="189"/>
      <c r="J80" s="189"/>
      <c r="K80" s="189"/>
      <c r="L80" s="189"/>
      <c r="M80" s="189"/>
      <c r="N80" s="189"/>
    </row>
    <row r="81" spans="4:14" ht="12.75">
      <c r="D81" s="189"/>
      <c r="E81" s="189"/>
      <c r="F81" s="189"/>
      <c r="G81" s="189"/>
      <c r="H81" s="189"/>
      <c r="I81" s="189"/>
      <c r="J81" s="189"/>
      <c r="K81" s="189"/>
      <c r="L81" s="189"/>
      <c r="M81" s="189"/>
      <c r="N81" s="189"/>
    </row>
    <row r="82" spans="4:14" ht="12.75">
      <c r="D82" s="189"/>
      <c r="E82" s="189"/>
      <c r="F82" s="189"/>
      <c r="G82" s="189"/>
      <c r="H82" s="189"/>
      <c r="I82" s="189"/>
      <c r="J82" s="189"/>
      <c r="K82" s="189"/>
      <c r="L82" s="189"/>
      <c r="M82" s="189"/>
      <c r="N82" s="189"/>
    </row>
    <row r="83" spans="4:14" ht="12.75">
      <c r="D83" s="189"/>
      <c r="E83" s="189"/>
      <c r="F83" s="189"/>
      <c r="G83" s="189"/>
      <c r="H83" s="189"/>
      <c r="I83" s="189"/>
      <c r="J83" s="189"/>
      <c r="K83" s="189"/>
      <c r="L83" s="189"/>
      <c r="M83" s="189"/>
      <c r="N83" s="189"/>
    </row>
    <row r="84" spans="4:14" ht="12.75">
      <c r="D84" s="189"/>
      <c r="E84" s="189"/>
      <c r="F84" s="189"/>
      <c r="G84" s="189"/>
      <c r="H84" s="189"/>
      <c r="I84" s="189"/>
      <c r="J84" s="189"/>
      <c r="K84" s="189"/>
      <c r="L84" s="189"/>
      <c r="M84" s="189"/>
      <c r="N84" s="189"/>
    </row>
    <row r="85" spans="4:14" ht="12.75">
      <c r="D85" s="189"/>
      <c r="E85" s="189"/>
      <c r="F85" s="189"/>
      <c r="G85" s="189"/>
      <c r="H85" s="189"/>
      <c r="I85" s="189"/>
      <c r="J85" s="189"/>
      <c r="K85" s="189"/>
      <c r="L85" s="189"/>
      <c r="M85" s="189"/>
      <c r="N85" s="189"/>
    </row>
    <row r="86" spans="4:14" ht="12.75">
      <c r="D86" s="189"/>
      <c r="E86" s="189"/>
      <c r="F86" s="189"/>
      <c r="G86" s="189"/>
      <c r="H86" s="189"/>
      <c r="I86" s="189"/>
      <c r="J86" s="189"/>
      <c r="K86" s="189"/>
      <c r="L86" s="189"/>
      <c r="M86" s="189"/>
      <c r="N86" s="189"/>
    </row>
    <row r="87" spans="4:14" ht="12.75">
      <c r="D87" s="189"/>
      <c r="E87" s="189"/>
      <c r="F87" s="189"/>
      <c r="G87" s="189"/>
      <c r="H87" s="189"/>
      <c r="I87" s="189"/>
      <c r="J87" s="189"/>
      <c r="K87" s="189"/>
      <c r="L87" s="189"/>
      <c r="M87" s="189"/>
      <c r="N87" s="189"/>
    </row>
    <row r="88" spans="4:14" ht="12.75">
      <c r="D88" s="189"/>
      <c r="E88" s="189"/>
      <c r="F88" s="189"/>
      <c r="G88" s="189"/>
      <c r="H88" s="189"/>
      <c r="I88" s="189"/>
      <c r="J88" s="189"/>
      <c r="K88" s="189"/>
      <c r="L88" s="189"/>
      <c r="M88" s="189"/>
      <c r="N88" s="189"/>
    </row>
    <row r="89" spans="4:14" ht="12.75">
      <c r="D89" s="189"/>
      <c r="E89" s="189"/>
      <c r="F89" s="189"/>
      <c r="G89" s="189"/>
      <c r="H89" s="189"/>
      <c r="I89" s="189"/>
      <c r="J89" s="189"/>
      <c r="K89" s="189"/>
      <c r="L89" s="189"/>
      <c r="M89" s="189"/>
      <c r="N89" s="189"/>
    </row>
    <row r="90" spans="4:14" ht="12.75">
      <c r="D90" s="189"/>
      <c r="E90" s="189"/>
      <c r="F90" s="189"/>
      <c r="G90" s="189"/>
      <c r="H90" s="189"/>
      <c r="I90" s="189"/>
      <c r="J90" s="189"/>
      <c r="K90" s="189"/>
      <c r="L90" s="189"/>
      <c r="M90" s="189"/>
      <c r="N90" s="189"/>
    </row>
    <row r="91" spans="4:14" ht="12.75">
      <c r="D91" s="189"/>
      <c r="E91" s="189"/>
      <c r="F91" s="189"/>
      <c r="G91" s="189"/>
      <c r="H91" s="189"/>
      <c r="I91" s="189"/>
      <c r="J91" s="189"/>
      <c r="K91" s="189"/>
      <c r="L91" s="189"/>
      <c r="M91" s="189"/>
      <c r="N91" s="189"/>
    </row>
    <row r="92" spans="4:14" ht="12.75">
      <c r="D92" s="189"/>
      <c r="E92" s="189"/>
      <c r="F92" s="189"/>
      <c r="G92" s="189"/>
      <c r="H92" s="189"/>
      <c r="I92" s="189"/>
      <c r="J92" s="189"/>
      <c r="K92" s="189"/>
      <c r="L92" s="189"/>
      <c r="M92" s="189"/>
      <c r="N92" s="189"/>
    </row>
    <row r="93" spans="4:14" ht="12.75">
      <c r="D93" s="189"/>
      <c r="E93" s="189"/>
      <c r="F93" s="189"/>
      <c r="G93" s="189"/>
      <c r="H93" s="189"/>
      <c r="I93" s="189"/>
      <c r="J93" s="189"/>
      <c r="K93" s="189"/>
      <c r="L93" s="189"/>
      <c r="M93" s="189"/>
      <c r="N93" s="189"/>
    </row>
    <row r="94" spans="4:14" ht="12.75">
      <c r="D94" s="189"/>
      <c r="E94" s="189"/>
      <c r="F94" s="189"/>
      <c r="G94" s="189"/>
      <c r="H94" s="189"/>
      <c r="I94" s="189"/>
      <c r="J94" s="189"/>
      <c r="K94" s="189"/>
      <c r="L94" s="189"/>
      <c r="M94" s="189"/>
      <c r="N94" s="189"/>
    </row>
    <row r="95" spans="4:14" ht="12.75">
      <c r="D95" s="189"/>
      <c r="E95" s="189"/>
      <c r="F95" s="189"/>
      <c r="G95" s="189"/>
      <c r="H95" s="189"/>
      <c r="I95" s="189"/>
      <c r="J95" s="189"/>
      <c r="K95" s="189"/>
      <c r="L95" s="189"/>
      <c r="M95" s="189"/>
      <c r="N95" s="189"/>
    </row>
    <row r="96" spans="4:14" ht="12.75">
      <c r="D96" s="189"/>
      <c r="E96" s="189"/>
      <c r="F96" s="189"/>
      <c r="G96" s="189"/>
      <c r="H96" s="189"/>
      <c r="I96" s="189"/>
      <c r="J96" s="189"/>
      <c r="K96" s="189"/>
      <c r="L96" s="189"/>
      <c r="M96" s="189"/>
      <c r="N96" s="189"/>
    </row>
    <row r="97" spans="4:14" ht="12.75">
      <c r="D97" s="189"/>
      <c r="E97" s="189"/>
      <c r="F97" s="189"/>
      <c r="G97" s="189"/>
      <c r="H97" s="189"/>
      <c r="I97" s="189"/>
      <c r="J97" s="189"/>
      <c r="K97" s="189"/>
      <c r="L97" s="189"/>
      <c r="M97" s="189"/>
      <c r="N97" s="189"/>
    </row>
    <row r="98" spans="4:14" ht="12.75">
      <c r="D98" s="189"/>
      <c r="E98" s="189"/>
      <c r="F98" s="189"/>
      <c r="G98" s="189"/>
      <c r="H98" s="189"/>
      <c r="I98" s="189"/>
      <c r="J98" s="189"/>
      <c r="K98" s="189"/>
      <c r="L98" s="189"/>
      <c r="M98" s="189"/>
      <c r="N98" s="189"/>
    </row>
    <row r="99" spans="4:14" ht="12.75">
      <c r="D99" s="189"/>
      <c r="E99" s="189"/>
      <c r="F99" s="189"/>
      <c r="G99" s="189"/>
      <c r="H99" s="189"/>
      <c r="I99" s="189"/>
      <c r="J99" s="189"/>
      <c r="K99" s="189"/>
      <c r="L99" s="189"/>
      <c r="M99" s="189"/>
      <c r="N99" s="189"/>
    </row>
    <row r="100" spans="4:14" ht="12.75">
      <c r="D100" s="189"/>
      <c r="E100" s="189"/>
      <c r="F100" s="189"/>
      <c r="G100" s="189"/>
      <c r="H100" s="189"/>
      <c r="I100" s="189"/>
      <c r="J100" s="189"/>
      <c r="K100" s="189"/>
      <c r="L100" s="189"/>
      <c r="M100" s="189"/>
      <c r="N100" s="189"/>
    </row>
    <row r="101" spans="4:14" ht="12.75">
      <c r="D101" s="189"/>
      <c r="E101" s="189"/>
      <c r="F101" s="189"/>
      <c r="G101" s="189"/>
      <c r="H101" s="189"/>
      <c r="I101" s="189"/>
      <c r="J101" s="189"/>
      <c r="K101" s="189"/>
      <c r="L101" s="189"/>
      <c r="M101" s="189"/>
      <c r="N101" s="189"/>
    </row>
    <row r="102" spans="4:14" ht="12.75">
      <c r="D102" s="189"/>
      <c r="E102" s="189"/>
      <c r="F102" s="189"/>
      <c r="G102" s="189"/>
      <c r="H102" s="189"/>
      <c r="I102" s="189"/>
      <c r="J102" s="189"/>
      <c r="K102" s="189"/>
      <c r="L102" s="189"/>
      <c r="M102" s="189"/>
      <c r="N102" s="189"/>
    </row>
    <row r="103" spans="4:14" ht="12.75">
      <c r="D103" s="189"/>
      <c r="E103" s="189"/>
      <c r="F103" s="189"/>
      <c r="G103" s="189"/>
      <c r="H103" s="189"/>
      <c r="I103" s="189"/>
      <c r="J103" s="189"/>
      <c r="K103" s="189"/>
      <c r="L103" s="189"/>
      <c r="M103" s="189"/>
      <c r="N103" s="189"/>
    </row>
    <row r="104" spans="4:14" ht="12.75">
      <c r="D104" s="189"/>
      <c r="E104" s="189"/>
      <c r="F104" s="189"/>
      <c r="G104" s="189"/>
      <c r="H104" s="189"/>
      <c r="I104" s="189"/>
      <c r="J104" s="189"/>
      <c r="K104" s="189"/>
      <c r="L104" s="189"/>
      <c r="M104" s="189"/>
      <c r="N104" s="189"/>
    </row>
    <row r="105" spans="4:14" ht="12.75">
      <c r="D105" s="189"/>
      <c r="E105" s="189"/>
      <c r="F105" s="189"/>
      <c r="G105" s="189"/>
      <c r="H105" s="189"/>
      <c r="I105" s="189"/>
      <c r="J105" s="189"/>
      <c r="K105" s="189"/>
      <c r="L105" s="189"/>
      <c r="M105" s="189"/>
      <c r="N105" s="189"/>
    </row>
  </sheetData>
  <mergeCells count="7">
    <mergeCell ref="O1:O30"/>
    <mergeCell ref="A4:A5"/>
    <mergeCell ref="B4:B5"/>
    <mergeCell ref="C4:C5"/>
    <mergeCell ref="D4:D5"/>
    <mergeCell ref="E4:I4"/>
    <mergeCell ref="J4:N4"/>
  </mergeCells>
  <printOptions/>
  <pageMargins left="0.39" right="0.18" top="0.36" bottom="0.28" header="0.22" footer="0.47"/>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trade</dc:creator>
  <cp:keywords/>
  <dc:description/>
  <cp:lastModifiedBy>madina</cp:lastModifiedBy>
  <cp:lastPrinted>2007-03-27T11:33:20Z</cp:lastPrinted>
  <dcterms:created xsi:type="dcterms:W3CDTF">1997-12-31T20:30:20Z</dcterms:created>
  <dcterms:modified xsi:type="dcterms:W3CDTF">2007-03-27T11:39:17Z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HeaderStyleDefinitio">
    <vt:lpwstr/>
  </property>
  <property fmtid="{D5CDD505-2E9C-101B-9397-08002B2CF9AE}" pid="4" name="PublishingVariationGroup">
    <vt:lpwstr>17720159-a343-48b4-82e5-ec6330543232</vt:lpwstr>
  </property>
  <property fmtid="{D5CDD505-2E9C-101B-9397-08002B2CF9AE}" pid="5" name="PublishingVariationRelationshipLinkField">
    <vt:lpwstr>http://statsmauritius.gov.mu/Relationships List/2487_.000, /Relationships List/2487_.000</vt:lpwstr>
  </property>
</Properties>
</file>