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<sst xmlns="http://schemas.openxmlformats.org/spreadsheetml/2006/main" count="90" uniqueCount="70">
  <si>
    <t xml:space="preserve">  Labour Force</t>
  </si>
  <si>
    <t>Both Sexes</t>
  </si>
  <si>
    <t>Male</t>
  </si>
  <si>
    <t>Female</t>
  </si>
  <si>
    <t xml:space="preserve">  Employment</t>
  </si>
  <si>
    <t xml:space="preserve">  Unemployment</t>
  </si>
  <si>
    <t>Total</t>
  </si>
  <si>
    <t>1st Quarter             2004</t>
  </si>
  <si>
    <t>2nd Quarter             2004</t>
  </si>
  <si>
    <t xml:space="preserve">  Inactive Population</t>
  </si>
  <si>
    <t xml:space="preserve">  Activity rate (%)</t>
  </si>
  <si>
    <t xml:space="preserve">  Unemployment rate (%)</t>
  </si>
  <si>
    <t>2nd Quarter           2005</t>
  </si>
  <si>
    <t>Year</t>
  </si>
  <si>
    <t>3rd Quarter           2005</t>
  </si>
  <si>
    <t xml:space="preserve">Year             2004 </t>
  </si>
  <si>
    <t xml:space="preserve">1st Quarter           2005 </t>
  </si>
  <si>
    <t xml:space="preserve">4th Quarter            2004 </t>
  </si>
  <si>
    <t xml:space="preserve">3rd Quarter              2004 </t>
  </si>
  <si>
    <t xml:space="preserve">Year             2005 </t>
  </si>
  <si>
    <t>4th Quarter           2005</t>
  </si>
  <si>
    <t>Table 3 - Quarterly estimates of labour force, employment, unemployment and inactive population by sex, 2004 - 2006</t>
  </si>
  <si>
    <t>2005</t>
  </si>
  <si>
    <t>4th Quarter           2006</t>
  </si>
  <si>
    <r>
      <t>1st Quarter           2006</t>
    </r>
    <r>
      <rPr>
        <b/>
        <vertAlign val="superscript"/>
        <sz val="11"/>
        <rFont val="Times New Roman"/>
        <family val="1"/>
      </rPr>
      <t>1</t>
    </r>
  </si>
  <si>
    <r>
      <t>2nd Quarter           2006</t>
    </r>
    <r>
      <rPr>
        <b/>
        <vertAlign val="superscript"/>
        <sz val="11"/>
        <rFont val="Times New Roman"/>
        <family val="1"/>
      </rPr>
      <t>1</t>
    </r>
  </si>
  <si>
    <r>
      <t>3rd Quarter           2006</t>
    </r>
    <r>
      <rPr>
        <b/>
        <vertAlign val="superscript"/>
        <sz val="11"/>
        <rFont val="Times New Roman"/>
        <family val="1"/>
      </rPr>
      <t>1</t>
    </r>
  </si>
  <si>
    <r>
      <t>Year             2006</t>
    </r>
    <r>
      <rPr>
        <b/>
        <vertAlign val="superscript"/>
        <sz val="11"/>
        <rFont val="Times New Roman"/>
        <family val="1"/>
      </rPr>
      <t xml:space="preserve"> 1 </t>
    </r>
  </si>
  <si>
    <r>
      <t>1</t>
    </r>
    <r>
      <rPr>
        <sz val="11"/>
        <rFont val="Times New Roman"/>
        <family val="1"/>
      </rPr>
      <t xml:space="preserve"> Revised in the light of latest population estimates</t>
    </r>
  </si>
  <si>
    <t>ANNEX I</t>
  </si>
  <si>
    <t xml:space="preserve">Methodology of the Continuous Multi-Purpose Household Survey </t>
  </si>
  <si>
    <t>Data collection</t>
  </si>
  <si>
    <t>Face to face interviewing of household members.</t>
  </si>
  <si>
    <t>Frequency of data collection</t>
  </si>
  <si>
    <t>Monthly except in 2004 when  data collection was carried out every quarter. Up to 2005, the reference period for data on labour force was the last week of the survey month. As from 2006, the reference week has been changed to the second week of the survey month.</t>
  </si>
  <si>
    <t>Scope and coverage of collection</t>
  </si>
  <si>
    <t xml:space="preserve">Private Mauritian households in the islands of Mauritius and Rodrigues. </t>
  </si>
  <si>
    <t>Sampling method</t>
  </si>
  <si>
    <t xml:space="preserve">Stratified two-stage  sampling design. At the first stage, Primary Sampling Units (PSUs) are selected with probability proportional to size and at the second stage, a fixed number of households is selected from each selected PSU. Prior to 2005, the first stage stratification factors were urban, semi urban and rural geographical locations. As from 2005, the Relative Development Index (RDI) is used as the spatial stratification factor. This index is based on 12 variables encompassing housing and living conditions, literacy and education, and employment derived from the 2000 Housing and Population Census to rank PSUs. A set of RDIs for administrative regions has been published in the series "Economic and Social Indicators" - Issue No. 393. </t>
  </si>
  <si>
    <t>The second stage stratification criteria are community, household size and average monthly expenditure of the household.</t>
  </si>
  <si>
    <t>Sample size</t>
  </si>
  <si>
    <t xml:space="preserve">From 1999 to 2003, around 6,500 households were covered each year. In 2004, the sample was increased to 8,640 so that reliable quarterly estimates of labour force, employment and unemployment could be worked out. As from 2005, the sample for the year has been further increased to 11,280. Furthermore, in order to measure quarterly changes, 50% of the households sampled in a quarter are re-interviewed in the following quarter; for example, 50% of the households sampled in the first quarter of 2005 have been re-interviewed in the second quarter of 2005. </t>
  </si>
  <si>
    <t xml:space="preserve">Questionnaire </t>
  </si>
  <si>
    <t xml:space="preserve">The CMPHS questionnaire comprises three modules: a basic module common to all rounds of the survey covering the general characteristics of the population, one or more special topic modules dealing with  subjects requiring in-depth investigation and a third module grouping other topics of interest but investigated in less details.   </t>
  </si>
  <si>
    <t xml:space="preserve">Every year different topics are covered according to  users' needs.  As from 2004,  the CMPHS is also being used as the instrument for the  measurement of labour force, employment and unemployment on a quarterly basis; hence, a set of core questions  on the labour force has  been included and will be kept constant at all rounds of the survey.  </t>
  </si>
  <si>
    <t>Estimation and reliability of results</t>
  </si>
  <si>
    <t>Estimates worked out from household survey data are inevitably subject to sampling variability since they are based on information collected from only a sample of households rather than from all households. The Standard Error (S.E) which is a measure of this variability, is used to set confidence intervals for any estimate (whether a total or a rate) derived from the sample.  For example, a 95% confidence interval indicates that there is 95% chance that the upper and lower limits of the interval enclose the true value (which would be obtained if all households had been surveyed).  Standard errors and confidence intervals are calculated for the main labour force estimates.</t>
  </si>
  <si>
    <t>ANNEX II</t>
  </si>
  <si>
    <t xml:space="preserve"> Labour force, Employment and Unemployment, 15 years and over, 2000 - 2006</t>
  </si>
  <si>
    <t>('000)</t>
  </si>
  <si>
    <t>Labour force</t>
  </si>
  <si>
    <t>Employment (including foreign workers)</t>
  </si>
  <si>
    <t>Unemployment</t>
  </si>
  <si>
    <t>Mauritian</t>
  </si>
  <si>
    <t>Foreign workers</t>
  </si>
  <si>
    <r>
      <t>in large establishments</t>
    </r>
    <r>
      <rPr>
        <vertAlign val="superscript"/>
        <sz val="11"/>
        <color indexed="8"/>
        <rFont val="Times New Roman"/>
        <family val="1"/>
      </rPr>
      <t>1</t>
    </r>
  </si>
  <si>
    <t>outside large establishments</t>
  </si>
  <si>
    <t>Number</t>
  </si>
  <si>
    <r>
      <t>Rate</t>
    </r>
    <r>
      <rPr>
        <vertAlign val="superscript"/>
        <sz val="11"/>
        <color indexed="8"/>
        <rFont val="Times New Roman"/>
        <family val="1"/>
      </rPr>
      <t>2</t>
    </r>
  </si>
  <si>
    <t xml:space="preserve"> Both sexes</t>
  </si>
  <si>
    <r>
      <t xml:space="preserve">   514.2</t>
    </r>
    <r>
      <rPr>
        <vertAlign val="superscript"/>
        <sz val="11"/>
        <rFont val="Times New Roman"/>
        <family val="1"/>
      </rPr>
      <t>3</t>
    </r>
  </si>
  <si>
    <r>
      <t>2006</t>
    </r>
    <r>
      <rPr>
        <vertAlign val="superscript"/>
        <sz val="11"/>
        <color indexed="8"/>
        <rFont val="Times New Roman"/>
        <family val="1"/>
      </rPr>
      <t xml:space="preserve"> 4</t>
    </r>
  </si>
  <si>
    <t xml:space="preserve"> Male</t>
  </si>
  <si>
    <r>
      <t xml:space="preserve">  340.5</t>
    </r>
    <r>
      <rPr>
        <vertAlign val="superscript"/>
        <sz val="11"/>
        <rFont val="Times New Roman"/>
        <family val="1"/>
      </rPr>
      <t>3</t>
    </r>
  </si>
  <si>
    <t xml:space="preserve"> Female</t>
  </si>
  <si>
    <r>
      <t xml:space="preserve">   173.7</t>
    </r>
    <r>
      <rPr>
        <vertAlign val="superscript"/>
        <sz val="11"/>
        <rFont val="Times New Roman"/>
        <family val="1"/>
      </rPr>
      <t>3</t>
    </r>
  </si>
  <si>
    <r>
      <t xml:space="preserve"> </t>
    </r>
    <r>
      <rPr>
        <vertAlign val="superscript"/>
        <sz val="11"/>
        <rFont val="Times New Roman"/>
        <family val="1"/>
      </rPr>
      <t xml:space="preserve"> 1</t>
    </r>
    <r>
      <rPr>
        <sz val="11"/>
        <rFont val="Times New Roman"/>
        <family val="1"/>
      </rPr>
      <t xml:space="preserve"> Average of March and September figures </t>
    </r>
  </si>
  <si>
    <r>
      <t xml:space="preserve"> 3 </t>
    </r>
    <r>
      <rPr>
        <sz val="11"/>
        <rFont val="Times New Roman"/>
        <family val="1"/>
      </rPr>
      <t>The low increase results from the implementation of the Voluntary Retirement  Scheme (VRS) in the sugar industry</t>
    </r>
  </si>
  <si>
    <r>
      <t xml:space="preserve">  2 </t>
    </r>
    <r>
      <rPr>
        <sz val="11"/>
        <rFont val="Times New Roman"/>
        <family val="1"/>
      </rPr>
      <t xml:space="preserve"> Unemployment as a percentage of Mauritian labour force</t>
    </r>
  </si>
  <si>
    <r>
      <t xml:space="preserve"> 4</t>
    </r>
    <r>
      <rPr>
        <sz val="11"/>
        <rFont val="Times New Roman"/>
        <family val="1"/>
      </rPr>
      <t xml:space="preserve">  Revised estimates</t>
    </r>
  </si>
</sst>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 "/>
    <numFmt numFmtId="173" formatCode="#,##0\ \ \ \ "/>
    <numFmt numFmtId="174" formatCode="0.0\ \ \ \ \ \ "/>
    <numFmt numFmtId="175" formatCode="#,##0.0\ \ \ \ "/>
    <numFmt numFmtId="176" formatCode="0.0"/>
    <numFmt numFmtId="177" formatCode="0.0\ \ \ \ \ \ \ \ "/>
    <numFmt numFmtId="178" formatCode="0.0\ \ \ \ \ \ \ \ \ \ \ \ "/>
    <numFmt numFmtId="179" formatCode="0.0\ \ \ \ \ \ \ \ \ \ \ \ \ \ \ \ "/>
    <numFmt numFmtId="180" formatCode="0.0\ \ \ \ \ \ \ \ \ \ \ \ \ "/>
    <numFmt numFmtId="181" formatCode="0.00000"/>
    <numFmt numFmtId="182" formatCode="0.0000"/>
    <numFmt numFmtId="183" formatCode="0.000"/>
    <numFmt numFmtId="184" formatCode="0.0000000"/>
    <numFmt numFmtId="185" formatCode="0.000000"/>
    <numFmt numFmtId="186" formatCode="0.0_);[Red]\(0.0\)"/>
    <numFmt numFmtId="187" formatCode="0.0\ \ \ \ "/>
    <numFmt numFmtId="188" formatCode="0.0\ \ \ "/>
    <numFmt numFmtId="189" formatCode="#,##0\ \ \ "/>
    <numFmt numFmtId="190" formatCode="0.0\ \ "/>
    <numFmt numFmtId="191" formatCode="#,##0\ "/>
    <numFmt numFmtId="192" formatCode="0.0\ "/>
    <numFmt numFmtId="193" formatCode="#,##0.0"/>
    <numFmt numFmtId="194" formatCode="#,##0\ \ \ \ \ \ "/>
    <numFmt numFmtId="195" formatCode="#,##0.0\ \ "/>
    <numFmt numFmtId="196" formatCode="#,##0.00\ \ "/>
    <numFmt numFmtId="197" formatCode="0.00\ \ "/>
    <numFmt numFmtId="198" formatCode="0.000\ \ "/>
    <numFmt numFmtId="199" formatCode="0.0\ \ \ \ \ \ \ "/>
    <numFmt numFmtId="200" formatCode="0\ \ \ \ \ \ \ \ \ "/>
    <numFmt numFmtId="201" formatCode="0\ \ \ \ \ \ \ \ \ \ "/>
    <numFmt numFmtId="202" formatCode="0.0\ \ \ \ \ \ \ \ \ \ "/>
    <numFmt numFmtId="203" formatCode="0.00\ \ \ \ \ \ \ \ \ \ "/>
    <numFmt numFmtId="204" formatCode="0.0\ \ \ \ \ "/>
    <numFmt numFmtId="205" formatCode="0\ \ \ "/>
    <numFmt numFmtId="206" formatCode="0.00\ \ \ \ \ "/>
    <numFmt numFmtId="207" formatCode="0.000\ \ \ \ \ "/>
    <numFmt numFmtId="208" formatCode="0.0000\ \ \ \ \ "/>
  </numFmts>
  <fonts count="26">
    <font>
      <sz val="10"/>
      <name val="Arial"/>
      <family val="0"/>
    </font>
    <font>
      <sz val="10"/>
      <name val="Times New Roman"/>
      <family val="1"/>
    </font>
    <font>
      <u val="single"/>
      <sz val="10"/>
      <color indexed="36"/>
      <name val="Arial"/>
      <family val="0"/>
    </font>
    <font>
      <u val="single"/>
      <sz val="10"/>
      <color indexed="12"/>
      <name val="Arial"/>
      <family val="0"/>
    </font>
    <font>
      <b/>
      <sz val="2.75"/>
      <name val="Times New Roman"/>
      <family val="1"/>
    </font>
    <font>
      <sz val="4"/>
      <name val="Times New Roman"/>
      <family val="0"/>
    </font>
    <font>
      <sz val="8"/>
      <name val="Times New Roman"/>
      <family val="1"/>
    </font>
    <font>
      <b/>
      <sz val="2"/>
      <name val="Times New Roman"/>
      <family val="1"/>
    </font>
    <font>
      <sz val="12"/>
      <name val="Times New Roman"/>
      <family val="1"/>
    </font>
    <font>
      <b/>
      <sz val="12"/>
      <name val="Times New Roman"/>
      <family val="1"/>
    </font>
    <font>
      <sz val="11"/>
      <name val="Times New Roman"/>
      <family val="1"/>
    </font>
    <font>
      <b/>
      <sz val="11"/>
      <name val="Times New Roman"/>
      <family val="1"/>
    </font>
    <font>
      <b/>
      <vertAlign val="superscript"/>
      <sz val="11"/>
      <name val="Times New Roman"/>
      <family val="1"/>
    </font>
    <font>
      <sz val="12"/>
      <name val="Arial"/>
      <family val="0"/>
    </font>
    <font>
      <sz val="11"/>
      <name val="Arial"/>
      <family val="0"/>
    </font>
    <font>
      <b/>
      <sz val="11"/>
      <name val="Arial"/>
      <family val="0"/>
    </font>
    <font>
      <b/>
      <sz val="12"/>
      <name val="Arial"/>
      <family val="0"/>
    </font>
    <font>
      <vertAlign val="superscript"/>
      <sz val="11"/>
      <name val="Times New Roman"/>
      <family val="1"/>
    </font>
    <font>
      <sz val="8"/>
      <name val="Arial"/>
      <family val="0"/>
    </font>
    <font>
      <sz val="10"/>
      <name val="Helv"/>
      <family val="0"/>
    </font>
    <font>
      <sz val="11"/>
      <color indexed="8"/>
      <name val="Times New Roman"/>
      <family val="1"/>
    </font>
    <font>
      <b/>
      <sz val="11"/>
      <color indexed="8"/>
      <name val="Times New Roman"/>
      <family val="1"/>
    </font>
    <font>
      <u val="single"/>
      <sz val="11"/>
      <color indexed="8"/>
      <name val="Times New Roman"/>
      <family val="1"/>
    </font>
    <font>
      <i/>
      <sz val="11"/>
      <color indexed="8"/>
      <name val="Times New Roman"/>
      <family val="1"/>
    </font>
    <font>
      <vertAlign val="superscript"/>
      <sz val="11"/>
      <color indexed="8"/>
      <name val="Times New Roman"/>
      <family val="1"/>
    </font>
    <font>
      <sz val="11"/>
      <color indexed="10"/>
      <name val="Times New Roman"/>
      <family val="1"/>
    </font>
  </fonts>
  <fills count="2">
    <fill>
      <patternFill/>
    </fill>
    <fill>
      <patternFill patternType="gray125"/>
    </fill>
  </fills>
  <borders count="1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double"/>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double"/>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style="double"/>
      <top style="thin"/>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left"/>
    </xf>
    <xf numFmtId="49" fontId="9" fillId="0" borderId="0" xfId="0" applyNumberFormat="1" applyFont="1" applyBorder="1" applyAlignment="1">
      <alignment horizontal="center" vertical="center" wrapText="1"/>
    </xf>
    <xf numFmtId="0" fontId="13" fillId="0" borderId="0" xfId="0" applyFont="1" applyAlignment="1">
      <alignment/>
    </xf>
    <xf numFmtId="49" fontId="16" fillId="0" borderId="0" xfId="0" applyNumberFormat="1" applyFont="1" applyBorder="1" applyAlignment="1">
      <alignment horizontal="center" vertical="center" wrapText="1"/>
    </xf>
    <xf numFmtId="0" fontId="11" fillId="0" borderId="1" xfId="0" applyFont="1" applyBorder="1" applyAlignment="1">
      <alignment/>
    </xf>
    <xf numFmtId="0" fontId="10" fillId="0" borderId="2" xfId="0" applyFont="1" applyBorder="1" applyAlignment="1">
      <alignment/>
    </xf>
    <xf numFmtId="0" fontId="10" fillId="0" borderId="3" xfId="0" applyFont="1" applyBorder="1" applyAlignment="1">
      <alignment/>
    </xf>
    <xf numFmtId="0" fontId="10" fillId="0" borderId="0" xfId="0" applyFont="1" applyBorder="1" applyAlignment="1">
      <alignment/>
    </xf>
    <xf numFmtId="0" fontId="10" fillId="0" borderId="4" xfId="0" applyFont="1" applyBorder="1" applyAlignment="1">
      <alignment/>
    </xf>
    <xf numFmtId="0" fontId="11" fillId="0" borderId="5" xfId="0" applyFont="1" applyBorder="1" applyAlignment="1">
      <alignment/>
    </xf>
    <xf numFmtId="172" fontId="10" fillId="0" borderId="2" xfId="0" applyNumberFormat="1" applyFont="1" applyBorder="1" applyAlignment="1">
      <alignment/>
    </xf>
    <xf numFmtId="0" fontId="11" fillId="0" borderId="2" xfId="0" applyFont="1" applyBorder="1" applyAlignment="1">
      <alignment/>
    </xf>
    <xf numFmtId="0" fontId="9" fillId="0" borderId="0" xfId="0" applyFont="1" applyBorder="1" applyAlignment="1">
      <alignment/>
    </xf>
    <xf numFmtId="0" fontId="10" fillId="0" borderId="1" xfId="0" applyFont="1" applyBorder="1" applyAlignment="1">
      <alignment/>
    </xf>
    <xf numFmtId="172" fontId="10" fillId="0" borderId="4" xfId="0" applyNumberFormat="1" applyFont="1" applyBorder="1" applyAlignment="1">
      <alignment/>
    </xf>
    <xf numFmtId="172" fontId="11" fillId="0" borderId="5" xfId="0" applyNumberFormat="1" applyFont="1" applyBorder="1" applyAlignment="1">
      <alignment/>
    </xf>
    <xf numFmtId="172" fontId="11" fillId="0" borderId="4" xfId="0" applyNumberFormat="1" applyFont="1" applyBorder="1" applyAlignment="1">
      <alignment/>
    </xf>
    <xf numFmtId="172" fontId="9" fillId="0" borderId="0" xfId="0" applyNumberFormat="1" applyFont="1" applyBorder="1" applyAlignment="1">
      <alignment/>
    </xf>
    <xf numFmtId="172" fontId="13" fillId="0" borderId="0" xfId="0" applyNumberFormat="1" applyFont="1" applyAlignment="1">
      <alignment/>
    </xf>
    <xf numFmtId="172" fontId="8" fillId="0" borderId="0" xfId="0" applyNumberFormat="1" applyFont="1" applyAlignment="1">
      <alignment/>
    </xf>
    <xf numFmtId="172" fontId="8" fillId="0" borderId="0" xfId="0" applyNumberFormat="1" applyFont="1" applyBorder="1" applyAlignment="1">
      <alignment/>
    </xf>
    <xf numFmtId="173" fontId="10" fillId="0" borderId="4" xfId="0" applyNumberFormat="1" applyFont="1" applyBorder="1" applyAlignment="1">
      <alignment/>
    </xf>
    <xf numFmtId="173" fontId="11" fillId="0" borderId="5" xfId="0" applyNumberFormat="1" applyFont="1" applyBorder="1" applyAlignment="1">
      <alignment/>
    </xf>
    <xf numFmtId="173" fontId="10" fillId="0" borderId="2" xfId="0" applyNumberFormat="1" applyFont="1" applyBorder="1" applyAlignment="1">
      <alignment/>
    </xf>
    <xf numFmtId="173" fontId="11" fillId="0" borderId="4" xfId="0" applyNumberFormat="1" applyFont="1" applyBorder="1" applyAlignment="1">
      <alignment/>
    </xf>
    <xf numFmtId="173" fontId="9" fillId="0" borderId="0" xfId="0" applyNumberFormat="1" applyFont="1" applyBorder="1" applyAlignment="1">
      <alignment/>
    </xf>
    <xf numFmtId="175" fontId="10" fillId="0" borderId="4" xfId="0" applyNumberFormat="1" applyFont="1" applyBorder="1" applyAlignment="1">
      <alignment/>
    </xf>
    <xf numFmtId="175" fontId="11" fillId="0" borderId="5" xfId="0" applyNumberFormat="1" applyFont="1" applyBorder="1" applyAlignment="1">
      <alignment/>
    </xf>
    <xf numFmtId="190" fontId="10" fillId="0" borderId="2" xfId="0" applyNumberFormat="1" applyFont="1" applyBorder="1" applyAlignment="1">
      <alignment/>
    </xf>
    <xf numFmtId="190" fontId="10" fillId="0" borderId="4" xfId="0" applyNumberFormat="1" applyFont="1" applyBorder="1" applyAlignment="1">
      <alignment/>
    </xf>
    <xf numFmtId="190" fontId="11" fillId="0" borderId="5" xfId="0" applyNumberFormat="1" applyFont="1" applyBorder="1" applyAlignment="1">
      <alignment/>
    </xf>
    <xf numFmtId="190" fontId="11" fillId="0" borderId="4" xfId="0" applyNumberFormat="1" applyFont="1" applyBorder="1" applyAlignment="1">
      <alignment/>
    </xf>
    <xf numFmtId="190" fontId="8" fillId="0" borderId="0" xfId="0" applyNumberFormat="1" applyFont="1" applyBorder="1" applyAlignment="1">
      <alignment/>
    </xf>
    <xf numFmtId="190" fontId="9" fillId="0" borderId="0" xfId="0" applyNumberFormat="1" applyFont="1" applyBorder="1" applyAlignment="1">
      <alignment/>
    </xf>
    <xf numFmtId="0" fontId="10" fillId="0" borderId="6" xfId="0" applyFont="1" applyBorder="1" applyAlignment="1">
      <alignment/>
    </xf>
    <xf numFmtId="0" fontId="10" fillId="0" borderId="7" xfId="0" applyFont="1" applyBorder="1" applyAlignment="1">
      <alignment/>
    </xf>
    <xf numFmtId="0" fontId="10" fillId="0" borderId="8" xfId="0" applyFont="1" applyBorder="1" applyAlignment="1">
      <alignment/>
    </xf>
    <xf numFmtId="0" fontId="11" fillId="0" borderId="9" xfId="0" applyFont="1" applyBorder="1" applyAlignment="1">
      <alignment/>
    </xf>
    <xf numFmtId="0" fontId="10" fillId="0" borderId="10" xfId="0" applyFont="1" applyBorder="1" applyAlignment="1">
      <alignment/>
    </xf>
    <xf numFmtId="0" fontId="8" fillId="0" borderId="0" xfId="0" applyFont="1" applyBorder="1" applyAlignment="1">
      <alignment/>
    </xf>
    <xf numFmtId="0" fontId="17" fillId="0" borderId="0" xfId="0" applyFont="1" applyBorder="1" applyAlignment="1">
      <alignment/>
    </xf>
    <xf numFmtId="175" fontId="8" fillId="0" borderId="0" xfId="0" applyNumberFormat="1" applyFont="1" applyBorder="1" applyAlignment="1">
      <alignment horizontal="right"/>
    </xf>
    <xf numFmtId="175" fontId="8" fillId="0" borderId="0" xfId="0" applyNumberFormat="1" applyFont="1" applyBorder="1" applyAlignment="1">
      <alignment/>
    </xf>
    <xf numFmtId="173" fontId="8" fillId="0" borderId="0" xfId="0" applyNumberFormat="1" applyFont="1" applyBorder="1" applyAlignment="1">
      <alignment/>
    </xf>
    <xf numFmtId="175" fontId="9" fillId="0" borderId="0" xfId="0" applyNumberFormat="1" applyFont="1" applyBorder="1" applyAlignment="1">
      <alignment/>
    </xf>
    <xf numFmtId="0" fontId="8" fillId="0" borderId="0" xfId="0" applyFont="1" applyAlignment="1">
      <alignment vertical="justify"/>
    </xf>
    <xf numFmtId="0" fontId="8" fillId="0" borderId="0" xfId="0" applyFont="1" applyAlignment="1">
      <alignment horizontal="justify" vertical="top" wrapText="1"/>
    </xf>
    <xf numFmtId="0" fontId="8" fillId="0" borderId="0" xfId="0" applyFont="1" applyAlignment="1">
      <alignment wrapText="1"/>
    </xf>
    <xf numFmtId="0" fontId="8" fillId="0" borderId="0" xfId="0" applyFont="1" applyAlignment="1">
      <alignment horizontal="justify" vertical="justify" wrapText="1"/>
    </xf>
    <xf numFmtId="0" fontId="8" fillId="0" borderId="0" xfId="0" applyNumberFormat="1" applyFont="1" applyAlignment="1">
      <alignment horizontal="justify" wrapText="1"/>
    </xf>
    <xf numFmtId="0" fontId="8" fillId="0" borderId="0" xfId="0" applyNumberFormat="1" applyFont="1" applyAlignment="1">
      <alignment wrapText="1"/>
    </xf>
    <xf numFmtId="0" fontId="8" fillId="0" borderId="0" xfId="0" applyFont="1" applyAlignment="1">
      <alignment horizontal="justify"/>
    </xf>
    <xf numFmtId="0" fontId="8" fillId="0" borderId="0" xfId="0" applyFont="1" applyAlignment="1">
      <alignment vertical="justify" wrapText="1"/>
    </xf>
    <xf numFmtId="0" fontId="20" fillId="0" borderId="0" xfId="0" applyFont="1" applyFill="1" applyAlignment="1">
      <alignment/>
    </xf>
    <xf numFmtId="0" fontId="21" fillId="0" borderId="0" xfId="0" applyFont="1" applyFill="1" applyAlignment="1">
      <alignment vertical="top"/>
    </xf>
    <xf numFmtId="0" fontId="21" fillId="0" borderId="0" xfId="0" applyFont="1" applyFill="1" applyAlignment="1">
      <alignment/>
    </xf>
    <xf numFmtId="0" fontId="22" fillId="0" borderId="0" xfId="0" applyFont="1" applyFill="1" applyAlignment="1">
      <alignment horizontal="left"/>
    </xf>
    <xf numFmtId="0" fontId="22" fillId="0" borderId="0" xfId="0" applyFont="1" applyFill="1" applyAlignment="1">
      <alignment/>
    </xf>
    <xf numFmtId="49" fontId="23" fillId="0" borderId="0" xfId="0" applyNumberFormat="1" applyFont="1" applyFill="1" applyAlignment="1">
      <alignment horizontal="center"/>
    </xf>
    <xf numFmtId="0" fontId="20" fillId="0" borderId="3" xfId="0" applyFont="1" applyFill="1" applyBorder="1" applyAlignment="1">
      <alignment horizontal="center"/>
    </xf>
    <xf numFmtId="0" fontId="20" fillId="0" borderId="11" xfId="0" applyFont="1" applyFill="1" applyBorder="1" applyAlignment="1">
      <alignment horizontal="centerContinuous" vertical="center"/>
    </xf>
    <xf numFmtId="0" fontId="20" fillId="0" borderId="12" xfId="0" applyFont="1" applyFill="1" applyBorder="1" applyAlignment="1">
      <alignment horizontal="centerContinuous" vertical="center"/>
    </xf>
    <xf numFmtId="0" fontId="20" fillId="0" borderId="13" xfId="0" applyFont="1" applyFill="1" applyBorder="1" applyAlignment="1">
      <alignment horizontal="centerContinuous" vertical="center"/>
    </xf>
    <xf numFmtId="0" fontId="20" fillId="0" borderId="4" xfId="0" applyFont="1" applyFill="1" applyBorder="1" applyAlignment="1">
      <alignment horizontal="center" vertical="justify"/>
    </xf>
    <xf numFmtId="199" fontId="20" fillId="0" borderId="14" xfId="0" applyNumberFormat="1" applyFont="1" applyFill="1" applyBorder="1" applyAlignment="1">
      <alignment horizontal="center" vertical="center" wrapText="1"/>
    </xf>
    <xf numFmtId="0" fontId="20" fillId="0" borderId="15" xfId="0" applyFont="1" applyFill="1" applyBorder="1" applyAlignment="1">
      <alignment horizontal="center" vertical="center" wrapText="1"/>
    </xf>
    <xf numFmtId="199" fontId="20" fillId="0" borderId="2" xfId="0" applyNumberFormat="1" applyFont="1" applyFill="1" applyBorder="1" applyAlignment="1">
      <alignment horizontal="center" wrapText="1"/>
    </xf>
    <xf numFmtId="199" fontId="20" fillId="0" borderId="2" xfId="0" applyNumberFormat="1" applyFont="1" applyFill="1" applyBorder="1" applyAlignment="1">
      <alignment horizontal="center" vertical="center" wrapText="1"/>
    </xf>
    <xf numFmtId="0" fontId="20" fillId="0" borderId="3" xfId="0" applyFont="1" applyFill="1" applyBorder="1" applyAlignment="1">
      <alignment horizontal="left"/>
    </xf>
    <xf numFmtId="0" fontId="20" fillId="0" borderId="4" xfId="0" applyFont="1" applyFill="1" applyBorder="1" applyAlignment="1">
      <alignment horizontal="center"/>
    </xf>
    <xf numFmtId="199" fontId="20" fillId="0" borderId="4" xfId="0" applyNumberFormat="1" applyFont="1" applyFill="1" applyBorder="1" applyAlignment="1">
      <alignment horizontal="right"/>
    </xf>
    <xf numFmtId="49" fontId="10" fillId="0" borderId="4" xfId="0" applyNumberFormat="1" applyFont="1" applyFill="1" applyBorder="1" applyAlignment="1">
      <alignment horizontal="center"/>
    </xf>
    <xf numFmtId="0" fontId="20" fillId="0" borderId="4" xfId="0" applyFont="1" applyFill="1" applyBorder="1" applyAlignment="1" quotePrefix="1">
      <alignment horizontal="center"/>
    </xf>
    <xf numFmtId="0" fontId="20" fillId="0" borderId="4" xfId="0" applyFont="1" applyFill="1" applyBorder="1" applyAlignment="1">
      <alignment horizontal="left"/>
    </xf>
    <xf numFmtId="199" fontId="20" fillId="0" borderId="2" xfId="0" applyNumberFormat="1" applyFont="1" applyFill="1" applyBorder="1" applyAlignment="1">
      <alignment horizontal="right"/>
    </xf>
    <xf numFmtId="0" fontId="20" fillId="0" borderId="0" xfId="0" applyFont="1" applyFill="1" applyBorder="1" applyAlignment="1">
      <alignment/>
    </xf>
    <xf numFmtId="0" fontId="20" fillId="0" borderId="8" xfId="0" applyFont="1" applyFill="1" applyBorder="1" applyAlignment="1">
      <alignment horizontal="center"/>
    </xf>
    <xf numFmtId="199" fontId="20" fillId="0" borderId="8" xfId="0" applyNumberFormat="1" applyFont="1" applyFill="1" applyBorder="1" applyAlignment="1">
      <alignment horizontal="right"/>
    </xf>
    <xf numFmtId="0" fontId="10" fillId="0" borderId="0" xfId="0" applyFont="1" applyFill="1" applyAlignment="1">
      <alignment/>
    </xf>
    <xf numFmtId="199" fontId="10" fillId="0" borderId="0" xfId="0" applyNumberFormat="1" applyFont="1" applyFill="1" applyBorder="1" applyAlignment="1">
      <alignment horizontal="right"/>
    </xf>
    <xf numFmtId="0" fontId="17" fillId="0" borderId="0" xfId="0" applyFont="1" applyFill="1" applyAlignment="1">
      <alignment vertical="top"/>
    </xf>
    <xf numFmtId="0" fontId="17" fillId="0" borderId="0" xfId="0" applyFont="1" applyFill="1" applyAlignment="1">
      <alignment/>
    </xf>
    <xf numFmtId="0" fontId="10" fillId="0" borderId="0" xfId="0" applyFont="1" applyFill="1" applyBorder="1" applyAlignment="1">
      <alignment vertical="top"/>
    </xf>
    <xf numFmtId="0" fontId="14" fillId="0" borderId="0" xfId="0" applyFont="1" applyFill="1" applyAlignment="1">
      <alignment vertical="center" wrapText="1"/>
    </xf>
    <xf numFmtId="0" fontId="14" fillId="0" borderId="0" xfId="0" applyFont="1" applyFill="1" applyAlignment="1">
      <alignment/>
    </xf>
    <xf numFmtId="0" fontId="25" fillId="0" borderId="0" xfId="0" applyFont="1" applyFill="1" applyAlignment="1">
      <alignment/>
    </xf>
    <xf numFmtId="0" fontId="14" fillId="0" borderId="0" xfId="0" applyFont="1" applyFill="1" applyAlignment="1">
      <alignment/>
    </xf>
    <xf numFmtId="49" fontId="11" fillId="0" borderId="3" xfId="0" applyNumberFormat="1" applyFont="1" applyBorder="1" applyAlignment="1">
      <alignment horizontal="center" vertical="center" wrapText="1"/>
    </xf>
    <xf numFmtId="49" fontId="15" fillId="0" borderId="4" xfId="0" applyNumberFormat="1" applyFont="1" applyBorder="1" applyAlignment="1">
      <alignment horizontal="center" vertical="center" wrapText="1"/>
    </xf>
    <xf numFmtId="49" fontId="15" fillId="0" borderId="8"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2" xfId="0" applyNumberFormat="1" applyFont="1" applyBorder="1" applyAlignment="1" quotePrefix="1">
      <alignment horizontal="center" vertical="center" wrapText="1"/>
    </xf>
    <xf numFmtId="49" fontId="11" fillId="0" borderId="10" xfId="0" applyNumberFormat="1" applyFont="1" applyBorder="1" applyAlignment="1" quotePrefix="1">
      <alignment horizontal="center" vertical="center" wrapText="1"/>
    </xf>
    <xf numFmtId="49" fontId="11" fillId="0" borderId="4" xfId="0" applyNumberFormat="1" applyFont="1" applyBorder="1" applyAlignment="1" quotePrefix="1">
      <alignment horizontal="center" vertical="center" wrapText="1"/>
    </xf>
    <xf numFmtId="49" fontId="11" fillId="0" borderId="8" xfId="0" applyNumberFormat="1" applyFont="1" applyBorder="1" applyAlignment="1" quotePrefix="1">
      <alignment horizontal="center" vertical="center" wrapText="1"/>
    </xf>
    <xf numFmtId="49" fontId="11" fillId="0" borderId="16"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49" fontId="15" fillId="0" borderId="9" xfId="0" applyNumberFormat="1" applyFont="1" applyBorder="1" applyAlignment="1">
      <alignment horizontal="center" vertical="center" wrapText="1"/>
    </xf>
    <xf numFmtId="0" fontId="9" fillId="0" borderId="0" xfId="0" applyFont="1" applyAlignment="1">
      <alignment horizontal="center"/>
    </xf>
    <xf numFmtId="0" fontId="10" fillId="0" borderId="17" xfId="0" applyFont="1" applyBorder="1" applyAlignment="1">
      <alignment horizontal="center"/>
    </xf>
    <xf numFmtId="0" fontId="10" fillId="0" borderId="15" xfId="0" applyFont="1" applyBorder="1" applyAlignment="1">
      <alignment horizontal="center"/>
    </xf>
    <xf numFmtId="0" fontId="10" fillId="0" borderId="1" xfId="0" applyFont="1" applyBorder="1" applyAlignment="1">
      <alignment horizontal="center"/>
    </xf>
    <xf numFmtId="0" fontId="10" fillId="0" borderId="2" xfId="0" applyFont="1" applyBorder="1" applyAlignment="1">
      <alignment horizontal="center"/>
    </xf>
    <xf numFmtId="49" fontId="11" fillId="0" borderId="17"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0" fontId="11" fillId="0" borderId="0" xfId="0" applyFont="1" applyAlignment="1">
      <alignment horizontal="right" vertical="center"/>
    </xf>
    <xf numFmtId="0" fontId="10" fillId="0" borderId="0" xfId="0" applyFont="1" applyAlignment="1">
      <alignment horizontal="right" vertical="center"/>
    </xf>
    <xf numFmtId="0" fontId="9" fillId="0" borderId="0" xfId="0" applyFont="1" applyAlignment="1">
      <alignment horizontal="center" vertical="center"/>
    </xf>
    <xf numFmtId="0" fontId="10" fillId="0" borderId="12"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3" xfId="0" applyFont="1" applyFill="1" applyBorder="1" applyAlignment="1">
      <alignment horizontal="center" vertical="center"/>
    </xf>
    <xf numFmtId="0" fontId="17" fillId="0" borderId="0" xfId="0" applyFont="1" applyFill="1" applyBorder="1" applyAlignment="1">
      <alignment vertical="top" wrapText="1"/>
    </xf>
    <xf numFmtId="0" fontId="0" fillId="0" borderId="0" xfId="0" applyFill="1" applyAlignment="1">
      <alignment wrapText="1"/>
    </xf>
    <xf numFmtId="0" fontId="10" fillId="0" borderId="0" xfId="0" applyFont="1" applyFill="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t>Quarterly unemployment rate, 2004 - 2005</a:t>
            </a:r>
          </a:p>
        </c:rich>
      </c:tx>
      <c:layout/>
      <c:spPr>
        <a:noFill/>
        <a:ln>
          <a:noFill/>
        </a:ln>
      </c:spPr>
    </c:title>
    <c:plotArea>
      <c:layout/>
      <c:lineChart>
        <c:grouping val="standard"/>
        <c:varyColors val="0"/>
        <c:ser>
          <c:idx val="0"/>
          <c:order val="0"/>
          <c:tx>
            <c:v>Both sexes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FF"/>
                </a:solidFill>
              </a:ln>
            </c:spPr>
          </c:marker>
          <c:cat>
            <c:strRef>
              <c:f>'[1]Tab3'!#REF!</c:f>
              <c:strCache>
                <c:ptCount val="1"/>
                <c:pt idx="0">
                  <c:v>0</c:v>
                </c:pt>
              </c:strCache>
            </c:strRef>
          </c:cat>
          <c:val>
            <c:numRef>
              <c:f>'[1]Tab3'!#REF!</c:f>
              <c:numCache>
                <c:ptCount val="1"/>
                <c:pt idx="0">
                  <c:v>0</c:v>
                </c:pt>
              </c:numCache>
            </c:numRef>
          </c:val>
          <c:smooth val="0"/>
        </c:ser>
        <c:ser>
          <c:idx val="1"/>
          <c:order val="1"/>
          <c:tx>
            <c:v>Male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FF"/>
              </a:solidFill>
              <a:ln>
                <a:solidFill>
                  <a:srgbClr val="FF00FF"/>
                </a:solidFill>
              </a:ln>
            </c:spPr>
          </c:marker>
          <c:cat>
            <c:strRef>
              <c:f>'[1]Tab3'!#REF!</c:f>
              <c:strCache>
                <c:ptCount val="1"/>
                <c:pt idx="0">
                  <c:v>0</c:v>
                </c:pt>
              </c:strCache>
            </c:strRef>
          </c:cat>
          <c:val>
            <c:numRef>
              <c:f>'[1]Tab3'!#REF!</c:f>
              <c:numCache>
                <c:ptCount val="1"/>
                <c:pt idx="0">
                  <c:v>0</c:v>
                </c:pt>
              </c:numCache>
            </c:numRef>
          </c:val>
          <c:smooth val="0"/>
        </c:ser>
        <c:ser>
          <c:idx val="2"/>
          <c:order val="2"/>
          <c:tx>
            <c:v>Female</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3366FF"/>
                </a:solidFill>
              </a:ln>
            </c:spPr>
          </c:marker>
          <c:cat>
            <c:strRef>
              <c:f>'[1]Tab3'!#REF!</c:f>
              <c:strCache>
                <c:ptCount val="1"/>
                <c:pt idx="0">
                  <c:v>0</c:v>
                </c:pt>
              </c:strCache>
            </c:strRef>
          </c:cat>
          <c:val>
            <c:numRef>
              <c:f>'[1]Tab3'!#REF!</c:f>
              <c:numCache>
                <c:ptCount val="1"/>
                <c:pt idx="0">
                  <c:v>0</c:v>
                </c:pt>
              </c:numCache>
            </c:numRef>
          </c:val>
          <c:smooth val="0"/>
        </c:ser>
        <c:marker val="1"/>
        <c:axId val="32133260"/>
        <c:axId val="20763885"/>
      </c:lineChart>
      <c:catAx>
        <c:axId val="32133260"/>
        <c:scaling>
          <c:orientation val="minMax"/>
        </c:scaling>
        <c:axPos val="b"/>
        <c:delete val="0"/>
        <c:numFmt formatCode="General" sourceLinked="1"/>
        <c:majorTickMark val="out"/>
        <c:minorTickMark val="none"/>
        <c:tickLblPos val="nextTo"/>
        <c:txPr>
          <a:bodyPr/>
          <a:lstStyle/>
          <a:p>
            <a:pPr>
              <a:defRPr lang="en-US" cap="none" sz="200" b="1" i="0" u="none" baseline="0"/>
            </a:pPr>
          </a:p>
        </c:txPr>
        <c:crossAx val="20763885"/>
        <c:crosses val="autoZero"/>
        <c:auto val="1"/>
        <c:lblOffset val="100"/>
        <c:noMultiLvlLbl val="0"/>
      </c:catAx>
      <c:valAx>
        <c:axId val="20763885"/>
        <c:scaling>
          <c:orientation val="minMax"/>
        </c:scaling>
        <c:axPos val="l"/>
        <c:majorGridlines>
          <c:spPr>
            <a:ln w="3175">
              <a:solidFill>
                <a:srgbClr val="FFFFFF"/>
              </a:solidFill>
            </a:ln>
          </c:spPr>
        </c:majorGridlines>
        <c:delete val="0"/>
        <c:numFmt formatCode="General" sourceLinked="1"/>
        <c:majorTickMark val="out"/>
        <c:minorTickMark val="none"/>
        <c:tickLblPos val="nextTo"/>
        <c:txPr>
          <a:bodyPr/>
          <a:lstStyle/>
          <a:p>
            <a:pPr>
              <a:defRPr lang="en-US" cap="none" sz="200" b="1" i="0" u="none" baseline="0"/>
            </a:pPr>
          </a:p>
        </c:txPr>
        <c:crossAx val="32133260"/>
        <c:crossesAt val="1"/>
        <c:crossBetween val="between"/>
        <c:dispUnits/>
      </c:valAx>
      <c:spPr>
        <a:solidFill>
          <a:srgbClr val="FFFFFF"/>
        </a:solidFill>
        <a:ln w="12700">
          <a:solidFill>
            <a:srgbClr val="FFFFFF"/>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4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31</xdr:row>
      <xdr:rowOff>0</xdr:rowOff>
    </xdr:from>
    <xdr:to>
      <xdr:col>7</xdr:col>
      <xdr:colOff>619125</xdr:colOff>
      <xdr:row>31</xdr:row>
      <xdr:rowOff>0</xdr:rowOff>
    </xdr:to>
    <xdr:graphicFrame>
      <xdr:nvGraphicFramePr>
        <xdr:cNvPr id="1" name="Chart 1"/>
        <xdr:cNvGraphicFramePr/>
      </xdr:nvGraphicFramePr>
      <xdr:xfrm>
        <a:off x="847725" y="6000750"/>
        <a:ext cx="1466850" cy="0"/>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2</xdr:row>
      <xdr:rowOff>85725</xdr:rowOff>
    </xdr:from>
    <xdr:to>
      <xdr:col>18</xdr:col>
      <xdr:colOff>0</xdr:colOff>
      <xdr:row>30</xdr:row>
      <xdr:rowOff>47625</xdr:rowOff>
    </xdr:to>
    <xdr:sp>
      <xdr:nvSpPr>
        <xdr:cNvPr id="2" name="TextBox 2"/>
        <xdr:cNvSpPr txBox="1">
          <a:spLocks noChangeArrowheads="1"/>
        </xdr:cNvSpPr>
      </xdr:nvSpPr>
      <xdr:spPr>
        <a:xfrm>
          <a:off x="8505825" y="762000"/>
          <a:ext cx="0" cy="5219700"/>
        </a:xfrm>
        <a:prstGeom prst="rect">
          <a:avLst/>
        </a:prstGeom>
        <a:noFill/>
        <a:ln w="9525" cmpd="sng">
          <a:noFill/>
        </a:ln>
      </xdr:spPr>
      <xdr:txBody>
        <a:bodyPr vertOverflow="clip" wrap="square" anchor="ctr" vert="vert"/>
        <a:p>
          <a:pPr algn="ctr">
            <a:defRPr/>
          </a:pPr>
          <a:r>
            <a:rPr lang="en-US" cap="none" sz="1000" b="0" i="0" u="none" baseline="0">
              <a:latin typeface="Times New Roman"/>
              <a:ea typeface="Times New Roman"/>
              <a:cs typeface="Times New Roman"/>
            </a:rPr>
            <a:t>4</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0</xdr:row>
      <xdr:rowOff>0</xdr:rowOff>
    </xdr:to>
    <xdr:sp>
      <xdr:nvSpPr>
        <xdr:cNvPr id="1" name="Text 1"/>
        <xdr:cNvSpPr txBox="1">
          <a:spLocks noChangeArrowheads="1"/>
        </xdr:cNvSpPr>
      </xdr:nvSpPr>
      <xdr:spPr>
        <a:xfrm>
          <a:off x="8658225" y="0"/>
          <a:ext cx="0" cy="0"/>
        </a:xfrm>
        <a:prstGeom prst="rect">
          <a:avLst/>
        </a:prstGeom>
        <a:solidFill>
          <a:srgbClr val="FFFFFF"/>
        </a:solidFill>
        <a:ln w="1" cmpd="sng">
          <a:noFill/>
        </a:ln>
      </xdr:spPr>
      <xdr:txBody>
        <a:bodyPr vertOverflow="clip" wrap="square" anchor="ctr" vert="vert"/>
        <a:p>
          <a:pPr algn="r">
            <a:defRPr/>
          </a:pPr>
          <a:r>
            <a:rPr lang="en-US" cap="none" sz="1000" b="0" i="0" u="none" baseline="0"/>
            <a:t>6</a:t>
          </a:r>
        </a:p>
      </xdr:txBody>
    </xdr:sp>
    <xdr:clientData/>
  </xdr:twoCellAnchor>
  <xdr:twoCellAnchor>
    <xdr:from>
      <xdr:col>9</xdr:col>
      <xdr:colOff>0</xdr:colOff>
      <xdr:row>0</xdr:row>
      <xdr:rowOff>0</xdr:rowOff>
    </xdr:from>
    <xdr:to>
      <xdr:col>9</xdr:col>
      <xdr:colOff>0</xdr:colOff>
      <xdr:row>0</xdr:row>
      <xdr:rowOff>0</xdr:rowOff>
    </xdr:to>
    <xdr:sp>
      <xdr:nvSpPr>
        <xdr:cNvPr id="2" name="Text 1"/>
        <xdr:cNvSpPr txBox="1">
          <a:spLocks noChangeArrowheads="1"/>
        </xdr:cNvSpPr>
      </xdr:nvSpPr>
      <xdr:spPr>
        <a:xfrm>
          <a:off x="8658225" y="0"/>
          <a:ext cx="0" cy="0"/>
        </a:xfrm>
        <a:prstGeom prst="rect">
          <a:avLst/>
        </a:prstGeom>
        <a:solidFill>
          <a:srgbClr val="FFFFFF"/>
        </a:solidFill>
        <a:ln w="1" cmpd="sng">
          <a:noFill/>
        </a:ln>
      </xdr:spPr>
      <xdr:txBody>
        <a:bodyPr vertOverflow="clip" wrap="square" anchor="ctr" vert="vert"/>
        <a:p>
          <a:pPr algn="r">
            <a:defRPr/>
          </a:pPr>
          <a:r>
            <a:rPr lang="en-US" cap="none" sz="1000" b="0" i="0" u="none" baseline="0"/>
            <a:t>6</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b%204th%20quarter%202006%20we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sheetName val="Tab1"/>
      <sheetName val="TAB2 "/>
      <sheetName val="Tab3"/>
      <sheetName val="Table4 "/>
      <sheetName val="Table 5"/>
      <sheetName val="Table 6"/>
      <sheetName val="Table 7"/>
      <sheetName val="Table 8"/>
      <sheetName val="Table 9"/>
      <sheetName val="Table10"/>
      <sheetName val="Table11"/>
      <sheetName val="Table 12"/>
      <sheetName val="Tab13"/>
      <sheetName val="highlightstab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W722"/>
  <sheetViews>
    <sheetView tabSelected="1" workbookViewId="0" topLeftCell="A1">
      <selection activeCell="S8" sqref="S8"/>
    </sheetView>
  </sheetViews>
  <sheetFormatPr defaultColWidth="9.140625" defaultRowHeight="12.75"/>
  <cols>
    <col min="1" max="1" width="0.5625" style="1" customWidth="1"/>
    <col min="2" max="2" width="9.7109375" style="1" customWidth="1"/>
    <col min="3" max="3" width="15.140625" style="1" customWidth="1"/>
    <col min="4" max="4" width="4.00390625" style="1" hidden="1" customWidth="1"/>
    <col min="5" max="7" width="10.421875" style="1" hidden="1" customWidth="1"/>
    <col min="8" max="8" width="9.28125" style="2" customWidth="1"/>
    <col min="9" max="12" width="9.28125" style="1" customWidth="1"/>
    <col min="13" max="13" width="9.28125" style="2" customWidth="1"/>
    <col min="14" max="17" width="9.28125" style="1" customWidth="1"/>
    <col min="18" max="18" width="9.28125" style="2" customWidth="1"/>
    <col min="19" max="19" width="10.00390625" style="2" customWidth="1"/>
    <col min="20" max="20" width="10.28125" style="2" customWidth="1"/>
    <col min="21" max="16384" width="11.57421875" style="1" customWidth="1"/>
  </cols>
  <sheetData>
    <row r="1" spans="2:9" ht="33" customHeight="1">
      <c r="B1" s="101"/>
      <c r="C1" s="101"/>
      <c r="D1" s="101"/>
      <c r="E1" s="101"/>
      <c r="F1" s="101"/>
      <c r="G1" s="101"/>
      <c r="H1" s="101"/>
      <c r="I1" s="101"/>
    </row>
    <row r="2" spans="2:20" ht="20.25" customHeight="1">
      <c r="B2" s="3" t="s">
        <v>21</v>
      </c>
      <c r="C2" s="3"/>
      <c r="D2" s="3"/>
      <c r="E2" s="3"/>
      <c r="F2" s="3"/>
      <c r="G2" s="3"/>
      <c r="H2" s="3"/>
      <c r="I2" s="3"/>
      <c r="J2" s="3"/>
      <c r="K2" s="3"/>
      <c r="L2" s="3"/>
      <c r="M2" s="3"/>
      <c r="N2" s="3"/>
      <c r="O2" s="3"/>
      <c r="P2" s="3"/>
      <c r="Q2" s="3"/>
      <c r="R2" s="3"/>
      <c r="S2" s="3"/>
      <c r="T2" s="3"/>
    </row>
    <row r="3" ht="9.75" customHeight="1">
      <c r="B3" s="2"/>
    </row>
    <row r="4" spans="2:21" ht="12.75" customHeight="1">
      <c r="B4" s="102"/>
      <c r="C4" s="103"/>
      <c r="D4" s="106" t="s">
        <v>7</v>
      </c>
      <c r="E4" s="106" t="s">
        <v>8</v>
      </c>
      <c r="F4" s="106" t="s">
        <v>18</v>
      </c>
      <c r="G4" s="106" t="s">
        <v>17</v>
      </c>
      <c r="H4" s="98" t="s">
        <v>15</v>
      </c>
      <c r="I4" s="93" t="s">
        <v>16</v>
      </c>
      <c r="J4" s="90" t="s">
        <v>12</v>
      </c>
      <c r="K4" s="90" t="s">
        <v>14</v>
      </c>
      <c r="L4" s="90" t="s">
        <v>20</v>
      </c>
      <c r="M4" s="98" t="s">
        <v>19</v>
      </c>
      <c r="N4" s="93" t="s">
        <v>24</v>
      </c>
      <c r="O4" s="90" t="s">
        <v>25</v>
      </c>
      <c r="P4" s="90" t="s">
        <v>26</v>
      </c>
      <c r="Q4" s="90" t="s">
        <v>23</v>
      </c>
      <c r="R4" s="90" t="s">
        <v>27</v>
      </c>
      <c r="S4" s="4"/>
      <c r="T4" s="4"/>
      <c r="U4" s="5"/>
    </row>
    <row r="5" spans="2:21" ht="12.75" customHeight="1">
      <c r="B5" s="104"/>
      <c r="C5" s="105"/>
      <c r="D5" s="107"/>
      <c r="E5" s="107"/>
      <c r="F5" s="107"/>
      <c r="G5" s="107"/>
      <c r="H5" s="99"/>
      <c r="I5" s="94"/>
      <c r="J5" s="96"/>
      <c r="K5" s="96"/>
      <c r="L5" s="96"/>
      <c r="M5" s="99"/>
      <c r="N5" s="94"/>
      <c r="O5" s="96"/>
      <c r="P5" s="96"/>
      <c r="Q5" s="96"/>
      <c r="R5" s="91"/>
      <c r="S5" s="6"/>
      <c r="T5" s="6"/>
      <c r="U5" s="5"/>
    </row>
    <row r="6" spans="2:23" ht="18.75" customHeight="1">
      <c r="B6" s="104"/>
      <c r="C6" s="105"/>
      <c r="D6" s="108"/>
      <c r="E6" s="108"/>
      <c r="F6" s="108"/>
      <c r="G6" s="108"/>
      <c r="H6" s="100"/>
      <c r="I6" s="95"/>
      <c r="J6" s="97"/>
      <c r="K6" s="97"/>
      <c r="L6" s="97"/>
      <c r="M6" s="100"/>
      <c r="N6" s="95"/>
      <c r="O6" s="97"/>
      <c r="P6" s="97"/>
      <c r="Q6" s="97"/>
      <c r="R6" s="92"/>
      <c r="S6" s="6"/>
      <c r="T6" s="6"/>
      <c r="U6" s="5"/>
      <c r="W6" s="2"/>
    </row>
    <row r="7" spans="2:21" ht="15" customHeight="1">
      <c r="B7" s="7" t="s">
        <v>0</v>
      </c>
      <c r="C7" s="8"/>
      <c r="D7" s="9"/>
      <c r="E7" s="8"/>
      <c r="F7" s="10"/>
      <c r="G7" s="11"/>
      <c r="H7" s="12"/>
      <c r="I7" s="8"/>
      <c r="J7" s="13"/>
      <c r="K7" s="13"/>
      <c r="L7" s="13"/>
      <c r="M7" s="12"/>
      <c r="N7" s="8"/>
      <c r="O7" s="13"/>
      <c r="P7" s="13"/>
      <c r="Q7" s="13"/>
      <c r="R7" s="14"/>
      <c r="S7" s="15"/>
      <c r="T7" s="15"/>
      <c r="U7" s="5"/>
    </row>
    <row r="8" spans="2:22" ht="15" customHeight="1">
      <c r="B8" s="16"/>
      <c r="C8" s="10" t="s">
        <v>1</v>
      </c>
      <c r="D8" s="17">
        <f>D9+D10</f>
        <v>541100</v>
      </c>
      <c r="E8" s="17">
        <f>E9+E10</f>
        <v>540700</v>
      </c>
      <c r="F8" s="17">
        <f>F9+F10</f>
        <v>526800</v>
      </c>
      <c r="G8" s="17">
        <f>G9+G10</f>
        <v>523500</v>
      </c>
      <c r="H8" s="18">
        <v>532100</v>
      </c>
      <c r="I8" s="13">
        <v>537300</v>
      </c>
      <c r="J8" s="17">
        <v>538800</v>
      </c>
      <c r="K8" s="17">
        <v>549000</v>
      </c>
      <c r="L8" s="17">
        <v>546000</v>
      </c>
      <c r="M8" s="18">
        <v>542500</v>
      </c>
      <c r="N8" s="13">
        <v>548300</v>
      </c>
      <c r="O8" s="17">
        <v>548200</v>
      </c>
      <c r="P8" s="17">
        <v>551900</v>
      </c>
      <c r="Q8" s="17">
        <v>540900</v>
      </c>
      <c r="R8" s="19">
        <v>549200</v>
      </c>
      <c r="S8" s="20"/>
      <c r="T8" s="20"/>
      <c r="U8" s="21"/>
      <c r="V8" s="22"/>
    </row>
    <row r="9" spans="2:22" ht="15" customHeight="1">
      <c r="B9" s="16"/>
      <c r="C9" s="10" t="s">
        <v>2</v>
      </c>
      <c r="D9" s="17">
        <f aca="true" t="shared" si="0" ref="D9:G10">D13+D17</f>
        <v>348700</v>
      </c>
      <c r="E9" s="17">
        <f t="shared" si="0"/>
        <v>347500</v>
      </c>
      <c r="F9" s="17">
        <f t="shared" si="0"/>
        <v>349000</v>
      </c>
      <c r="G9" s="17">
        <f t="shared" si="0"/>
        <v>348500</v>
      </c>
      <c r="H9" s="18">
        <v>348200</v>
      </c>
      <c r="I9" s="13">
        <v>347900</v>
      </c>
      <c r="J9" s="17">
        <v>347800</v>
      </c>
      <c r="K9" s="17">
        <v>351500</v>
      </c>
      <c r="L9" s="17">
        <v>350800</v>
      </c>
      <c r="M9" s="18">
        <v>349400</v>
      </c>
      <c r="N9" s="13">
        <v>352600</v>
      </c>
      <c r="O9" s="17">
        <v>352300</v>
      </c>
      <c r="P9" s="17">
        <v>351000</v>
      </c>
      <c r="Q9" s="17">
        <v>350600</v>
      </c>
      <c r="R9" s="19">
        <v>352000</v>
      </c>
      <c r="S9" s="23"/>
      <c r="T9" s="20"/>
      <c r="U9" s="21"/>
      <c r="V9" s="22"/>
    </row>
    <row r="10" spans="2:22" ht="15" customHeight="1">
      <c r="B10" s="16"/>
      <c r="C10" s="10" t="s">
        <v>3</v>
      </c>
      <c r="D10" s="17">
        <f t="shared" si="0"/>
        <v>192400</v>
      </c>
      <c r="E10" s="17">
        <f t="shared" si="0"/>
        <v>193200</v>
      </c>
      <c r="F10" s="17">
        <f t="shared" si="0"/>
        <v>177800</v>
      </c>
      <c r="G10" s="17">
        <f t="shared" si="0"/>
        <v>175000</v>
      </c>
      <c r="H10" s="18">
        <v>183900</v>
      </c>
      <c r="I10" s="13">
        <v>189400</v>
      </c>
      <c r="J10" s="17">
        <v>191000</v>
      </c>
      <c r="K10" s="17">
        <v>197500</v>
      </c>
      <c r="L10" s="17">
        <v>195200</v>
      </c>
      <c r="M10" s="18">
        <v>193100</v>
      </c>
      <c r="N10" s="13">
        <v>195700</v>
      </c>
      <c r="O10" s="17">
        <v>195900</v>
      </c>
      <c r="P10" s="17">
        <v>200900</v>
      </c>
      <c r="Q10" s="17">
        <v>190300</v>
      </c>
      <c r="R10" s="19">
        <v>197200</v>
      </c>
      <c r="S10" s="23"/>
      <c r="T10" s="20"/>
      <c r="U10" s="21"/>
      <c r="V10" s="22"/>
    </row>
    <row r="11" spans="2:22" ht="15" customHeight="1">
      <c r="B11" s="7" t="s">
        <v>4</v>
      </c>
      <c r="C11" s="10"/>
      <c r="D11" s="17"/>
      <c r="E11" s="17"/>
      <c r="F11" s="17"/>
      <c r="G11" s="17"/>
      <c r="H11" s="18"/>
      <c r="I11" s="13"/>
      <c r="J11" s="17"/>
      <c r="K11" s="17"/>
      <c r="L11" s="17"/>
      <c r="M11" s="18"/>
      <c r="N11" s="13"/>
      <c r="O11" s="17"/>
      <c r="P11" s="17"/>
      <c r="Q11" s="17"/>
      <c r="R11" s="19"/>
      <c r="S11" s="20"/>
      <c r="T11" s="20"/>
      <c r="U11" s="21"/>
      <c r="V11" s="22"/>
    </row>
    <row r="12" spans="2:22" ht="15" customHeight="1">
      <c r="B12" s="16"/>
      <c r="C12" s="10" t="s">
        <v>1</v>
      </c>
      <c r="D12" s="17">
        <f>D13+D14</f>
        <v>494100</v>
      </c>
      <c r="E12" s="17">
        <f>E13+E14</f>
        <v>491200</v>
      </c>
      <c r="F12" s="17">
        <f>F13+F14</f>
        <v>483300</v>
      </c>
      <c r="G12" s="17">
        <f>G13+G14</f>
        <v>483800</v>
      </c>
      <c r="H12" s="18">
        <v>487000</v>
      </c>
      <c r="I12" s="13">
        <v>485800</v>
      </c>
      <c r="J12" s="17">
        <v>482700</v>
      </c>
      <c r="K12" s="17">
        <v>498700</v>
      </c>
      <c r="L12" s="17">
        <v>497500</v>
      </c>
      <c r="M12" s="18">
        <v>490400</v>
      </c>
      <c r="N12" s="13">
        <v>497500</v>
      </c>
      <c r="O12" s="17">
        <v>494100</v>
      </c>
      <c r="P12" s="17">
        <v>499300</v>
      </c>
      <c r="Q12" s="17">
        <v>496700</v>
      </c>
      <c r="R12" s="19">
        <v>499100</v>
      </c>
      <c r="S12" s="20"/>
      <c r="T12" s="20"/>
      <c r="U12" s="21"/>
      <c r="V12" s="22"/>
    </row>
    <row r="13" spans="2:22" ht="15" customHeight="1">
      <c r="B13" s="16"/>
      <c r="C13" s="10" t="s">
        <v>2</v>
      </c>
      <c r="D13" s="17">
        <v>328400</v>
      </c>
      <c r="E13" s="17">
        <v>324600</v>
      </c>
      <c r="F13" s="17">
        <v>329800</v>
      </c>
      <c r="G13" s="17">
        <v>330100</v>
      </c>
      <c r="H13" s="18">
        <v>327900</v>
      </c>
      <c r="I13" s="13">
        <v>326500</v>
      </c>
      <c r="J13" s="17">
        <v>324900</v>
      </c>
      <c r="K13" s="17">
        <v>333400</v>
      </c>
      <c r="L13" s="17">
        <v>332600</v>
      </c>
      <c r="M13" s="18">
        <v>329100</v>
      </c>
      <c r="N13" s="13">
        <v>333500</v>
      </c>
      <c r="O13" s="17">
        <v>331300</v>
      </c>
      <c r="P13" s="17">
        <v>330900</v>
      </c>
      <c r="Q13" s="17">
        <v>335200</v>
      </c>
      <c r="R13" s="19">
        <v>332500</v>
      </c>
      <c r="S13" s="23"/>
      <c r="T13" s="20"/>
      <c r="U13" s="21"/>
      <c r="V13" s="22"/>
    </row>
    <row r="14" spans="2:22" ht="15" customHeight="1">
      <c r="B14" s="16"/>
      <c r="C14" s="10" t="s">
        <v>3</v>
      </c>
      <c r="D14" s="17">
        <v>165700</v>
      </c>
      <c r="E14" s="17">
        <v>166600</v>
      </c>
      <c r="F14" s="17">
        <v>153500</v>
      </c>
      <c r="G14" s="17">
        <v>153700</v>
      </c>
      <c r="H14" s="18">
        <v>159100</v>
      </c>
      <c r="I14" s="13">
        <v>159300</v>
      </c>
      <c r="J14" s="17">
        <v>157800</v>
      </c>
      <c r="K14" s="17">
        <v>165300</v>
      </c>
      <c r="L14" s="17">
        <v>164900</v>
      </c>
      <c r="M14" s="18">
        <v>161300</v>
      </c>
      <c r="N14" s="13">
        <v>164000</v>
      </c>
      <c r="O14" s="17">
        <v>162800</v>
      </c>
      <c r="P14" s="17">
        <v>168400</v>
      </c>
      <c r="Q14" s="17">
        <v>161500</v>
      </c>
      <c r="R14" s="19">
        <v>166600</v>
      </c>
      <c r="S14" s="23"/>
      <c r="T14" s="20"/>
      <c r="U14" s="21"/>
      <c r="V14" s="22"/>
    </row>
    <row r="15" spans="2:22" ht="15" customHeight="1">
      <c r="B15" s="7" t="s">
        <v>5</v>
      </c>
      <c r="C15" s="10"/>
      <c r="D15" s="17"/>
      <c r="E15" s="17"/>
      <c r="F15" s="17"/>
      <c r="G15" s="17"/>
      <c r="H15" s="18"/>
      <c r="I15" s="13"/>
      <c r="J15" s="17"/>
      <c r="K15" s="17"/>
      <c r="L15" s="17"/>
      <c r="M15" s="18"/>
      <c r="N15" s="13"/>
      <c r="O15" s="17"/>
      <c r="P15" s="17"/>
      <c r="Q15" s="17"/>
      <c r="R15" s="19"/>
      <c r="S15" s="20"/>
      <c r="T15" s="20"/>
      <c r="U15" s="21"/>
      <c r="V15" s="22"/>
    </row>
    <row r="16" spans="2:22" ht="15" customHeight="1">
      <c r="B16" s="16"/>
      <c r="C16" s="10" t="s">
        <v>1</v>
      </c>
      <c r="D16" s="17">
        <f>D17+D18</f>
        <v>47000</v>
      </c>
      <c r="E16" s="17">
        <f>E17+E18</f>
        <v>49500</v>
      </c>
      <c r="F16" s="17">
        <f>F17+F18</f>
        <v>43500</v>
      </c>
      <c r="G16" s="17">
        <f>G17+G18</f>
        <v>39700</v>
      </c>
      <c r="H16" s="18">
        <v>45100</v>
      </c>
      <c r="I16" s="13">
        <v>51500</v>
      </c>
      <c r="J16" s="17">
        <v>56100</v>
      </c>
      <c r="K16" s="17">
        <v>50300</v>
      </c>
      <c r="L16" s="17">
        <v>48500</v>
      </c>
      <c r="M16" s="18">
        <v>52100</v>
      </c>
      <c r="N16" s="13">
        <v>50800</v>
      </c>
      <c r="O16" s="17">
        <v>54100</v>
      </c>
      <c r="P16" s="17">
        <v>52600</v>
      </c>
      <c r="Q16" s="17">
        <v>44200</v>
      </c>
      <c r="R16" s="19">
        <v>50100</v>
      </c>
      <c r="S16" s="20"/>
      <c r="T16" s="20"/>
      <c r="U16" s="21"/>
      <c r="V16" s="22"/>
    </row>
    <row r="17" spans="2:22" ht="15" customHeight="1">
      <c r="B17" s="16"/>
      <c r="C17" s="10" t="s">
        <v>2</v>
      </c>
      <c r="D17" s="17">
        <v>20300</v>
      </c>
      <c r="E17" s="17">
        <v>22900</v>
      </c>
      <c r="F17" s="17">
        <v>19200</v>
      </c>
      <c r="G17" s="17">
        <v>18400</v>
      </c>
      <c r="H17" s="18">
        <v>20300</v>
      </c>
      <c r="I17" s="13">
        <v>21400</v>
      </c>
      <c r="J17" s="17">
        <v>22900</v>
      </c>
      <c r="K17" s="17">
        <v>18100</v>
      </c>
      <c r="L17" s="17">
        <v>18200</v>
      </c>
      <c r="M17" s="18">
        <v>20300</v>
      </c>
      <c r="N17" s="13">
        <v>19100</v>
      </c>
      <c r="O17" s="17">
        <v>21000</v>
      </c>
      <c r="P17" s="17">
        <v>20100</v>
      </c>
      <c r="Q17" s="17">
        <v>15400</v>
      </c>
      <c r="R17" s="19">
        <v>19500</v>
      </c>
      <c r="S17" s="23"/>
      <c r="T17" s="20"/>
      <c r="U17" s="21"/>
      <c r="V17" s="22"/>
    </row>
    <row r="18" spans="2:22" ht="15" customHeight="1">
      <c r="B18" s="16"/>
      <c r="C18" s="10" t="s">
        <v>3</v>
      </c>
      <c r="D18" s="17">
        <v>26700</v>
      </c>
      <c r="E18" s="17">
        <v>26600</v>
      </c>
      <c r="F18" s="17">
        <v>24300</v>
      </c>
      <c r="G18" s="17">
        <v>21300</v>
      </c>
      <c r="H18" s="18">
        <v>24800</v>
      </c>
      <c r="I18" s="13">
        <v>30100</v>
      </c>
      <c r="J18" s="17">
        <v>33200</v>
      </c>
      <c r="K18" s="17">
        <v>32200</v>
      </c>
      <c r="L18" s="17">
        <v>30300</v>
      </c>
      <c r="M18" s="18">
        <v>31800</v>
      </c>
      <c r="N18" s="13">
        <v>31700</v>
      </c>
      <c r="O18" s="17">
        <v>33100</v>
      </c>
      <c r="P18" s="17">
        <v>32500</v>
      </c>
      <c r="Q18" s="17">
        <v>28800</v>
      </c>
      <c r="R18" s="19">
        <v>30600</v>
      </c>
      <c r="S18" s="23"/>
      <c r="T18" s="20"/>
      <c r="U18" s="21"/>
      <c r="V18" s="22"/>
    </row>
    <row r="19" spans="2:22" ht="15" customHeight="1">
      <c r="B19" s="7" t="s">
        <v>9</v>
      </c>
      <c r="C19" s="10"/>
      <c r="D19" s="17"/>
      <c r="E19" s="17"/>
      <c r="F19" s="17"/>
      <c r="G19" s="17"/>
      <c r="H19" s="18"/>
      <c r="I19" s="13"/>
      <c r="J19" s="17"/>
      <c r="K19" s="17"/>
      <c r="L19" s="17"/>
      <c r="M19" s="18"/>
      <c r="N19" s="13"/>
      <c r="O19" s="17"/>
      <c r="P19" s="17"/>
      <c r="Q19" s="17"/>
      <c r="R19" s="19"/>
      <c r="S19" s="20"/>
      <c r="T19" s="20"/>
      <c r="U19" s="21"/>
      <c r="V19" s="22"/>
    </row>
    <row r="20" spans="2:22" ht="15" customHeight="1">
      <c r="B20" s="16"/>
      <c r="C20" s="10" t="s">
        <v>1</v>
      </c>
      <c r="D20" s="17">
        <f>D21+D22</f>
        <v>367700</v>
      </c>
      <c r="E20" s="17">
        <f>E21+E22</f>
        <v>373000</v>
      </c>
      <c r="F20" s="17">
        <f>F21+F22</f>
        <v>390300</v>
      </c>
      <c r="G20" s="17">
        <f>G21+G22</f>
        <v>395800</v>
      </c>
      <c r="H20" s="18">
        <v>381500</v>
      </c>
      <c r="I20" s="13">
        <v>385200</v>
      </c>
      <c r="J20" s="17">
        <v>387200</v>
      </c>
      <c r="K20" s="17">
        <v>380600</v>
      </c>
      <c r="L20" s="17">
        <v>386400</v>
      </c>
      <c r="M20" s="18">
        <v>383700</v>
      </c>
      <c r="N20" s="13">
        <v>388000</v>
      </c>
      <c r="O20" s="17">
        <v>391400</v>
      </c>
      <c r="P20" s="17">
        <v>391100</v>
      </c>
      <c r="Q20" s="17">
        <v>405100</v>
      </c>
      <c r="R20" s="19">
        <v>390400</v>
      </c>
      <c r="S20" s="20"/>
      <c r="T20" s="20"/>
      <c r="U20" s="21"/>
      <c r="V20" s="22"/>
    </row>
    <row r="21" spans="2:22" ht="15" customHeight="1">
      <c r="B21" s="16"/>
      <c r="C21" s="10" t="s">
        <v>2</v>
      </c>
      <c r="D21" s="17">
        <v>98800</v>
      </c>
      <c r="E21" s="17">
        <v>102400</v>
      </c>
      <c r="F21" s="17">
        <v>102500</v>
      </c>
      <c r="G21" s="17">
        <v>104000</v>
      </c>
      <c r="H21" s="18">
        <v>101600</v>
      </c>
      <c r="I21" s="13">
        <v>106100</v>
      </c>
      <c r="J21" s="17">
        <v>108000</v>
      </c>
      <c r="K21" s="17">
        <v>106000</v>
      </c>
      <c r="L21" s="17">
        <v>108100</v>
      </c>
      <c r="M21" s="18">
        <v>106500</v>
      </c>
      <c r="N21" s="13">
        <v>108200</v>
      </c>
      <c r="O21" s="17">
        <v>110100</v>
      </c>
      <c r="P21" s="17">
        <v>113200</v>
      </c>
      <c r="Q21" s="17">
        <v>115100</v>
      </c>
      <c r="R21" s="19">
        <v>110400</v>
      </c>
      <c r="S21" s="23"/>
      <c r="T21" s="20"/>
      <c r="U21" s="21"/>
      <c r="V21" s="22"/>
    </row>
    <row r="22" spans="2:22" ht="15" customHeight="1">
      <c r="B22" s="16"/>
      <c r="C22" s="10" t="s">
        <v>3</v>
      </c>
      <c r="D22" s="17">
        <v>268900</v>
      </c>
      <c r="E22" s="17">
        <v>270600</v>
      </c>
      <c r="F22" s="17">
        <v>287800</v>
      </c>
      <c r="G22" s="17">
        <v>291800</v>
      </c>
      <c r="H22" s="18">
        <v>279900</v>
      </c>
      <c r="I22" s="13">
        <v>279100</v>
      </c>
      <c r="J22" s="17">
        <v>279200</v>
      </c>
      <c r="K22" s="17">
        <v>274600</v>
      </c>
      <c r="L22" s="17">
        <v>278300</v>
      </c>
      <c r="M22" s="18">
        <v>277200</v>
      </c>
      <c r="N22" s="13">
        <v>279800</v>
      </c>
      <c r="O22" s="17">
        <v>281300</v>
      </c>
      <c r="P22" s="17">
        <v>277900</v>
      </c>
      <c r="Q22" s="17">
        <v>290000</v>
      </c>
      <c r="R22" s="19">
        <v>280000</v>
      </c>
      <c r="S22" s="23"/>
      <c r="T22" s="20"/>
      <c r="U22" s="21"/>
      <c r="V22" s="22"/>
    </row>
    <row r="23" spans="2:20" ht="15" customHeight="1">
      <c r="B23" s="7" t="s">
        <v>10</v>
      </c>
      <c r="C23" s="10"/>
      <c r="D23" s="24"/>
      <c r="E23" s="24"/>
      <c r="F23" s="24"/>
      <c r="G23" s="24"/>
      <c r="H23" s="25"/>
      <c r="I23" s="26"/>
      <c r="J23" s="24"/>
      <c r="K23" s="24"/>
      <c r="L23" s="24"/>
      <c r="M23" s="25"/>
      <c r="N23" s="26"/>
      <c r="O23" s="24"/>
      <c r="P23" s="24"/>
      <c r="Q23" s="24"/>
      <c r="R23" s="27"/>
      <c r="S23" s="28"/>
      <c r="T23" s="28"/>
    </row>
    <row r="24" spans="2:20" ht="15" customHeight="1">
      <c r="B24" s="16"/>
      <c r="C24" s="10" t="s">
        <v>1</v>
      </c>
      <c r="D24" s="29">
        <v>59.6</v>
      </c>
      <c r="E24" s="29">
        <v>59.2</v>
      </c>
      <c r="F24" s="29">
        <v>57.4</v>
      </c>
      <c r="G24" s="29">
        <v>56.9</v>
      </c>
      <c r="H24" s="30">
        <v>58.2</v>
      </c>
      <c r="I24" s="31">
        <v>58.2</v>
      </c>
      <c r="J24" s="32">
        <v>58.2</v>
      </c>
      <c r="K24" s="32">
        <v>59.1</v>
      </c>
      <c r="L24" s="32">
        <v>58.6</v>
      </c>
      <c r="M24" s="33">
        <v>58.6</v>
      </c>
      <c r="N24" s="32">
        <v>58.56029050517997</v>
      </c>
      <c r="O24" s="32">
        <v>58.34397616006811</v>
      </c>
      <c r="P24" s="32">
        <v>58.525980911983034</v>
      </c>
      <c r="Q24" s="32">
        <v>57.17758985200846</v>
      </c>
      <c r="R24" s="34">
        <v>58.4</v>
      </c>
      <c r="S24" s="35"/>
      <c r="T24" s="36"/>
    </row>
    <row r="25" spans="2:20" ht="15" customHeight="1">
      <c r="B25" s="16"/>
      <c r="C25" s="10" t="s">
        <v>2</v>
      </c>
      <c r="D25" s="29">
        <v>78</v>
      </c>
      <c r="E25" s="29">
        <v>77.2</v>
      </c>
      <c r="F25" s="29">
        <v>77.3</v>
      </c>
      <c r="G25" s="29">
        <v>77</v>
      </c>
      <c r="H25" s="30">
        <v>77.4</v>
      </c>
      <c r="I25" s="31">
        <v>76.6</v>
      </c>
      <c r="J25" s="32">
        <v>76.3</v>
      </c>
      <c r="K25" s="32">
        <v>76.8</v>
      </c>
      <c r="L25" s="32">
        <v>76.4</v>
      </c>
      <c r="M25" s="33">
        <v>76.6</v>
      </c>
      <c r="N25" s="32">
        <v>76.51909722222221</v>
      </c>
      <c r="O25" s="32">
        <v>76.18944636678201</v>
      </c>
      <c r="P25" s="32">
        <v>75.61395950021542</v>
      </c>
      <c r="Q25" s="32">
        <v>75.28451792999785</v>
      </c>
      <c r="R25" s="34">
        <v>76.12456747404845</v>
      </c>
      <c r="S25" s="35"/>
      <c r="T25" s="36"/>
    </row>
    <row r="26" spans="2:20" ht="15" customHeight="1">
      <c r="B26" s="16"/>
      <c r="C26" s="10" t="s">
        <v>3</v>
      </c>
      <c r="D26" s="29">
        <v>41.7</v>
      </c>
      <c r="E26" s="29">
        <v>41.7</v>
      </c>
      <c r="F26" s="29">
        <v>38.2</v>
      </c>
      <c r="G26" s="29">
        <v>37.5</v>
      </c>
      <c r="H26" s="30">
        <v>39.7</v>
      </c>
      <c r="I26" s="31">
        <v>40.4</v>
      </c>
      <c r="J26" s="32">
        <v>40.6</v>
      </c>
      <c r="K26" s="32">
        <v>41.8</v>
      </c>
      <c r="L26" s="32">
        <v>41.2</v>
      </c>
      <c r="M26" s="33">
        <v>41.1</v>
      </c>
      <c r="N26" s="32">
        <v>41.15667718191378</v>
      </c>
      <c r="O26" s="32">
        <v>41.05196982397318</v>
      </c>
      <c r="P26" s="32">
        <v>41.95906432748538</v>
      </c>
      <c r="Q26" s="32">
        <v>39.62107016448053</v>
      </c>
      <c r="R26" s="34">
        <v>41.3243922883487</v>
      </c>
      <c r="S26" s="35"/>
      <c r="T26" s="36"/>
    </row>
    <row r="27" spans="2:20" ht="15" customHeight="1">
      <c r="B27" s="7" t="s">
        <v>11</v>
      </c>
      <c r="C27" s="10"/>
      <c r="D27" s="24"/>
      <c r="E27" s="24"/>
      <c r="F27" s="24"/>
      <c r="G27" s="24"/>
      <c r="H27" s="25"/>
      <c r="I27" s="31"/>
      <c r="J27" s="32"/>
      <c r="K27" s="32"/>
      <c r="L27" s="32"/>
      <c r="M27" s="33"/>
      <c r="N27" s="32"/>
      <c r="O27" s="32"/>
      <c r="P27" s="32"/>
      <c r="Q27" s="32"/>
      <c r="R27" s="34"/>
      <c r="S27" s="36"/>
      <c r="T27" s="36"/>
    </row>
    <row r="28" spans="2:20" ht="15" customHeight="1">
      <c r="B28" s="16"/>
      <c r="C28" s="10" t="s">
        <v>1</v>
      </c>
      <c r="D28" s="29">
        <v>8.7</v>
      </c>
      <c r="E28" s="29">
        <v>9.2</v>
      </c>
      <c r="F28" s="29">
        <v>8.3</v>
      </c>
      <c r="G28" s="29">
        <v>7.6</v>
      </c>
      <c r="H28" s="30">
        <v>8.5</v>
      </c>
      <c r="I28" s="31">
        <v>9.6</v>
      </c>
      <c r="J28" s="32">
        <v>10.4</v>
      </c>
      <c r="K28" s="32">
        <v>9.2</v>
      </c>
      <c r="L28" s="32">
        <v>8.9</v>
      </c>
      <c r="M28" s="33">
        <v>9.6</v>
      </c>
      <c r="N28" s="32">
        <v>9.265000911909539</v>
      </c>
      <c r="O28" s="32">
        <v>9.868661072601242</v>
      </c>
      <c r="P28" s="32">
        <v>9.53071208552274</v>
      </c>
      <c r="Q28" s="32">
        <v>8.171565908670734</v>
      </c>
      <c r="R28" s="34">
        <v>9.122359796067006</v>
      </c>
      <c r="S28" s="35"/>
      <c r="T28" s="36"/>
    </row>
    <row r="29" spans="2:20" ht="15" customHeight="1">
      <c r="B29" s="16"/>
      <c r="C29" s="10" t="s">
        <v>2</v>
      </c>
      <c r="D29" s="29">
        <v>5.8</v>
      </c>
      <c r="E29" s="29">
        <v>6.6</v>
      </c>
      <c r="F29" s="29">
        <v>5.5</v>
      </c>
      <c r="G29" s="29">
        <v>5.3</v>
      </c>
      <c r="H29" s="30">
        <v>5.8</v>
      </c>
      <c r="I29" s="31">
        <v>6.2</v>
      </c>
      <c r="J29" s="32">
        <v>6.6</v>
      </c>
      <c r="K29" s="32">
        <v>5.1</v>
      </c>
      <c r="L29" s="32">
        <v>5.2</v>
      </c>
      <c r="M29" s="33">
        <v>5.8</v>
      </c>
      <c r="N29" s="32">
        <v>5.416903006239364</v>
      </c>
      <c r="O29" s="32">
        <v>5.960828839057621</v>
      </c>
      <c r="P29" s="32">
        <v>5.726495726495727</v>
      </c>
      <c r="Q29" s="32">
        <v>4.39247005134056</v>
      </c>
      <c r="R29" s="34">
        <v>5.5397727272727275</v>
      </c>
      <c r="S29" s="35"/>
      <c r="T29" s="36"/>
    </row>
    <row r="30" spans="2:20" ht="15" customHeight="1">
      <c r="B30" s="16"/>
      <c r="C30" s="10" t="s">
        <v>3</v>
      </c>
      <c r="D30" s="29">
        <v>13.9</v>
      </c>
      <c r="E30" s="29">
        <v>13.8</v>
      </c>
      <c r="F30" s="29">
        <v>13.7</v>
      </c>
      <c r="G30" s="29">
        <v>12.2</v>
      </c>
      <c r="H30" s="30">
        <v>13.5</v>
      </c>
      <c r="I30" s="31">
        <v>15.9</v>
      </c>
      <c r="J30" s="32">
        <v>17.4</v>
      </c>
      <c r="K30" s="32">
        <v>16.3</v>
      </c>
      <c r="L30" s="32">
        <v>15.5</v>
      </c>
      <c r="M30" s="33">
        <v>16.5</v>
      </c>
      <c r="N30" s="32">
        <v>16.198262646908535</v>
      </c>
      <c r="O30" s="32">
        <v>16.89637570188872</v>
      </c>
      <c r="P30" s="32">
        <v>16.17720258835241</v>
      </c>
      <c r="Q30" s="32">
        <v>15.133998949027852</v>
      </c>
      <c r="R30" s="34">
        <v>15.517241379310345</v>
      </c>
      <c r="S30" s="35"/>
      <c r="T30" s="36"/>
    </row>
    <row r="31" spans="2:20" ht="5.25" customHeight="1">
      <c r="B31" s="37"/>
      <c r="C31" s="38"/>
      <c r="D31" s="39"/>
      <c r="E31" s="39"/>
      <c r="F31" s="39"/>
      <c r="G31" s="39"/>
      <c r="H31" s="40"/>
      <c r="I31" s="41"/>
      <c r="J31" s="39"/>
      <c r="K31" s="39"/>
      <c r="L31" s="39"/>
      <c r="M31" s="40"/>
      <c r="N31" s="39"/>
      <c r="O31" s="39"/>
      <c r="P31" s="39"/>
      <c r="Q31" s="39"/>
      <c r="R31" s="39"/>
      <c r="S31" s="15"/>
      <c r="T31" s="15"/>
    </row>
    <row r="32" spans="1:18" ht="18.75" customHeight="1">
      <c r="A32" s="42"/>
      <c r="B32" s="43" t="s">
        <v>28</v>
      </c>
      <c r="C32" s="42"/>
      <c r="D32" s="44"/>
      <c r="E32" s="45"/>
      <c r="F32" s="45"/>
      <c r="G32" s="45"/>
      <c r="H32" s="28"/>
      <c r="I32" s="46"/>
      <c r="J32" s="42"/>
      <c r="R32" s="1"/>
    </row>
    <row r="33" spans="1:18" ht="19.5" customHeight="1">
      <c r="A33" s="42"/>
      <c r="B33" s="10"/>
      <c r="C33" s="42"/>
      <c r="D33" s="44"/>
      <c r="E33" s="45"/>
      <c r="F33" s="45"/>
      <c r="G33" s="45"/>
      <c r="H33" s="28"/>
      <c r="I33" s="46"/>
      <c r="J33" s="42"/>
      <c r="R33" s="1"/>
    </row>
    <row r="34" spans="1:18" ht="15.75">
      <c r="A34" s="42"/>
      <c r="B34" s="15"/>
      <c r="C34" s="42"/>
      <c r="D34" s="46"/>
      <c r="E34" s="46"/>
      <c r="F34" s="46"/>
      <c r="G34" s="46"/>
      <c r="H34" s="28"/>
      <c r="I34" s="46"/>
      <c r="J34" s="42"/>
      <c r="R34" s="1"/>
    </row>
    <row r="35" spans="1:18" ht="15.75">
      <c r="A35" s="42"/>
      <c r="B35" s="42"/>
      <c r="C35" s="42"/>
      <c r="D35" s="44"/>
      <c r="E35" s="45"/>
      <c r="F35" s="45"/>
      <c r="G35" s="45"/>
      <c r="H35" s="47"/>
      <c r="I35" s="45"/>
      <c r="J35" s="42"/>
      <c r="R35" s="1"/>
    </row>
    <row r="36" spans="1:18" ht="17.25" customHeight="1">
      <c r="A36" s="42"/>
      <c r="B36" s="42"/>
      <c r="C36" s="42"/>
      <c r="D36" s="45"/>
      <c r="E36" s="45"/>
      <c r="F36" s="45"/>
      <c r="G36" s="45"/>
      <c r="H36" s="47"/>
      <c r="I36" s="45"/>
      <c r="J36" s="42"/>
      <c r="R36" s="1"/>
    </row>
    <row r="37" spans="1:18" ht="15.75">
      <c r="A37" s="42"/>
      <c r="B37" s="42"/>
      <c r="C37" s="42"/>
      <c r="D37" s="45"/>
      <c r="E37" s="45"/>
      <c r="F37" s="45"/>
      <c r="G37" s="45"/>
      <c r="H37" s="47"/>
      <c r="I37" s="45"/>
      <c r="J37" s="42"/>
      <c r="R37" s="1"/>
    </row>
    <row r="38" ht="15.75">
      <c r="R38" s="1"/>
    </row>
    <row r="39" ht="15.75">
      <c r="R39" s="1"/>
    </row>
    <row r="40" ht="15.75">
      <c r="R40" s="1"/>
    </row>
    <row r="41" ht="15.75">
      <c r="R41" s="1"/>
    </row>
    <row r="42" ht="15.75">
      <c r="R42" s="1"/>
    </row>
    <row r="43" ht="15.75">
      <c r="R43" s="1"/>
    </row>
    <row r="44" ht="15.75">
      <c r="R44" s="1"/>
    </row>
    <row r="45" ht="15.75">
      <c r="R45" s="1"/>
    </row>
    <row r="46" ht="15.75">
      <c r="R46" s="1"/>
    </row>
    <row r="47" ht="15.75">
      <c r="R47" s="1"/>
    </row>
    <row r="48" ht="15.75">
      <c r="R48" s="1"/>
    </row>
    <row r="49" ht="15.75">
      <c r="R49" s="1"/>
    </row>
    <row r="50" ht="15.75">
      <c r="R50" s="1"/>
    </row>
    <row r="51" ht="15.75">
      <c r="R51" s="1"/>
    </row>
    <row r="52" ht="15.75">
      <c r="R52" s="1"/>
    </row>
    <row r="53" ht="15.75">
      <c r="R53" s="1"/>
    </row>
    <row r="54" ht="15.75">
      <c r="R54" s="1"/>
    </row>
    <row r="55" ht="15.75">
      <c r="R55" s="1"/>
    </row>
    <row r="56" ht="15.75">
      <c r="R56" s="1"/>
    </row>
    <row r="57" ht="15.75">
      <c r="R57" s="1"/>
    </row>
    <row r="58" ht="15.75">
      <c r="R58" s="1"/>
    </row>
    <row r="59" ht="15.75">
      <c r="R59" s="1"/>
    </row>
    <row r="60" ht="15.75">
      <c r="R60" s="1"/>
    </row>
    <row r="61" ht="15.75">
      <c r="R61" s="1"/>
    </row>
    <row r="62" ht="15.75">
      <c r="R62" s="1"/>
    </row>
    <row r="63" ht="15.75">
      <c r="R63" s="1"/>
    </row>
    <row r="64" ht="15.75">
      <c r="R64" s="1"/>
    </row>
    <row r="65" ht="15.75">
      <c r="R65" s="1"/>
    </row>
    <row r="66" ht="15.75">
      <c r="R66" s="1"/>
    </row>
    <row r="67" ht="15.75">
      <c r="R67" s="1"/>
    </row>
    <row r="68" ht="15.75">
      <c r="R68" s="1"/>
    </row>
    <row r="69" ht="15.75">
      <c r="R69" s="1"/>
    </row>
    <row r="70" ht="15.75">
      <c r="R70" s="1"/>
    </row>
    <row r="71" ht="15.75">
      <c r="R71" s="1"/>
    </row>
    <row r="72" ht="15.75">
      <c r="R72" s="1"/>
    </row>
    <row r="73" ht="15.75">
      <c r="R73" s="1"/>
    </row>
    <row r="74" ht="15.75">
      <c r="R74" s="1"/>
    </row>
    <row r="75" ht="15.75">
      <c r="R75" s="1"/>
    </row>
    <row r="76" ht="15.75">
      <c r="R76" s="1"/>
    </row>
    <row r="77" ht="15.75">
      <c r="R77" s="1"/>
    </row>
    <row r="78" ht="15.75">
      <c r="R78" s="1"/>
    </row>
    <row r="79" ht="15.75">
      <c r="R79" s="1"/>
    </row>
    <row r="80" ht="15.75">
      <c r="R80" s="1"/>
    </row>
    <row r="81" ht="15.75">
      <c r="R81" s="1"/>
    </row>
    <row r="82" ht="15.75">
      <c r="R82" s="1"/>
    </row>
    <row r="83" ht="15.75">
      <c r="R83" s="1"/>
    </row>
    <row r="84" ht="15.75">
      <c r="R84" s="1"/>
    </row>
    <row r="85" ht="15.75">
      <c r="R85" s="1"/>
    </row>
    <row r="86" ht="15.75">
      <c r="R86" s="1"/>
    </row>
    <row r="87" ht="15.75">
      <c r="R87" s="1"/>
    </row>
    <row r="88" ht="15.75">
      <c r="R88" s="1"/>
    </row>
    <row r="89" ht="15.75">
      <c r="R89" s="1"/>
    </row>
    <row r="90" ht="15.75">
      <c r="R90" s="1"/>
    </row>
    <row r="91" ht="15.75">
      <c r="R91" s="1"/>
    </row>
    <row r="92" ht="15.75">
      <c r="R92" s="1"/>
    </row>
    <row r="93" ht="15.75">
      <c r="R93" s="1"/>
    </row>
    <row r="94" ht="15.75">
      <c r="R94" s="1"/>
    </row>
    <row r="95" ht="15.75">
      <c r="R95" s="1"/>
    </row>
    <row r="96" ht="15.75">
      <c r="R96" s="1"/>
    </row>
    <row r="97" ht="15.75">
      <c r="R97" s="1"/>
    </row>
    <row r="98" ht="15.75">
      <c r="R98" s="1"/>
    </row>
    <row r="99" ht="15.75">
      <c r="R99" s="1"/>
    </row>
    <row r="100" ht="15.75">
      <c r="R100" s="1"/>
    </row>
    <row r="101" ht="15.75">
      <c r="R101" s="1"/>
    </row>
    <row r="102" ht="15.75">
      <c r="R102" s="1"/>
    </row>
    <row r="103" ht="15.75">
      <c r="R103" s="1"/>
    </row>
    <row r="104" ht="15.75">
      <c r="R104" s="1"/>
    </row>
    <row r="105" ht="15.75">
      <c r="R105" s="1"/>
    </row>
    <row r="106" ht="15.75">
      <c r="R106" s="1"/>
    </row>
    <row r="107" ht="15.75">
      <c r="R107" s="1"/>
    </row>
    <row r="108" ht="15.75">
      <c r="R108" s="1"/>
    </row>
    <row r="109" ht="15.75">
      <c r="R109" s="1"/>
    </row>
    <row r="110" ht="15.75">
      <c r="R110" s="1"/>
    </row>
    <row r="111" ht="15.75">
      <c r="R111" s="1"/>
    </row>
    <row r="112" ht="15.75">
      <c r="R112" s="1"/>
    </row>
    <row r="113" ht="15.75">
      <c r="R113" s="1"/>
    </row>
    <row r="114" ht="15.75">
      <c r="R114" s="1"/>
    </row>
    <row r="115" ht="15.75">
      <c r="R115" s="1"/>
    </row>
    <row r="116" ht="15.75">
      <c r="R116" s="1"/>
    </row>
    <row r="117" ht="15.75">
      <c r="R117" s="1"/>
    </row>
    <row r="118" ht="15.75">
      <c r="R118" s="1"/>
    </row>
    <row r="119" ht="15.75">
      <c r="R119" s="1"/>
    </row>
    <row r="120" ht="15.75">
      <c r="R120" s="1"/>
    </row>
    <row r="121" ht="15.75">
      <c r="R121" s="1"/>
    </row>
    <row r="122" ht="15.75">
      <c r="R122" s="1"/>
    </row>
    <row r="123" ht="15.75">
      <c r="R123" s="1"/>
    </row>
    <row r="124" ht="15.75">
      <c r="R124" s="1"/>
    </row>
    <row r="125" ht="15.75">
      <c r="R125" s="1"/>
    </row>
    <row r="126" ht="15.75">
      <c r="R126" s="1"/>
    </row>
    <row r="127" ht="15.75">
      <c r="R127" s="1"/>
    </row>
    <row r="128" ht="15.75">
      <c r="R128" s="1"/>
    </row>
    <row r="129" ht="15.75">
      <c r="R129" s="1"/>
    </row>
    <row r="130" ht="15.75">
      <c r="R130" s="1"/>
    </row>
    <row r="131" ht="15.75">
      <c r="R131" s="1"/>
    </row>
    <row r="132" ht="15.75">
      <c r="R132" s="1"/>
    </row>
    <row r="133" ht="15.75">
      <c r="R133" s="1"/>
    </row>
    <row r="134" ht="15.75">
      <c r="R134" s="1"/>
    </row>
    <row r="135" ht="15.75">
      <c r="R135" s="1"/>
    </row>
    <row r="136" ht="15.75">
      <c r="R136" s="1"/>
    </row>
    <row r="137" ht="15.75">
      <c r="R137" s="1"/>
    </row>
    <row r="138" ht="15.75">
      <c r="R138" s="1"/>
    </row>
    <row r="139" ht="15.75">
      <c r="R139" s="1"/>
    </row>
    <row r="140" ht="15.75">
      <c r="R140" s="1"/>
    </row>
    <row r="141" ht="15.75">
      <c r="R141" s="1"/>
    </row>
    <row r="142" ht="15.75">
      <c r="R142" s="1"/>
    </row>
    <row r="143" ht="15.75">
      <c r="R143" s="1"/>
    </row>
    <row r="144" ht="15.75">
      <c r="R144" s="1"/>
    </row>
    <row r="145" ht="15.75">
      <c r="R145" s="1"/>
    </row>
    <row r="146" ht="15.75">
      <c r="R146" s="1"/>
    </row>
    <row r="147" ht="15.75">
      <c r="R147" s="1"/>
    </row>
    <row r="148" ht="15.75">
      <c r="R148" s="1"/>
    </row>
    <row r="149" ht="15.75">
      <c r="R149" s="1"/>
    </row>
    <row r="150" ht="15.75">
      <c r="R150" s="1"/>
    </row>
    <row r="151" ht="15.75">
      <c r="R151" s="1"/>
    </row>
    <row r="152" ht="15.75">
      <c r="R152" s="1"/>
    </row>
    <row r="153" ht="15.75">
      <c r="R153" s="1"/>
    </row>
    <row r="154" ht="15.75">
      <c r="R154" s="1"/>
    </row>
    <row r="155" ht="15.75">
      <c r="R155" s="1"/>
    </row>
    <row r="156" ht="15.75">
      <c r="R156" s="1"/>
    </row>
    <row r="157" ht="15.75">
      <c r="R157" s="1"/>
    </row>
    <row r="158" ht="15.75">
      <c r="R158" s="1"/>
    </row>
    <row r="159" ht="15.75">
      <c r="R159" s="1"/>
    </row>
    <row r="160" ht="15.75">
      <c r="R160" s="1"/>
    </row>
    <row r="161" ht="15.75">
      <c r="R161" s="1"/>
    </row>
    <row r="162" ht="15.75">
      <c r="R162" s="1"/>
    </row>
    <row r="163" ht="15.75">
      <c r="R163" s="1"/>
    </row>
    <row r="164" ht="15.75">
      <c r="R164" s="1"/>
    </row>
    <row r="165" ht="15.75">
      <c r="R165" s="1"/>
    </row>
    <row r="166" ht="15.75">
      <c r="R166" s="1"/>
    </row>
    <row r="167" ht="15.75">
      <c r="R167" s="1"/>
    </row>
    <row r="168" ht="15.75">
      <c r="R168" s="1"/>
    </row>
    <row r="169" ht="15.75">
      <c r="R169" s="1"/>
    </row>
    <row r="170" ht="15.75">
      <c r="R170" s="1"/>
    </row>
    <row r="171" ht="15.75">
      <c r="R171" s="1"/>
    </row>
    <row r="172" ht="15.75">
      <c r="R172" s="1"/>
    </row>
    <row r="173" ht="15.75">
      <c r="R173" s="1"/>
    </row>
    <row r="174" ht="15.75">
      <c r="R174" s="1"/>
    </row>
    <row r="175" ht="15.75">
      <c r="R175" s="1"/>
    </row>
    <row r="176" ht="15.75">
      <c r="R176" s="1"/>
    </row>
    <row r="177" ht="15.75">
      <c r="R177" s="1"/>
    </row>
    <row r="178" ht="15.75">
      <c r="R178" s="1"/>
    </row>
    <row r="179" ht="15.75">
      <c r="R179" s="1"/>
    </row>
    <row r="180" ht="15.75">
      <c r="R180" s="1"/>
    </row>
    <row r="181" ht="15.75">
      <c r="R181" s="1"/>
    </row>
    <row r="182" ht="15.75">
      <c r="R182" s="1"/>
    </row>
    <row r="183" ht="15.75">
      <c r="R183" s="1"/>
    </row>
    <row r="184" ht="15.75">
      <c r="R184" s="1"/>
    </row>
    <row r="185" ht="15.75">
      <c r="R185" s="1"/>
    </row>
    <row r="186" ht="15.75">
      <c r="R186" s="1"/>
    </row>
    <row r="187" ht="15.75">
      <c r="R187" s="1"/>
    </row>
    <row r="188" ht="15.75">
      <c r="R188" s="1"/>
    </row>
    <row r="189" ht="15.75">
      <c r="R189" s="1"/>
    </row>
    <row r="190" ht="15.75">
      <c r="R190" s="1"/>
    </row>
    <row r="191" ht="15.75">
      <c r="R191" s="1"/>
    </row>
    <row r="192" ht="15.75">
      <c r="R192" s="1"/>
    </row>
    <row r="193" ht="15.75">
      <c r="R193" s="1"/>
    </row>
    <row r="194" ht="15.75">
      <c r="R194" s="1"/>
    </row>
    <row r="195" ht="15.75">
      <c r="R195" s="1"/>
    </row>
    <row r="196" ht="15.75">
      <c r="R196" s="1"/>
    </row>
    <row r="197" ht="15.75">
      <c r="R197" s="1"/>
    </row>
    <row r="198" ht="15.75">
      <c r="R198" s="1"/>
    </row>
    <row r="199" ht="15.75">
      <c r="R199" s="1"/>
    </row>
    <row r="200" ht="15.75">
      <c r="R200" s="1"/>
    </row>
    <row r="201" ht="15.75">
      <c r="R201" s="1"/>
    </row>
    <row r="202" ht="15.75">
      <c r="R202" s="1"/>
    </row>
    <row r="203" ht="15.75">
      <c r="R203" s="1"/>
    </row>
    <row r="204" ht="15.75">
      <c r="R204" s="1"/>
    </row>
    <row r="205" ht="15.75">
      <c r="R205" s="1"/>
    </row>
    <row r="206" ht="15.75">
      <c r="R206" s="1"/>
    </row>
    <row r="207" ht="15.75">
      <c r="R207" s="1"/>
    </row>
    <row r="208" ht="15.75">
      <c r="R208" s="1"/>
    </row>
    <row r="209" ht="15.75">
      <c r="R209" s="1"/>
    </row>
    <row r="210" ht="15.75">
      <c r="R210" s="1"/>
    </row>
    <row r="211" ht="15.75">
      <c r="R211" s="1"/>
    </row>
    <row r="212" ht="15.75">
      <c r="R212" s="1"/>
    </row>
    <row r="213" ht="15.75">
      <c r="R213" s="1"/>
    </row>
    <row r="214" ht="15.75">
      <c r="R214" s="1"/>
    </row>
    <row r="215" ht="15.75">
      <c r="R215" s="1"/>
    </row>
    <row r="216" ht="15.75">
      <c r="R216" s="1"/>
    </row>
    <row r="217" ht="15.75">
      <c r="R217" s="1"/>
    </row>
    <row r="218" ht="15.75">
      <c r="R218" s="1"/>
    </row>
    <row r="219" ht="15.75">
      <c r="R219" s="1"/>
    </row>
    <row r="220" ht="15.75">
      <c r="R220" s="1"/>
    </row>
    <row r="221" ht="15.75">
      <c r="R221" s="1"/>
    </row>
    <row r="222" ht="15.75">
      <c r="R222" s="1"/>
    </row>
    <row r="223" ht="15.75">
      <c r="R223" s="1"/>
    </row>
    <row r="224" ht="15.75">
      <c r="R224" s="1"/>
    </row>
    <row r="225" ht="15.75">
      <c r="R225" s="1"/>
    </row>
    <row r="226" ht="15.75">
      <c r="R226" s="1"/>
    </row>
    <row r="227" ht="15.75">
      <c r="R227" s="1"/>
    </row>
    <row r="228" ht="15.75">
      <c r="R228" s="1"/>
    </row>
    <row r="229" ht="15.75">
      <c r="R229" s="1"/>
    </row>
    <row r="230" ht="15.75">
      <c r="R230" s="1"/>
    </row>
    <row r="231" ht="15.75">
      <c r="R231" s="1"/>
    </row>
    <row r="232" ht="15.75">
      <c r="R232" s="1"/>
    </row>
    <row r="233" ht="15.75">
      <c r="R233" s="1"/>
    </row>
    <row r="234" ht="15.75">
      <c r="R234" s="1"/>
    </row>
    <row r="235" ht="15.75">
      <c r="R235" s="1"/>
    </row>
    <row r="236" ht="15.75">
      <c r="R236" s="1"/>
    </row>
    <row r="237" ht="15.75">
      <c r="R237" s="1"/>
    </row>
    <row r="238" ht="15.75">
      <c r="R238" s="1"/>
    </row>
    <row r="239" ht="15.75">
      <c r="R239" s="1"/>
    </row>
    <row r="240" ht="15.75">
      <c r="R240" s="1"/>
    </row>
    <row r="241" ht="15.75">
      <c r="R241" s="1"/>
    </row>
    <row r="242" ht="15.75">
      <c r="R242" s="1"/>
    </row>
    <row r="243" ht="15.75">
      <c r="R243" s="1"/>
    </row>
    <row r="244" ht="15.75">
      <c r="R244" s="1"/>
    </row>
    <row r="245" ht="15.75">
      <c r="R245" s="1"/>
    </row>
    <row r="246" ht="15.75">
      <c r="R246" s="1"/>
    </row>
    <row r="247" ht="15.75">
      <c r="R247" s="1"/>
    </row>
    <row r="248" ht="15.75">
      <c r="R248" s="1"/>
    </row>
    <row r="249" ht="15.75">
      <c r="R249" s="1"/>
    </row>
    <row r="250" ht="15.75">
      <c r="R250" s="1"/>
    </row>
    <row r="251" ht="15.75">
      <c r="R251" s="1"/>
    </row>
    <row r="252" ht="15.75">
      <c r="R252" s="1"/>
    </row>
    <row r="253" ht="15.75">
      <c r="R253" s="1"/>
    </row>
    <row r="254" ht="15.75">
      <c r="R254" s="1"/>
    </row>
    <row r="255" ht="15.75">
      <c r="R255" s="1"/>
    </row>
    <row r="256" ht="15.75">
      <c r="R256" s="1"/>
    </row>
    <row r="257" ht="15.75">
      <c r="R257" s="1"/>
    </row>
    <row r="258" ht="15.75">
      <c r="R258" s="1"/>
    </row>
    <row r="259" ht="15.75">
      <c r="R259" s="1"/>
    </row>
    <row r="260" ht="15.75">
      <c r="R260" s="1"/>
    </row>
    <row r="261" ht="15.75">
      <c r="R261" s="1"/>
    </row>
    <row r="262" ht="15.75">
      <c r="R262" s="1"/>
    </row>
    <row r="263" ht="15.75">
      <c r="R263" s="1"/>
    </row>
    <row r="264" ht="15.75">
      <c r="R264" s="1"/>
    </row>
    <row r="265" ht="15.75">
      <c r="R265" s="1"/>
    </row>
    <row r="266" ht="15.75">
      <c r="R266" s="1"/>
    </row>
    <row r="267" ht="15.75">
      <c r="R267" s="1"/>
    </row>
    <row r="268" ht="15.75">
      <c r="R268" s="1"/>
    </row>
    <row r="269" ht="15.75">
      <c r="R269" s="1"/>
    </row>
    <row r="270" ht="15.75">
      <c r="R270" s="1"/>
    </row>
    <row r="271" ht="15.75">
      <c r="R271" s="1"/>
    </row>
    <row r="272" ht="15.75">
      <c r="R272" s="1"/>
    </row>
    <row r="273" ht="15.75">
      <c r="R273" s="1"/>
    </row>
    <row r="274" ht="15.75">
      <c r="R274" s="1"/>
    </row>
    <row r="275" ht="15.75">
      <c r="R275" s="1"/>
    </row>
    <row r="276" ht="15.75">
      <c r="R276" s="1"/>
    </row>
    <row r="277" ht="15.75">
      <c r="R277" s="1"/>
    </row>
    <row r="278" ht="15.75">
      <c r="R278" s="1"/>
    </row>
    <row r="279" ht="15.75">
      <c r="R279" s="1"/>
    </row>
    <row r="280" ht="15.75">
      <c r="R280" s="1"/>
    </row>
    <row r="281" ht="15.75">
      <c r="R281" s="1"/>
    </row>
    <row r="282" ht="15.75">
      <c r="R282" s="1"/>
    </row>
    <row r="283" ht="15.75">
      <c r="R283" s="1"/>
    </row>
    <row r="284" ht="15.75">
      <c r="R284" s="1"/>
    </row>
    <row r="285" ht="15.75">
      <c r="R285" s="1"/>
    </row>
    <row r="286" ht="15.75">
      <c r="R286" s="1"/>
    </row>
    <row r="287" ht="15.75">
      <c r="R287" s="1"/>
    </row>
    <row r="288" ht="15.75">
      <c r="R288" s="1"/>
    </row>
    <row r="289" ht="15.75">
      <c r="R289" s="1"/>
    </row>
    <row r="290" ht="15.75">
      <c r="R290" s="1"/>
    </row>
    <row r="291" ht="15.75">
      <c r="R291" s="1"/>
    </row>
    <row r="292" ht="15.75">
      <c r="R292" s="1"/>
    </row>
    <row r="293" ht="15.75">
      <c r="R293" s="1"/>
    </row>
    <row r="294" ht="15.75">
      <c r="R294" s="1"/>
    </row>
    <row r="295" ht="15.75">
      <c r="R295" s="1"/>
    </row>
    <row r="296" ht="15.75">
      <c r="R296" s="1"/>
    </row>
    <row r="297" ht="15.75">
      <c r="R297" s="1"/>
    </row>
    <row r="298" ht="15.75">
      <c r="R298" s="1"/>
    </row>
    <row r="299" ht="15.75">
      <c r="R299" s="1"/>
    </row>
    <row r="300" ht="15.75">
      <c r="R300" s="1"/>
    </row>
    <row r="301" ht="15.75">
      <c r="R301" s="1"/>
    </row>
    <row r="302" ht="15.75">
      <c r="R302" s="1"/>
    </row>
    <row r="303" ht="15.75">
      <c r="R303" s="1"/>
    </row>
    <row r="304" ht="15.75">
      <c r="R304" s="1"/>
    </row>
    <row r="305" ht="15.75">
      <c r="R305" s="1"/>
    </row>
    <row r="306" ht="15.75">
      <c r="R306" s="1"/>
    </row>
    <row r="307" ht="15.75">
      <c r="R307" s="1"/>
    </row>
    <row r="308" ht="15.75">
      <c r="R308" s="1"/>
    </row>
    <row r="309" ht="15.75">
      <c r="R309" s="1"/>
    </row>
    <row r="310" ht="15.75">
      <c r="R310" s="1"/>
    </row>
    <row r="311" ht="15.75">
      <c r="R311" s="1"/>
    </row>
    <row r="312" ht="15.75">
      <c r="R312" s="1"/>
    </row>
    <row r="313" ht="15.75">
      <c r="R313" s="1"/>
    </row>
    <row r="314" ht="15.75">
      <c r="R314" s="1"/>
    </row>
    <row r="315" ht="15.75">
      <c r="R315" s="1"/>
    </row>
    <row r="316" ht="15.75">
      <c r="R316" s="1"/>
    </row>
    <row r="317" ht="15.75">
      <c r="R317" s="1"/>
    </row>
    <row r="318" ht="15.75">
      <c r="R318" s="1"/>
    </row>
    <row r="319" ht="15.75">
      <c r="R319" s="1"/>
    </row>
    <row r="320" ht="15.75">
      <c r="R320" s="1"/>
    </row>
    <row r="321" ht="15.75">
      <c r="R321" s="1"/>
    </row>
    <row r="322" ht="15.75">
      <c r="R322" s="1"/>
    </row>
    <row r="323" ht="15.75">
      <c r="R323" s="1"/>
    </row>
    <row r="324" ht="15.75">
      <c r="R324" s="1"/>
    </row>
    <row r="325" ht="15.75">
      <c r="R325" s="1"/>
    </row>
    <row r="326" ht="15.75">
      <c r="R326" s="1"/>
    </row>
    <row r="327" ht="15.75">
      <c r="R327" s="1"/>
    </row>
    <row r="328" ht="15.75">
      <c r="R328" s="1"/>
    </row>
    <row r="329" ht="15.75">
      <c r="R329" s="1"/>
    </row>
    <row r="330" ht="15.75">
      <c r="R330" s="1"/>
    </row>
    <row r="331" ht="15.75">
      <c r="R331" s="1"/>
    </row>
    <row r="332" ht="15.75">
      <c r="R332" s="1"/>
    </row>
    <row r="333" ht="15.75">
      <c r="R333" s="1"/>
    </row>
    <row r="334" ht="15.75">
      <c r="R334" s="1"/>
    </row>
    <row r="335" ht="15.75">
      <c r="R335" s="1"/>
    </row>
    <row r="336" ht="15.75">
      <c r="R336" s="1"/>
    </row>
    <row r="337" ht="15.75">
      <c r="R337" s="1"/>
    </row>
    <row r="338" ht="15.75">
      <c r="R338" s="1"/>
    </row>
    <row r="339" ht="15.75">
      <c r="R339" s="1"/>
    </row>
    <row r="340" ht="15.75">
      <c r="R340" s="1"/>
    </row>
    <row r="341" ht="15.75">
      <c r="R341" s="1"/>
    </row>
    <row r="342" ht="15.75">
      <c r="R342" s="1"/>
    </row>
    <row r="343" ht="15.75">
      <c r="R343" s="1"/>
    </row>
    <row r="344" ht="15.75">
      <c r="R344" s="1"/>
    </row>
    <row r="345" ht="15.75">
      <c r="R345" s="1"/>
    </row>
    <row r="346" ht="15.75">
      <c r="R346" s="1"/>
    </row>
    <row r="347" ht="15.75">
      <c r="R347" s="1"/>
    </row>
    <row r="348" ht="15.75">
      <c r="R348" s="1"/>
    </row>
    <row r="349" ht="15.75">
      <c r="R349" s="1"/>
    </row>
    <row r="350" ht="15.75">
      <c r="R350" s="1"/>
    </row>
    <row r="351" ht="15.75">
      <c r="R351" s="1"/>
    </row>
    <row r="352" ht="15.75">
      <c r="R352" s="1"/>
    </row>
    <row r="353" ht="15.75">
      <c r="R353" s="1"/>
    </row>
    <row r="354" ht="15.75">
      <c r="R354" s="1"/>
    </row>
    <row r="355" ht="15.75">
      <c r="R355" s="1"/>
    </row>
    <row r="356" ht="15.75">
      <c r="R356" s="1"/>
    </row>
    <row r="357" ht="15.75">
      <c r="R357" s="1"/>
    </row>
    <row r="358" ht="15.75">
      <c r="R358" s="1"/>
    </row>
    <row r="359" ht="15.75">
      <c r="R359" s="1"/>
    </row>
    <row r="360" ht="15.75">
      <c r="R360" s="1"/>
    </row>
    <row r="361" ht="15.75">
      <c r="R361" s="1"/>
    </row>
    <row r="362" ht="15.75">
      <c r="R362" s="1"/>
    </row>
    <row r="363" ht="15.75">
      <c r="R363" s="1"/>
    </row>
    <row r="364" ht="15.75">
      <c r="R364" s="1"/>
    </row>
    <row r="365" ht="15.75">
      <c r="R365" s="1"/>
    </row>
    <row r="366" ht="15.75">
      <c r="R366" s="1"/>
    </row>
    <row r="367" ht="15.75">
      <c r="R367" s="1"/>
    </row>
    <row r="368" ht="15.75">
      <c r="R368" s="1"/>
    </row>
    <row r="369" ht="15.75">
      <c r="R369" s="1"/>
    </row>
    <row r="370" ht="15.75">
      <c r="R370" s="1"/>
    </row>
    <row r="371" ht="15.75">
      <c r="R371" s="1"/>
    </row>
    <row r="372" ht="15.75">
      <c r="R372" s="1"/>
    </row>
    <row r="373" ht="15.75">
      <c r="R373" s="1"/>
    </row>
    <row r="374" ht="15.75">
      <c r="R374" s="1"/>
    </row>
    <row r="375" ht="15.75">
      <c r="R375" s="1"/>
    </row>
    <row r="376" ht="15.75">
      <c r="R376" s="1"/>
    </row>
    <row r="377" ht="15.75">
      <c r="R377" s="1"/>
    </row>
    <row r="378" ht="15.75">
      <c r="R378" s="1"/>
    </row>
    <row r="379" ht="15.75">
      <c r="R379" s="1"/>
    </row>
    <row r="380" ht="15.75">
      <c r="R380" s="1"/>
    </row>
    <row r="381" ht="15.75">
      <c r="R381" s="1"/>
    </row>
    <row r="382" ht="15.75">
      <c r="R382" s="1"/>
    </row>
    <row r="383" ht="15.75">
      <c r="R383" s="1"/>
    </row>
    <row r="384" ht="15.75">
      <c r="R384" s="1"/>
    </row>
    <row r="385" ht="15.75">
      <c r="R385" s="1"/>
    </row>
    <row r="386" ht="15.75">
      <c r="R386" s="1"/>
    </row>
    <row r="387" ht="15.75">
      <c r="R387" s="1"/>
    </row>
    <row r="388" ht="15.75">
      <c r="R388" s="1"/>
    </row>
    <row r="389" ht="15.75">
      <c r="R389" s="1"/>
    </row>
    <row r="390" ht="15.75">
      <c r="R390" s="1"/>
    </row>
    <row r="391" ht="15.75">
      <c r="R391" s="1"/>
    </row>
    <row r="392" ht="15.75">
      <c r="R392" s="1"/>
    </row>
    <row r="393" ht="15.75">
      <c r="R393" s="1"/>
    </row>
    <row r="394" ht="15.75">
      <c r="R394" s="1"/>
    </row>
    <row r="395" ht="15.75">
      <c r="R395" s="1"/>
    </row>
    <row r="396" ht="15.75">
      <c r="R396" s="1"/>
    </row>
    <row r="397" ht="15.75">
      <c r="R397" s="1"/>
    </row>
    <row r="398" ht="15.75">
      <c r="R398" s="1"/>
    </row>
    <row r="399" ht="15.75">
      <c r="R399" s="1"/>
    </row>
    <row r="400" ht="15.75">
      <c r="R400" s="1"/>
    </row>
    <row r="401" ht="15.75">
      <c r="R401" s="1"/>
    </row>
    <row r="402" ht="15.75">
      <c r="R402" s="1"/>
    </row>
    <row r="403" ht="15.75">
      <c r="R403" s="1"/>
    </row>
    <row r="404" ht="15.75">
      <c r="R404" s="1"/>
    </row>
    <row r="405" ht="15.75">
      <c r="R405" s="1"/>
    </row>
    <row r="406" ht="15.75">
      <c r="R406" s="1"/>
    </row>
    <row r="407" ht="15.75">
      <c r="R407" s="1"/>
    </row>
    <row r="408" ht="15.75">
      <c r="R408" s="1"/>
    </row>
    <row r="409" ht="15.75">
      <c r="R409" s="1"/>
    </row>
    <row r="410" ht="15.75">
      <c r="R410" s="1"/>
    </row>
    <row r="411" ht="15.75">
      <c r="R411" s="1"/>
    </row>
    <row r="412" ht="15.75">
      <c r="R412" s="1"/>
    </row>
    <row r="413" ht="15.75">
      <c r="R413" s="1"/>
    </row>
    <row r="414" ht="15.75">
      <c r="R414" s="1"/>
    </row>
    <row r="415" ht="15.75">
      <c r="R415" s="1"/>
    </row>
    <row r="416" ht="15.75">
      <c r="R416" s="1"/>
    </row>
    <row r="417" ht="15.75">
      <c r="R417" s="1"/>
    </row>
    <row r="418" ht="15.75">
      <c r="R418" s="1"/>
    </row>
    <row r="419" ht="15.75">
      <c r="R419" s="1"/>
    </row>
    <row r="420" ht="15.75">
      <c r="R420" s="1"/>
    </row>
    <row r="421" ht="15.75">
      <c r="R421" s="1"/>
    </row>
    <row r="422" ht="15.75">
      <c r="R422" s="1"/>
    </row>
    <row r="423" ht="15.75">
      <c r="R423" s="1"/>
    </row>
    <row r="424" ht="15.75">
      <c r="R424" s="1"/>
    </row>
    <row r="425" ht="15.75">
      <c r="R425" s="1"/>
    </row>
    <row r="426" ht="15.75">
      <c r="R426" s="1"/>
    </row>
    <row r="427" ht="15.75">
      <c r="R427" s="1"/>
    </row>
    <row r="428" ht="15.75">
      <c r="R428" s="1"/>
    </row>
    <row r="429" ht="15.75">
      <c r="R429" s="1"/>
    </row>
    <row r="430" ht="15.75">
      <c r="R430" s="1"/>
    </row>
    <row r="431" ht="15.75">
      <c r="R431" s="1"/>
    </row>
    <row r="432" ht="15.75">
      <c r="R432" s="1"/>
    </row>
    <row r="433" ht="15.75">
      <c r="R433" s="1"/>
    </row>
    <row r="434" ht="15.75">
      <c r="R434" s="1"/>
    </row>
    <row r="435" ht="15.75">
      <c r="R435" s="1"/>
    </row>
    <row r="436" ht="15.75">
      <c r="R436" s="1"/>
    </row>
    <row r="437" ht="15.75">
      <c r="R437" s="1"/>
    </row>
    <row r="438" ht="15.75">
      <c r="R438" s="1"/>
    </row>
    <row r="439" ht="15.75">
      <c r="R439" s="1"/>
    </row>
    <row r="440" ht="15.75">
      <c r="R440" s="1"/>
    </row>
    <row r="441" ht="15.75">
      <c r="R441" s="1"/>
    </row>
    <row r="442" ht="15.75">
      <c r="R442" s="1"/>
    </row>
    <row r="443" ht="15.75">
      <c r="R443" s="1"/>
    </row>
    <row r="444" ht="15.75">
      <c r="R444" s="1"/>
    </row>
    <row r="445" ht="15.75">
      <c r="R445" s="1"/>
    </row>
    <row r="446" ht="15.75">
      <c r="R446" s="1"/>
    </row>
    <row r="447" ht="15.75">
      <c r="R447" s="1"/>
    </row>
    <row r="448" ht="15.75">
      <c r="R448" s="1"/>
    </row>
    <row r="449" ht="15.75">
      <c r="R449" s="1"/>
    </row>
    <row r="450" ht="15.75">
      <c r="R450" s="1"/>
    </row>
    <row r="451" ht="15.75">
      <c r="R451" s="1"/>
    </row>
    <row r="452" ht="15.75">
      <c r="R452" s="1"/>
    </row>
    <row r="453" ht="15.75">
      <c r="R453" s="1"/>
    </row>
    <row r="454" ht="15.75">
      <c r="R454" s="1"/>
    </row>
    <row r="455" ht="15.75">
      <c r="R455" s="1"/>
    </row>
    <row r="456" ht="15.75">
      <c r="R456" s="1"/>
    </row>
    <row r="457" ht="15.75">
      <c r="R457" s="1"/>
    </row>
    <row r="458" ht="15.75">
      <c r="R458" s="1"/>
    </row>
    <row r="459" ht="15.75">
      <c r="R459" s="1"/>
    </row>
    <row r="460" ht="15.75">
      <c r="R460" s="1"/>
    </row>
    <row r="461" ht="15.75">
      <c r="R461" s="1"/>
    </row>
    <row r="462" ht="15.75">
      <c r="R462" s="1"/>
    </row>
    <row r="463" ht="15.75">
      <c r="R463" s="1"/>
    </row>
    <row r="464" ht="15.75">
      <c r="R464" s="1"/>
    </row>
    <row r="465" ht="15.75">
      <c r="R465" s="1"/>
    </row>
    <row r="466" ht="15.75">
      <c r="R466" s="1"/>
    </row>
    <row r="467" ht="15.75">
      <c r="R467" s="1"/>
    </row>
    <row r="468" ht="15.75">
      <c r="R468" s="1"/>
    </row>
    <row r="469" ht="15.75">
      <c r="R469" s="1"/>
    </row>
    <row r="470" ht="15.75">
      <c r="R470" s="1"/>
    </row>
    <row r="471" ht="15.75">
      <c r="R471" s="1"/>
    </row>
    <row r="472" ht="15.75">
      <c r="R472" s="1"/>
    </row>
    <row r="473" ht="15.75">
      <c r="R473" s="1"/>
    </row>
    <row r="474" ht="15.75">
      <c r="R474" s="1"/>
    </row>
    <row r="475" ht="15.75">
      <c r="R475" s="1"/>
    </row>
    <row r="476" ht="15.75">
      <c r="R476" s="1"/>
    </row>
    <row r="477" ht="15.75">
      <c r="R477" s="1"/>
    </row>
    <row r="478" ht="15.75">
      <c r="R478" s="1"/>
    </row>
    <row r="479" ht="15.75">
      <c r="R479" s="1"/>
    </row>
    <row r="480" ht="15.75">
      <c r="R480" s="1"/>
    </row>
    <row r="481" ht="15.75">
      <c r="R481" s="1"/>
    </row>
    <row r="482" ht="15.75">
      <c r="R482" s="1"/>
    </row>
    <row r="483" ht="15.75">
      <c r="R483" s="1"/>
    </row>
    <row r="484" ht="15.75">
      <c r="R484" s="1"/>
    </row>
    <row r="485" ht="15.75">
      <c r="R485" s="1"/>
    </row>
    <row r="486" ht="15.75">
      <c r="R486" s="1"/>
    </row>
    <row r="487" ht="15.75">
      <c r="R487" s="1"/>
    </row>
    <row r="488" ht="15.75">
      <c r="R488" s="1"/>
    </row>
    <row r="489" ht="15.75">
      <c r="R489" s="1"/>
    </row>
    <row r="490" ht="15.75">
      <c r="R490" s="1"/>
    </row>
    <row r="491" ht="15.75">
      <c r="R491" s="1"/>
    </row>
    <row r="492" ht="15.75">
      <c r="R492" s="1"/>
    </row>
    <row r="493" ht="15.75">
      <c r="R493" s="1"/>
    </row>
    <row r="494" ht="15.75">
      <c r="R494" s="1"/>
    </row>
    <row r="495" ht="15.75">
      <c r="R495" s="1"/>
    </row>
    <row r="496" ht="15.75">
      <c r="R496" s="1"/>
    </row>
    <row r="497" ht="15.75">
      <c r="R497" s="1"/>
    </row>
    <row r="498" ht="15.75">
      <c r="R498" s="1"/>
    </row>
    <row r="499" ht="15.75">
      <c r="R499" s="1"/>
    </row>
    <row r="500" ht="15.75">
      <c r="R500" s="1"/>
    </row>
    <row r="501" ht="15.75">
      <c r="R501" s="1"/>
    </row>
    <row r="502" ht="15.75">
      <c r="R502" s="1"/>
    </row>
    <row r="503" ht="15.75">
      <c r="R503" s="1"/>
    </row>
    <row r="504" ht="15.75">
      <c r="R504" s="1"/>
    </row>
    <row r="505" ht="15.75">
      <c r="R505" s="1"/>
    </row>
    <row r="506" ht="15.75">
      <c r="R506" s="1"/>
    </row>
    <row r="507" ht="15.75">
      <c r="R507" s="1"/>
    </row>
    <row r="508" ht="15.75">
      <c r="R508" s="1"/>
    </row>
    <row r="509" ht="15.75">
      <c r="R509" s="1"/>
    </row>
    <row r="510" ht="15.75">
      <c r="R510" s="1"/>
    </row>
    <row r="511" ht="15.75">
      <c r="R511" s="1"/>
    </row>
    <row r="512" ht="15.75">
      <c r="R512" s="1"/>
    </row>
    <row r="513" ht="15.75">
      <c r="R513" s="1"/>
    </row>
    <row r="514" ht="15.75">
      <c r="R514" s="1"/>
    </row>
    <row r="515" ht="15.75">
      <c r="R515" s="1"/>
    </row>
    <row r="516" ht="15.75">
      <c r="R516" s="1"/>
    </row>
    <row r="517" ht="15.75">
      <c r="R517" s="1"/>
    </row>
    <row r="518" ht="15.75">
      <c r="R518" s="1"/>
    </row>
    <row r="519" ht="15.75">
      <c r="R519" s="1"/>
    </row>
    <row r="520" ht="15.75">
      <c r="R520" s="1"/>
    </row>
    <row r="521" ht="15.75">
      <c r="R521" s="1"/>
    </row>
    <row r="522" ht="15.75">
      <c r="R522" s="1"/>
    </row>
    <row r="523" ht="15.75">
      <c r="R523" s="1"/>
    </row>
    <row r="524" ht="15.75">
      <c r="R524" s="1"/>
    </row>
    <row r="525" ht="15.75">
      <c r="R525" s="1"/>
    </row>
    <row r="526" ht="15.75">
      <c r="R526" s="1"/>
    </row>
    <row r="527" ht="15.75">
      <c r="R527" s="1"/>
    </row>
    <row r="528" ht="15.75">
      <c r="R528" s="1"/>
    </row>
    <row r="529" ht="15.75">
      <c r="R529" s="1"/>
    </row>
    <row r="530" ht="15.75">
      <c r="R530" s="1"/>
    </row>
    <row r="531" ht="15.75">
      <c r="R531" s="1"/>
    </row>
    <row r="532" ht="15.75">
      <c r="R532" s="1"/>
    </row>
    <row r="533" ht="15.75">
      <c r="R533" s="1"/>
    </row>
    <row r="534" ht="15.75">
      <c r="R534" s="1"/>
    </row>
    <row r="535" ht="15.75">
      <c r="R535" s="1"/>
    </row>
    <row r="536" ht="15.75">
      <c r="R536" s="1"/>
    </row>
    <row r="537" ht="15.75">
      <c r="R537" s="1"/>
    </row>
    <row r="538" ht="15.75">
      <c r="R538" s="1"/>
    </row>
    <row r="539" ht="15.75">
      <c r="R539" s="1"/>
    </row>
    <row r="540" ht="15.75">
      <c r="R540" s="1"/>
    </row>
    <row r="541" ht="15.75">
      <c r="R541" s="1"/>
    </row>
    <row r="542" ht="15.75">
      <c r="R542" s="1"/>
    </row>
    <row r="543" ht="15.75">
      <c r="R543" s="1"/>
    </row>
    <row r="544" ht="15.75">
      <c r="R544" s="1"/>
    </row>
    <row r="545" ht="15.75">
      <c r="R545" s="1"/>
    </row>
    <row r="546" ht="15.75">
      <c r="R546" s="1"/>
    </row>
    <row r="547" ht="15.75">
      <c r="R547" s="1"/>
    </row>
    <row r="548" ht="15.75">
      <c r="R548" s="1"/>
    </row>
    <row r="549" ht="15.75">
      <c r="R549" s="1"/>
    </row>
    <row r="550" ht="15.75">
      <c r="R550" s="1"/>
    </row>
    <row r="551" ht="15.75">
      <c r="R551" s="1"/>
    </row>
    <row r="552" ht="15.75">
      <c r="R552" s="1"/>
    </row>
    <row r="553" ht="15.75">
      <c r="R553" s="1"/>
    </row>
    <row r="554" ht="15.75">
      <c r="R554" s="1"/>
    </row>
    <row r="555" ht="15.75">
      <c r="R555" s="1"/>
    </row>
    <row r="556" ht="15.75">
      <c r="R556" s="1"/>
    </row>
    <row r="557" ht="15.75">
      <c r="R557" s="1"/>
    </row>
    <row r="558" ht="15.75">
      <c r="R558" s="1"/>
    </row>
    <row r="559" ht="15.75">
      <c r="R559" s="1"/>
    </row>
    <row r="560" ht="15.75">
      <c r="R560" s="1"/>
    </row>
    <row r="561" ht="15.75">
      <c r="R561" s="1"/>
    </row>
    <row r="562" ht="15.75">
      <c r="R562" s="1"/>
    </row>
    <row r="563" ht="15.75">
      <c r="R563" s="1"/>
    </row>
    <row r="564" ht="15.75">
      <c r="R564" s="1"/>
    </row>
    <row r="565" ht="15.75">
      <c r="R565" s="1"/>
    </row>
    <row r="566" ht="15.75">
      <c r="R566" s="1"/>
    </row>
    <row r="567" ht="15.75">
      <c r="R567" s="1"/>
    </row>
    <row r="568" ht="15.75">
      <c r="R568" s="1"/>
    </row>
    <row r="569" ht="15.75">
      <c r="R569" s="1"/>
    </row>
    <row r="570" ht="15.75">
      <c r="R570" s="1"/>
    </row>
    <row r="571" ht="15.75">
      <c r="R571" s="1"/>
    </row>
    <row r="572" ht="15.75">
      <c r="R572" s="1"/>
    </row>
    <row r="573" ht="15.75">
      <c r="R573" s="1"/>
    </row>
    <row r="574" ht="15.75">
      <c r="R574" s="1"/>
    </row>
    <row r="575" ht="15.75">
      <c r="R575" s="1"/>
    </row>
    <row r="576" ht="15.75">
      <c r="R576" s="1"/>
    </row>
    <row r="577" ht="15.75">
      <c r="R577" s="1"/>
    </row>
    <row r="578" ht="15.75">
      <c r="R578" s="1"/>
    </row>
    <row r="579" ht="15.75">
      <c r="R579" s="1"/>
    </row>
    <row r="580" ht="15.75">
      <c r="R580" s="1"/>
    </row>
    <row r="581" ht="15.75">
      <c r="R581" s="1"/>
    </row>
    <row r="582" ht="15.75">
      <c r="R582" s="1"/>
    </row>
    <row r="583" ht="15.75">
      <c r="R583" s="1"/>
    </row>
    <row r="584" ht="15.75">
      <c r="R584" s="1"/>
    </row>
    <row r="585" ht="15.75">
      <c r="R585" s="1"/>
    </row>
    <row r="586" ht="15.75">
      <c r="R586" s="1"/>
    </row>
    <row r="587" ht="15.75">
      <c r="R587" s="1"/>
    </row>
    <row r="588" ht="15.75">
      <c r="R588" s="1"/>
    </row>
    <row r="589" ht="15.75">
      <c r="R589" s="1"/>
    </row>
    <row r="590" ht="15.75">
      <c r="R590" s="1"/>
    </row>
    <row r="591" ht="15.75">
      <c r="R591" s="1"/>
    </row>
    <row r="592" ht="15.75">
      <c r="R592" s="1"/>
    </row>
    <row r="593" ht="15.75">
      <c r="R593" s="1"/>
    </row>
    <row r="594" ht="15.75">
      <c r="R594" s="1"/>
    </row>
    <row r="595" ht="15.75">
      <c r="R595" s="1"/>
    </row>
    <row r="596" ht="15.75">
      <c r="R596" s="1"/>
    </row>
    <row r="597" ht="15.75">
      <c r="R597" s="1"/>
    </row>
    <row r="598" ht="15.75">
      <c r="R598" s="1"/>
    </row>
    <row r="599" ht="15.75">
      <c r="R599" s="1"/>
    </row>
    <row r="600" ht="15.75">
      <c r="R600" s="1"/>
    </row>
    <row r="601" ht="15.75">
      <c r="R601" s="1"/>
    </row>
    <row r="602" ht="15.75">
      <c r="R602" s="1"/>
    </row>
    <row r="603" ht="15.75">
      <c r="R603" s="1"/>
    </row>
    <row r="604" ht="15.75">
      <c r="R604" s="1"/>
    </row>
    <row r="605" ht="15.75">
      <c r="R605" s="1"/>
    </row>
    <row r="606" ht="15.75">
      <c r="R606" s="1"/>
    </row>
    <row r="607" ht="15.75">
      <c r="R607" s="1"/>
    </row>
    <row r="608" ht="15.75">
      <c r="R608" s="1"/>
    </row>
    <row r="609" ht="15.75">
      <c r="R609" s="1"/>
    </row>
    <row r="610" ht="15.75">
      <c r="R610" s="1"/>
    </row>
    <row r="611" ht="15.75">
      <c r="R611" s="1"/>
    </row>
    <row r="612" ht="15.75">
      <c r="R612" s="1"/>
    </row>
    <row r="613" ht="15.75">
      <c r="R613" s="1"/>
    </row>
    <row r="614" ht="15.75">
      <c r="R614" s="1"/>
    </row>
    <row r="615" ht="15.75">
      <c r="R615" s="1"/>
    </row>
    <row r="616" ht="15.75">
      <c r="R616" s="1"/>
    </row>
    <row r="617" ht="15.75">
      <c r="R617" s="1"/>
    </row>
    <row r="618" ht="15.75">
      <c r="R618" s="1"/>
    </row>
    <row r="619" ht="15.75">
      <c r="R619" s="1"/>
    </row>
    <row r="620" ht="15.75">
      <c r="R620" s="1"/>
    </row>
    <row r="621" ht="15.75">
      <c r="R621" s="1"/>
    </row>
    <row r="622" ht="15.75">
      <c r="R622" s="1"/>
    </row>
    <row r="623" ht="15.75">
      <c r="R623" s="1"/>
    </row>
    <row r="624" ht="15.75">
      <c r="R624" s="1"/>
    </row>
    <row r="625" ht="15.75">
      <c r="R625" s="1"/>
    </row>
    <row r="626" ht="15.75">
      <c r="R626" s="1"/>
    </row>
    <row r="627" ht="15.75">
      <c r="R627" s="1"/>
    </row>
    <row r="628" ht="15.75">
      <c r="R628" s="1"/>
    </row>
    <row r="629" ht="15.75">
      <c r="R629" s="1"/>
    </row>
    <row r="630" ht="15.75">
      <c r="R630" s="1"/>
    </row>
    <row r="631" ht="15.75">
      <c r="R631" s="1"/>
    </row>
    <row r="632" ht="15.75">
      <c r="R632" s="1"/>
    </row>
    <row r="633" ht="15.75">
      <c r="R633" s="1"/>
    </row>
    <row r="634" ht="15.75">
      <c r="R634" s="1"/>
    </row>
    <row r="635" ht="15.75">
      <c r="R635" s="1"/>
    </row>
    <row r="636" ht="15.75">
      <c r="R636" s="1"/>
    </row>
    <row r="637" ht="15.75">
      <c r="R637" s="1"/>
    </row>
    <row r="638" ht="15.75">
      <c r="R638" s="1"/>
    </row>
    <row r="639" ht="15.75">
      <c r="R639" s="1"/>
    </row>
    <row r="640" ht="15.75">
      <c r="R640" s="1"/>
    </row>
    <row r="641" ht="15.75">
      <c r="R641" s="1"/>
    </row>
    <row r="642" ht="15.75">
      <c r="R642" s="1"/>
    </row>
    <row r="643" ht="15.75">
      <c r="R643" s="1"/>
    </row>
    <row r="644" ht="15.75">
      <c r="R644" s="1"/>
    </row>
    <row r="645" ht="15.75">
      <c r="R645" s="1"/>
    </row>
    <row r="646" ht="15.75">
      <c r="R646" s="1"/>
    </row>
    <row r="647" ht="15.75">
      <c r="R647" s="1"/>
    </row>
    <row r="648" ht="15.75">
      <c r="R648" s="1"/>
    </row>
    <row r="649" ht="15.75">
      <c r="R649" s="1"/>
    </row>
    <row r="650" ht="15.75">
      <c r="R650" s="1"/>
    </row>
    <row r="651" ht="15.75">
      <c r="R651" s="1"/>
    </row>
    <row r="652" ht="15.75">
      <c r="R652" s="1"/>
    </row>
    <row r="653" ht="15.75">
      <c r="R653" s="1"/>
    </row>
    <row r="654" ht="15.75">
      <c r="R654" s="1"/>
    </row>
    <row r="655" ht="15.75">
      <c r="R655" s="1"/>
    </row>
    <row r="656" ht="15.75">
      <c r="R656" s="1"/>
    </row>
    <row r="657" ht="15.75">
      <c r="R657" s="1"/>
    </row>
    <row r="658" ht="15.75">
      <c r="R658" s="1"/>
    </row>
    <row r="659" ht="15.75">
      <c r="R659" s="1"/>
    </row>
    <row r="660" ht="15.75">
      <c r="R660" s="1"/>
    </row>
    <row r="661" ht="15.75">
      <c r="R661" s="1"/>
    </row>
    <row r="662" ht="15.75">
      <c r="R662" s="1"/>
    </row>
    <row r="663" ht="15.75">
      <c r="R663" s="1"/>
    </row>
    <row r="664" ht="15.75">
      <c r="R664" s="1"/>
    </row>
    <row r="665" ht="15.75">
      <c r="R665" s="1"/>
    </row>
    <row r="666" ht="15.75">
      <c r="R666" s="1"/>
    </row>
    <row r="667" ht="15.75">
      <c r="R667" s="1"/>
    </row>
    <row r="668" ht="15.75">
      <c r="R668" s="1"/>
    </row>
    <row r="669" ht="15.75">
      <c r="R669" s="1"/>
    </row>
    <row r="670" ht="15.75">
      <c r="R670" s="1"/>
    </row>
    <row r="671" ht="15.75">
      <c r="R671" s="1"/>
    </row>
    <row r="672" ht="15.75">
      <c r="R672" s="1"/>
    </row>
    <row r="673" ht="15.75">
      <c r="R673" s="1"/>
    </row>
    <row r="674" ht="15.75">
      <c r="R674" s="1"/>
    </row>
    <row r="675" ht="15.75">
      <c r="R675" s="1"/>
    </row>
    <row r="676" ht="15.75">
      <c r="R676" s="1"/>
    </row>
    <row r="677" ht="15.75">
      <c r="R677" s="1"/>
    </row>
    <row r="678" ht="15.75">
      <c r="R678" s="1"/>
    </row>
    <row r="679" ht="15.75">
      <c r="R679" s="1"/>
    </row>
    <row r="680" ht="15.75">
      <c r="R680" s="1"/>
    </row>
    <row r="681" ht="15.75">
      <c r="R681" s="1"/>
    </row>
    <row r="682" ht="15.75">
      <c r="R682" s="1"/>
    </row>
    <row r="683" ht="15.75">
      <c r="R683" s="1"/>
    </row>
    <row r="684" ht="15.75">
      <c r="R684" s="1"/>
    </row>
    <row r="685" ht="15.75">
      <c r="R685" s="1"/>
    </row>
    <row r="686" ht="15.75">
      <c r="R686" s="1"/>
    </row>
    <row r="687" ht="15.75">
      <c r="R687" s="1"/>
    </row>
    <row r="688" ht="15.75">
      <c r="R688" s="1"/>
    </row>
    <row r="689" ht="15.75">
      <c r="R689" s="1"/>
    </row>
    <row r="690" ht="15.75">
      <c r="R690" s="1"/>
    </row>
    <row r="691" ht="15.75">
      <c r="R691" s="1"/>
    </row>
    <row r="692" ht="15.75">
      <c r="R692" s="1"/>
    </row>
    <row r="693" ht="15.75">
      <c r="R693" s="1"/>
    </row>
    <row r="694" ht="15.75">
      <c r="R694" s="1"/>
    </row>
    <row r="695" ht="15.75">
      <c r="R695" s="1"/>
    </row>
    <row r="696" ht="15.75">
      <c r="R696" s="1"/>
    </row>
    <row r="697" ht="15.75">
      <c r="R697" s="1"/>
    </row>
    <row r="698" ht="15.75">
      <c r="R698" s="1"/>
    </row>
    <row r="699" ht="15.75">
      <c r="R699" s="1"/>
    </row>
    <row r="700" ht="15.75">
      <c r="R700" s="1"/>
    </row>
    <row r="701" ht="15.75">
      <c r="R701" s="1"/>
    </row>
    <row r="702" ht="15.75">
      <c r="R702" s="1"/>
    </row>
    <row r="703" ht="15.75">
      <c r="R703" s="1"/>
    </row>
    <row r="704" ht="15.75">
      <c r="R704" s="1"/>
    </row>
    <row r="705" ht="15.75">
      <c r="R705" s="1"/>
    </row>
    <row r="706" ht="15.75">
      <c r="R706" s="1"/>
    </row>
    <row r="707" ht="15.75">
      <c r="R707" s="1"/>
    </row>
    <row r="708" ht="15.75">
      <c r="R708" s="1"/>
    </row>
    <row r="709" ht="15.75">
      <c r="R709" s="1"/>
    </row>
    <row r="710" ht="15.75">
      <c r="R710" s="1"/>
    </row>
    <row r="711" ht="15.75">
      <c r="R711" s="1"/>
    </row>
    <row r="712" ht="15.75">
      <c r="R712" s="1"/>
    </row>
    <row r="713" ht="15.75">
      <c r="R713" s="1"/>
    </row>
    <row r="714" ht="15.75">
      <c r="R714" s="1"/>
    </row>
    <row r="715" ht="15.75">
      <c r="R715" s="1"/>
    </row>
    <row r="716" ht="15.75">
      <c r="R716" s="1"/>
    </row>
    <row r="717" ht="15.75">
      <c r="R717" s="1"/>
    </row>
    <row r="718" ht="15.75">
      <c r="R718" s="1"/>
    </row>
    <row r="719" ht="15.75">
      <c r="R719" s="1"/>
    </row>
    <row r="720" ht="15.75">
      <c r="R720" s="1"/>
    </row>
    <row r="721" ht="15.75">
      <c r="R721" s="1"/>
    </row>
    <row r="722" ht="15.75">
      <c r="R722" s="1"/>
    </row>
  </sheetData>
  <mergeCells count="17">
    <mergeCell ref="B1:I1"/>
    <mergeCell ref="B4:C6"/>
    <mergeCell ref="D4:D6"/>
    <mergeCell ref="E4:E6"/>
    <mergeCell ref="F4:F6"/>
    <mergeCell ref="G4:G6"/>
    <mergeCell ref="H4:H6"/>
    <mergeCell ref="I4:I6"/>
    <mergeCell ref="J4:J6"/>
    <mergeCell ref="K4:K6"/>
    <mergeCell ref="L4:L6"/>
    <mergeCell ref="M4:M6"/>
    <mergeCell ref="R4:R6"/>
    <mergeCell ref="N4:N6"/>
    <mergeCell ref="O4:O6"/>
    <mergeCell ref="P4:P6"/>
    <mergeCell ref="Q4:Q6"/>
  </mergeCells>
  <printOptions/>
  <pageMargins left="0.42" right="0.44" top="0.76" bottom="0.66" header="0.5" footer="0.5"/>
  <pageSetup horizontalDpi="1200" verticalDpi="1200" orientation="landscape" r:id="rId2"/>
  <headerFooter alignWithMargins="0">
    <oddHeader>&amp;C5</oddHeader>
  </headerFooter>
  <drawing r:id="rId1"/>
</worksheet>
</file>

<file path=xl/worksheets/sheet2.xml><?xml version="1.0" encoding="utf-8"?>
<worksheet xmlns="http://schemas.openxmlformats.org/spreadsheetml/2006/main" xmlns:r="http://schemas.openxmlformats.org/officeDocument/2006/relationships">
  <dimension ref="A1:B22"/>
  <sheetViews>
    <sheetView workbookViewId="0" topLeftCell="A1">
      <selection activeCell="D5" sqref="D5"/>
    </sheetView>
  </sheetViews>
  <sheetFormatPr defaultColWidth="9.140625" defaultRowHeight="12.75"/>
  <cols>
    <col min="1" max="1" width="31.421875" style="1" customWidth="1"/>
    <col min="2" max="2" width="59.7109375" style="1" customWidth="1"/>
    <col min="3" max="16384" width="9.140625" style="1" customWidth="1"/>
  </cols>
  <sheetData>
    <row r="1" spans="1:2" ht="27" customHeight="1">
      <c r="A1" s="109" t="s">
        <v>29</v>
      </c>
      <c r="B1" s="110"/>
    </row>
    <row r="2" spans="1:2" ht="33" customHeight="1">
      <c r="A2" s="111" t="s">
        <v>30</v>
      </c>
      <c r="B2" s="111"/>
    </row>
    <row r="3" spans="1:2" ht="18.75" customHeight="1">
      <c r="A3" s="48" t="s">
        <v>31</v>
      </c>
      <c r="B3" s="48" t="s">
        <v>32</v>
      </c>
    </row>
    <row r="4" ht="9.75" customHeight="1"/>
    <row r="5" spans="1:2" ht="78.75">
      <c r="A5" s="48" t="s">
        <v>33</v>
      </c>
      <c r="B5" s="49" t="s">
        <v>34</v>
      </c>
    </row>
    <row r="6" ht="9.75" customHeight="1"/>
    <row r="7" spans="1:2" ht="31.5" customHeight="1">
      <c r="A7" s="48" t="s">
        <v>35</v>
      </c>
      <c r="B7" s="50" t="s">
        <v>36</v>
      </c>
    </row>
    <row r="8" ht="9" customHeight="1"/>
    <row r="9" spans="1:2" ht="223.5" customHeight="1">
      <c r="A9" s="48" t="s">
        <v>37</v>
      </c>
      <c r="B9" s="51" t="s">
        <v>38</v>
      </c>
    </row>
    <row r="10" spans="1:2" ht="2.25" customHeight="1" hidden="1">
      <c r="A10" s="48"/>
      <c r="B10" s="51"/>
    </row>
    <row r="11" spans="1:2" ht="36.75" customHeight="1">
      <c r="A11" s="48"/>
      <c r="B11" s="50" t="s">
        <v>39</v>
      </c>
    </row>
    <row r="12" ht="9" customHeight="1"/>
    <row r="13" spans="1:2" ht="141.75">
      <c r="A13" s="48" t="s">
        <v>40</v>
      </c>
      <c r="B13" s="49" t="s">
        <v>41</v>
      </c>
    </row>
    <row r="14" ht="9.75" customHeight="1">
      <c r="B14" s="50"/>
    </row>
    <row r="15" spans="1:2" ht="94.5">
      <c r="A15" s="48" t="s">
        <v>42</v>
      </c>
      <c r="B15" s="51" t="s">
        <v>43</v>
      </c>
    </row>
    <row r="16" ht="96.75" customHeight="1">
      <c r="B16" s="52" t="s">
        <v>44</v>
      </c>
    </row>
    <row r="17" ht="10.5" customHeight="1">
      <c r="B17" s="53"/>
    </row>
    <row r="18" spans="1:2" ht="183" customHeight="1">
      <c r="A18" s="48" t="s">
        <v>45</v>
      </c>
      <c r="B18" s="51" t="s">
        <v>46</v>
      </c>
    </row>
    <row r="19" ht="12.75" customHeight="1">
      <c r="B19" s="54"/>
    </row>
    <row r="20" spans="1:2" ht="257.25" customHeight="1">
      <c r="A20" s="55"/>
      <c r="B20" s="51"/>
    </row>
    <row r="21" ht="15.75">
      <c r="B21" s="54"/>
    </row>
    <row r="22" ht="15.75">
      <c r="B22" s="54"/>
    </row>
    <row r="35" ht="16.5" customHeight="1"/>
    <row r="36" ht="8.25" customHeight="1"/>
  </sheetData>
  <mergeCells count="2">
    <mergeCell ref="A1:B1"/>
    <mergeCell ref="A2:B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68"/>
  <sheetViews>
    <sheetView workbookViewId="0" topLeftCell="A1">
      <selection activeCell="D14" sqref="D14"/>
    </sheetView>
  </sheetViews>
  <sheetFormatPr defaultColWidth="9.140625" defaultRowHeight="12.75"/>
  <cols>
    <col min="1" max="9" width="14.421875" style="56" customWidth="1"/>
    <col min="10" max="16384" width="13.7109375" style="56" customWidth="1"/>
  </cols>
  <sheetData>
    <row r="1" ht="18" customHeight="1">
      <c r="I1" s="57" t="s">
        <v>47</v>
      </c>
    </row>
    <row r="2" spans="1:9" ht="15" customHeight="1">
      <c r="A2" s="58" t="s">
        <v>48</v>
      </c>
      <c r="D2" s="59"/>
      <c r="F2" s="60"/>
      <c r="I2" s="61" t="s">
        <v>49</v>
      </c>
    </row>
    <row r="3" ht="8.25" customHeight="1"/>
    <row r="4" spans="1:9" ht="20.25" customHeight="1">
      <c r="A4" s="62"/>
      <c r="B4" s="63" t="s">
        <v>50</v>
      </c>
      <c r="C4" s="64"/>
      <c r="D4" s="65"/>
      <c r="E4" s="112" t="s">
        <v>51</v>
      </c>
      <c r="F4" s="112"/>
      <c r="G4" s="112"/>
      <c r="H4" s="113" t="s">
        <v>52</v>
      </c>
      <c r="I4" s="114"/>
    </row>
    <row r="5" spans="1:9" ht="29.25" customHeight="1">
      <c r="A5" s="66" t="s">
        <v>13</v>
      </c>
      <c r="B5" s="67" t="s">
        <v>53</v>
      </c>
      <c r="C5" s="67" t="s">
        <v>54</v>
      </c>
      <c r="D5" s="68" t="s">
        <v>6</v>
      </c>
      <c r="E5" s="69" t="s">
        <v>55</v>
      </c>
      <c r="F5" s="69" t="s">
        <v>56</v>
      </c>
      <c r="G5" s="70" t="s">
        <v>6</v>
      </c>
      <c r="H5" s="70" t="s">
        <v>57</v>
      </c>
      <c r="I5" s="70" t="s">
        <v>58</v>
      </c>
    </row>
    <row r="6" spans="1:9" ht="16.5" customHeight="1">
      <c r="A6" s="71" t="s">
        <v>59</v>
      </c>
      <c r="B6" s="62"/>
      <c r="C6" s="62"/>
      <c r="D6" s="62"/>
      <c r="E6" s="62"/>
      <c r="F6" s="62"/>
      <c r="G6" s="62"/>
      <c r="H6" s="62"/>
      <c r="I6" s="62"/>
    </row>
    <row r="7" spans="1:9" ht="16.5" customHeight="1">
      <c r="A7" s="72">
        <v>2000</v>
      </c>
      <c r="B7" s="73">
        <f aca="true" t="shared" si="0" ref="B7:H9">B15+B23</f>
        <v>505.2</v>
      </c>
      <c r="C7" s="73">
        <f t="shared" si="0"/>
        <v>14.6</v>
      </c>
      <c r="D7" s="73">
        <f t="shared" si="0"/>
        <v>519.8</v>
      </c>
      <c r="E7" s="73">
        <f t="shared" si="0"/>
        <v>298.7</v>
      </c>
      <c r="F7" s="73">
        <f t="shared" si="0"/>
        <v>187.2</v>
      </c>
      <c r="G7" s="73">
        <f t="shared" si="0"/>
        <v>485.9</v>
      </c>
      <c r="H7" s="73">
        <f t="shared" si="0"/>
        <v>33.900000000000006</v>
      </c>
      <c r="I7" s="73">
        <f aca="true" t="shared" si="1" ref="I7:I13">H7/B7*100</f>
        <v>6.7102137767220915</v>
      </c>
    </row>
    <row r="8" spans="1:9" ht="16.5" customHeight="1">
      <c r="A8" s="72">
        <v>2001</v>
      </c>
      <c r="B8" s="73">
        <f t="shared" si="0"/>
        <v>512.5</v>
      </c>
      <c r="C8" s="73">
        <f t="shared" si="0"/>
        <v>16.5</v>
      </c>
      <c r="D8" s="73">
        <f t="shared" si="0"/>
        <v>529</v>
      </c>
      <c r="E8" s="73">
        <f t="shared" si="0"/>
        <v>302</v>
      </c>
      <c r="F8" s="73">
        <f t="shared" si="0"/>
        <v>191.6</v>
      </c>
      <c r="G8" s="73">
        <f t="shared" si="0"/>
        <v>493.59999999999997</v>
      </c>
      <c r="H8" s="73">
        <f>H16+H24</f>
        <v>35.400000000000034</v>
      </c>
      <c r="I8" s="73">
        <f t="shared" si="1"/>
        <v>6.907317073170738</v>
      </c>
    </row>
    <row r="9" spans="1:9" ht="16.5" customHeight="1">
      <c r="A9" s="72">
        <v>2002</v>
      </c>
      <c r="B9" s="74" t="s">
        <v>60</v>
      </c>
      <c r="C9" s="73">
        <f t="shared" si="0"/>
        <v>17</v>
      </c>
      <c r="D9" s="73">
        <f t="shared" si="0"/>
        <v>531.23</v>
      </c>
      <c r="E9" s="73">
        <f t="shared" si="0"/>
        <v>297.20000000000005</v>
      </c>
      <c r="F9" s="73">
        <f t="shared" si="0"/>
        <v>196.59999999999997</v>
      </c>
      <c r="G9" s="73">
        <f t="shared" si="0"/>
        <v>493.8</v>
      </c>
      <c r="H9" s="73">
        <f>H17+H25</f>
        <v>37.42999999999995</v>
      </c>
      <c r="I9" s="73">
        <f t="shared" si="1"/>
        <v>7.2788440969993875</v>
      </c>
    </row>
    <row r="10" spans="1:9" ht="16.5" customHeight="1">
      <c r="A10" s="72">
        <v>2003</v>
      </c>
      <c r="B10" s="73">
        <f aca="true" t="shared" si="2" ref="B10:H13">B18+B26</f>
        <v>522.7</v>
      </c>
      <c r="C10" s="73">
        <f t="shared" si="2"/>
        <v>18.200000000000003</v>
      </c>
      <c r="D10" s="73">
        <f t="shared" si="2"/>
        <v>540.9</v>
      </c>
      <c r="E10" s="73">
        <f t="shared" si="2"/>
        <v>296.90000000000003</v>
      </c>
      <c r="F10" s="73">
        <f t="shared" si="2"/>
        <v>203.5</v>
      </c>
      <c r="G10" s="73">
        <f t="shared" si="2"/>
        <v>500.4</v>
      </c>
      <c r="H10" s="73">
        <f t="shared" si="2"/>
        <v>40.5</v>
      </c>
      <c r="I10" s="73">
        <f t="shared" si="1"/>
        <v>7.748230342452649</v>
      </c>
    </row>
    <row r="11" spans="1:9" ht="16.5" customHeight="1">
      <c r="A11" s="72">
        <v>2004</v>
      </c>
      <c r="B11" s="73">
        <f t="shared" si="2"/>
        <v>532.1</v>
      </c>
      <c r="C11" s="73">
        <f t="shared" si="2"/>
        <v>17.5</v>
      </c>
      <c r="D11" s="73">
        <f t="shared" si="2"/>
        <v>549.6</v>
      </c>
      <c r="E11" s="73">
        <f t="shared" si="2"/>
        <v>293.3</v>
      </c>
      <c r="F11" s="73">
        <f t="shared" si="2"/>
        <v>211.2</v>
      </c>
      <c r="G11" s="73">
        <f t="shared" si="2"/>
        <v>504.5</v>
      </c>
      <c r="H11" s="73">
        <f t="shared" si="2"/>
        <v>45.10000000000002</v>
      </c>
      <c r="I11" s="73">
        <f t="shared" si="1"/>
        <v>8.475850404059392</v>
      </c>
    </row>
    <row r="12" spans="1:9" ht="16.5" customHeight="1">
      <c r="A12" s="75" t="s">
        <v>22</v>
      </c>
      <c r="B12" s="73">
        <f t="shared" si="2"/>
        <v>542.5</v>
      </c>
      <c r="C12" s="73">
        <f t="shared" si="2"/>
        <v>16.6</v>
      </c>
      <c r="D12" s="73">
        <f t="shared" si="2"/>
        <v>559.1</v>
      </c>
      <c r="E12" s="73">
        <f t="shared" si="2"/>
        <v>292.20000000000005</v>
      </c>
      <c r="F12" s="73">
        <f t="shared" si="2"/>
        <v>214.79999999999995</v>
      </c>
      <c r="G12" s="73">
        <f t="shared" si="2"/>
        <v>507</v>
      </c>
      <c r="H12" s="73">
        <f t="shared" si="2"/>
        <v>52.099999999999994</v>
      </c>
      <c r="I12" s="73">
        <f t="shared" si="1"/>
        <v>9.6036866359447</v>
      </c>
    </row>
    <row r="13" spans="1:9" ht="16.5" customHeight="1">
      <c r="A13" s="72" t="s">
        <v>61</v>
      </c>
      <c r="B13" s="73">
        <f t="shared" si="2"/>
        <v>549.2</v>
      </c>
      <c r="C13" s="73">
        <f t="shared" si="2"/>
        <v>16.700000000000003</v>
      </c>
      <c r="D13" s="73">
        <f t="shared" si="2"/>
        <v>565.9</v>
      </c>
      <c r="E13" s="73">
        <f t="shared" si="2"/>
        <v>295.1</v>
      </c>
      <c r="F13" s="73">
        <f t="shared" si="2"/>
        <v>220.70000000000002</v>
      </c>
      <c r="G13" s="73">
        <f t="shared" si="2"/>
        <v>515.8</v>
      </c>
      <c r="H13" s="73">
        <f t="shared" si="2"/>
        <v>50.099999999999994</v>
      </c>
      <c r="I13" s="73">
        <f t="shared" si="1"/>
        <v>9.122359796067006</v>
      </c>
    </row>
    <row r="14" spans="1:9" ht="16.5" customHeight="1">
      <c r="A14" s="76" t="s">
        <v>62</v>
      </c>
      <c r="B14" s="73"/>
      <c r="C14" s="77"/>
      <c r="D14" s="73"/>
      <c r="E14" s="77"/>
      <c r="F14" s="77"/>
      <c r="G14" s="73"/>
      <c r="H14" s="77"/>
      <c r="I14" s="73"/>
    </row>
    <row r="15" spans="1:9" ht="16.5" customHeight="1">
      <c r="A15" s="72">
        <v>2000</v>
      </c>
      <c r="B15" s="73">
        <v>336.2</v>
      </c>
      <c r="C15" s="73">
        <v>5</v>
      </c>
      <c r="D15" s="73">
        <f>B15+C15</f>
        <v>341.2</v>
      </c>
      <c r="E15" s="77">
        <f>187.2+0.3</f>
        <v>187.5</v>
      </c>
      <c r="F15" s="77">
        <f>136-0.3</f>
        <v>135.7</v>
      </c>
      <c r="G15" s="73">
        <f aca="true" t="shared" si="3" ref="G15:G21">SUM(E15:F15)</f>
        <v>323.2</v>
      </c>
      <c r="H15" s="73">
        <f>D15-G15</f>
        <v>18</v>
      </c>
      <c r="I15" s="73">
        <f>H15/B15*100</f>
        <v>5.353955978584176</v>
      </c>
    </row>
    <row r="16" spans="1:9" ht="16.5" customHeight="1">
      <c r="A16" s="72">
        <v>2001</v>
      </c>
      <c r="B16" s="73">
        <v>339.5</v>
      </c>
      <c r="C16" s="73">
        <v>5.8</v>
      </c>
      <c r="D16" s="73">
        <f aca="true" t="shared" si="4" ref="D16:D21">B16+C16</f>
        <v>345.3</v>
      </c>
      <c r="E16" s="77">
        <f>188+0.3</f>
        <v>188.3</v>
      </c>
      <c r="F16" s="77">
        <f>138.4-0.3</f>
        <v>138.1</v>
      </c>
      <c r="G16" s="73">
        <f t="shared" si="3"/>
        <v>326.4</v>
      </c>
      <c r="H16" s="73">
        <f aca="true" t="shared" si="5" ref="H16:H29">D16-G16</f>
        <v>18.900000000000034</v>
      </c>
      <c r="I16" s="73">
        <f>H16/B16*100</f>
        <v>5.567010309278361</v>
      </c>
    </row>
    <row r="17" spans="1:9" ht="16.5" customHeight="1">
      <c r="A17" s="72">
        <v>2002</v>
      </c>
      <c r="B17" s="74" t="s">
        <v>63</v>
      </c>
      <c r="C17" s="77">
        <v>6.4</v>
      </c>
      <c r="D17" s="73">
        <f t="shared" si="4"/>
        <v>346.92999999999995</v>
      </c>
      <c r="E17" s="77">
        <f>187.9+0.3</f>
        <v>188.20000000000002</v>
      </c>
      <c r="F17" s="77">
        <f>140.7-0.3</f>
        <v>140.39999999999998</v>
      </c>
      <c r="G17" s="73">
        <f t="shared" si="3"/>
        <v>328.6</v>
      </c>
      <c r="H17" s="73">
        <f t="shared" si="5"/>
        <v>18.329999999999927</v>
      </c>
      <c r="I17" s="73">
        <f aca="true" t="shared" si="6" ref="I17:I29">H17/B17*100</f>
        <v>5.382785657651287</v>
      </c>
    </row>
    <row r="18" spans="1:9" ht="16.5" customHeight="1">
      <c r="A18" s="72">
        <v>2003</v>
      </c>
      <c r="B18" s="73">
        <v>344.2</v>
      </c>
      <c r="C18" s="77">
        <v>7.9</v>
      </c>
      <c r="D18" s="73">
        <f t="shared" si="4"/>
        <v>352.09999999999997</v>
      </c>
      <c r="E18" s="77">
        <f>187.9+0.3</f>
        <v>188.20000000000002</v>
      </c>
      <c r="F18" s="77">
        <f>144.5-0.3</f>
        <v>144.2</v>
      </c>
      <c r="G18" s="73">
        <f t="shared" si="3"/>
        <v>332.4</v>
      </c>
      <c r="H18" s="73">
        <f t="shared" si="5"/>
        <v>19.69999999999999</v>
      </c>
      <c r="I18" s="73">
        <f t="shared" si="6"/>
        <v>5.723416618245203</v>
      </c>
    </row>
    <row r="19" spans="1:9" ht="16.5" customHeight="1">
      <c r="A19" s="72">
        <v>2004</v>
      </c>
      <c r="B19" s="73">
        <v>348.2</v>
      </c>
      <c r="C19" s="77">
        <v>9</v>
      </c>
      <c r="D19" s="73">
        <f t="shared" si="4"/>
        <v>357.2</v>
      </c>
      <c r="E19" s="77">
        <f>188.8+0.3</f>
        <v>189.10000000000002</v>
      </c>
      <c r="F19" s="77">
        <f>148.1-0.3</f>
        <v>147.79999999999998</v>
      </c>
      <c r="G19" s="73">
        <f t="shared" si="3"/>
        <v>336.9</v>
      </c>
      <c r="H19" s="73">
        <f t="shared" si="5"/>
        <v>20.30000000000001</v>
      </c>
      <c r="I19" s="73">
        <f t="shared" si="6"/>
        <v>5.82998276852384</v>
      </c>
    </row>
    <row r="20" spans="1:9" ht="16.5" customHeight="1">
      <c r="A20" s="75" t="s">
        <v>22</v>
      </c>
      <c r="B20" s="73">
        <v>349.4</v>
      </c>
      <c r="C20" s="77">
        <v>9.1</v>
      </c>
      <c r="D20" s="73">
        <f t="shared" si="4"/>
        <v>358.5</v>
      </c>
      <c r="E20" s="77">
        <f>189+0.3</f>
        <v>189.3</v>
      </c>
      <c r="F20" s="77">
        <f>149.2-0.3</f>
        <v>148.89999999999998</v>
      </c>
      <c r="G20" s="73">
        <f t="shared" si="3"/>
        <v>338.2</v>
      </c>
      <c r="H20" s="73">
        <f t="shared" si="5"/>
        <v>20.30000000000001</v>
      </c>
      <c r="I20" s="73">
        <f t="shared" si="6"/>
        <v>5.809959931310822</v>
      </c>
    </row>
    <row r="21" spans="1:9" ht="16.5" customHeight="1">
      <c r="A21" s="72" t="s">
        <v>61</v>
      </c>
      <c r="B21" s="73">
        <v>352</v>
      </c>
      <c r="C21" s="77">
        <v>8.3</v>
      </c>
      <c r="D21" s="73">
        <f t="shared" si="4"/>
        <v>360.3</v>
      </c>
      <c r="E21" s="77">
        <v>190</v>
      </c>
      <c r="F21" s="77">
        <v>150.8</v>
      </c>
      <c r="G21" s="73">
        <f t="shared" si="3"/>
        <v>340.8</v>
      </c>
      <c r="H21" s="73">
        <f t="shared" si="5"/>
        <v>19.5</v>
      </c>
      <c r="I21" s="73">
        <f t="shared" si="6"/>
        <v>5.5397727272727275</v>
      </c>
    </row>
    <row r="22" spans="1:9" ht="16.5" customHeight="1">
      <c r="A22" s="76" t="s">
        <v>64</v>
      </c>
      <c r="B22" s="73"/>
      <c r="C22" s="77"/>
      <c r="D22" s="73"/>
      <c r="E22" s="77"/>
      <c r="F22" s="77"/>
      <c r="G22" s="73"/>
      <c r="H22" s="73"/>
      <c r="I22" s="73"/>
    </row>
    <row r="23" spans="1:9" ht="16.5" customHeight="1">
      <c r="A23" s="72">
        <v>2000</v>
      </c>
      <c r="B23" s="73">
        <v>169</v>
      </c>
      <c r="C23" s="73">
        <v>9.6</v>
      </c>
      <c r="D23" s="73">
        <f>SUM(B23:C23)</f>
        <v>178.6</v>
      </c>
      <c r="E23" s="77">
        <f>110.5+0.7</f>
        <v>111.2</v>
      </c>
      <c r="F23" s="77">
        <f>52.2-0.7</f>
        <v>51.5</v>
      </c>
      <c r="G23" s="73">
        <f>SUM(E23:F23)</f>
        <v>162.7</v>
      </c>
      <c r="H23" s="73">
        <f t="shared" si="5"/>
        <v>15.900000000000006</v>
      </c>
      <c r="I23" s="73">
        <f t="shared" si="6"/>
        <v>9.408284023668642</v>
      </c>
    </row>
    <row r="24" spans="1:9" ht="16.5" customHeight="1">
      <c r="A24" s="72">
        <v>2001</v>
      </c>
      <c r="B24" s="73">
        <v>173</v>
      </c>
      <c r="C24" s="73">
        <v>10.7</v>
      </c>
      <c r="D24" s="73">
        <f aca="true" t="shared" si="7" ref="D24:D29">SUM(B24:C24)</f>
        <v>183.7</v>
      </c>
      <c r="E24" s="77">
        <f>113+0.7</f>
        <v>113.7</v>
      </c>
      <c r="F24" s="77">
        <f>54.2-0.7</f>
        <v>53.5</v>
      </c>
      <c r="G24" s="73">
        <f aca="true" t="shared" si="8" ref="G24:G29">SUM(E24:F24)</f>
        <v>167.2</v>
      </c>
      <c r="H24" s="73">
        <f t="shared" si="5"/>
        <v>16.5</v>
      </c>
      <c r="I24" s="73">
        <f t="shared" si="6"/>
        <v>9.53757225433526</v>
      </c>
    </row>
    <row r="25" spans="1:9" s="78" customFormat="1" ht="16.5" customHeight="1">
      <c r="A25" s="72">
        <v>2002</v>
      </c>
      <c r="B25" s="74" t="s">
        <v>65</v>
      </c>
      <c r="C25" s="73">
        <v>10.6</v>
      </c>
      <c r="D25" s="73">
        <v>184.3</v>
      </c>
      <c r="E25" s="77">
        <f>108.3+0.7</f>
        <v>109</v>
      </c>
      <c r="F25" s="77">
        <f>56.9-0.7</f>
        <v>56.199999999999996</v>
      </c>
      <c r="G25" s="73">
        <f t="shared" si="8"/>
        <v>165.2</v>
      </c>
      <c r="H25" s="73">
        <f t="shared" si="5"/>
        <v>19.100000000000023</v>
      </c>
      <c r="I25" s="73">
        <f t="shared" si="6"/>
        <v>10.994071260001165</v>
      </c>
    </row>
    <row r="26" spans="1:9" ht="16.5" customHeight="1">
      <c r="A26" s="72">
        <v>2003</v>
      </c>
      <c r="B26" s="73">
        <v>178.5</v>
      </c>
      <c r="C26" s="73">
        <v>10.3</v>
      </c>
      <c r="D26" s="73">
        <f t="shared" si="7"/>
        <v>188.8</v>
      </c>
      <c r="E26" s="77">
        <f>108+0.7</f>
        <v>108.7</v>
      </c>
      <c r="F26" s="77">
        <f>60-0.7</f>
        <v>59.3</v>
      </c>
      <c r="G26" s="73">
        <f t="shared" si="8"/>
        <v>168</v>
      </c>
      <c r="H26" s="73">
        <f t="shared" si="5"/>
        <v>20.80000000000001</v>
      </c>
      <c r="I26" s="73">
        <f t="shared" si="6"/>
        <v>11.652661064425777</v>
      </c>
    </row>
    <row r="27" spans="1:9" ht="16.5" customHeight="1">
      <c r="A27" s="72">
        <v>2004</v>
      </c>
      <c r="B27" s="73">
        <v>183.9</v>
      </c>
      <c r="C27" s="73">
        <v>8.5</v>
      </c>
      <c r="D27" s="73">
        <f t="shared" si="7"/>
        <v>192.4</v>
      </c>
      <c r="E27" s="77">
        <f>103.5+0.7</f>
        <v>104.2</v>
      </c>
      <c r="F27" s="77">
        <f>64.1-0.7</f>
        <v>63.39999999999999</v>
      </c>
      <c r="G27" s="73">
        <f t="shared" si="8"/>
        <v>167.6</v>
      </c>
      <c r="H27" s="73">
        <f t="shared" si="5"/>
        <v>24.80000000000001</v>
      </c>
      <c r="I27" s="73">
        <f t="shared" si="6"/>
        <v>13.485589994562266</v>
      </c>
    </row>
    <row r="28" spans="1:9" ht="16.5" customHeight="1">
      <c r="A28" s="75" t="s">
        <v>22</v>
      </c>
      <c r="B28" s="73">
        <v>193.1</v>
      </c>
      <c r="C28" s="73">
        <v>7.5</v>
      </c>
      <c r="D28" s="73">
        <f t="shared" si="7"/>
        <v>200.6</v>
      </c>
      <c r="E28" s="77">
        <f>102.2+0.7</f>
        <v>102.9</v>
      </c>
      <c r="F28" s="73">
        <f>66.6-0.7</f>
        <v>65.89999999999999</v>
      </c>
      <c r="G28" s="73">
        <f t="shared" si="8"/>
        <v>168.8</v>
      </c>
      <c r="H28" s="73">
        <f t="shared" si="5"/>
        <v>31.799999999999983</v>
      </c>
      <c r="I28" s="73">
        <f t="shared" si="6"/>
        <v>16.46815121698601</v>
      </c>
    </row>
    <row r="29" spans="1:9" ht="16.5" customHeight="1">
      <c r="A29" s="79" t="s">
        <v>61</v>
      </c>
      <c r="B29" s="80">
        <v>197.2</v>
      </c>
      <c r="C29" s="80">
        <v>8.4</v>
      </c>
      <c r="D29" s="80">
        <f t="shared" si="7"/>
        <v>205.6</v>
      </c>
      <c r="E29" s="80">
        <v>105.1</v>
      </c>
      <c r="F29" s="80">
        <v>69.9</v>
      </c>
      <c r="G29" s="80">
        <f t="shared" si="8"/>
        <v>175</v>
      </c>
      <c r="H29" s="80">
        <f t="shared" si="5"/>
        <v>30.599999999999994</v>
      </c>
      <c r="I29" s="80">
        <f t="shared" si="6"/>
        <v>15.517241379310342</v>
      </c>
    </row>
    <row r="30" spans="1:9" ht="15" customHeight="1">
      <c r="A30" s="81" t="s">
        <v>66</v>
      </c>
      <c r="B30" s="82"/>
      <c r="C30" s="83"/>
      <c r="E30" s="115" t="s">
        <v>67</v>
      </c>
      <c r="F30" s="116"/>
      <c r="G30" s="116"/>
      <c r="H30" s="116"/>
      <c r="I30" s="116"/>
    </row>
    <row r="31" spans="1:9" ht="18" customHeight="1">
      <c r="A31" s="84" t="s">
        <v>68</v>
      </c>
      <c r="B31" s="81"/>
      <c r="C31" s="81"/>
      <c r="D31" s="85"/>
      <c r="E31" s="116"/>
      <c r="F31" s="116"/>
      <c r="G31" s="116"/>
      <c r="H31" s="116"/>
      <c r="I31" s="116"/>
    </row>
    <row r="32" spans="2:7" ht="16.5" customHeight="1">
      <c r="B32" s="81"/>
      <c r="C32" s="81"/>
      <c r="E32" s="83" t="s">
        <v>69</v>
      </c>
      <c r="F32" s="85"/>
      <c r="G32" s="86"/>
    </row>
    <row r="33" spans="1:7" ht="3.75" customHeight="1">
      <c r="A33" s="81"/>
      <c r="B33" s="87"/>
      <c r="C33" s="87"/>
      <c r="E33" s="85"/>
      <c r="F33" s="85"/>
      <c r="G33" s="87"/>
    </row>
    <row r="34" spans="1:9" ht="12.75" customHeight="1">
      <c r="A34" s="117"/>
      <c r="B34" s="117"/>
      <c r="C34" s="117"/>
      <c r="D34" s="117"/>
      <c r="E34" s="117"/>
      <c r="F34" s="117"/>
      <c r="G34" s="117"/>
      <c r="H34" s="117"/>
      <c r="I34" s="117"/>
    </row>
    <row r="35" spans="1:9" ht="15.75" customHeight="1">
      <c r="A35" s="117"/>
      <c r="B35" s="117"/>
      <c r="C35" s="117"/>
      <c r="D35" s="117"/>
      <c r="E35" s="117"/>
      <c r="F35" s="117"/>
      <c r="G35" s="117"/>
      <c r="H35" s="117"/>
      <c r="I35" s="117"/>
    </row>
    <row r="65" spans="2:3" ht="15">
      <c r="B65" s="88"/>
      <c r="C65" s="89"/>
    </row>
    <row r="66" spans="2:3" ht="15">
      <c r="B66" s="88"/>
      <c r="C66" s="89"/>
    </row>
    <row r="67" spans="2:3" ht="15">
      <c r="B67" s="88"/>
      <c r="C67" s="89"/>
    </row>
    <row r="68" spans="1:2" ht="15">
      <c r="A68" s="88"/>
      <c r="B68" s="89"/>
    </row>
  </sheetData>
  <mergeCells count="4">
    <mergeCell ref="E4:G4"/>
    <mergeCell ref="H4:I4"/>
    <mergeCell ref="E30:I31"/>
    <mergeCell ref="A34:I3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Statistic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madina</dc:creator>
  <cp:keywords/>
  <dc:description/>
  <cp:lastModifiedBy>madina</cp:lastModifiedBy>
  <cp:lastPrinted>2007-03-23T07:01:28Z</cp:lastPrinted>
  <dcterms:created xsi:type="dcterms:W3CDTF">2007-03-23T06:29:06Z</dcterms:created>
  <dcterms:modified xsi:type="dcterms:W3CDTF">2007-03-23T07:13:48Z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Conta">
    <vt:lpwstr/>
  </property>
  <property fmtid="{D5CDD505-2E9C-101B-9397-08002B2CF9AE}" pid="4" name="xd_Signatu">
    <vt:lpwstr/>
  </property>
  <property fmtid="{D5CDD505-2E9C-101B-9397-08002B2CF9AE}" pid="5" name="TemplateU">
    <vt:lpwstr/>
  </property>
  <property fmtid="{D5CDD505-2E9C-101B-9397-08002B2CF9AE}" pid="6" name="PublishingRollupIma">
    <vt:lpwstr/>
  </property>
  <property fmtid="{D5CDD505-2E9C-101B-9397-08002B2CF9AE}" pid="7" name="Audien">
    <vt:lpwstr/>
  </property>
  <property fmtid="{D5CDD505-2E9C-101B-9397-08002B2CF9AE}" pid="8" name="Ord">
    <vt:lpwstr>605800.000000000</vt:lpwstr>
  </property>
  <property fmtid="{D5CDD505-2E9C-101B-9397-08002B2CF9AE}" pid="9" name="xd_Prog">
    <vt:lpwstr/>
  </property>
  <property fmtid="{D5CDD505-2E9C-101B-9397-08002B2CF9AE}" pid="10" name="PublishingStartDa">
    <vt:lpwstr/>
  </property>
  <property fmtid="{D5CDD505-2E9C-101B-9397-08002B2CF9AE}" pid="11" name="PublishingExpirationDa">
    <vt:lpwstr/>
  </property>
  <property fmtid="{D5CDD505-2E9C-101B-9397-08002B2CF9AE}" pid="12" name="PublishingContactPictu">
    <vt:lpwstr/>
  </property>
  <property fmtid="{D5CDD505-2E9C-101B-9397-08002B2CF9AE}" pid="13" name="PublishingVariationGroup">
    <vt:lpwstr/>
  </property>
  <property fmtid="{D5CDD505-2E9C-101B-9397-08002B2CF9AE}" pid="14" name="PublishingContactNa">
    <vt:lpwstr/>
  </property>
  <property fmtid="{D5CDD505-2E9C-101B-9397-08002B2CF9AE}" pid="15" name="PublishingVariationRelationshipLinkField">
    <vt:lpwstr/>
  </property>
  <property fmtid="{D5CDD505-2E9C-101B-9397-08002B2CF9AE}" pid="16" name="_SourceU">
    <vt:lpwstr/>
  </property>
  <property fmtid="{D5CDD505-2E9C-101B-9397-08002B2CF9AE}" pid="17" name="_SharedFileInd">
    <vt:lpwstr/>
  </property>
  <property fmtid="{D5CDD505-2E9C-101B-9397-08002B2CF9AE}" pid="18" name="Commen">
    <vt:lpwstr/>
  </property>
  <property fmtid="{D5CDD505-2E9C-101B-9397-08002B2CF9AE}" pid="19" name="PublishingContactEma">
    <vt:lpwstr/>
  </property>
  <property fmtid="{D5CDD505-2E9C-101B-9397-08002B2CF9AE}" pid="20" name="PublishingPageLayo">
    <vt:lpwstr/>
  </property>
</Properties>
</file>