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913" activeTab="0"/>
  </bookViews>
  <sheets>
    <sheet name="Introduction" sheetId="1" r:id="rId1"/>
    <sheet name="Table of Contents" sheetId="2" r:id="rId2"/>
    <sheet name="CGG 2019-2020 SOGO Tb 1.1" sheetId="3" r:id="rId3"/>
    <sheet name="CGG 2019-2020 Rev Tb 1.2 " sheetId="4" r:id="rId4"/>
    <sheet name="CGG 2019-2020 ExpTb 1.3 " sheetId="5" r:id="rId5"/>
    <sheet name="CGG 2019-2020 TAL Tb 1.4 " sheetId="6" r:id="rId6"/>
    <sheet name="CGG 2019-2020 outlaysTb 1.5" sheetId="7" r:id="rId7"/>
    <sheet name="CGG 2019-2020 FA &amp; Ls Tb 1.6" sheetId="8" r:id="rId8"/>
    <sheet name="PS 2.1" sheetId="9" r:id="rId9"/>
    <sheet name="PS 2.2" sheetId="10" r:id="rId10"/>
    <sheet name="3.1" sheetId="11" r:id="rId11"/>
    <sheet name=" 3.2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Balance_of_visible_trade__2016_2017">#REF!</definedName>
    <definedName name="new">#REF!</definedName>
    <definedName name="_xlnm.Print_Area" localSheetId="11">' 3.2'!$A$2:$Q$22</definedName>
    <definedName name="_xlnm.Print_Area" localSheetId="10">'3.1'!$A$2:$Q$24</definedName>
    <definedName name="_xlnm.Print_Area" localSheetId="4">'CGG 2019-2020 ExpTb 1.3 '!$A$2:$I$35</definedName>
    <definedName name="_xlnm.Print_Area" localSheetId="7">'CGG 2019-2020 FA &amp; Ls Tb 1.6'!$A$2:$I$36</definedName>
    <definedName name="_xlnm.Print_Area" localSheetId="6">'CGG 2019-2020 outlaysTb 1.5'!$A$2:$I$27</definedName>
    <definedName name="_xlnm.Print_Area" localSheetId="3">'CGG 2019-2020 Rev Tb 1.2 '!$A$2:$I$46</definedName>
    <definedName name="_xlnm.Print_Area" localSheetId="2">'CGG 2019-2020 SOGO Tb 1.1'!$A$2:$I$37</definedName>
    <definedName name="_xlnm.Print_Area" localSheetId="5">'CGG 2019-2020 TAL Tb 1.4 '!$A$2:$I$49</definedName>
    <definedName name="_xlnm.Print_Area" localSheetId="8">'PS 2.1'!$A$2:$K$19</definedName>
    <definedName name="_xlnm.Print_Area" localSheetId="9">'PS 2.2'!$A$2:$M$23</definedName>
    <definedName name="_xlnm.Print_Area" localSheetId="1">'Table of Contents'!$A$1:$B$18</definedName>
    <definedName name="re">'[3]Page77'!#REF!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<sst xmlns="http://schemas.openxmlformats.org/spreadsheetml/2006/main" count="679" uniqueCount="414">
  <si>
    <t>1</t>
  </si>
  <si>
    <t>11</t>
  </si>
  <si>
    <t>12</t>
  </si>
  <si>
    <t>13</t>
  </si>
  <si>
    <t>14</t>
  </si>
  <si>
    <t>2</t>
  </si>
  <si>
    <t>21</t>
  </si>
  <si>
    <t>22</t>
  </si>
  <si>
    <t>24</t>
  </si>
  <si>
    <t>25</t>
  </si>
  <si>
    <t>26</t>
  </si>
  <si>
    <t>27</t>
  </si>
  <si>
    <t>28</t>
  </si>
  <si>
    <t>31</t>
  </si>
  <si>
    <t>REVENUE</t>
  </si>
  <si>
    <t>111</t>
  </si>
  <si>
    <t>1111</t>
  </si>
  <si>
    <t>1112</t>
  </si>
  <si>
    <t>1113</t>
  </si>
  <si>
    <t>112</t>
  </si>
  <si>
    <t>113</t>
  </si>
  <si>
    <t>1131</t>
  </si>
  <si>
    <t>1135</t>
  </si>
  <si>
    <t>114</t>
  </si>
  <si>
    <t>1141</t>
  </si>
  <si>
    <t>1142</t>
  </si>
  <si>
    <t>1144</t>
  </si>
  <si>
    <t>1145</t>
  </si>
  <si>
    <t>11451</t>
  </si>
  <si>
    <t>11452</t>
  </si>
  <si>
    <t>115</t>
  </si>
  <si>
    <t>116</t>
  </si>
  <si>
    <t>121</t>
  </si>
  <si>
    <t>122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</si>
  <si>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</si>
  <si>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</si>
  <si>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</si>
  <si>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</si>
  <si>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</si>
  <si>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</si>
  <si>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</si>
  <si>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</si>
  <si>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</si>
  <si>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</si>
  <si>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142</t>
  </si>
  <si>
    <t>143</t>
  </si>
  <si>
    <t>EXPENSE</t>
  </si>
  <si>
    <t>211</t>
  </si>
  <si>
    <t>212</t>
  </si>
  <si>
    <t>241</t>
  </si>
  <si>
    <t>242</t>
  </si>
  <si>
    <t>243</t>
  </si>
  <si>
    <t>261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</si>
  <si>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</si>
  <si>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</si>
  <si>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</si>
  <si>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</si>
  <si>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</si>
  <si>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</si>
  <si>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</si>
  <si>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</si>
  <si>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</si>
  <si>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282</t>
  </si>
  <si>
    <t>2821</t>
  </si>
  <si>
    <t>2822</t>
  </si>
  <si>
    <t>311</t>
  </si>
  <si>
    <t>3111</t>
  </si>
  <si>
    <t>3112</t>
  </si>
  <si>
    <t>3113</t>
  </si>
  <si>
    <t>314</t>
  </si>
  <si>
    <t>32</t>
  </si>
  <si>
    <t>3202</t>
  </si>
  <si>
    <t>3203</t>
  </si>
  <si>
    <t>3204</t>
  </si>
  <si>
    <t>3205</t>
  </si>
  <si>
    <t>321</t>
  </si>
  <si>
    <t>3212</t>
  </si>
  <si>
    <t>3213</t>
  </si>
  <si>
    <t>3214</t>
  </si>
  <si>
    <t>3215</t>
  </si>
  <si>
    <t>322</t>
  </si>
  <si>
    <t>33</t>
  </si>
  <si>
    <t>3302</t>
  </si>
  <si>
    <t>3303</t>
  </si>
  <si>
    <t>3304</t>
  </si>
  <si>
    <t>3305</t>
  </si>
  <si>
    <t>3308</t>
  </si>
  <si>
    <t>331</t>
  </si>
  <si>
    <t>3312</t>
  </si>
  <si>
    <t>3313</t>
  </si>
  <si>
    <t>3314</t>
  </si>
  <si>
    <t>3315</t>
  </si>
  <si>
    <t>3318</t>
  </si>
  <si>
    <t>332</t>
  </si>
  <si>
    <t>3322</t>
  </si>
  <si>
    <t>3323</t>
  </si>
  <si>
    <t>3324</t>
  </si>
  <si>
    <t>3325</t>
  </si>
  <si>
    <t>3328</t>
  </si>
  <si>
    <t>7</t>
  </si>
  <si>
    <t>701</t>
  </si>
  <si>
    <t>7017</t>
  </si>
  <si>
    <t>7018</t>
  </si>
  <si>
    <t>703</t>
  </si>
  <si>
    <t>704</t>
  </si>
  <si>
    <t>7042</t>
  </si>
  <si>
    <t>7043</t>
  </si>
  <si>
    <t>7044</t>
  </si>
  <si>
    <t>7045</t>
  </si>
  <si>
    <t>7046</t>
  </si>
  <si>
    <t>705</t>
  </si>
  <si>
    <t>706</t>
  </si>
  <si>
    <t>707</t>
  </si>
  <si>
    <t>708</t>
  </si>
  <si>
    <t>709</t>
  </si>
  <si>
    <t>710</t>
  </si>
  <si>
    <t>TRANSACTIONS IN FINANCIAL ASSETS AND LIABILITIES BY SECTOR</t>
  </si>
  <si>
    <t>82</t>
  </si>
  <si>
    <t>821</t>
  </si>
  <si>
    <t>8211</t>
  </si>
  <si>
    <t>8212</t>
  </si>
  <si>
    <t>8213</t>
  </si>
  <si>
    <t>8214</t>
  </si>
  <si>
    <t>8215</t>
  </si>
  <si>
    <t>8216</t>
  </si>
  <si>
    <t>822</t>
  </si>
  <si>
    <t>8221</t>
  </si>
  <si>
    <t>8227</t>
  </si>
  <si>
    <t>8228</t>
  </si>
  <si>
    <t>8229</t>
  </si>
  <si>
    <t>83</t>
  </si>
  <si>
    <t>831</t>
  </si>
  <si>
    <t>8311</t>
  </si>
  <si>
    <t>8312</t>
  </si>
  <si>
    <t>8313</t>
  </si>
  <si>
    <t>8314</t>
  </si>
  <si>
    <t>8315</t>
  </si>
  <si>
    <t>8316</t>
  </si>
  <si>
    <t>832</t>
  </si>
  <si>
    <t>8321</t>
  </si>
  <si>
    <t>8327</t>
  </si>
  <si>
    <t>8328</t>
  </si>
  <si>
    <t>8329</t>
  </si>
  <si>
    <t>R million</t>
  </si>
  <si>
    <t xml:space="preserve">REVENUE </t>
  </si>
  <si>
    <t>Taxes</t>
  </si>
  <si>
    <t>Taxes on income, profits, and capital gains</t>
  </si>
  <si>
    <t>Payable by individuals</t>
  </si>
  <si>
    <t>Unallocable</t>
  </si>
  <si>
    <t xml:space="preserve">Taxes on payroll and workforce </t>
  </si>
  <si>
    <t xml:space="preserve">Taxes on property </t>
  </si>
  <si>
    <t xml:space="preserve">Recurrent taxes on immovable property </t>
  </si>
  <si>
    <t>Other nonrecurrent taxes on property</t>
  </si>
  <si>
    <t>Taxes on goods and services</t>
  </si>
  <si>
    <t>Excises</t>
  </si>
  <si>
    <t>Taxes on specific services</t>
  </si>
  <si>
    <t xml:space="preserve">Taxes on use of goods, permission to use goods </t>
  </si>
  <si>
    <t>Motor vehicles taxes</t>
  </si>
  <si>
    <t>Other</t>
  </si>
  <si>
    <t>Customs and other import duties</t>
  </si>
  <si>
    <t>Other taxes</t>
  </si>
  <si>
    <t>Social contributions</t>
  </si>
  <si>
    <t>Social security contributions</t>
  </si>
  <si>
    <t>Other social contributions</t>
  </si>
  <si>
    <t xml:space="preserve">Grants </t>
  </si>
  <si>
    <t xml:space="preserve">From foreign governments </t>
  </si>
  <si>
    <t>Current</t>
  </si>
  <si>
    <t>Capital</t>
  </si>
  <si>
    <t xml:space="preserve">From international organizations </t>
  </si>
  <si>
    <t>From other general government units</t>
  </si>
  <si>
    <t xml:space="preserve">Current </t>
  </si>
  <si>
    <t>Other revenue</t>
  </si>
  <si>
    <t xml:space="preserve">Property income </t>
  </si>
  <si>
    <t>Sales of goods and services</t>
  </si>
  <si>
    <t>Fines, penalties, and forfeits</t>
  </si>
  <si>
    <t>Payable by corporations and other enterprises</t>
  </si>
  <si>
    <t xml:space="preserve">Compensation of employees </t>
  </si>
  <si>
    <t>Wages and salaries</t>
  </si>
  <si>
    <t xml:space="preserve">Use of goods and services </t>
  </si>
  <si>
    <t>Interest</t>
  </si>
  <si>
    <t>To nonresidents</t>
  </si>
  <si>
    <t>To residents other than general government</t>
  </si>
  <si>
    <t>To other general government units</t>
  </si>
  <si>
    <t xml:space="preserve">Subsidies </t>
  </si>
  <si>
    <t>Grants</t>
  </si>
  <si>
    <t>To foreign governments</t>
  </si>
  <si>
    <t>To international organizations .</t>
  </si>
  <si>
    <t xml:space="preserve">Capital </t>
  </si>
  <si>
    <t>Social benefits</t>
  </si>
  <si>
    <t>Social security benefits</t>
  </si>
  <si>
    <t xml:space="preserve">Social assistance benefits </t>
  </si>
  <si>
    <t>Employer social benefits</t>
  </si>
  <si>
    <t xml:space="preserve">Other expense </t>
  </si>
  <si>
    <t xml:space="preserve">Miscellaneous other expense </t>
  </si>
  <si>
    <t>Net acquisition of nonfinancial assets</t>
  </si>
  <si>
    <t xml:space="preserve">Fixed assets </t>
  </si>
  <si>
    <t xml:space="preserve">Buildings and structures </t>
  </si>
  <si>
    <t>Machinery and equipment</t>
  </si>
  <si>
    <t xml:space="preserve">Other fixed assets </t>
  </si>
  <si>
    <t xml:space="preserve">Nonproduced assets </t>
  </si>
  <si>
    <t>Net acquisition of financial assets</t>
  </si>
  <si>
    <t>Currency and deposits</t>
  </si>
  <si>
    <t>Securities other than shares</t>
  </si>
  <si>
    <t>Loans</t>
  </si>
  <si>
    <t>Shares and other equity</t>
  </si>
  <si>
    <t>Domestic</t>
  </si>
  <si>
    <t xml:space="preserve">Securities other than shares </t>
  </si>
  <si>
    <t>Foreign</t>
  </si>
  <si>
    <t>Net incurrence of liabilities</t>
  </si>
  <si>
    <t>Other accounts payable</t>
  </si>
  <si>
    <t>General taxes on goods and services</t>
  </si>
  <si>
    <t>Transfers of general character betw. levels of govt.</t>
  </si>
  <si>
    <t>General public services</t>
  </si>
  <si>
    <t>Public debt transactions</t>
  </si>
  <si>
    <t>Public order and safety</t>
  </si>
  <si>
    <t xml:space="preserve">Economic affairs </t>
  </si>
  <si>
    <t xml:space="preserve">Agriculture, forestry, fishing, and hunting </t>
  </si>
  <si>
    <t>Fuel and energy</t>
  </si>
  <si>
    <t>Mining, manufacturing, and construction</t>
  </si>
  <si>
    <t>Transport</t>
  </si>
  <si>
    <t>Communication</t>
  </si>
  <si>
    <t>Environmental protection</t>
  </si>
  <si>
    <t xml:space="preserve">Housing and community amenities </t>
  </si>
  <si>
    <t>Health</t>
  </si>
  <si>
    <t xml:space="preserve">Recreation, culture and religion </t>
  </si>
  <si>
    <t xml:space="preserve">Education </t>
  </si>
  <si>
    <t xml:space="preserve">Social protection </t>
  </si>
  <si>
    <t>Budgetary Central Government</t>
  </si>
  <si>
    <t>General government</t>
  </si>
  <si>
    <t>Central bank</t>
  </si>
  <si>
    <t>Other depository corporations</t>
  </si>
  <si>
    <t>Financial corporations not elsewhere classified</t>
  </si>
  <si>
    <t>Households &amp; nonprofit institutions serving h/holds</t>
  </si>
  <si>
    <t xml:space="preserve">General government </t>
  </si>
  <si>
    <t>International organizations</t>
  </si>
  <si>
    <t>Financial corporations other than internat'l org's</t>
  </si>
  <si>
    <t>Other nonresidents</t>
  </si>
  <si>
    <t xml:space="preserve">Nonfinancial corporations </t>
  </si>
  <si>
    <t xml:space="preserve">Other depository corporations </t>
  </si>
  <si>
    <t xml:space="preserve">Financial corporations not elsewhere classified </t>
  </si>
  <si>
    <t>Nonproduced assets</t>
  </si>
  <si>
    <t xml:space="preserve">Foreign </t>
  </si>
  <si>
    <t>TRANSACTIONS AFFECTING NET WORTH:</t>
  </si>
  <si>
    <t>TRANSACTIONS IN NONFINANCIAL ASSETS:</t>
  </si>
  <si>
    <t>NLB</t>
  </si>
  <si>
    <t>TRANSACTIONS IN FINANCIAL ASSETS AND LIABILITIES (FINANCING):</t>
  </si>
  <si>
    <t>Revenue</t>
  </si>
  <si>
    <t xml:space="preserve">Taxes </t>
  </si>
  <si>
    <t xml:space="preserve">Social contributions </t>
  </si>
  <si>
    <t>Expense</t>
  </si>
  <si>
    <t>Compensation of employees</t>
  </si>
  <si>
    <t>Use of goods and services</t>
  </si>
  <si>
    <t xml:space="preserve">Interest </t>
  </si>
  <si>
    <t>Subsidies</t>
  </si>
  <si>
    <t>Other expense</t>
  </si>
  <si>
    <t>Net Acquisition of Nonfinancial Assets</t>
  </si>
  <si>
    <t xml:space="preserve">Net lending / borrowing </t>
  </si>
  <si>
    <t xml:space="preserve">Net incurrence of liabilities </t>
  </si>
  <si>
    <t>Statement of Government Operations</t>
  </si>
  <si>
    <t>Consolidation is the elimination of transactions among the units to be consolidated. The sum of the individual units may not therefore add up to the consolidated total.</t>
  </si>
  <si>
    <t>GFS Code</t>
  </si>
  <si>
    <t>GOB</t>
  </si>
  <si>
    <t xml:space="preserve">Gross operating balance  </t>
  </si>
  <si>
    <r>
      <t>Consolidated General Government</t>
    </r>
    <r>
      <rPr>
        <b/>
        <vertAlign val="superscript"/>
        <sz val="11"/>
        <rFont val="Times New Roman"/>
        <family val="1"/>
      </rPr>
      <t>1</t>
    </r>
  </si>
  <si>
    <t>3201</t>
  </si>
  <si>
    <t>TRANSACTIONS IN ASSETS AND LIABILITIES</t>
  </si>
  <si>
    <t>EXPENDITURE BY FUNCTIONS OF GOVERNMENT</t>
  </si>
  <si>
    <t>TOTAL EXPENDITURE</t>
  </si>
  <si>
    <t>-</t>
  </si>
  <si>
    <t>Extra Budgetary</t>
  </si>
  <si>
    <r>
      <t xml:space="preserve"> Consolidated Central Government</t>
    </r>
    <r>
      <rPr>
        <b/>
        <vertAlign val="superscript"/>
        <sz val="9"/>
        <rFont val="Times New Roman"/>
        <family val="1"/>
      </rPr>
      <t xml:space="preserve"> 1</t>
    </r>
  </si>
  <si>
    <t>%</t>
  </si>
  <si>
    <t xml:space="preserve">R million </t>
  </si>
  <si>
    <t xml:space="preserve">    Monetary gold and SDRs  </t>
  </si>
  <si>
    <t xml:space="preserve">Social Security </t>
  </si>
  <si>
    <t>Rodrigues Regional Assembly</t>
  </si>
  <si>
    <t>Local Govt.</t>
  </si>
  <si>
    <r>
      <t xml:space="preserve"> Consolidated General Government</t>
    </r>
    <r>
      <rPr>
        <b/>
        <vertAlign val="superscript"/>
        <sz val="9"/>
        <rFont val="Times New Roman"/>
        <family val="1"/>
      </rPr>
      <t xml:space="preserve"> 1</t>
    </r>
  </si>
  <si>
    <t xml:space="preserve"> </t>
  </si>
  <si>
    <t>Social Security</t>
  </si>
  <si>
    <r>
      <t xml:space="preserve"> Consolidated General Government </t>
    </r>
    <r>
      <rPr>
        <b/>
        <vertAlign val="superscript"/>
        <sz val="9"/>
        <rFont val="Times New Roman"/>
        <family val="1"/>
      </rPr>
      <t>1</t>
    </r>
  </si>
  <si>
    <t>Public institutions</t>
  </si>
  <si>
    <t>No of</t>
  </si>
  <si>
    <t>employees</t>
  </si>
  <si>
    <t>(R million)</t>
  </si>
  <si>
    <r>
      <t xml:space="preserve">Budgetary  central  government </t>
    </r>
    <r>
      <rPr>
        <vertAlign val="superscript"/>
        <sz val="11"/>
        <rFont val="Times New Roman"/>
        <family val="1"/>
      </rPr>
      <t>4</t>
    </r>
  </si>
  <si>
    <t>Rodrigues regional government</t>
  </si>
  <si>
    <t>Extra budgetary units</t>
  </si>
  <si>
    <t>Local government</t>
  </si>
  <si>
    <t>Non financial public corporations</t>
  </si>
  <si>
    <t>Financial public corporations</t>
  </si>
  <si>
    <t>Total</t>
  </si>
  <si>
    <t>Basic wages and salaries, overtime, bonuses, salary compensation &amp; allowances paid but excluding travelling and transport allowances</t>
  </si>
  <si>
    <t>Revised</t>
  </si>
  <si>
    <t>Estimates</t>
  </si>
  <si>
    <t>Gross salary range</t>
  </si>
  <si>
    <t>Employees</t>
  </si>
  <si>
    <t>Wages &amp; salaries</t>
  </si>
  <si>
    <t>Rupees per month</t>
  </si>
  <si>
    <t/>
  </si>
  <si>
    <t>Cumulative</t>
  </si>
  <si>
    <t xml:space="preserve"> %</t>
  </si>
  <si>
    <t xml:space="preserve">   9,001   -   10,000</t>
  </si>
  <si>
    <t xml:space="preserve"> 20,001   -   25,000</t>
  </si>
  <si>
    <t xml:space="preserve"> 25,001   -   30,000</t>
  </si>
  <si>
    <t xml:space="preserve"> 30,001   -   35,000</t>
  </si>
  <si>
    <t>35,001   -   40,000</t>
  </si>
  <si>
    <t>Number of</t>
  </si>
  <si>
    <t>Net</t>
  </si>
  <si>
    <t>Chargeable</t>
  </si>
  <si>
    <t xml:space="preserve">Tax payable </t>
  </si>
  <si>
    <t>taxpayers</t>
  </si>
  <si>
    <t>income</t>
  </si>
  <si>
    <t>75,000 or less</t>
  </si>
  <si>
    <t>Over 5,000,000</t>
  </si>
  <si>
    <t>Figures are provisional and subject to amendment</t>
  </si>
  <si>
    <t>Source : Mauritius Revenue Authority</t>
  </si>
  <si>
    <t xml:space="preserve">Gross income  </t>
  </si>
  <si>
    <t>Chargeable income</t>
  </si>
  <si>
    <t>Tax payable</t>
  </si>
  <si>
    <t>companies</t>
  </si>
  <si>
    <t>100, 000 or less</t>
  </si>
  <si>
    <t>Over 10,000,000</t>
  </si>
  <si>
    <t>Not Declared</t>
  </si>
  <si>
    <t>…</t>
  </si>
  <si>
    <t>Figures are provisional and subject to amendment.</t>
  </si>
  <si>
    <t>100,001 - 150,000</t>
  </si>
  <si>
    <t>150,001 - 250,000</t>
  </si>
  <si>
    <t>250,001 - 500,000</t>
  </si>
  <si>
    <t>500,001 - 750,000</t>
  </si>
  <si>
    <t>750,001 - 1,000,000</t>
  </si>
  <si>
    <t>1,000,001 - 1,500,000</t>
  </si>
  <si>
    <t>1,500,001 - 2,000,000</t>
  </si>
  <si>
    <t>2,000,001 - 5,000,000</t>
  </si>
  <si>
    <t>5,000,001 - 10,000,000</t>
  </si>
  <si>
    <r>
      <t xml:space="preserve">… </t>
    </r>
    <r>
      <rPr>
        <sz val="10"/>
        <rFont val="Times New Roman"/>
        <family val="1"/>
      </rPr>
      <t>Not available</t>
    </r>
  </si>
  <si>
    <t>Year of assessment 2016/17</t>
  </si>
  <si>
    <t>144</t>
  </si>
  <si>
    <t>Transfers not elsewhere classified</t>
  </si>
  <si>
    <t>Income Tax Statistics</t>
  </si>
  <si>
    <t>Table of Contents</t>
  </si>
  <si>
    <t>Back to table of contents</t>
  </si>
  <si>
    <t>2017/18</t>
  </si>
  <si>
    <t>Public Sector</t>
  </si>
  <si>
    <t>Year of assessment 2017/18</t>
  </si>
  <si>
    <t>(August 2017)</t>
  </si>
  <si>
    <t>3306</t>
  </si>
  <si>
    <t>3316</t>
  </si>
  <si>
    <t>3208</t>
  </si>
  <si>
    <t>3218</t>
  </si>
  <si>
    <t>Other accounts receivable</t>
  </si>
  <si>
    <t>Pension and insurance</t>
  </si>
  <si>
    <t>2018/19</t>
  </si>
  <si>
    <t>April 2018</t>
  </si>
  <si>
    <t>Year of assessment 2018/19</t>
  </si>
  <si>
    <t>No of employees for budgetary central government includes those paid on manual paysheets</t>
  </si>
  <si>
    <r>
      <t xml:space="preserve">Consolidated Central Government </t>
    </r>
    <r>
      <rPr>
        <b/>
        <vertAlign val="superscript"/>
        <sz val="9"/>
        <rFont val="Times New Roman"/>
        <family val="1"/>
      </rPr>
      <t>1</t>
    </r>
  </si>
  <si>
    <t>Range of net income (Rupees)</t>
  </si>
  <si>
    <t>Range of Gross Income (Rupees)</t>
  </si>
  <si>
    <t>Central Government (excluding social security funds)</t>
  </si>
  <si>
    <r>
      <t>Consolidated General Government</t>
    </r>
    <r>
      <rPr>
        <b/>
        <vertAlign val="superscript"/>
        <sz val="10"/>
        <rFont val="Times New Roman"/>
        <family val="1"/>
      </rPr>
      <t>1</t>
    </r>
  </si>
  <si>
    <t>2019/20</t>
  </si>
  <si>
    <r>
      <t>Annual wages &amp;  salaries</t>
    </r>
    <r>
      <rPr>
        <b/>
        <vertAlign val="superscript"/>
        <sz val="11"/>
        <rFont val="Times New Roman"/>
        <family val="1"/>
      </rPr>
      <t xml:space="preserve"> 2 </t>
    </r>
  </si>
  <si>
    <t>(August 2018)</t>
  </si>
  <si>
    <r>
      <t>Annual wages &amp;  salaries</t>
    </r>
    <r>
      <rPr>
        <b/>
        <vertAlign val="superscript"/>
        <sz val="11"/>
        <rFont val="Times New Roman"/>
        <family val="1"/>
      </rPr>
      <t xml:space="preserve"> 3 </t>
    </r>
  </si>
  <si>
    <t>( August 2019)</t>
  </si>
  <si>
    <t>April 2019</t>
  </si>
  <si>
    <t>Year of assessment 2019/20</t>
  </si>
  <si>
    <t>The list of public institutions in Mauritius is at:</t>
  </si>
  <si>
    <t>General Government</t>
  </si>
  <si>
    <t xml:space="preserve">The concepts and definitions used for the compilation of the Public Finance Statistics are in the methodology document at: </t>
  </si>
  <si>
    <t>75,001 - 100,000</t>
  </si>
  <si>
    <t>150,001 - 200,000</t>
  </si>
  <si>
    <t>200,001 - 250,000</t>
  </si>
  <si>
    <t>2,000,001 - 2,500,000</t>
  </si>
  <si>
    <t>2,500,001 - 5,000,000</t>
  </si>
  <si>
    <t xml:space="preserve"> 2019-2020</t>
  </si>
  <si>
    <t>Consolidated General Government,  2019-2020</t>
  </si>
  <si>
    <t>Table   1.1 - Statement of Government Operations, 2019-2020</t>
  </si>
  <si>
    <t>Table   1.2 - Revenue, 2019-2020</t>
  </si>
  <si>
    <t>Table   1.3 - Expense, 2019-2020</t>
  </si>
  <si>
    <t>Table   1.4 - Transactions in Assets and Liabilities, 2019-2020</t>
  </si>
  <si>
    <t>Table   1.5 - Expenditure by Functions of Government, 2019-2020</t>
  </si>
  <si>
    <t>Table   1.6 - Transactions in Financial Assets and Liabilities by sector, 2019-2020</t>
  </si>
  <si>
    <t>Table   2.1 - Employment and wages &amp; salaries in the public sector, 2017/18 - 2020/21</t>
  </si>
  <si>
    <t>Table   2.2 - Percentage distribution of employees and wages/salaries in the public sector, 2018 - 2020</t>
  </si>
  <si>
    <t>Table   3.1 - Income tax - Individuals - Analysis by range of net income, years of assessment, 2017/18- 2020/21</t>
  </si>
  <si>
    <t>Table   3.2 - Income tax - Companies - Analysis by range of gross income, years of assessment, 2016/17 - 2019/20</t>
  </si>
  <si>
    <t>Table 1.1 - Statement of Government Operations, 2019-2020</t>
  </si>
  <si>
    <t>2019-2020</t>
  </si>
  <si>
    <t>Table 1.2 - Revenue, 2019-2020</t>
  </si>
  <si>
    <t>Table 1.3 - Expense, 2019-2020</t>
  </si>
  <si>
    <t>Table 1.4 - Transactions in Assets and Liabilities, 2019-2020</t>
  </si>
  <si>
    <t>Table 1.5 - Expenditure by Functions of Government, 2019-2020</t>
  </si>
  <si>
    <t>Table 1.6 - Transactions in Financial Assets and Liabilities by Sector, 2019-2020</t>
  </si>
  <si>
    <r>
      <t>Table 2.1 - Employment and wages &amp; salaries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in the public sector, 2017/18 - 2020/21</t>
    </r>
  </si>
  <si>
    <t>2020/21</t>
  </si>
  <si>
    <t>( August 2020)</t>
  </si>
  <si>
    <t>Table 2.2 - Percentage distribution of employees and wages/salaries in the public sector, 2018 - 2020</t>
  </si>
  <si>
    <t>April 2020</t>
  </si>
  <si>
    <t>Table 3.1 - Income tax - Individuals: Analysis by range of net income, Years of assessment, 2017/18 - 2020/21</t>
  </si>
  <si>
    <t>Year of assessment 2020/21</t>
  </si>
  <si>
    <t>Table 3.2 - Income tax - Companies: Analysis by range of gross income, Years of assessment, 2016/17 - 2019/20</t>
  </si>
  <si>
    <t xml:space="preserve"> 10,001   -   12,000</t>
  </si>
  <si>
    <t xml:space="preserve"> 12,001   -   14,000</t>
  </si>
  <si>
    <t xml:space="preserve"> 14,001   -   20,000</t>
  </si>
  <si>
    <t>40,001   -  50,000</t>
  </si>
  <si>
    <t>50,001   -   60,000</t>
  </si>
  <si>
    <t>60,001   -   70,000</t>
  </si>
  <si>
    <t>70,001 and over</t>
  </si>
  <si>
    <r>
      <rPr>
        <b/>
        <sz val="11"/>
        <rFont val="Times New Roman"/>
        <family val="1"/>
      </rPr>
      <t xml:space="preserve">                                                                    Introduction</t>
    </r>
    <r>
      <rPr>
        <sz val="11"/>
        <rFont val="Times New Roman"/>
        <family val="1"/>
      </rPr>
      <t xml:space="preserve">
This issue of Public Finance Statistics provides data for the period 2019-2020.
</t>
    </r>
  </si>
  <si>
    <t>https://statsmauritius.govmu.org/Documents/Statistics/By_Subject/Public_Finance/Concepts_and_definitions.pdf</t>
  </si>
  <si>
    <t>https://statsmauritius.govmu.org/Documents/Statistics/By_Subject/Public_Finance/List_of_public_institutions_Aug21.pdf</t>
  </si>
  <si>
    <t xml:space="preserve">  Up     to    9,000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</si>
</sst>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0.0"/>
    <numFmt numFmtId="180" formatCode="_-* #,##0.0_-;\-* #,##0.0_-;_-* &quot;-&quot;??_-;_-@_-"/>
    <numFmt numFmtId="181" formatCode="\-\ #,##0"/>
    <numFmt numFmtId="182" formatCode="\ #,##0.0"/>
    <numFmt numFmtId="183" formatCode="_(* #,##0.0_);_(* \(#,##0.0\);_(* &quot;-&quot;?_);_(@_)"/>
    <numFmt numFmtId="184" formatCode="#,##0.000000000000"/>
    <numFmt numFmtId="185" formatCode="#,##0\ \ \ \ \ "/>
    <numFmt numFmtId="186" formatCode="####/##"/>
    <numFmt numFmtId="187" formatCode="#,##0.0\ \ \ \ "/>
    <numFmt numFmtId="188" formatCode="#,##0.000\ \ \ \ \ "/>
    <numFmt numFmtId="189" formatCode="##0.0\ \ \ "/>
    <numFmt numFmtId="190" formatCode="##0.0\ \ "/>
    <numFmt numFmtId="191" formatCode="##0.0\ "/>
    <numFmt numFmtId="192" formatCode="##0.00\ \ "/>
    <numFmt numFmtId="193" formatCode="#,##0\ \ \ \ "/>
    <numFmt numFmtId="194" formatCode="0.000"/>
    <numFmt numFmtId="195" formatCode="#,##0.0;[Red]#,##0.0"/>
    <numFmt numFmtId="196" formatCode="#,##0.000"/>
    <numFmt numFmtId="197" formatCode="_-* #,##0.0_-;\-* #,##0.0_-;_-* &quot;-&quot;?_-;_-@_-"/>
    <numFmt numFmtId="198" formatCode="#,##0.00000000000"/>
    <numFmt numFmtId="199" formatCode="mmm\-yyyy"/>
    <numFmt numFmtId="200" formatCode="#,##0.0_ ;\-#,##0.0\ "/>
    <numFmt numFmtId="201" formatCode="[$-809]d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sz val="9"/>
      <name val="Cambria"/>
      <family val="1"/>
    </font>
    <font>
      <b/>
      <vertAlign val="superscript"/>
      <sz val="10"/>
      <name val="Times New Roman"/>
      <family val="1"/>
    </font>
    <font>
      <sz val="10"/>
      <name val="MS Sans Serif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elv"/>
      <family val="0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Helv"/>
      <family val="0"/>
    </font>
    <font>
      <u val="single"/>
      <sz val="11"/>
      <color theme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40" fontId="2" fillId="24" borderId="0">
      <alignment horizontal="right"/>
      <protection/>
    </xf>
    <xf numFmtId="0" fontId="3" fillId="24" borderId="0">
      <alignment horizontal="right"/>
      <protection/>
    </xf>
    <xf numFmtId="0" fontId="4" fillId="24" borderId="9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3" fillId="0" borderId="0" xfId="0" applyFont="1" applyFill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/>
    </xf>
    <xf numFmtId="49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 vertical="top"/>
    </xf>
    <xf numFmtId="178" fontId="23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indent="1"/>
      <protection/>
    </xf>
    <xf numFmtId="0" fontId="24" fillId="0" borderId="12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80" fontId="24" fillId="0" borderId="11" xfId="42" applyNumberFormat="1" applyFont="1" applyFill="1" applyBorder="1" applyAlignment="1" quotePrefix="1">
      <alignment horizontal="right"/>
    </xf>
    <xf numFmtId="180" fontId="23" fillId="0" borderId="11" xfId="42" applyNumberFormat="1" applyFont="1" applyFill="1" applyBorder="1" applyAlignment="1" quotePrefix="1">
      <alignment horizontal="right"/>
    </xf>
    <xf numFmtId="0" fontId="34" fillId="0" borderId="0" xfId="0" applyFont="1" applyFill="1" applyAlignment="1">
      <alignment vertical="top"/>
    </xf>
    <xf numFmtId="0" fontId="23" fillId="0" borderId="11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/>
    </xf>
    <xf numFmtId="180" fontId="23" fillId="0" borderId="11" xfId="42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left" indent="1"/>
      <protection/>
    </xf>
    <xf numFmtId="0" fontId="26" fillId="0" borderId="12" xfId="89" applyNumberFormat="1" applyFont="1" applyFill="1" applyBorder="1" applyAlignment="1" applyProtection="1">
      <alignment horizontal="center" vertical="center" wrapText="1"/>
      <protection/>
    </xf>
    <xf numFmtId="0" fontId="22" fillId="0" borderId="0" xfId="89" applyFont="1" applyFill="1" applyBorder="1">
      <alignment/>
      <protection/>
    </xf>
    <xf numFmtId="0" fontId="25" fillId="0" borderId="0" xfId="89" applyFont="1" applyFill="1">
      <alignment/>
      <protection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49" fontId="24" fillId="0" borderId="12" xfId="0" applyNumberFormat="1" applyFont="1" applyFill="1" applyBorder="1" applyAlignment="1" applyProtection="1">
      <alignment horizontal="left"/>
      <protection/>
    </xf>
    <xf numFmtId="178" fontId="24" fillId="0" borderId="11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/>
    </xf>
    <xf numFmtId="178" fontId="23" fillId="0" borderId="11" xfId="0" applyNumberFormat="1" applyFont="1" applyFill="1" applyBorder="1" applyAlignment="1" applyProtection="1">
      <alignment horizontal="right"/>
      <protection locked="0"/>
    </xf>
    <xf numFmtId="178" fontId="24" fillId="0" borderId="14" xfId="0" applyNumberFormat="1" applyFont="1" applyFill="1" applyBorder="1" applyAlignment="1" applyProtection="1">
      <alignment horizontal="right"/>
      <protection locked="0"/>
    </xf>
    <xf numFmtId="0" fontId="23" fillId="0" borderId="0" xfId="89" applyFont="1" applyFill="1">
      <alignment/>
      <protection/>
    </xf>
    <xf numFmtId="0" fontId="24" fillId="0" borderId="15" xfId="0" applyFont="1" applyFill="1" applyBorder="1" applyAlignment="1" applyProtection="1">
      <alignment/>
      <protection/>
    </xf>
    <xf numFmtId="43" fontId="23" fillId="0" borderId="0" xfId="0" applyNumberFormat="1" applyFont="1" applyFill="1" applyAlignment="1">
      <alignment/>
    </xf>
    <xf numFmtId="0" fontId="23" fillId="0" borderId="15" xfId="0" applyFont="1" applyFill="1" applyBorder="1" applyAlignment="1" applyProtection="1">
      <alignment horizontal="left" indent="1"/>
      <protection/>
    </xf>
    <xf numFmtId="183" fontId="23" fillId="0" borderId="0" xfId="0" applyNumberFormat="1" applyFont="1" applyFill="1" applyAlignment="1">
      <alignment/>
    </xf>
    <xf numFmtId="0" fontId="23" fillId="0" borderId="15" xfId="0" applyFont="1" applyFill="1" applyBorder="1" applyAlignment="1" applyProtection="1">
      <alignment horizontal="left" indent="2"/>
      <protection/>
    </xf>
    <xf numFmtId="49" fontId="23" fillId="0" borderId="14" xfId="0" applyNumberFormat="1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 indent="2"/>
      <protection/>
    </xf>
    <xf numFmtId="178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80" fontId="23" fillId="0" borderId="11" xfId="45" applyNumberFormat="1" applyFont="1" applyFill="1" applyBorder="1" applyAlignment="1" quotePrefix="1">
      <alignment horizontal="right"/>
    </xf>
    <xf numFmtId="180" fontId="23" fillId="0" borderId="9" xfId="42" applyNumberFormat="1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wrapText="1"/>
      <protection/>
    </xf>
    <xf numFmtId="0" fontId="24" fillId="0" borderId="12" xfId="0" applyFont="1" applyFill="1" applyBorder="1" applyAlignment="1" applyProtection="1">
      <alignment/>
      <protection/>
    </xf>
    <xf numFmtId="49" fontId="22" fillId="0" borderId="17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 indent="1"/>
      <protection/>
    </xf>
    <xf numFmtId="0" fontId="22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indent="2"/>
      <protection/>
    </xf>
    <xf numFmtId="0" fontId="25" fillId="0" borderId="11" xfId="0" applyFont="1" applyFill="1" applyBorder="1" applyAlignment="1" applyProtection="1">
      <alignment horizontal="left" wrapText="1" indent="2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4" xfId="0" applyNumberFormat="1" applyFont="1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left" indent="1"/>
      <protection/>
    </xf>
    <xf numFmtId="0" fontId="22" fillId="0" borderId="13" xfId="0" applyFont="1" applyFill="1" applyBorder="1" applyAlignment="1">
      <alignment horizontal="right"/>
    </xf>
    <xf numFmtId="0" fontId="23" fillId="0" borderId="0" xfId="0" applyFont="1" applyFill="1" applyAlignment="1" applyProtection="1">
      <alignment/>
      <protection/>
    </xf>
    <xf numFmtId="180" fontId="23" fillId="0" borderId="11" xfId="42" applyNumberFormat="1" applyFont="1" applyFill="1" applyBorder="1" applyAlignment="1" applyProtection="1" quotePrefix="1">
      <alignment horizontal="right"/>
      <protection/>
    </xf>
    <xf numFmtId="178" fontId="23" fillId="0" borderId="11" xfId="0" applyNumberFormat="1" applyFont="1" applyFill="1" applyBorder="1" applyAlignment="1" applyProtection="1">
      <alignment/>
      <protection/>
    </xf>
    <xf numFmtId="178" fontId="23" fillId="0" borderId="0" xfId="0" applyNumberFormat="1" applyFont="1" applyFill="1" applyAlignment="1" applyProtection="1">
      <alignment/>
      <protection/>
    </xf>
    <xf numFmtId="178" fontId="24" fillId="0" borderId="11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178" fontId="26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80" fontId="24" fillId="0" borderId="11" xfId="42" applyNumberFormat="1" applyFont="1" applyFill="1" applyBorder="1" applyAlignment="1">
      <alignment horizontal="right"/>
    </xf>
    <xf numFmtId="0" fontId="24" fillId="0" borderId="0" xfId="89" applyNumberFormat="1" applyFont="1" applyFill="1" applyBorder="1" applyAlignment="1" applyProtection="1">
      <alignment wrapText="1"/>
      <protection/>
    </xf>
    <xf numFmtId="0" fontId="23" fillId="0" borderId="0" xfId="89" applyFont="1" applyFill="1" applyBorder="1">
      <alignment/>
      <protection/>
    </xf>
    <xf numFmtId="178" fontId="23" fillId="0" borderId="0" xfId="0" applyNumberFormat="1" applyFont="1" applyFill="1" applyAlignment="1" applyProtection="1">
      <alignment/>
      <protection locked="0"/>
    </xf>
    <xf numFmtId="43" fontId="23" fillId="0" borderId="0" xfId="0" applyNumberFormat="1" applyFont="1" applyFill="1" applyAlignment="1" applyProtection="1">
      <alignment/>
      <protection locked="0"/>
    </xf>
    <xf numFmtId="178" fontId="23" fillId="0" borderId="9" xfId="42" applyNumberFormat="1" applyFont="1" applyFill="1" applyBorder="1" applyAlignment="1">
      <alignment/>
    </xf>
    <xf numFmtId="180" fontId="23" fillId="0" borderId="9" xfId="42" applyNumberFormat="1" applyFont="1" applyFill="1" applyBorder="1" applyAlignment="1">
      <alignment horizontal="right"/>
    </xf>
    <xf numFmtId="178" fontId="23" fillId="0" borderId="9" xfId="42" applyNumberFormat="1" applyFont="1" applyFill="1" applyBorder="1" applyAlignment="1">
      <alignment horizontal="right"/>
    </xf>
    <xf numFmtId="178" fontId="24" fillId="0" borderId="9" xfId="42" applyNumberFormat="1" applyFont="1" applyFill="1" applyBorder="1" applyAlignment="1">
      <alignment horizontal="right"/>
    </xf>
    <xf numFmtId="180" fontId="23" fillId="0" borderId="14" xfId="42" applyNumberFormat="1" applyFont="1" applyFill="1" applyBorder="1" applyAlignment="1">
      <alignment horizontal="right"/>
    </xf>
    <xf numFmtId="180" fontId="23" fillId="0" borderId="11" xfId="42" applyNumberFormat="1" applyFont="1" applyFill="1" applyBorder="1" applyAlignment="1" applyProtection="1">
      <alignment horizontal="right"/>
      <protection/>
    </xf>
    <xf numFmtId="180" fontId="24" fillId="0" borderId="11" xfId="42" applyNumberFormat="1" applyFont="1" applyFill="1" applyBorder="1" applyAlignment="1" applyProtection="1">
      <alignment horizontal="right"/>
      <protection/>
    </xf>
    <xf numFmtId="180" fontId="23" fillId="0" borderId="14" xfId="42" applyNumberFormat="1" applyFont="1" applyFill="1" applyBorder="1" applyAlignment="1" applyProtection="1">
      <alignment horizontal="right"/>
      <protection/>
    </xf>
    <xf numFmtId="0" fontId="37" fillId="0" borderId="0" xfId="91" applyFont="1">
      <alignment/>
      <protection/>
    </xf>
    <xf numFmtId="0" fontId="39" fillId="0" borderId="0" xfId="91" applyFont="1">
      <alignment/>
      <protection/>
    </xf>
    <xf numFmtId="185" fontId="39" fillId="0" borderId="0" xfId="91" applyNumberFormat="1" applyFont="1">
      <alignment/>
      <protection/>
    </xf>
    <xf numFmtId="0" fontId="25" fillId="0" borderId="0" xfId="91" applyFont="1">
      <alignment/>
      <protection/>
    </xf>
    <xf numFmtId="0" fontId="36" fillId="0" borderId="0" xfId="91">
      <alignment/>
      <protection/>
    </xf>
    <xf numFmtId="185" fontId="22" fillId="0" borderId="0" xfId="91" applyNumberFormat="1" applyFont="1">
      <alignment/>
      <protection/>
    </xf>
    <xf numFmtId="0" fontId="22" fillId="0" borderId="0" xfId="91" applyFont="1">
      <alignment/>
      <protection/>
    </xf>
    <xf numFmtId="186" fontId="22" fillId="0" borderId="18" xfId="91" applyNumberFormat="1" applyFont="1" applyBorder="1" applyAlignment="1">
      <alignment vertical="center"/>
      <protection/>
    </xf>
    <xf numFmtId="186" fontId="22" fillId="0" borderId="19" xfId="91" applyNumberFormat="1" applyFont="1" applyBorder="1" applyAlignment="1">
      <alignment vertical="center"/>
      <protection/>
    </xf>
    <xf numFmtId="186" fontId="22" fillId="0" borderId="20" xfId="91" applyNumberFormat="1" applyFont="1" applyBorder="1" applyAlignment="1">
      <alignment vertical="center"/>
      <protection/>
    </xf>
    <xf numFmtId="186" fontId="22" fillId="0" borderId="0" xfId="91" applyNumberFormat="1" applyFont="1" applyAlignment="1">
      <alignment vertical="center"/>
      <protection/>
    </xf>
    <xf numFmtId="185" fontId="22" fillId="1" borderId="20" xfId="91" applyNumberFormat="1" applyFont="1" applyFill="1" applyBorder="1" applyAlignment="1">
      <alignment horizontal="center"/>
      <protection/>
    </xf>
    <xf numFmtId="0" fontId="22" fillId="0" borderId="15" xfId="91" applyFont="1" applyBorder="1">
      <alignment/>
      <protection/>
    </xf>
    <xf numFmtId="0" fontId="22" fillId="0" borderId="0" xfId="91" applyFont="1" applyBorder="1">
      <alignment/>
      <protection/>
    </xf>
    <xf numFmtId="0" fontId="22" fillId="0" borderId="9" xfId="91" applyFont="1" applyBorder="1">
      <alignment/>
      <protection/>
    </xf>
    <xf numFmtId="185" fontId="22" fillId="1" borderId="9" xfId="91" applyNumberFormat="1" applyFont="1" applyFill="1" applyBorder="1" applyAlignment="1">
      <alignment horizontal="center"/>
      <protection/>
    </xf>
    <xf numFmtId="0" fontId="22" fillId="0" borderId="16" xfId="91" applyFont="1" applyBorder="1" applyAlignment="1">
      <alignment vertical="center"/>
      <protection/>
    </xf>
    <xf numFmtId="0" fontId="22" fillId="0" borderId="13" xfId="91" applyFont="1" applyBorder="1" applyAlignment="1">
      <alignment vertical="center"/>
      <protection/>
    </xf>
    <xf numFmtId="0" fontId="22" fillId="0" borderId="21" xfId="91" applyFont="1" applyBorder="1" applyAlignment="1">
      <alignment vertical="center"/>
      <protection/>
    </xf>
    <xf numFmtId="185" fontId="22" fillId="1" borderId="21" xfId="91" applyNumberFormat="1" applyFont="1" applyFill="1" applyBorder="1" applyAlignment="1" quotePrefix="1">
      <alignment horizontal="center" vertical="center"/>
      <protection/>
    </xf>
    <xf numFmtId="187" fontId="24" fillId="0" borderId="21" xfId="91" applyNumberFormat="1" applyFont="1" applyBorder="1" applyAlignment="1">
      <alignment horizontal="center" vertical="center"/>
      <protection/>
    </xf>
    <xf numFmtId="0" fontId="22" fillId="0" borderId="0" xfId="91" applyFont="1" applyAlignment="1">
      <alignment vertical="center"/>
      <protection/>
    </xf>
    <xf numFmtId="0" fontId="25" fillId="0" borderId="15" xfId="91" applyFont="1" applyBorder="1">
      <alignment/>
      <protection/>
    </xf>
    <xf numFmtId="0" fontId="25" fillId="0" borderId="0" xfId="91" applyFont="1" applyBorder="1" applyAlignment="1" quotePrefix="1">
      <alignment horizontal="left"/>
      <protection/>
    </xf>
    <xf numFmtId="185" fontId="25" fillId="1" borderId="11" xfId="91" applyNumberFormat="1" applyFont="1" applyFill="1" applyBorder="1" applyAlignment="1">
      <alignment horizontal="right"/>
      <protection/>
    </xf>
    <xf numFmtId="185" fontId="25" fillId="0" borderId="9" xfId="91" applyNumberFormat="1" applyFont="1" applyBorder="1" applyAlignment="1">
      <alignment horizontal="right"/>
      <protection/>
    </xf>
    <xf numFmtId="0" fontId="25" fillId="0" borderId="0" xfId="91" applyFont="1" applyBorder="1" applyAlignment="1">
      <alignment horizontal="left"/>
      <protection/>
    </xf>
    <xf numFmtId="0" fontId="25" fillId="0" borderId="0" xfId="91" applyFont="1" applyBorder="1">
      <alignment/>
      <protection/>
    </xf>
    <xf numFmtId="0" fontId="23" fillId="0" borderId="0" xfId="91" applyFont="1">
      <alignment/>
      <protection/>
    </xf>
    <xf numFmtId="0" fontId="25" fillId="0" borderId="0" xfId="91" applyFont="1" applyAlignment="1">
      <alignment vertical="center"/>
      <protection/>
    </xf>
    <xf numFmtId="0" fontId="25" fillId="0" borderId="0" xfId="91" applyFont="1" applyBorder="1" applyAlignment="1">
      <alignment/>
      <protection/>
    </xf>
    <xf numFmtId="0" fontId="25" fillId="0" borderId="0" xfId="91" applyFont="1" applyAlignment="1">
      <alignment horizontal="left"/>
      <protection/>
    </xf>
    <xf numFmtId="185" fontId="25" fillId="0" borderId="0" xfId="91" applyNumberFormat="1" applyFont="1" applyFill="1" applyBorder="1" applyAlignment="1">
      <alignment vertical="center"/>
      <protection/>
    </xf>
    <xf numFmtId="185" fontId="25" fillId="0" borderId="0" xfId="91" applyNumberFormat="1" applyFont="1" applyBorder="1" applyAlignment="1">
      <alignment vertical="center"/>
      <protection/>
    </xf>
    <xf numFmtId="0" fontId="25" fillId="0" borderId="0" xfId="91" applyFont="1" applyAlignment="1">
      <alignment/>
      <protection/>
    </xf>
    <xf numFmtId="188" fontId="25" fillId="0" borderId="0" xfId="91" applyNumberFormat="1" applyFont="1" applyBorder="1" applyAlignment="1">
      <alignment vertical="center"/>
      <protection/>
    </xf>
    <xf numFmtId="185" fontId="25" fillId="0" borderId="0" xfId="91" applyNumberFormat="1" applyFont="1">
      <alignment/>
      <protection/>
    </xf>
    <xf numFmtId="188" fontId="22" fillId="0" borderId="0" xfId="91" applyNumberFormat="1" applyFont="1">
      <alignment/>
      <protection/>
    </xf>
    <xf numFmtId="0" fontId="37" fillId="0" borderId="0" xfId="92" applyFont="1" applyAlignment="1" quotePrefix="1">
      <alignment horizontal="left"/>
      <protection/>
    </xf>
    <xf numFmtId="189" fontId="23" fillId="0" borderId="0" xfId="92" applyNumberFormat="1" applyFont="1">
      <alignment/>
      <protection/>
    </xf>
    <xf numFmtId="0" fontId="23" fillId="0" borderId="0" xfId="92" applyFont="1">
      <alignment/>
      <protection/>
    </xf>
    <xf numFmtId="0" fontId="24" fillId="0" borderId="17" xfId="92" applyFont="1" applyBorder="1" applyAlignment="1">
      <alignment horizontal="center"/>
      <protection/>
    </xf>
    <xf numFmtId="0" fontId="24" fillId="0" borderId="0" xfId="92" applyFont="1">
      <alignment/>
      <protection/>
    </xf>
    <xf numFmtId="0" fontId="24" fillId="0" borderId="11" xfId="92" applyFont="1" applyBorder="1" applyAlignment="1">
      <alignment horizontal="center" vertical="top"/>
      <protection/>
    </xf>
    <xf numFmtId="0" fontId="24" fillId="0" borderId="11" xfId="92" applyFont="1" applyBorder="1" applyAlignment="1">
      <alignment horizontal="centerContinuous" vertical="center"/>
      <protection/>
    </xf>
    <xf numFmtId="189" fontId="24" fillId="0" borderId="9" xfId="92" applyNumberFormat="1" applyFont="1" applyBorder="1" applyAlignment="1" quotePrefix="1">
      <alignment horizontal="center"/>
      <protection/>
    </xf>
    <xf numFmtId="0" fontId="24" fillId="0" borderId="14" xfId="92" applyFont="1" applyBorder="1" applyAlignment="1">
      <alignment horizontal="center"/>
      <protection/>
    </xf>
    <xf numFmtId="189" fontId="24" fillId="0" borderId="9" xfId="92" applyNumberFormat="1" applyFont="1" applyBorder="1" applyAlignment="1">
      <alignment horizontal="center"/>
      <protection/>
    </xf>
    <xf numFmtId="0" fontId="23" fillId="0" borderId="17" xfId="92" applyFont="1" applyBorder="1">
      <alignment/>
      <protection/>
    </xf>
    <xf numFmtId="189" fontId="23" fillId="0" borderId="18" xfId="92" applyNumberFormat="1" applyFont="1" applyBorder="1">
      <alignment/>
      <protection/>
    </xf>
    <xf numFmtId="189" fontId="23" fillId="0" borderId="17" xfId="92" applyNumberFormat="1" applyFont="1" applyBorder="1">
      <alignment/>
      <protection/>
    </xf>
    <xf numFmtId="190" fontId="23" fillId="0" borderId="15" xfId="92" applyNumberFormat="1" applyFont="1" applyBorder="1" applyAlignment="1">
      <alignment horizontal="right"/>
      <protection/>
    </xf>
    <xf numFmtId="191" fontId="23" fillId="0" borderId="11" xfId="92" applyNumberFormat="1" applyFont="1" applyBorder="1" applyAlignment="1">
      <alignment horizontal="right"/>
      <protection/>
    </xf>
    <xf numFmtId="0" fontId="23" fillId="0" borderId="11" xfId="92" applyFont="1" applyBorder="1" applyAlignment="1" quotePrefix="1">
      <alignment horizontal="center"/>
      <protection/>
    </xf>
    <xf numFmtId="190" fontId="23" fillId="0" borderId="0" xfId="92" applyNumberFormat="1" applyFont="1">
      <alignment/>
      <protection/>
    </xf>
    <xf numFmtId="193" fontId="23" fillId="0" borderId="11" xfId="91" applyNumberFormat="1" applyFont="1" applyFill="1" applyBorder="1" applyAlignment="1">
      <alignment horizontal="right"/>
      <protection/>
    </xf>
    <xf numFmtId="193" fontId="23" fillId="1" borderId="11" xfId="91" applyNumberFormat="1" applyFont="1" applyFill="1" applyBorder="1" applyAlignment="1">
      <alignment horizontal="right"/>
      <protection/>
    </xf>
    <xf numFmtId="3" fontId="23" fillId="0" borderId="15" xfId="93" applyNumberFormat="1" applyFont="1" applyBorder="1" applyAlignment="1">
      <alignment horizontal="center"/>
      <protection/>
    </xf>
    <xf numFmtId="0" fontId="23" fillId="0" borderId="15" xfId="93" applyFont="1" applyBorder="1" applyAlignment="1">
      <alignment horizontal="center"/>
      <protection/>
    </xf>
    <xf numFmtId="0" fontId="42" fillId="0" borderId="0" xfId="91" applyFont="1">
      <alignment/>
      <protection/>
    </xf>
    <xf numFmtId="187" fontId="23" fillId="0" borderId="0" xfId="91" applyNumberFormat="1" applyFont="1">
      <alignment/>
      <protection/>
    </xf>
    <xf numFmtId="1" fontId="23" fillId="0" borderId="0" xfId="93" applyNumberFormat="1" applyFont="1" applyBorder="1" applyAlignment="1">
      <alignment horizontal="right"/>
      <protection/>
    </xf>
    <xf numFmtId="1" fontId="23" fillId="0" borderId="0" xfId="91" applyNumberFormat="1" applyFont="1" applyBorder="1">
      <alignment/>
      <protection/>
    </xf>
    <xf numFmtId="193" fontId="23" fillId="25" borderId="0" xfId="91" applyNumberFormat="1" applyFont="1" applyFill="1" applyBorder="1">
      <alignment/>
      <protection/>
    </xf>
    <xf numFmtId="1" fontId="23" fillId="25" borderId="0" xfId="93" applyNumberFormat="1" applyFont="1" applyFill="1" applyBorder="1" applyAlignment="1">
      <alignment horizontal="right"/>
      <protection/>
    </xf>
    <xf numFmtId="1" fontId="23" fillId="25" borderId="0" xfId="91" applyNumberFormat="1" applyFont="1" applyFill="1" applyBorder="1">
      <alignment/>
      <protection/>
    </xf>
    <xf numFmtId="0" fontId="25" fillId="25" borderId="0" xfId="91" applyFont="1" applyFill="1">
      <alignment/>
      <protection/>
    </xf>
    <xf numFmtId="1" fontId="23" fillId="0" borderId="0" xfId="93" applyNumberFormat="1" applyFont="1" applyBorder="1">
      <alignment/>
      <protection/>
    </xf>
    <xf numFmtId="1" fontId="24" fillId="0" borderId="0" xfId="91" applyNumberFormat="1" applyFont="1" applyBorder="1" applyAlignment="1">
      <alignment horizontal="centerContinuous" vertical="center"/>
      <protection/>
    </xf>
    <xf numFmtId="1" fontId="24" fillId="0" borderId="0" xfId="91" applyNumberFormat="1" applyFont="1" applyFill="1" applyBorder="1" applyAlignment="1">
      <alignment vertical="center"/>
      <protection/>
    </xf>
    <xf numFmtId="193" fontId="24" fillId="25" borderId="0" xfId="91" applyNumberFormat="1" applyFont="1" applyFill="1" applyBorder="1" applyAlignment="1">
      <alignment vertical="center"/>
      <protection/>
    </xf>
    <xf numFmtId="0" fontId="32" fillId="0" borderId="0" xfId="91" applyFont="1" applyBorder="1">
      <alignment/>
      <protection/>
    </xf>
    <xf numFmtId="187" fontId="23" fillId="0" borderId="0" xfId="91" applyNumberFormat="1" applyFont="1" applyBorder="1">
      <alignment/>
      <protection/>
    </xf>
    <xf numFmtId="0" fontId="31" fillId="0" borderId="0" xfId="91" applyFont="1" applyBorder="1">
      <alignment/>
      <protection/>
    </xf>
    <xf numFmtId="0" fontId="23" fillId="0" borderId="0" xfId="91" applyFont="1" applyBorder="1">
      <alignment/>
      <protection/>
    </xf>
    <xf numFmtId="0" fontId="25" fillId="0" borderId="0" xfId="91" applyFont="1" applyFill="1">
      <alignment/>
      <protection/>
    </xf>
    <xf numFmtId="0" fontId="23" fillId="0" borderId="0" xfId="91" applyFont="1" applyFill="1" applyAlignment="1">
      <alignment horizontal="center"/>
      <protection/>
    </xf>
    <xf numFmtId="0" fontId="43" fillId="0" borderId="0" xfId="91" applyFont="1" applyFill="1">
      <alignment/>
      <protection/>
    </xf>
    <xf numFmtId="0" fontId="23" fillId="0" borderId="0" xfId="91" applyFont="1" applyFill="1" applyBorder="1" applyAlignment="1">
      <alignment horizontal="center"/>
      <protection/>
    </xf>
    <xf numFmtId="0" fontId="24" fillId="0" borderId="0" xfId="91" applyFont="1" applyFill="1" applyAlignment="1">
      <alignment horizontal="center"/>
      <protection/>
    </xf>
    <xf numFmtId="0" fontId="22" fillId="0" borderId="0" xfId="91" applyFont="1" applyFill="1">
      <alignment/>
      <protection/>
    </xf>
    <xf numFmtId="193" fontId="23" fillId="24" borderId="9" xfId="91" applyNumberFormat="1" applyFont="1" applyFill="1" applyBorder="1" applyAlignment="1">
      <alignment horizontal="right"/>
      <protection/>
    </xf>
    <xf numFmtId="0" fontId="25" fillId="0" borderId="0" xfId="91" applyFont="1" applyFill="1" applyAlignment="1">
      <alignment/>
      <protection/>
    </xf>
    <xf numFmtId="193" fontId="23" fillId="24" borderId="9" xfId="91" applyNumberFormat="1" applyFont="1" applyFill="1" applyBorder="1" applyAlignment="1">
      <alignment horizontal="center"/>
      <protection/>
    </xf>
    <xf numFmtId="0" fontId="22" fillId="0" borderId="0" xfId="91" applyFont="1" applyFill="1" applyAlignment="1">
      <alignment vertical="center"/>
      <protection/>
    </xf>
    <xf numFmtId="0" fontId="42" fillId="0" borderId="0" xfId="91" applyFont="1" applyFill="1">
      <alignment/>
      <protection/>
    </xf>
    <xf numFmtId="0" fontId="23" fillId="0" borderId="0" xfId="91" applyFont="1" applyFill="1">
      <alignment/>
      <protection/>
    </xf>
    <xf numFmtId="0" fontId="31" fillId="0" borderId="0" xfId="91" applyFont="1" applyFill="1">
      <alignment/>
      <protection/>
    </xf>
    <xf numFmtId="193" fontId="23" fillId="0" borderId="0" xfId="91" applyNumberFormat="1" applyFont="1" applyFill="1">
      <alignment/>
      <protection/>
    </xf>
    <xf numFmtId="194" fontId="23" fillId="0" borderId="0" xfId="91" applyNumberFormat="1" applyFont="1" applyFill="1">
      <alignment/>
      <protection/>
    </xf>
    <xf numFmtId="193" fontId="25" fillId="0" borderId="0" xfId="91" applyNumberFormat="1" applyFont="1" applyFill="1">
      <alignment/>
      <protection/>
    </xf>
    <xf numFmtId="0" fontId="39" fillId="0" borderId="0" xfId="91" applyFont="1" applyFill="1">
      <alignment/>
      <protection/>
    </xf>
    <xf numFmtId="0" fontId="31" fillId="0" borderId="11" xfId="91" applyFont="1" applyBorder="1" applyAlignment="1">
      <alignment horizontal="center"/>
      <protection/>
    </xf>
    <xf numFmtId="0" fontId="31" fillId="0" borderId="14" xfId="91" applyFont="1" applyBorder="1" applyAlignment="1">
      <alignment horizontal="center"/>
      <protection/>
    </xf>
    <xf numFmtId="185" fontId="25" fillId="1" borderId="11" xfId="0" applyNumberFormat="1" applyFont="1" applyFill="1" applyBorder="1" applyAlignment="1">
      <alignment horizontal="right"/>
    </xf>
    <xf numFmtId="185" fontId="25" fillId="0" borderId="9" xfId="0" applyNumberFormat="1" applyFont="1" applyBorder="1" applyAlignment="1">
      <alignment horizontal="right"/>
    </xf>
    <xf numFmtId="185" fontId="25" fillId="0" borderId="9" xfId="0" applyNumberFormat="1" applyFont="1" applyFill="1" applyBorder="1" applyAlignment="1">
      <alignment horizontal="right"/>
    </xf>
    <xf numFmtId="190" fontId="23" fillId="0" borderId="15" xfId="0" applyNumberFormat="1" applyFont="1" applyBorder="1" applyAlignment="1">
      <alignment horizontal="right"/>
    </xf>
    <xf numFmtId="191" fontId="23" fillId="0" borderId="11" xfId="0" applyNumberFormat="1" applyFont="1" applyBorder="1" applyAlignment="1">
      <alignment horizontal="right"/>
    </xf>
    <xf numFmtId="0" fontId="44" fillId="0" borderId="0" xfId="91" applyFont="1">
      <alignment/>
      <protection/>
    </xf>
    <xf numFmtId="0" fontId="45" fillId="0" borderId="0" xfId="91" applyFont="1">
      <alignment/>
      <protection/>
    </xf>
    <xf numFmtId="0" fontId="45" fillId="0" borderId="0" xfId="91" applyFont="1" applyFill="1" applyAlignment="1" quotePrefix="1">
      <alignment horizontal="left"/>
      <protection/>
    </xf>
    <xf numFmtId="0" fontId="44" fillId="0" borderId="0" xfId="91" applyFont="1" applyFill="1">
      <alignment/>
      <protection/>
    </xf>
    <xf numFmtId="0" fontId="44" fillId="0" borderId="0" xfId="91" applyFont="1" applyFill="1" applyAlignment="1" quotePrefix="1">
      <alignment horizontal="left"/>
      <protection/>
    </xf>
    <xf numFmtId="0" fontId="44" fillId="0" borderId="0" xfId="91" applyFont="1" applyAlignment="1">
      <alignment vertical="top"/>
      <protection/>
    </xf>
    <xf numFmtId="0" fontId="44" fillId="0" borderId="0" xfId="91" applyFont="1" applyAlignment="1" quotePrefix="1">
      <alignment horizontal="left"/>
      <protection/>
    </xf>
    <xf numFmtId="0" fontId="46" fillId="0" borderId="0" xfId="91" applyFont="1">
      <alignment/>
      <protection/>
    </xf>
    <xf numFmtId="0" fontId="53" fillId="0" borderId="0" xfId="83" applyAlignment="1" applyProtection="1">
      <alignment vertical="top"/>
      <protection/>
    </xf>
    <xf numFmtId="0" fontId="53" fillId="0" borderId="0" xfId="83" applyAlignment="1" quotePrefix="1">
      <alignment/>
    </xf>
    <xf numFmtId="0" fontId="53" fillId="0" borderId="0" xfId="83" applyAlignment="1">
      <alignment/>
    </xf>
    <xf numFmtId="185" fontId="25" fillId="0" borderId="14" xfId="91" applyNumberFormat="1" applyFont="1" applyBorder="1" applyAlignment="1">
      <alignment horizontal="right"/>
      <protection/>
    </xf>
    <xf numFmtId="191" fontId="23" fillId="0" borderId="0" xfId="92" applyNumberFormat="1" applyFont="1" applyBorder="1" applyAlignment="1">
      <alignment horizontal="right"/>
      <protection/>
    </xf>
    <xf numFmtId="189" fontId="24" fillId="0" borderId="20" xfId="92" applyNumberFormat="1" applyFont="1" applyBorder="1" applyAlignment="1" quotePrefix="1">
      <alignment horizontal="center"/>
      <protection/>
    </xf>
    <xf numFmtId="189" fontId="24" fillId="0" borderId="21" xfId="92" applyNumberFormat="1" applyFont="1" applyBorder="1" applyAlignment="1">
      <alignment horizontal="center"/>
      <protection/>
    </xf>
    <xf numFmtId="0" fontId="23" fillId="0" borderId="18" xfId="92" applyFont="1" applyBorder="1">
      <alignment/>
      <protection/>
    </xf>
    <xf numFmtId="0" fontId="23" fillId="0" borderId="19" xfId="92" applyFont="1" applyBorder="1">
      <alignment/>
      <protection/>
    </xf>
    <xf numFmtId="191" fontId="23" fillId="0" borderId="15" xfId="92" applyNumberFormat="1" applyFont="1" applyBorder="1" applyAlignment="1">
      <alignment horizontal="right"/>
      <protection/>
    </xf>
    <xf numFmtId="180" fontId="23" fillId="0" borderId="11" xfId="45" applyNumberFormat="1" applyFont="1" applyFill="1" applyBorder="1" applyAlignment="1">
      <alignment horizontal="right"/>
    </xf>
    <xf numFmtId="180" fontId="24" fillId="0" borderId="14" xfId="42" applyNumberFormat="1" applyFont="1" applyFill="1" applyBorder="1" applyAlignment="1" applyProtection="1">
      <alignment horizontal="right"/>
      <protection/>
    </xf>
    <xf numFmtId="0" fontId="53" fillId="0" borderId="0" xfId="83" applyFill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80" fontId="23" fillId="0" borderId="0" xfId="0" applyNumberFormat="1" applyFont="1" applyFill="1" applyAlignment="1" applyProtection="1">
      <alignment/>
      <protection/>
    </xf>
    <xf numFmtId="183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180" fontId="24" fillId="0" borderId="11" xfId="45" applyNumberFormat="1" applyFont="1" applyFill="1" applyBorder="1" applyAlignment="1">
      <alignment horizontal="right"/>
    </xf>
    <xf numFmtId="180" fontId="24" fillId="0" borderId="9" xfId="42" applyNumberFormat="1" applyFont="1" applyFill="1" applyBorder="1" applyAlignment="1">
      <alignment horizontal="right"/>
    </xf>
    <xf numFmtId="178" fontId="24" fillId="0" borderId="11" xfId="89" applyNumberFormat="1" applyFont="1" applyFill="1" applyBorder="1">
      <alignment/>
      <protection/>
    </xf>
    <xf numFmtId="180" fontId="24" fillId="0" borderId="15" xfId="45" applyNumberFormat="1" applyFont="1" applyFill="1" applyBorder="1" applyAlignment="1">
      <alignment horizontal="right"/>
    </xf>
    <xf numFmtId="180" fontId="24" fillId="0" borderId="14" xfId="45" applyNumberFormat="1" applyFont="1" applyFill="1" applyBorder="1" applyAlignment="1">
      <alignment horizontal="right"/>
    </xf>
    <xf numFmtId="180" fontId="23" fillId="0" borderId="14" xfId="45" applyNumberFormat="1" applyFont="1" applyFill="1" applyBorder="1" applyAlignment="1">
      <alignment horizontal="right"/>
    </xf>
    <xf numFmtId="180" fontId="24" fillId="0" borderId="11" xfId="45" applyNumberFormat="1" applyFont="1" applyFill="1" applyBorder="1" applyAlignment="1" quotePrefix="1">
      <alignment horizontal="right"/>
    </xf>
    <xf numFmtId="180" fontId="24" fillId="0" borderId="14" xfId="45" applyNumberFormat="1" applyFont="1" applyFill="1" applyBorder="1" applyAlignment="1" quotePrefix="1">
      <alignment horizontal="right"/>
    </xf>
    <xf numFmtId="0" fontId="24" fillId="0" borderId="22" xfId="0" applyFont="1" applyFill="1" applyBorder="1" applyAlignment="1" applyProtection="1">
      <alignment/>
      <protection/>
    </xf>
    <xf numFmtId="178" fontId="23" fillId="0" borderId="9" xfId="0" applyNumberFormat="1" applyFont="1" applyFill="1" applyBorder="1" applyAlignment="1" applyProtection="1">
      <alignment/>
      <protection/>
    </xf>
    <xf numFmtId="180" fontId="24" fillId="0" borderId="15" xfId="45" applyNumberFormat="1" applyFont="1" applyFill="1" applyBorder="1" applyAlignment="1" quotePrefix="1">
      <alignment horizontal="right"/>
    </xf>
    <xf numFmtId="178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wrapText="1" indent="2"/>
      <protection/>
    </xf>
    <xf numFmtId="180" fontId="24" fillId="0" borderId="11" xfId="42" applyNumberFormat="1" applyFont="1" applyFill="1" applyBorder="1" applyAlignment="1" applyProtection="1" quotePrefix="1">
      <alignment horizontal="right"/>
      <protection/>
    </xf>
    <xf numFmtId="178" fontId="24" fillId="0" borderId="12" xfId="0" applyNumberFormat="1" applyFont="1" applyFill="1" applyBorder="1" applyAlignment="1" applyProtection="1">
      <alignment horizontal="right"/>
      <protection/>
    </xf>
    <xf numFmtId="178" fontId="24" fillId="0" borderId="11" xfId="0" applyNumberFormat="1" applyFont="1" applyFill="1" applyBorder="1" applyAlignment="1" applyProtection="1">
      <alignment horizontal="right"/>
      <protection/>
    </xf>
    <xf numFmtId="178" fontId="23" fillId="0" borderId="11" xfId="0" applyNumberFormat="1" applyFont="1" applyFill="1" applyBorder="1" applyAlignment="1" applyProtection="1">
      <alignment horizontal="right"/>
      <protection/>
    </xf>
    <xf numFmtId="178" fontId="23" fillId="0" borderId="14" xfId="45" applyNumberFormat="1" applyFont="1" applyFill="1" applyBorder="1" applyAlignment="1" quotePrefix="1">
      <alignment horizontal="right"/>
    </xf>
    <xf numFmtId="178" fontId="23" fillId="0" borderId="0" xfId="0" applyNumberFormat="1" applyFont="1" applyFill="1" applyBorder="1" applyAlignment="1" applyProtection="1">
      <alignment/>
      <protection locked="0"/>
    </xf>
    <xf numFmtId="0" fontId="46" fillId="0" borderId="0" xfId="91" applyFont="1" applyAlignment="1">
      <alignment horizontal="center" wrapText="1"/>
      <protection/>
    </xf>
    <xf numFmtId="0" fontId="23" fillId="0" borderId="14" xfId="0" applyFont="1" applyFill="1" applyBorder="1" applyAlignment="1" applyProtection="1">
      <alignment horizontal="left" indent="1"/>
      <protection/>
    </xf>
    <xf numFmtId="178" fontId="24" fillId="0" borderId="17" xfId="0" applyNumberFormat="1" applyFont="1" applyFill="1" applyBorder="1" applyAlignment="1" applyProtection="1">
      <alignment horizontal="right"/>
      <protection/>
    </xf>
    <xf numFmtId="178" fontId="23" fillId="0" borderId="14" xfId="0" applyNumberFormat="1" applyFont="1" applyFill="1" applyBorder="1" applyAlignment="1" applyProtection="1">
      <alignment horizontal="right"/>
      <protection/>
    </xf>
    <xf numFmtId="178" fontId="23" fillId="0" borderId="15" xfId="0" applyNumberFormat="1" applyFont="1" applyFill="1" applyBorder="1" applyAlignment="1" applyProtection="1">
      <alignment horizontal="right"/>
      <protection/>
    </xf>
    <xf numFmtId="178" fontId="24" fillId="0" borderId="15" xfId="0" applyNumberFormat="1" applyFont="1" applyFill="1" applyBorder="1" applyAlignment="1" applyProtection="1">
      <alignment horizontal="right"/>
      <protection/>
    </xf>
    <xf numFmtId="180" fontId="23" fillId="0" borderId="9" xfId="42" applyNumberFormat="1" applyFont="1" applyFill="1" applyBorder="1" applyAlignment="1" applyProtection="1">
      <alignment horizontal="right"/>
      <protection/>
    </xf>
    <xf numFmtId="178" fontId="24" fillId="0" borderId="14" xfId="0" applyNumberFormat="1" applyFont="1" applyFill="1" applyBorder="1" applyAlignment="1" applyProtection="1">
      <alignment horizontal="right"/>
      <protection/>
    </xf>
    <xf numFmtId="178" fontId="24" fillId="0" borderId="17" xfId="89" applyNumberFormat="1" applyFont="1" applyFill="1" applyBorder="1">
      <alignment/>
      <protection/>
    </xf>
    <xf numFmtId="178" fontId="24" fillId="0" borderId="14" xfId="89" applyNumberFormat="1" applyFont="1" applyFill="1" applyBorder="1">
      <alignment/>
      <protection/>
    </xf>
    <xf numFmtId="189" fontId="24" fillId="0" borderId="11" xfId="92" applyNumberFormat="1" applyFont="1" applyBorder="1" applyAlignment="1" quotePrefix="1">
      <alignment horizontal="center"/>
      <protection/>
    </xf>
    <xf numFmtId="189" fontId="24" fillId="0" borderId="11" xfId="92" applyNumberFormat="1" applyFont="1" applyBorder="1" applyAlignment="1">
      <alignment horizontal="center"/>
      <protection/>
    </xf>
    <xf numFmtId="180" fontId="23" fillId="0" borderId="14" xfId="42" applyNumberFormat="1" applyFont="1" applyFill="1" applyBorder="1" applyAlignment="1" applyProtection="1" quotePrefix="1">
      <alignment horizontal="right"/>
      <protection/>
    </xf>
    <xf numFmtId="49" fontId="22" fillId="0" borderId="15" xfId="0" applyNumberFormat="1" applyFont="1" applyFill="1" applyBorder="1" applyAlignment="1" applyProtection="1">
      <alignment/>
      <protection/>
    </xf>
    <xf numFmtId="0" fontId="37" fillId="0" borderId="0" xfId="91" applyFont="1" applyFill="1" applyAlignment="1" quotePrefix="1">
      <alignment horizontal="left"/>
      <protection/>
    </xf>
    <xf numFmtId="185" fontId="39" fillId="0" borderId="0" xfId="91" applyNumberFormat="1" applyFont="1" applyFill="1">
      <alignment/>
      <protection/>
    </xf>
    <xf numFmtId="178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25" fillId="25" borderId="11" xfId="91" applyNumberFormat="1" applyFont="1" applyFill="1" applyBorder="1" applyAlignment="1">
      <alignment horizontal="center"/>
      <protection/>
    </xf>
    <xf numFmtId="187" fontId="25" fillId="25" borderId="9" xfId="91" applyNumberFormat="1" applyFont="1" applyFill="1" applyBorder="1" applyAlignment="1">
      <alignment horizontal="center"/>
      <protection/>
    </xf>
    <xf numFmtId="187" fontId="25" fillId="25" borderId="17" xfId="91" applyNumberFormat="1" applyFont="1" applyFill="1" applyBorder="1" applyAlignment="1">
      <alignment horizontal="center"/>
      <protection/>
    </xf>
    <xf numFmtId="193" fontId="25" fillId="25" borderId="11" xfId="91" applyNumberFormat="1" applyFont="1" applyFill="1" applyBorder="1" applyAlignment="1" quotePrefix="1">
      <alignment horizontal="center" vertical="center"/>
      <protection/>
    </xf>
    <xf numFmtId="187" fontId="25" fillId="25" borderId="9" xfId="91" applyNumberFormat="1" applyFont="1" applyFill="1" applyBorder="1" applyAlignment="1">
      <alignment horizontal="center" vertical="center"/>
      <protection/>
    </xf>
    <xf numFmtId="187" fontId="25" fillId="25" borderId="11" xfId="91" applyNumberFormat="1" applyFont="1" applyFill="1" applyBorder="1" applyAlignment="1">
      <alignment horizontal="center" vertical="center"/>
      <protection/>
    </xf>
    <xf numFmtId="193" fontId="25" fillId="25" borderId="14" xfId="91" applyNumberFormat="1" applyFont="1" applyFill="1" applyBorder="1" applyAlignment="1" quotePrefix="1">
      <alignment horizontal="center" vertical="center"/>
      <protection/>
    </xf>
    <xf numFmtId="187" fontId="25" fillId="25" borderId="21" xfId="91" applyNumberFormat="1" applyFont="1" applyFill="1" applyBorder="1" applyAlignment="1">
      <alignment horizontal="center"/>
      <protection/>
    </xf>
    <xf numFmtId="0" fontId="25" fillId="24" borderId="17" xfId="91" applyFont="1" applyFill="1" applyBorder="1" applyAlignment="1">
      <alignment horizontal="center" vertical="center"/>
      <protection/>
    </xf>
    <xf numFmtId="0" fontId="25" fillId="24" borderId="20" xfId="91" applyFont="1" applyFill="1" applyBorder="1" applyAlignment="1">
      <alignment horizontal="center" vertical="center" wrapText="1"/>
      <protection/>
    </xf>
    <xf numFmtId="0" fontId="25" fillId="24" borderId="17" xfId="91" applyFont="1" applyFill="1" applyBorder="1" applyAlignment="1">
      <alignment horizontal="center" vertical="center" wrapText="1"/>
      <protection/>
    </xf>
    <xf numFmtId="0" fontId="25" fillId="24" borderId="14" xfId="91" applyFont="1" applyFill="1" applyBorder="1" applyAlignment="1" quotePrefix="1">
      <alignment horizontal="center" vertical="center"/>
      <protection/>
    </xf>
    <xf numFmtId="0" fontId="25" fillId="24" borderId="21" xfId="91" applyFont="1" applyFill="1" applyBorder="1" applyAlignment="1">
      <alignment horizontal="center" vertical="center"/>
      <protection/>
    </xf>
    <xf numFmtId="0" fontId="25" fillId="24" borderId="14" xfId="91" applyFont="1" applyFill="1" applyBorder="1" applyAlignment="1">
      <alignment horizontal="center" vertical="center"/>
      <protection/>
    </xf>
    <xf numFmtId="0" fontId="22" fillId="0" borderId="23" xfId="91" applyFont="1" applyBorder="1" applyAlignment="1">
      <alignment vertical="center"/>
      <protection/>
    </xf>
    <xf numFmtId="185" fontId="22" fillId="1" borderId="24" xfId="91" applyNumberFormat="1" applyFont="1" applyFill="1" applyBorder="1" applyAlignment="1">
      <alignment horizontal="right" vertical="center"/>
      <protection/>
    </xf>
    <xf numFmtId="185" fontId="22" fillId="0" borderId="24" xfId="91" applyNumberFormat="1" applyFont="1" applyBorder="1" applyAlignment="1">
      <alignment horizontal="right" vertical="center"/>
      <protection/>
    </xf>
    <xf numFmtId="0" fontId="24" fillId="0" borderId="12" xfId="92" applyFont="1" applyBorder="1" applyAlignment="1">
      <alignment horizontal="center" vertical="center"/>
      <protection/>
    </xf>
    <xf numFmtId="190" fontId="24" fillId="0" borderId="12" xfId="92" applyNumberFormat="1" applyFont="1" applyBorder="1" applyAlignment="1">
      <alignment horizontal="right" vertical="center"/>
      <protection/>
    </xf>
    <xf numFmtId="192" fontId="24" fillId="0" borderId="12" xfId="92" applyNumberFormat="1" applyFont="1" applyBorder="1" applyAlignment="1">
      <alignment horizontal="right"/>
      <protection/>
    </xf>
    <xf numFmtId="0" fontId="24" fillId="0" borderId="0" xfId="92" applyFont="1" applyAlignment="1">
      <alignment vertical="center"/>
      <protection/>
    </xf>
    <xf numFmtId="193" fontId="22" fillId="1" borderId="12" xfId="91" applyNumberFormat="1" applyFont="1" applyFill="1" applyBorder="1" applyAlignment="1">
      <alignment horizontal="right"/>
      <protection/>
    </xf>
    <xf numFmtId="193" fontId="22" fillId="0" borderId="12" xfId="91" applyNumberFormat="1" applyFont="1" applyFill="1" applyBorder="1" applyAlignment="1">
      <alignment horizontal="right"/>
      <protection/>
    </xf>
    <xf numFmtId="193" fontId="22" fillId="1" borderId="12" xfId="91" applyNumberFormat="1" applyFont="1" applyFill="1" applyBorder="1" applyAlignment="1">
      <alignment horizontal="right" vertical="center"/>
      <protection/>
    </xf>
    <xf numFmtId="193" fontId="22" fillId="0" borderId="12" xfId="91" applyNumberFormat="1" applyFont="1" applyFill="1" applyBorder="1" applyAlignment="1">
      <alignment horizontal="right" vertical="center"/>
      <protection/>
    </xf>
    <xf numFmtId="0" fontId="22" fillId="0" borderId="12" xfId="91" applyFont="1" applyBorder="1" applyAlignment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83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2" fillId="0" borderId="0" xfId="89" applyFont="1" applyFill="1" applyBorder="1" applyAlignment="1">
      <alignment vertical="center"/>
      <protection/>
    </xf>
    <xf numFmtId="0" fontId="25" fillId="0" borderId="0" xfId="89" applyFont="1" applyFill="1" applyAlignment="1">
      <alignment vertical="center"/>
      <protection/>
    </xf>
    <xf numFmtId="0" fontId="25" fillId="0" borderId="0" xfId="89" applyFont="1" applyFill="1" applyBorder="1" applyAlignment="1">
      <alignment vertical="center"/>
      <protection/>
    </xf>
    <xf numFmtId="0" fontId="22" fillId="0" borderId="13" xfId="89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180" fontId="23" fillId="0" borderId="17" xfId="42" applyNumberFormat="1" applyFont="1" applyFill="1" applyBorder="1" applyAlignment="1" quotePrefix="1">
      <alignment horizontal="right" vertical="center"/>
    </xf>
    <xf numFmtId="0" fontId="25" fillId="0" borderId="17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82" fontId="2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82" fontId="23" fillId="0" borderId="11" xfId="0" applyNumberFormat="1" applyFont="1" applyFill="1" applyBorder="1" applyAlignment="1">
      <alignment vertical="center"/>
    </xf>
    <xf numFmtId="180" fontId="23" fillId="0" borderId="11" xfId="42" applyNumberFormat="1" applyFont="1" applyFill="1" applyBorder="1" applyAlignment="1">
      <alignment horizontal="right" vertical="center"/>
    </xf>
    <xf numFmtId="180" fontId="23" fillId="0" borderId="11" xfId="42" applyNumberFormat="1" applyFont="1" applyFill="1" applyBorder="1" applyAlignment="1">
      <alignment vertical="center"/>
    </xf>
    <xf numFmtId="180" fontId="23" fillId="0" borderId="9" xfId="42" applyNumberFormat="1" applyFont="1" applyFill="1" applyBorder="1" applyAlignment="1">
      <alignment horizontal="right" vertical="center"/>
    </xf>
    <xf numFmtId="180" fontId="23" fillId="0" borderId="11" xfId="42" applyNumberFormat="1" applyFont="1" applyFill="1" applyBorder="1" applyAlignment="1" quotePrefix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82" fontId="24" fillId="0" borderId="12" xfId="0" applyNumberFormat="1" applyFont="1" applyFill="1" applyBorder="1" applyAlignment="1">
      <alignment vertical="center"/>
    </xf>
    <xf numFmtId="180" fontId="23" fillId="0" borderId="9" xfId="42" applyNumberFormat="1" applyFont="1" applyFill="1" applyBorder="1" applyAlignment="1" quotePrefix="1">
      <alignment horizontal="right" vertical="center"/>
    </xf>
    <xf numFmtId="0" fontId="24" fillId="0" borderId="11" xfId="0" applyFont="1" applyFill="1" applyBorder="1" applyAlignment="1">
      <alignment vertical="center" wrapText="1"/>
    </xf>
    <xf numFmtId="180" fontId="23" fillId="0" borderId="9" xfId="42" applyNumberFormat="1" applyFont="1" applyFill="1" applyBorder="1" applyAlignment="1">
      <alignment vertical="center"/>
    </xf>
    <xf numFmtId="180" fontId="23" fillId="0" borderId="17" xfId="42" applyNumberFormat="1" applyFont="1" applyFill="1" applyBorder="1" applyAlignment="1">
      <alignment vertical="center"/>
    </xf>
    <xf numFmtId="182" fontId="24" fillId="0" borderId="11" xfId="89" applyNumberFormat="1" applyFont="1" applyFill="1" applyBorder="1" applyAlignment="1">
      <alignment vertical="center"/>
      <protection/>
    </xf>
    <xf numFmtId="178" fontId="23" fillId="0" borderId="9" xfId="42" applyNumberFormat="1" applyFont="1" applyFill="1" applyBorder="1" applyAlignment="1">
      <alignment vertical="center"/>
    </xf>
    <xf numFmtId="182" fontId="23" fillId="0" borderId="11" xfId="89" applyNumberFormat="1" applyFont="1" applyFill="1" applyBorder="1" applyAlignment="1">
      <alignment vertical="center"/>
      <protection/>
    </xf>
    <xf numFmtId="178" fontId="23" fillId="0" borderId="11" xfId="0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vertical="center"/>
    </xf>
    <xf numFmtId="180" fontId="23" fillId="0" borderId="21" xfId="42" applyNumberFormat="1" applyFont="1" applyFill="1" applyBorder="1" applyAlignment="1">
      <alignment horizontal="right" vertical="center"/>
    </xf>
    <xf numFmtId="180" fontId="23" fillId="0" borderId="14" xfId="42" applyNumberFormat="1" applyFont="1" applyFill="1" applyBorder="1" applyAlignment="1">
      <alignment horizontal="right" vertical="center"/>
    </xf>
    <xf numFmtId="182" fontId="0" fillId="0" borderId="0" xfId="0" applyNumberFormat="1" applyFill="1" applyAlignment="1">
      <alignment vertical="center"/>
    </xf>
    <xf numFmtId="0" fontId="22" fillId="0" borderId="13" xfId="0" applyNumberFormat="1" applyFont="1" applyFill="1" applyBorder="1" applyAlignment="1" applyProtection="1">
      <alignment wrapText="1"/>
      <protection/>
    </xf>
    <xf numFmtId="0" fontId="22" fillId="0" borderId="0" xfId="89" applyNumberFormat="1" applyFont="1" applyFill="1" applyBorder="1" applyAlignment="1" applyProtection="1">
      <alignment vertical="center" wrapText="1"/>
      <protection/>
    </xf>
    <xf numFmtId="0" fontId="23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12" xfId="0" applyFont="1" applyFill="1" applyBorder="1" applyAlignment="1" applyProtection="1">
      <alignment vertical="center"/>
      <protection/>
    </xf>
    <xf numFmtId="49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7" xfId="0" applyFont="1" applyFill="1" applyBorder="1" applyAlignment="1" applyProtection="1">
      <alignment vertical="center"/>
      <protection/>
    </xf>
    <xf numFmtId="182" fontId="24" fillId="0" borderId="15" xfId="0" applyNumberFormat="1" applyFont="1" applyFill="1" applyBorder="1" applyAlignment="1">
      <alignment vertical="center"/>
    </xf>
    <xf numFmtId="180" fontId="24" fillId="0" borderId="11" xfId="42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 applyProtection="1">
      <alignment horizontal="left" vertical="center"/>
      <protection/>
    </xf>
    <xf numFmtId="49" fontId="23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182" fontId="23" fillId="0" borderId="15" xfId="0" applyNumberFormat="1" applyFont="1" applyFill="1" applyBorder="1" applyAlignment="1">
      <alignment vertical="center"/>
    </xf>
    <xf numFmtId="180" fontId="24" fillId="0" borderId="11" xfId="42" applyNumberFormat="1" applyFont="1" applyFill="1" applyBorder="1" applyAlignment="1" quotePrefix="1">
      <alignment horizontal="right" vertical="center"/>
    </xf>
    <xf numFmtId="49" fontId="29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horizontal="left" vertical="center"/>
      <protection/>
    </xf>
    <xf numFmtId="182" fontId="29" fillId="0" borderId="11" xfId="0" applyNumberFormat="1" applyFont="1" applyFill="1" applyBorder="1" applyAlignment="1">
      <alignment vertical="center"/>
    </xf>
    <xf numFmtId="182" fontId="29" fillId="0" borderId="15" xfId="0" applyNumberFormat="1" applyFont="1" applyFill="1" applyBorder="1" applyAlignment="1">
      <alignment vertical="center"/>
    </xf>
    <xf numFmtId="180" fontId="29" fillId="0" borderId="11" xfId="42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 applyProtection="1">
      <alignment vertical="center"/>
      <protection/>
    </xf>
    <xf numFmtId="49" fontId="24" fillId="0" borderId="14" xfId="0" applyNumberFormat="1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182" fontId="24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80" fontId="24" fillId="0" borderId="14" xfId="42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2" fontId="0" fillId="0" borderId="0" xfId="0" applyNumberFormat="1" applyFont="1" applyFill="1" applyAlignment="1">
      <alignment vertical="center" wrapText="1"/>
    </xf>
    <xf numFmtId="0" fontId="22" fillId="0" borderId="13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26" fillId="0" borderId="23" xfId="0" applyNumberFormat="1" applyFont="1" applyFill="1" applyBorder="1" applyAlignment="1" applyProtection="1">
      <alignment vertical="center"/>
      <protection/>
    </xf>
    <xf numFmtId="0" fontId="26" fillId="0" borderId="22" xfId="0" applyNumberFormat="1" applyFont="1" applyFill="1" applyBorder="1" applyAlignment="1" applyProtection="1">
      <alignment vertical="center"/>
      <protection/>
    </xf>
    <xf numFmtId="0" fontId="26" fillId="0" borderId="24" xfId="0" applyNumberFormat="1" applyFont="1" applyFill="1" applyBorder="1" applyAlignment="1" applyProtection="1">
      <alignment vertical="center"/>
      <protection/>
    </xf>
    <xf numFmtId="180" fontId="23" fillId="0" borderId="12" xfId="42" applyNumberFormat="1" applyFont="1" applyFill="1" applyBorder="1" applyAlignment="1" quotePrefix="1">
      <alignment horizontal="right"/>
    </xf>
    <xf numFmtId="180" fontId="24" fillId="0" borderId="9" xfId="42" applyNumberFormat="1" applyFont="1" applyFill="1" applyBorder="1" applyAlignment="1" quotePrefix="1">
      <alignment horizontal="right"/>
    </xf>
    <xf numFmtId="180" fontId="23" fillId="0" borderId="12" xfId="42" applyNumberFormat="1" applyFont="1" applyFill="1" applyBorder="1" applyAlignment="1" applyProtection="1">
      <alignment horizontal="right"/>
      <protection/>
    </xf>
    <xf numFmtId="0" fontId="22" fillId="0" borderId="23" xfId="0" applyFont="1" applyBorder="1" applyAlignment="1">
      <alignment horizontal="centerContinuous" vertical="center"/>
    </xf>
    <xf numFmtId="186" fontId="22" fillId="0" borderId="24" xfId="0" applyNumberFormat="1" applyFont="1" applyBorder="1" applyAlignment="1">
      <alignment horizontal="centerContinuous" vertical="center"/>
    </xf>
    <xf numFmtId="0" fontId="41" fillId="0" borderId="0" xfId="92">
      <alignment/>
      <protection/>
    </xf>
    <xf numFmtId="0" fontId="55" fillId="0" borderId="0" xfId="84" applyFont="1" applyBorder="1" applyAlignment="1" applyProtection="1">
      <alignment horizontal="left" vertical="center" wrapText="1"/>
      <protection/>
    </xf>
    <xf numFmtId="0" fontId="41" fillId="0" borderId="0" xfId="92" applyAlignment="1">
      <alignment horizontal="left"/>
      <protection/>
    </xf>
    <xf numFmtId="0" fontId="46" fillId="0" borderId="0" xfId="91" applyFont="1" applyAlignment="1">
      <alignment horizontal="center"/>
      <protection/>
    </xf>
    <xf numFmtId="0" fontId="55" fillId="0" borderId="0" xfId="84" applyFont="1" applyFill="1" applyBorder="1" applyAlignment="1" applyProtection="1">
      <alignment horizontal="left" vertical="center" wrapText="1"/>
      <protection/>
    </xf>
    <xf numFmtId="0" fontId="41" fillId="0" borderId="0" xfId="92" applyFill="1">
      <alignment/>
      <protection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80" fontId="24" fillId="0" borderId="12" xfId="42" applyNumberFormat="1" applyFont="1" applyFill="1" applyBorder="1" applyAlignment="1" quotePrefix="1">
      <alignment horizontal="right"/>
    </xf>
    <xf numFmtId="0" fontId="34" fillId="0" borderId="0" xfId="0" applyFont="1" applyFill="1" applyAlignment="1">
      <alignment vertical="center"/>
    </xf>
    <xf numFmtId="0" fontId="25" fillId="0" borderId="0" xfId="92" applyFont="1" applyFill="1" applyBorder="1" applyAlignment="1">
      <alignment horizontal="left" vertical="top" wrapText="1"/>
      <protection/>
    </xf>
    <xf numFmtId="3" fontId="23" fillId="0" borderId="18" xfId="93" applyNumberFormat="1" applyFont="1" applyBorder="1" applyAlignment="1">
      <alignment horizontal="center"/>
      <protection/>
    </xf>
    <xf numFmtId="0" fontId="22" fillId="0" borderId="23" xfId="91" applyFont="1" applyBorder="1" applyAlignment="1">
      <alignment horizontal="center"/>
      <protection/>
    </xf>
    <xf numFmtId="179" fontId="23" fillId="0" borderId="11" xfId="42" applyNumberFormat="1" applyFont="1" applyFill="1" applyBorder="1" applyAlignment="1">
      <alignment vertical="center"/>
    </xf>
    <xf numFmtId="189" fontId="24" fillId="0" borderId="17" xfId="92" applyNumberFormat="1" applyFont="1" applyBorder="1" applyAlignment="1" quotePrefix="1">
      <alignment horizontal="center"/>
      <protection/>
    </xf>
    <xf numFmtId="189" fontId="24" fillId="0" borderId="14" xfId="92" applyNumberFormat="1" applyFont="1" applyBorder="1" applyAlignment="1">
      <alignment horizontal="center"/>
      <protection/>
    </xf>
    <xf numFmtId="178" fontId="23" fillId="0" borderId="11" xfId="42" applyNumberFormat="1" applyFont="1" applyFill="1" applyBorder="1" applyAlignment="1">
      <alignment horizontal="right" vertical="center"/>
    </xf>
    <xf numFmtId="200" fontId="24" fillId="0" borderId="11" xfId="45" applyNumberFormat="1" applyFont="1" applyFill="1" applyBorder="1" applyAlignment="1">
      <alignment horizontal="right"/>
    </xf>
    <xf numFmtId="200" fontId="23" fillId="0" borderId="11" xfId="42" applyNumberFormat="1" applyFont="1" applyFill="1" applyBorder="1" applyAlignment="1">
      <alignment horizontal="right"/>
    </xf>
    <xf numFmtId="180" fontId="24" fillId="0" borderId="11" xfId="42" applyNumberFormat="1" applyFont="1" applyFill="1" applyBorder="1" applyAlignment="1">
      <alignment horizontal="center"/>
    </xf>
    <xf numFmtId="180" fontId="24" fillId="0" borderId="12" xfId="42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85" fontId="25" fillId="1" borderId="14" xfId="91" applyNumberFormat="1" applyFont="1" applyFill="1" applyBorder="1" applyAlignment="1">
      <alignment horizontal="center"/>
      <protection/>
    </xf>
    <xf numFmtId="0" fontId="23" fillId="0" borderId="11" xfId="92" applyFont="1" applyBorder="1" applyAlignment="1" quotePrefix="1">
      <alignment horizontal="center"/>
      <protection/>
    </xf>
    <xf numFmtId="0" fontId="25" fillId="0" borderId="0" xfId="92" applyFont="1" applyBorder="1" applyAlignment="1">
      <alignment horizontal="left" vertical="top" wrapText="1"/>
      <protection/>
    </xf>
    <xf numFmtId="0" fontId="53" fillId="0" borderId="0" xfId="83" applyFill="1" applyBorder="1" applyAlignment="1" applyProtection="1">
      <alignment horizontal="left" vertical="center" wrapText="1"/>
      <protection/>
    </xf>
    <xf numFmtId="0" fontId="25" fillId="0" borderId="0" xfId="92" applyFont="1" applyFill="1" applyBorder="1" applyAlignment="1">
      <alignment horizontal="left" vertical="top" wrapText="1"/>
      <protection/>
    </xf>
    <xf numFmtId="199" fontId="25" fillId="0" borderId="0" xfId="92" applyNumberFormat="1" applyFont="1" applyBorder="1" applyAlignment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22" fillId="0" borderId="23" xfId="89" applyFont="1" applyFill="1" applyBorder="1" applyAlignment="1">
      <alignment horizontal="center" vertical="center"/>
      <protection/>
    </xf>
    <xf numFmtId="0" fontId="22" fillId="0" borderId="22" xfId="89" applyFont="1" applyFill="1" applyBorder="1" applyAlignment="1">
      <alignment horizontal="center" vertical="center"/>
      <protection/>
    </xf>
    <xf numFmtId="0" fontId="22" fillId="0" borderId="24" xfId="89" applyFont="1" applyFill="1" applyBorder="1" applyAlignment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89" applyFont="1" applyFill="1" applyBorder="1" applyAlignment="1" applyProtection="1">
      <alignment horizontal="center" vertical="center" wrapText="1"/>
      <protection/>
    </xf>
    <xf numFmtId="0" fontId="24" fillId="0" borderId="11" xfId="89" applyFont="1" applyFill="1" applyBorder="1" applyAlignment="1" applyProtection="1">
      <alignment horizontal="center" vertical="center" wrapText="1"/>
      <protection/>
    </xf>
    <xf numFmtId="0" fontId="24" fillId="0" borderId="14" xfId="89" applyFont="1" applyFill="1" applyBorder="1" applyAlignment="1" applyProtection="1">
      <alignment horizontal="center" vertical="center" wrapText="1"/>
      <protection/>
    </xf>
    <xf numFmtId="0" fontId="22" fillId="0" borderId="17" xfId="89" applyFont="1" applyFill="1" applyBorder="1" applyAlignment="1" applyProtection="1">
      <alignment horizontal="center" vertical="center" wrapText="1"/>
      <protection/>
    </xf>
    <xf numFmtId="0" fontId="22" fillId="0" borderId="11" xfId="89" applyFont="1" applyFill="1" applyBorder="1" applyAlignment="1" applyProtection="1">
      <alignment horizontal="center" vertical="center" wrapText="1"/>
      <protection/>
    </xf>
    <xf numFmtId="0" fontId="0" fillId="0" borderId="11" xfId="89" applyFill="1" applyBorder="1" applyAlignment="1">
      <alignment horizontal="center" vertical="center" wrapText="1"/>
      <protection/>
    </xf>
    <xf numFmtId="0" fontId="0" fillId="0" borderId="14" xfId="89" applyFill="1" applyBorder="1" applyAlignment="1">
      <alignment horizontal="center" vertical="center" wrapText="1"/>
      <protection/>
    </xf>
    <xf numFmtId="0" fontId="26" fillId="0" borderId="23" xfId="89" applyNumberFormat="1" applyFont="1" applyFill="1" applyBorder="1" applyAlignment="1" applyProtection="1">
      <alignment horizontal="center" vertical="center" wrapText="1"/>
      <protection/>
    </xf>
    <xf numFmtId="0" fontId="26" fillId="0" borderId="22" xfId="89" applyNumberFormat="1" applyFont="1" applyFill="1" applyBorder="1" applyAlignment="1" applyProtection="1">
      <alignment horizontal="center" vertical="center" wrapText="1"/>
      <protection/>
    </xf>
    <xf numFmtId="0" fontId="26" fillId="0" borderId="24" xfId="89" applyNumberFormat="1" applyFont="1" applyFill="1" applyBorder="1" applyAlignment="1" applyProtection="1">
      <alignment horizontal="center" vertical="center" wrapText="1"/>
      <protection/>
    </xf>
    <xf numFmtId="178" fontId="26" fillId="0" borderId="18" xfId="89" applyNumberFormat="1" applyFont="1" applyFill="1" applyBorder="1" applyAlignment="1" applyProtection="1">
      <alignment horizontal="center" vertical="center" wrapText="1"/>
      <protection locked="0"/>
    </xf>
    <xf numFmtId="178" fontId="26" fillId="0" borderId="16" xfId="89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left" vertical="center" wrapText="1"/>
      <protection/>
    </xf>
    <xf numFmtId="0" fontId="22" fillId="0" borderId="13" xfId="0" applyNumberFormat="1" applyFont="1" applyFill="1" applyBorder="1" applyAlignment="1" applyProtection="1">
      <alignment horizontal="right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right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/>
      <protection/>
    </xf>
    <xf numFmtId="178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4" xfId="0" applyNumberFormat="1" applyFont="1" applyFill="1" applyBorder="1" applyAlignment="1" applyProtection="1">
      <alignment horizontal="center" wrapText="1"/>
      <protection/>
    </xf>
    <xf numFmtId="0" fontId="22" fillId="0" borderId="17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5" xfId="91" applyFont="1" applyBorder="1" applyAlignment="1">
      <alignment horizontal="center" vertical="center"/>
      <protection/>
    </xf>
    <xf numFmtId="0" fontId="22" fillId="0" borderId="0" xfId="91" applyFont="1" applyBorder="1" applyAlignment="1">
      <alignment horizontal="center" vertical="center"/>
      <protection/>
    </xf>
    <xf numFmtId="0" fontId="22" fillId="0" borderId="9" xfId="91" applyFont="1" applyBorder="1" applyAlignment="1">
      <alignment horizontal="center" vertical="center"/>
      <protection/>
    </xf>
    <xf numFmtId="0" fontId="22" fillId="0" borderId="22" xfId="91" applyFont="1" applyBorder="1" applyAlignment="1">
      <alignment horizontal="center" vertical="center"/>
      <protection/>
    </xf>
    <xf numFmtId="0" fontId="22" fillId="0" borderId="24" xfId="91" applyFont="1" applyBorder="1" applyAlignment="1">
      <alignment horizontal="center" vertical="center"/>
      <protection/>
    </xf>
    <xf numFmtId="189" fontId="22" fillId="0" borderId="23" xfId="92" applyNumberFormat="1" applyFont="1" applyBorder="1" applyAlignment="1" quotePrefix="1">
      <alignment horizontal="center" vertical="center"/>
      <protection/>
    </xf>
    <xf numFmtId="189" fontId="22" fillId="0" borderId="22" xfId="92" applyNumberFormat="1" applyFont="1" applyBorder="1" applyAlignment="1">
      <alignment horizontal="center" vertical="center"/>
      <protection/>
    </xf>
    <xf numFmtId="189" fontId="22" fillId="0" borderId="24" xfId="92" applyNumberFormat="1" applyFont="1" applyBorder="1" applyAlignment="1">
      <alignment horizontal="center" vertical="center"/>
      <protection/>
    </xf>
    <xf numFmtId="189" fontId="22" fillId="0" borderId="22" xfId="92" applyNumberFormat="1" applyFont="1" applyBorder="1" applyAlignment="1" quotePrefix="1">
      <alignment horizontal="center" vertical="center"/>
      <protection/>
    </xf>
    <xf numFmtId="189" fontId="22" fillId="0" borderId="24" xfId="92" applyNumberFormat="1" applyFont="1" applyBorder="1" applyAlignment="1" quotePrefix="1">
      <alignment horizontal="center" vertical="center"/>
      <protection/>
    </xf>
    <xf numFmtId="189" fontId="24" fillId="0" borderId="23" xfId="92" applyNumberFormat="1" applyFont="1" applyBorder="1" applyAlignment="1">
      <alignment horizontal="center" vertical="center"/>
      <protection/>
    </xf>
    <xf numFmtId="189" fontId="24" fillId="0" borderId="24" xfId="92" applyNumberFormat="1" applyFont="1" applyBorder="1" applyAlignment="1">
      <alignment horizontal="center" vertical="center"/>
      <protection/>
    </xf>
    <xf numFmtId="189" fontId="24" fillId="0" borderId="23" xfId="92" applyNumberFormat="1" applyFont="1" applyBorder="1" applyAlignment="1" quotePrefix="1">
      <alignment horizontal="center" vertical="center"/>
      <protection/>
    </xf>
    <xf numFmtId="189" fontId="24" fillId="0" borderId="24" xfId="92" applyNumberFormat="1" applyFont="1" applyBorder="1" applyAlignment="1" quotePrefix="1">
      <alignment horizontal="center" vertical="center"/>
      <protection/>
    </xf>
    <xf numFmtId="187" fontId="25" fillId="0" borderId="17" xfId="91" applyNumberFormat="1" applyFont="1" applyFill="1" applyBorder="1" applyAlignment="1">
      <alignment horizontal="center" vertical="center"/>
      <protection/>
    </xf>
    <xf numFmtId="187" fontId="25" fillId="0" borderId="11" xfId="91" applyNumberFormat="1" applyFont="1" applyFill="1" applyBorder="1" applyAlignment="1">
      <alignment horizontal="center" vertical="center"/>
      <protection/>
    </xf>
    <xf numFmtId="0" fontId="37" fillId="0" borderId="0" xfId="91" applyFont="1" applyAlignment="1" quotePrefix="1">
      <alignment horizontal="left"/>
      <protection/>
    </xf>
    <xf numFmtId="2" fontId="22" fillId="0" borderId="18" xfId="91" applyNumberFormat="1" applyFont="1" applyBorder="1" applyAlignment="1" quotePrefix="1">
      <alignment horizontal="center" vertical="center" wrapText="1"/>
      <protection/>
    </xf>
    <xf numFmtId="2" fontId="22" fillId="0" borderId="15" xfId="91" applyNumberFormat="1" applyFont="1" applyBorder="1" applyAlignment="1" quotePrefix="1">
      <alignment horizontal="center" vertical="center" wrapText="1"/>
      <protection/>
    </xf>
    <xf numFmtId="2" fontId="22" fillId="0" borderId="16" xfId="91" applyNumberFormat="1" applyFont="1" applyBorder="1" applyAlignment="1" quotePrefix="1">
      <alignment horizontal="center" vertical="center" wrapText="1"/>
      <protection/>
    </xf>
    <xf numFmtId="193" fontId="22" fillId="0" borderId="23" xfId="91" applyNumberFormat="1" applyFont="1" applyBorder="1" applyAlignment="1">
      <alignment horizontal="center" vertical="center"/>
      <protection/>
    </xf>
    <xf numFmtId="193" fontId="22" fillId="0" borderId="22" xfId="91" applyNumberFormat="1" applyFont="1" applyBorder="1" applyAlignment="1">
      <alignment horizontal="center" vertical="center"/>
      <protection/>
    </xf>
    <xf numFmtId="193" fontId="22" fillId="0" borderId="24" xfId="91" applyNumberFormat="1" applyFont="1" applyBorder="1" applyAlignment="1">
      <alignment horizontal="center" vertical="center"/>
      <protection/>
    </xf>
    <xf numFmtId="193" fontId="22" fillId="0" borderId="23" xfId="91" applyNumberFormat="1" applyFont="1" applyFill="1" applyBorder="1" applyAlignment="1">
      <alignment horizontal="center" vertical="center"/>
      <protection/>
    </xf>
    <xf numFmtId="193" fontId="22" fillId="0" borderId="22" xfId="91" applyNumberFormat="1" applyFont="1" applyFill="1" applyBorder="1" applyAlignment="1">
      <alignment horizontal="center" vertical="center"/>
      <protection/>
    </xf>
    <xf numFmtId="193" fontId="22" fillId="0" borderId="24" xfId="91" applyNumberFormat="1" applyFont="1" applyFill="1" applyBorder="1" applyAlignment="1">
      <alignment horizontal="center" vertical="center"/>
      <protection/>
    </xf>
    <xf numFmtId="0" fontId="22" fillId="24" borderId="23" xfId="91" applyFont="1" applyFill="1" applyBorder="1" applyAlignment="1">
      <alignment horizontal="center" vertical="center"/>
      <protection/>
    </xf>
    <xf numFmtId="0" fontId="22" fillId="24" borderId="22" xfId="91" applyFont="1" applyFill="1" applyBorder="1" applyAlignment="1">
      <alignment horizontal="center" vertical="center"/>
      <protection/>
    </xf>
    <xf numFmtId="0" fontId="22" fillId="24" borderId="24" xfId="91" applyFont="1" applyFill="1" applyBorder="1" applyAlignment="1">
      <alignment horizontal="center" vertical="center"/>
      <protection/>
    </xf>
    <xf numFmtId="0" fontId="22" fillId="0" borderId="17" xfId="91" applyFont="1" applyFill="1" applyBorder="1" applyAlignment="1">
      <alignment horizontal="center" vertical="center" wrapText="1"/>
      <protection/>
    </xf>
    <xf numFmtId="0" fontId="22" fillId="0" borderId="11" xfId="91" applyFont="1" applyFill="1" applyBorder="1" applyAlignment="1">
      <alignment horizontal="center" vertical="center" wrapText="1"/>
      <protection/>
    </xf>
    <xf numFmtId="0" fontId="22" fillId="0" borderId="14" xfId="9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4" xfId="47"/>
    <cellStyle name="Currency" xfId="48"/>
    <cellStyle name="Currency [0]" xfId="49"/>
    <cellStyle name="Currency [0] 2" xfId="50"/>
    <cellStyle name="Currency [0] 2 2" xfId="51"/>
    <cellStyle name="Currency [0] 3" xfId="52"/>
    <cellStyle name="Currency [0] 4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0" xfId="66"/>
    <cellStyle name="Currency 21" xfId="67"/>
    <cellStyle name="Currency 22" xfId="68"/>
    <cellStyle name="Currency 3" xfId="69"/>
    <cellStyle name="Currency 4" xfId="70"/>
    <cellStyle name="Currency 5" xfId="71"/>
    <cellStyle name="Currency 6" xfId="72"/>
    <cellStyle name="Currency 7" xfId="73"/>
    <cellStyle name="Currency 8" xfId="74"/>
    <cellStyle name="Currency 9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yperlink 2" xfId="84"/>
    <cellStyle name="Input" xfId="85"/>
    <cellStyle name="Linked Cell" xfId="86"/>
    <cellStyle name="Neutral" xfId="87"/>
    <cellStyle name="Normal 2" xfId="88"/>
    <cellStyle name="Normal 2 2" xfId="89"/>
    <cellStyle name="Normal 2 2 2" xfId="90"/>
    <cellStyle name="Normal 3" xfId="91"/>
    <cellStyle name="Normal 4" xfId="92"/>
    <cellStyle name="Normal_DIG4_11B" xfId="93"/>
    <cellStyle name="Note" xfId="94"/>
    <cellStyle name="Output" xfId="95"/>
    <cellStyle name="Output Amounts" xfId="96"/>
    <cellStyle name="Output Column Headings" xfId="97"/>
    <cellStyle name="Output Line Items" xfId="98"/>
    <cellStyle name="Output Report Heading" xfId="99"/>
    <cellStyle name="Output Report Title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maywah\Desktop\Digest_Ext_Trade_Yr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amjus\AppData\Local\Microsoft\Windows\Temporary%20Internet%20Files\Content.Outlook\EDQ3JH83\Users\Admin\AppData\Local\Microsoft\Windows\Temporary%20Internet%20Files\Content.Outlook\X63OPA0W\DIGEST2007\digest2007(EX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amjus\AppData\Local\Microsoft\Windows\Temporary%20Internet%20Files\Content.Outlook\EDQ3JH83\Users\Admin\AppData\Local\Microsoft\Windows\Temporary%20Internet%20Files\Content.Outlook\X63OPA0W\digest%202007\digest2007-%202808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changeya\AppData\Local\Microsoft\Windows\INetCache\Content.Outlook\RAWU3B3I\Copy%20of%20684GYQ14_2020%2009%2009%2021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rrespondances with previous"/>
      <sheetName val="contents"/>
      <sheetName val="Table_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2">
        <row r="26">
          <cell r="G26">
            <v>7296.825207999999</v>
          </cell>
        </row>
        <row r="27">
          <cell r="G27">
            <v>-1.599933</v>
          </cell>
        </row>
        <row r="28">
          <cell r="G28">
            <v>0.073225</v>
          </cell>
        </row>
      </sheetData>
      <sheetData sheetId="8">
        <row r="15">
          <cell r="H15">
            <v>-1.599933</v>
          </cell>
        </row>
        <row r="16">
          <cell r="H16">
            <v>0.073225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smauritius.govmu.org/Documents/Statistics/By_Subject/Public_Finance/List_of_public_institutions_Aug21.pdf" TargetMode="External" /><Relationship Id="rId2" Type="http://schemas.openxmlformats.org/officeDocument/2006/relationships/hyperlink" Target="https://statsmauritius.govmu.org/Documents/Statistics/By_Subject/Public_Finance/Concepts_and_definitions.pdf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zoomScalePageLayoutView="0" workbookViewId="0" topLeftCell="A1">
      <selection activeCell="A12" sqref="A12"/>
    </sheetView>
  </sheetViews>
  <sheetFormatPr defaultColWidth="3.28125" defaultRowHeight="12.75"/>
  <cols>
    <col min="1" max="1" width="81.8515625" style="350" customWidth="1"/>
    <col min="2" max="2" width="6.8515625" style="350" customWidth="1"/>
    <col min="3" max="3" width="6.28125" style="350" customWidth="1"/>
    <col min="4" max="4" width="9.421875" style="350" customWidth="1"/>
    <col min="5" max="16384" width="3.28125" style="350" customWidth="1"/>
  </cols>
  <sheetData>
    <row r="1" spans="1:4" ht="63.75" customHeight="1">
      <c r="A1" s="374" t="s">
        <v>410</v>
      </c>
      <c r="B1" s="374"/>
      <c r="C1" s="374"/>
      <c r="D1" s="374"/>
    </row>
    <row r="2" spans="1:4" s="355" customFormat="1" ht="18.75" customHeight="1">
      <c r="A2" s="375"/>
      <c r="B2" s="375"/>
      <c r="C2" s="375"/>
      <c r="D2" s="375"/>
    </row>
    <row r="3" spans="1:4" ht="31.5" customHeight="1">
      <c r="A3" s="374" t="s">
        <v>370</v>
      </c>
      <c r="B3" s="374"/>
      <c r="C3" s="374"/>
      <c r="D3" s="374"/>
    </row>
    <row r="4" spans="1:4" s="355" customFormat="1" ht="17.25" customHeight="1">
      <c r="A4" s="188" t="s">
        <v>411</v>
      </c>
      <c r="B4" s="354"/>
      <c r="C4" s="354"/>
      <c r="D4" s="354"/>
    </row>
    <row r="5" spans="1:4" s="355" customFormat="1" ht="17.25" customHeight="1">
      <c r="A5" s="188"/>
      <c r="B5" s="354"/>
      <c r="C5" s="354"/>
      <c r="D5" s="354"/>
    </row>
    <row r="6" spans="1:4" s="355" customFormat="1" ht="17.25" customHeight="1">
      <c r="A6" s="376" t="s">
        <v>368</v>
      </c>
      <c r="B6" s="376"/>
      <c r="C6" s="376"/>
      <c r="D6" s="376"/>
    </row>
    <row r="7" spans="1:4" s="355" customFormat="1" ht="17.25" customHeight="1">
      <c r="A7" s="188" t="s">
        <v>412</v>
      </c>
      <c r="B7" s="360"/>
      <c r="C7" s="360"/>
      <c r="D7" s="360"/>
    </row>
    <row r="8" spans="1:4" ht="13.5" customHeight="1">
      <c r="A8" s="351"/>
      <c r="B8" s="351"/>
      <c r="C8" s="351"/>
      <c r="D8" s="351"/>
    </row>
    <row r="9" spans="1:4" s="352" customFormat="1" ht="15">
      <c r="A9" s="377">
        <v>44470</v>
      </c>
      <c r="B9" s="377"/>
      <c r="C9" s="377"/>
      <c r="D9" s="377"/>
    </row>
    <row r="10" ht="12.75">
      <c r="A10" s="188"/>
    </row>
  </sheetData>
  <sheetProtection/>
  <mergeCells count="5">
    <mergeCell ref="A1:D1"/>
    <mergeCell ref="A2:D2"/>
    <mergeCell ref="A3:D3"/>
    <mergeCell ref="A6:D6"/>
    <mergeCell ref="A9:D9"/>
  </mergeCells>
  <hyperlinks>
    <hyperlink ref="A7" r:id="rId1" display="https://statsmauritius.govmu.org/Documents/Statistics/By_Subject/Public_Finance/List_of_public_institutions_Aug21.pdf"/>
    <hyperlink ref="A4" r:id="rId2" display="https://statsmauritius.govmu.org/Documents/Statistics/By_Subject/Public_Finance/Concepts_and_definitions.pdf"/>
  </hyperlinks>
  <printOptions/>
  <pageMargins left="2.19" right="1" top="1" bottom="1" header="0.5" footer="0.5"/>
  <pageSetup fitToHeight="0" fitToWidth="1"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24"/>
  <sheetViews>
    <sheetView zoomScalePageLayoutView="0" workbookViewId="0" topLeftCell="A5">
      <selection activeCell="Q12" sqref="Q12"/>
    </sheetView>
  </sheetViews>
  <sheetFormatPr defaultColWidth="9.140625" defaultRowHeight="12.75"/>
  <cols>
    <col min="1" max="1" width="16.28125" style="119" customWidth="1"/>
    <col min="2" max="3" width="9.421875" style="118" customWidth="1"/>
    <col min="4" max="4" width="8.421875" style="118" customWidth="1"/>
    <col min="5" max="7" width="9.421875" style="118" customWidth="1"/>
    <col min="8" max="8" width="8.421875" style="118" customWidth="1"/>
    <col min="9" max="9" width="10.00390625" style="118" customWidth="1"/>
    <col min="10" max="12" width="9.421875" style="118" customWidth="1"/>
    <col min="13" max="13" width="10.28125" style="118" customWidth="1"/>
    <col min="14" max="16384" width="9.140625" style="119" customWidth="1"/>
  </cols>
  <sheetData>
    <row r="1" ht="15.75" customHeight="1">
      <c r="A1" s="186" t="s">
        <v>341</v>
      </c>
    </row>
    <row r="2" ht="21" customHeight="1">
      <c r="A2" s="117" t="s">
        <v>398</v>
      </c>
    </row>
    <row r="4" spans="1:13" s="121" customFormat="1" ht="21.75" customHeight="1">
      <c r="A4" s="120"/>
      <c r="B4" s="434" t="s">
        <v>353</v>
      </c>
      <c r="C4" s="437"/>
      <c r="D4" s="437"/>
      <c r="E4" s="438"/>
      <c r="F4" s="434" t="s">
        <v>366</v>
      </c>
      <c r="G4" s="435"/>
      <c r="H4" s="435"/>
      <c r="I4" s="436"/>
      <c r="J4" s="434" t="s">
        <v>399</v>
      </c>
      <c r="K4" s="435"/>
      <c r="L4" s="435"/>
      <c r="M4" s="436"/>
    </row>
    <row r="5" spans="1:13" s="121" customFormat="1" ht="21" customHeight="1">
      <c r="A5" s="122" t="s">
        <v>295</v>
      </c>
      <c r="B5" s="439" t="s">
        <v>296</v>
      </c>
      <c r="C5" s="440"/>
      <c r="D5" s="441" t="s">
        <v>297</v>
      </c>
      <c r="E5" s="442"/>
      <c r="F5" s="439" t="s">
        <v>296</v>
      </c>
      <c r="G5" s="440"/>
      <c r="H5" s="441" t="s">
        <v>297</v>
      </c>
      <c r="I5" s="442"/>
      <c r="J5" s="439" t="s">
        <v>296</v>
      </c>
      <c r="K5" s="440"/>
      <c r="L5" s="441" t="s">
        <v>297</v>
      </c>
      <c r="M5" s="442"/>
    </row>
    <row r="6" spans="1:13" s="121" customFormat="1" ht="12.75">
      <c r="A6" s="123" t="s">
        <v>298</v>
      </c>
      <c r="B6" s="364" t="s">
        <v>299</v>
      </c>
      <c r="C6" s="191" t="s">
        <v>300</v>
      </c>
      <c r="D6" s="191" t="s">
        <v>299</v>
      </c>
      <c r="E6" s="191" t="s">
        <v>300</v>
      </c>
      <c r="F6" s="234" t="s">
        <v>299</v>
      </c>
      <c r="G6" s="124" t="s">
        <v>300</v>
      </c>
      <c r="H6" s="124" t="s">
        <v>299</v>
      </c>
      <c r="I6" s="124" t="s">
        <v>300</v>
      </c>
      <c r="J6" s="234" t="s">
        <v>299</v>
      </c>
      <c r="K6" s="124" t="s">
        <v>300</v>
      </c>
      <c r="L6" s="124" t="s">
        <v>299</v>
      </c>
      <c r="M6" s="124" t="s">
        <v>300</v>
      </c>
    </row>
    <row r="7" spans="1:13" s="121" customFormat="1" ht="12.75">
      <c r="A7" s="125" t="s">
        <v>278</v>
      </c>
      <c r="B7" s="365" t="s">
        <v>271</v>
      </c>
      <c r="C7" s="192" t="s">
        <v>301</v>
      </c>
      <c r="D7" s="192" t="s">
        <v>271</v>
      </c>
      <c r="E7" s="192" t="s">
        <v>301</v>
      </c>
      <c r="F7" s="235" t="s">
        <v>271</v>
      </c>
      <c r="G7" s="126" t="s">
        <v>301</v>
      </c>
      <c r="H7" s="126" t="s">
        <v>271</v>
      </c>
      <c r="I7" s="126" t="s">
        <v>301</v>
      </c>
      <c r="J7" s="235" t="s">
        <v>271</v>
      </c>
      <c r="K7" s="126" t="s">
        <v>301</v>
      </c>
      <c r="L7" s="126" t="s">
        <v>271</v>
      </c>
      <c r="M7" s="126" t="s">
        <v>301</v>
      </c>
    </row>
    <row r="8" spans="1:13" ht="6" customHeight="1">
      <c r="A8" s="127"/>
      <c r="B8" s="193"/>
      <c r="C8" s="127"/>
      <c r="D8" s="194"/>
      <c r="E8" s="127"/>
      <c r="F8" s="128"/>
      <c r="G8" s="128"/>
      <c r="H8" s="129"/>
      <c r="I8" s="127"/>
      <c r="J8" s="128"/>
      <c r="K8" s="128"/>
      <c r="L8" s="129"/>
      <c r="M8" s="127"/>
    </row>
    <row r="9" spans="1:13" ht="18" customHeight="1">
      <c r="A9" s="373" t="s">
        <v>413</v>
      </c>
      <c r="B9" s="195">
        <v>2.3970468382952204</v>
      </c>
      <c r="C9" s="131">
        <v>2.3970468382952204</v>
      </c>
      <c r="D9" s="190">
        <v>0.6490066619124153</v>
      </c>
      <c r="E9" s="131">
        <v>0.6490066619124153</v>
      </c>
      <c r="F9" s="176">
        <v>1.6423084129660857</v>
      </c>
      <c r="G9" s="130">
        <v>1.6423084129660857</v>
      </c>
      <c r="H9" s="177">
        <v>0.4564267183355768</v>
      </c>
      <c r="I9" s="131">
        <v>0.4564267183355768</v>
      </c>
      <c r="J9" s="176">
        <v>0.4389023721185408</v>
      </c>
      <c r="K9" s="130">
        <v>0.4389023721185408</v>
      </c>
      <c r="L9" s="177">
        <v>0.06595775471286854</v>
      </c>
      <c r="M9" s="131">
        <v>0.06595775471286854</v>
      </c>
    </row>
    <row r="10" spans="1:13" ht="18" customHeight="1">
      <c r="A10" s="132" t="s">
        <v>302</v>
      </c>
      <c r="B10" s="195">
        <v>0.4621506304233185</v>
      </c>
      <c r="C10" s="131">
        <v>2.8591974687185386</v>
      </c>
      <c r="D10" s="190">
        <v>0.14748065166368768</v>
      </c>
      <c r="E10" s="131">
        <v>0.796487313576103</v>
      </c>
      <c r="F10" s="176">
        <v>1.456810942477047</v>
      </c>
      <c r="G10" s="130">
        <v>3.0991193554431327</v>
      </c>
      <c r="H10" s="177">
        <v>0.4417979677299327</v>
      </c>
      <c r="I10" s="131">
        <v>0.8982246860655094</v>
      </c>
      <c r="J10" s="176">
        <v>0.6750913605043657</v>
      </c>
      <c r="K10" s="130">
        <v>1.1139937326229066</v>
      </c>
      <c r="L10" s="177">
        <v>0.20195355130121045</v>
      </c>
      <c r="M10" s="131">
        <v>0.267911306014079</v>
      </c>
    </row>
    <row r="11" spans="1:13" ht="18" customHeight="1">
      <c r="A11" s="132" t="s">
        <v>403</v>
      </c>
      <c r="B11" s="195">
        <v>1.370151972769548</v>
      </c>
      <c r="C11" s="131">
        <v>4.229349441488086</v>
      </c>
      <c r="D11" s="190">
        <v>0.5006710055423382</v>
      </c>
      <c r="E11" s="131">
        <v>1.2971583191184413</v>
      </c>
      <c r="F11" s="176">
        <v>0.8993816750983699</v>
      </c>
      <c r="G11" s="130">
        <v>3.9985010305415027</v>
      </c>
      <c r="H11" s="177">
        <v>0.32190915349998805</v>
      </c>
      <c r="I11" s="131">
        <v>1.2201338395654975</v>
      </c>
      <c r="J11" s="176">
        <v>2.4874234013074084</v>
      </c>
      <c r="K11" s="130">
        <v>3.601417133930315</v>
      </c>
      <c r="L11" s="177">
        <v>0.8346134646088349</v>
      </c>
      <c r="M11" s="131">
        <v>1.1025247706229138</v>
      </c>
    </row>
    <row r="12" spans="1:13" ht="18" customHeight="1">
      <c r="A12" s="132" t="s">
        <v>404</v>
      </c>
      <c r="B12" s="195">
        <v>4.643559135145497</v>
      </c>
      <c r="C12" s="131">
        <v>8.872908576633584</v>
      </c>
      <c r="D12" s="190">
        <v>2.036862474640063</v>
      </c>
      <c r="E12" s="131">
        <v>3.334020793758504</v>
      </c>
      <c r="F12" s="176">
        <v>3.752107925801016</v>
      </c>
      <c r="G12" s="130">
        <v>7.750608956342519</v>
      </c>
      <c r="H12" s="177">
        <v>1.621301287345907</v>
      </c>
      <c r="I12" s="131">
        <v>2.8414351269114047</v>
      </c>
      <c r="J12" s="176">
        <v>1.907179587320185</v>
      </c>
      <c r="K12" s="130">
        <v>5.5085967212505</v>
      </c>
      <c r="L12" s="177">
        <v>0.7864636830449637</v>
      </c>
      <c r="M12" s="131">
        <v>1.8889884536678774</v>
      </c>
    </row>
    <row r="13" spans="1:13" ht="18" customHeight="1">
      <c r="A13" s="132" t="s">
        <v>405</v>
      </c>
      <c r="B13" s="195">
        <v>26.014669926650356</v>
      </c>
      <c r="C13" s="131">
        <v>34.88757850328394</v>
      </c>
      <c r="D13" s="190">
        <v>14.73722430801654</v>
      </c>
      <c r="E13" s="131">
        <v>18.071245101775045</v>
      </c>
      <c r="F13" s="176">
        <v>26.64792954843543</v>
      </c>
      <c r="G13" s="130">
        <v>34.39853850477795</v>
      </c>
      <c r="H13" s="177">
        <v>14.828409459989071</v>
      </c>
      <c r="I13" s="131">
        <v>17.669844586900474</v>
      </c>
      <c r="J13" s="176">
        <v>23.76581954789336</v>
      </c>
      <c r="K13" s="130">
        <v>29.274416269143863</v>
      </c>
      <c r="L13" s="177">
        <v>12.916207866453338</v>
      </c>
      <c r="M13" s="131">
        <v>14.805196320121215</v>
      </c>
    </row>
    <row r="14" spans="1:13" ht="18" customHeight="1">
      <c r="A14" s="132" t="s">
        <v>303</v>
      </c>
      <c r="B14" s="195">
        <v>15.347811496236636</v>
      </c>
      <c r="C14" s="131">
        <v>50.23538999952058</v>
      </c>
      <c r="D14" s="190">
        <v>11.442794177160954</v>
      </c>
      <c r="E14" s="131">
        <v>29.514039278935996</v>
      </c>
      <c r="F14" s="176">
        <v>15.052463931047406</v>
      </c>
      <c r="G14" s="130">
        <v>49.45100243582536</v>
      </c>
      <c r="H14" s="177">
        <v>10.963682342204532</v>
      </c>
      <c r="I14" s="131">
        <v>28.633526929105006</v>
      </c>
      <c r="J14" s="176">
        <v>16.368640797463293</v>
      </c>
      <c r="K14" s="130">
        <v>45.643057066607156</v>
      </c>
      <c r="L14" s="177">
        <v>11.315338358615241</v>
      </c>
      <c r="M14" s="131">
        <v>26.120534678736455</v>
      </c>
    </row>
    <row r="15" spans="1:13" ht="18" customHeight="1">
      <c r="A15" s="132" t="s">
        <v>304</v>
      </c>
      <c r="B15" s="195">
        <v>12.604631094491586</v>
      </c>
      <c r="C15" s="131">
        <v>62.840021094012165</v>
      </c>
      <c r="D15" s="190">
        <v>11.432266939692894</v>
      </c>
      <c r="E15" s="131">
        <v>40.94630621862889</v>
      </c>
      <c r="F15" s="176">
        <v>12.046093310848791</v>
      </c>
      <c r="G15" s="130">
        <v>61.49709574667415</v>
      </c>
      <c r="H15" s="177">
        <v>10.70907226882495</v>
      </c>
      <c r="I15" s="131">
        <v>39.34259919792996</v>
      </c>
      <c r="J15" s="176">
        <v>12.51522675072763</v>
      </c>
      <c r="K15" s="130">
        <v>58.158283817334784</v>
      </c>
      <c r="L15" s="177">
        <v>10.688619993023572</v>
      </c>
      <c r="M15" s="131">
        <v>36.80915467176003</v>
      </c>
    </row>
    <row r="16" spans="1:13" ht="18" customHeight="1">
      <c r="A16" s="132" t="s">
        <v>305</v>
      </c>
      <c r="B16" s="195">
        <v>9.405052974735126</v>
      </c>
      <c r="C16" s="131">
        <v>72.24507406874729</v>
      </c>
      <c r="D16" s="190">
        <v>10.184128081831997</v>
      </c>
      <c r="E16" s="131">
        <v>51.13043430046089</v>
      </c>
      <c r="F16" s="176">
        <v>9.66179501592655</v>
      </c>
      <c r="G16" s="130">
        <v>71.15889076260069</v>
      </c>
      <c r="H16" s="177">
        <v>10.138040527213619</v>
      </c>
      <c r="I16" s="131">
        <v>49.480639725143575</v>
      </c>
      <c r="J16" s="176">
        <v>11.189220855301699</v>
      </c>
      <c r="K16" s="130">
        <v>69.34750467263649</v>
      </c>
      <c r="L16" s="177">
        <v>11.276720825098984</v>
      </c>
      <c r="M16" s="131">
        <v>48.08587549685901</v>
      </c>
    </row>
    <row r="17" spans="1:13" ht="18" customHeight="1">
      <c r="A17" s="132" t="s">
        <v>306</v>
      </c>
      <c r="B17" s="195">
        <v>6.779807277434201</v>
      </c>
      <c r="C17" s="131">
        <v>79.02488134618149</v>
      </c>
      <c r="D17" s="190">
        <v>8.361232258508315</v>
      </c>
      <c r="E17" s="131">
        <v>59.49166655896921</v>
      </c>
      <c r="F17" s="176">
        <v>7.439572793704328</v>
      </c>
      <c r="G17" s="130">
        <v>78.59846355630502</v>
      </c>
      <c r="H17" s="177">
        <v>8.95610495449112</v>
      </c>
      <c r="I17" s="131">
        <v>58.4367446796347</v>
      </c>
      <c r="J17" s="176">
        <v>8.352163360950707</v>
      </c>
      <c r="K17" s="130">
        <v>77.6996680335872</v>
      </c>
      <c r="L17" s="177">
        <v>9.754101279381436</v>
      </c>
      <c r="M17" s="131">
        <v>57.83997677624045</v>
      </c>
    </row>
    <row r="18" spans="1:13" ht="18" customHeight="1">
      <c r="A18" s="132" t="s">
        <v>406</v>
      </c>
      <c r="B18" s="195">
        <v>10.16539623184237</v>
      </c>
      <c r="C18" s="131">
        <v>89.19027757802385</v>
      </c>
      <c r="D18" s="190">
        <v>14.966793295104292</v>
      </c>
      <c r="E18" s="131">
        <v>74.4584598540735</v>
      </c>
      <c r="F18" s="176">
        <v>9.74330148023234</v>
      </c>
      <c r="G18" s="130">
        <v>88.34176503653737</v>
      </c>
      <c r="H18" s="177">
        <v>13.938822325584546</v>
      </c>
      <c r="I18" s="131">
        <v>72.37556700521924</v>
      </c>
      <c r="J18" s="176">
        <v>9.480105262179075</v>
      </c>
      <c r="K18" s="130">
        <v>87.17977329576628</v>
      </c>
      <c r="L18" s="177">
        <v>13.306077203665284</v>
      </c>
      <c r="M18" s="131">
        <v>71.14605397990573</v>
      </c>
    </row>
    <row r="19" spans="1:13" ht="18" customHeight="1">
      <c r="A19" s="132" t="s">
        <v>407</v>
      </c>
      <c r="B19" s="195">
        <v>4.611918116880004</v>
      </c>
      <c r="C19" s="131">
        <v>93.80219569490386</v>
      </c>
      <c r="D19" s="190">
        <v>8.326555159683718</v>
      </c>
      <c r="E19" s="131">
        <v>82.78501501375722</v>
      </c>
      <c r="F19" s="176">
        <v>5.048716507401162</v>
      </c>
      <c r="G19" s="130">
        <v>93.39048154393853</v>
      </c>
      <c r="H19" s="177">
        <v>8.969649911391741</v>
      </c>
      <c r="I19" s="131">
        <v>81.34521691661098</v>
      </c>
      <c r="J19" s="176">
        <v>5.772682046847248</v>
      </c>
      <c r="K19" s="130">
        <v>92.95245534261353</v>
      </c>
      <c r="L19" s="177">
        <v>9.854025986427354</v>
      </c>
      <c r="M19" s="131">
        <v>81.00007996633309</v>
      </c>
    </row>
    <row r="20" spans="1:13" ht="18" customHeight="1">
      <c r="A20" s="132" t="s">
        <v>408</v>
      </c>
      <c r="B20" s="195">
        <v>2.7585215015101396</v>
      </c>
      <c r="C20" s="131">
        <v>96.560717196414</v>
      </c>
      <c r="D20" s="190">
        <v>5.86400601994553</v>
      </c>
      <c r="E20" s="131">
        <v>88.64902103370275</v>
      </c>
      <c r="F20" s="176">
        <v>2.7131347198800824</v>
      </c>
      <c r="G20" s="130">
        <v>96.10361626381862</v>
      </c>
      <c r="H20" s="177">
        <v>5.648094386129119</v>
      </c>
      <c r="I20" s="131">
        <v>86.9933113027401</v>
      </c>
      <c r="J20" s="176">
        <v>2.845426395514269</v>
      </c>
      <c r="K20" s="130">
        <v>95.7978817381278</v>
      </c>
      <c r="L20" s="177">
        <v>5.706324564260585</v>
      </c>
      <c r="M20" s="131">
        <v>86.70640453059367</v>
      </c>
    </row>
    <row r="21" spans="1:13" ht="18" customHeight="1">
      <c r="A21" s="132" t="s">
        <v>409</v>
      </c>
      <c r="B21" s="195">
        <v>3.439282803585982</v>
      </c>
      <c r="C21" s="131">
        <v>99.99999999999999</v>
      </c>
      <c r="D21" s="190">
        <v>11.350978966297262</v>
      </c>
      <c r="E21" s="131">
        <v>100.00000000000001</v>
      </c>
      <c r="F21" s="176">
        <v>3.8963837361813756</v>
      </c>
      <c r="G21" s="130">
        <v>100</v>
      </c>
      <c r="H21" s="177">
        <v>13.00668869725994</v>
      </c>
      <c r="I21" s="131">
        <v>100.00000000000003</v>
      </c>
      <c r="J21" s="176">
        <v>4.202118261872216</v>
      </c>
      <c r="K21" s="130">
        <v>100.00000000000001</v>
      </c>
      <c r="L21" s="177">
        <v>13.293595469406332</v>
      </c>
      <c r="M21" s="131">
        <v>100</v>
      </c>
    </row>
    <row r="22" spans="1:13" s="261" customFormat="1" ht="24.75" customHeight="1">
      <c r="A22" s="258" t="s">
        <v>291</v>
      </c>
      <c r="B22" s="259">
        <v>99.99999999999999</v>
      </c>
      <c r="C22" s="260"/>
      <c r="D22" s="259">
        <v>100.00000000000001</v>
      </c>
      <c r="E22" s="260"/>
      <c r="F22" s="259">
        <v>100</v>
      </c>
      <c r="G22" s="259"/>
      <c r="H22" s="259">
        <v>100.00000000000003</v>
      </c>
      <c r="I22" s="260"/>
      <c r="J22" s="259">
        <v>100.00000000000001</v>
      </c>
      <c r="K22" s="259"/>
      <c r="L22" s="259">
        <v>100</v>
      </c>
      <c r="M22" s="260"/>
    </row>
    <row r="23" spans="2:13" ht="12.7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2:13" ht="12.75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</sheetData>
  <sheetProtection/>
  <mergeCells count="9">
    <mergeCell ref="J4:M4"/>
    <mergeCell ref="B4:E4"/>
    <mergeCell ref="F4:I4"/>
    <mergeCell ref="F5:G5"/>
    <mergeCell ref="H5:I5"/>
    <mergeCell ref="J5:K5"/>
    <mergeCell ref="L5:M5"/>
    <mergeCell ref="B5:C5"/>
    <mergeCell ref="D5:E5"/>
  </mergeCells>
  <hyperlinks>
    <hyperlink ref="A1" location="'Table of Contents'!A1" display="Back to table of contents"/>
  </hyperlinks>
  <printOptions horizontalCentered="1" verticalCentered="1"/>
  <pageMargins left="0.65" right="0.65" top="0.75" bottom="0.75" header="0.25" footer="0.25"/>
  <pageSetup errors="blank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43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21.140625" style="107" customWidth="1"/>
    <col min="2" max="17" width="11.140625" style="107" customWidth="1"/>
    <col min="18" max="16384" width="9.140625" style="107" customWidth="1"/>
  </cols>
  <sheetData>
    <row r="1" ht="16.5" customHeight="1">
      <c r="A1" s="186" t="s">
        <v>341</v>
      </c>
    </row>
    <row r="2" spans="1:17" s="79" customFormat="1" ht="21" customHeight="1">
      <c r="A2" s="445" t="s">
        <v>400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="79" customFormat="1" ht="10.5" customHeight="1"/>
    <row r="4" spans="1:17" s="108" customFormat="1" ht="30" customHeight="1">
      <c r="A4" s="446" t="s">
        <v>357</v>
      </c>
      <c r="B4" s="449" t="s">
        <v>344</v>
      </c>
      <c r="C4" s="450"/>
      <c r="D4" s="450"/>
      <c r="E4" s="451"/>
      <c r="F4" s="452" t="s">
        <v>354</v>
      </c>
      <c r="G4" s="453"/>
      <c r="H4" s="453"/>
      <c r="I4" s="454"/>
      <c r="J4" s="452" t="s">
        <v>367</v>
      </c>
      <c r="K4" s="453"/>
      <c r="L4" s="453"/>
      <c r="M4" s="454"/>
      <c r="N4" s="452" t="s">
        <v>401</v>
      </c>
      <c r="O4" s="453"/>
      <c r="P4" s="453"/>
      <c r="Q4" s="454"/>
    </row>
    <row r="5" spans="1:17" s="82" customFormat="1" ht="30.75" customHeight="1">
      <c r="A5" s="447"/>
      <c r="B5" s="241" t="s">
        <v>307</v>
      </c>
      <c r="C5" s="242" t="s">
        <v>308</v>
      </c>
      <c r="D5" s="243" t="s">
        <v>309</v>
      </c>
      <c r="E5" s="443" t="s">
        <v>310</v>
      </c>
      <c r="F5" s="241" t="s">
        <v>307</v>
      </c>
      <c r="G5" s="242" t="s">
        <v>308</v>
      </c>
      <c r="H5" s="243" t="s">
        <v>309</v>
      </c>
      <c r="I5" s="443" t="s">
        <v>310</v>
      </c>
      <c r="J5" s="241" t="s">
        <v>307</v>
      </c>
      <c r="K5" s="242" t="s">
        <v>308</v>
      </c>
      <c r="L5" s="243" t="s">
        <v>309</v>
      </c>
      <c r="M5" s="443" t="s">
        <v>310</v>
      </c>
      <c r="N5" s="241" t="s">
        <v>307</v>
      </c>
      <c r="O5" s="242" t="s">
        <v>308</v>
      </c>
      <c r="P5" s="243" t="s">
        <v>309</v>
      </c>
      <c r="Q5" s="443" t="s">
        <v>310</v>
      </c>
    </row>
    <row r="6" spans="1:17" s="82" customFormat="1" ht="26.25" customHeight="1">
      <c r="A6" s="447"/>
      <c r="B6" s="244" t="s">
        <v>311</v>
      </c>
      <c r="C6" s="245" t="s">
        <v>312</v>
      </c>
      <c r="D6" s="246" t="s">
        <v>312</v>
      </c>
      <c r="E6" s="444"/>
      <c r="F6" s="244" t="s">
        <v>311</v>
      </c>
      <c r="G6" s="245" t="s">
        <v>312</v>
      </c>
      <c r="H6" s="246" t="s">
        <v>312</v>
      </c>
      <c r="I6" s="444"/>
      <c r="J6" s="244" t="s">
        <v>311</v>
      </c>
      <c r="K6" s="245" t="s">
        <v>312</v>
      </c>
      <c r="L6" s="246" t="s">
        <v>312</v>
      </c>
      <c r="M6" s="444"/>
      <c r="N6" s="244" t="s">
        <v>311</v>
      </c>
      <c r="O6" s="245" t="s">
        <v>312</v>
      </c>
      <c r="P6" s="246" t="s">
        <v>312</v>
      </c>
      <c r="Q6" s="444"/>
    </row>
    <row r="7" spans="1:17" s="82" customFormat="1" ht="18" customHeight="1">
      <c r="A7" s="448"/>
      <c r="B7" s="247"/>
      <c r="C7" s="248" t="s">
        <v>284</v>
      </c>
      <c r="D7" s="248" t="s">
        <v>284</v>
      </c>
      <c r="E7" s="248" t="s">
        <v>284</v>
      </c>
      <c r="F7" s="247"/>
      <c r="G7" s="248" t="s">
        <v>284</v>
      </c>
      <c r="H7" s="248" t="s">
        <v>284</v>
      </c>
      <c r="I7" s="248" t="s">
        <v>284</v>
      </c>
      <c r="J7" s="247"/>
      <c r="K7" s="248" t="s">
        <v>284</v>
      </c>
      <c r="L7" s="248" t="s">
        <v>284</v>
      </c>
      <c r="M7" s="248" t="s">
        <v>284</v>
      </c>
      <c r="N7" s="247"/>
      <c r="O7" s="248" t="s">
        <v>284</v>
      </c>
      <c r="P7" s="248" t="s">
        <v>284</v>
      </c>
      <c r="Q7" s="248" t="s">
        <v>284</v>
      </c>
    </row>
    <row r="8" spans="1:17" s="82" customFormat="1" ht="24" customHeight="1">
      <c r="A8" s="361" t="s">
        <v>313</v>
      </c>
      <c r="B8" s="135">
        <v>390</v>
      </c>
      <c r="C8" s="134">
        <v>14.701</v>
      </c>
      <c r="D8" s="134">
        <v>14.701</v>
      </c>
      <c r="E8" s="134">
        <v>2.205</v>
      </c>
      <c r="F8" s="135">
        <v>325</v>
      </c>
      <c r="G8" s="134">
        <v>11.259671</v>
      </c>
      <c r="H8" s="134">
        <v>10.549392</v>
      </c>
      <c r="I8" s="134">
        <v>10.228855</v>
      </c>
      <c r="J8" s="135">
        <v>337</v>
      </c>
      <c r="K8" s="134">
        <v>11.67802</v>
      </c>
      <c r="L8" s="134">
        <v>11.526858</v>
      </c>
      <c r="M8" s="134">
        <v>32.912947</v>
      </c>
      <c r="N8" s="135">
        <v>387</v>
      </c>
      <c r="O8" s="134">
        <v>13.365926</v>
      </c>
      <c r="P8" s="134">
        <v>13.214764</v>
      </c>
      <c r="Q8" s="134">
        <v>33.127093</v>
      </c>
    </row>
    <row r="9" spans="1:17" s="82" customFormat="1" ht="24" customHeight="1">
      <c r="A9" s="136" t="s">
        <v>371</v>
      </c>
      <c r="B9" s="135">
        <v>88</v>
      </c>
      <c r="C9" s="134">
        <v>7.777</v>
      </c>
      <c r="D9" s="134">
        <v>7.777</v>
      </c>
      <c r="E9" s="134">
        <v>1.166</v>
      </c>
      <c r="F9" s="135">
        <v>96</v>
      </c>
      <c r="G9" s="134">
        <v>8.361019</v>
      </c>
      <c r="H9" s="134">
        <v>7.917007</v>
      </c>
      <c r="I9" s="134">
        <v>2.280628</v>
      </c>
      <c r="J9" s="135">
        <v>115</v>
      </c>
      <c r="K9" s="134">
        <v>9.959365</v>
      </c>
      <c r="L9" s="134">
        <v>8.786579</v>
      </c>
      <c r="M9" s="134">
        <v>3.214172</v>
      </c>
      <c r="N9" s="135">
        <v>130</v>
      </c>
      <c r="O9" s="134">
        <v>11.276959</v>
      </c>
      <c r="P9" s="134">
        <v>10.026243</v>
      </c>
      <c r="Q9" s="134">
        <v>3.915687</v>
      </c>
    </row>
    <row r="10" spans="1:17" s="82" customFormat="1" ht="24" customHeight="1">
      <c r="A10" s="136" t="s">
        <v>326</v>
      </c>
      <c r="B10" s="135">
        <v>188</v>
      </c>
      <c r="C10" s="134">
        <v>23.427</v>
      </c>
      <c r="D10" s="134">
        <v>23.425</v>
      </c>
      <c r="E10" s="134">
        <v>3.513</v>
      </c>
      <c r="F10" s="135">
        <v>172</v>
      </c>
      <c r="G10" s="134">
        <v>21.057735</v>
      </c>
      <c r="H10" s="134">
        <v>19.002938</v>
      </c>
      <c r="I10" s="134">
        <v>6.42122</v>
      </c>
      <c r="J10" s="135">
        <v>165</v>
      </c>
      <c r="K10" s="134">
        <v>20.189043</v>
      </c>
      <c r="L10" s="134">
        <v>18.895587</v>
      </c>
      <c r="M10" s="134">
        <v>4.351457</v>
      </c>
      <c r="N10" s="135">
        <v>200</v>
      </c>
      <c r="O10" s="134">
        <v>24.620425</v>
      </c>
      <c r="P10" s="134">
        <v>23.296969</v>
      </c>
      <c r="Q10" s="134">
        <v>4.920848</v>
      </c>
    </row>
    <row r="11" spans="1:17" s="82" customFormat="1" ht="24" customHeight="1">
      <c r="A11" s="136" t="s">
        <v>372</v>
      </c>
      <c r="B11" s="135">
        <v>134</v>
      </c>
      <c r="C11" s="134">
        <v>23.178</v>
      </c>
      <c r="D11" s="134">
        <v>23.167</v>
      </c>
      <c r="E11" s="134">
        <v>3.443</v>
      </c>
      <c r="F11" s="135">
        <v>126</v>
      </c>
      <c r="G11" s="134">
        <v>21.916262</v>
      </c>
      <c r="H11" s="134">
        <v>21.010834</v>
      </c>
      <c r="I11" s="134">
        <v>4.197706</v>
      </c>
      <c r="J11" s="135">
        <v>123</v>
      </c>
      <c r="K11" s="134">
        <v>21.737574</v>
      </c>
      <c r="L11" s="134">
        <v>19.792702</v>
      </c>
      <c r="M11" s="134">
        <v>4.901925</v>
      </c>
      <c r="N11" s="135">
        <v>149</v>
      </c>
      <c r="O11" s="134">
        <v>26.321171</v>
      </c>
      <c r="P11" s="134">
        <v>24.376299</v>
      </c>
      <c r="Q11" s="134">
        <v>5.490694</v>
      </c>
    </row>
    <row r="12" spans="1:17" s="82" customFormat="1" ht="24" customHeight="1">
      <c r="A12" s="136" t="s">
        <v>373</v>
      </c>
      <c r="B12" s="135">
        <v>110</v>
      </c>
      <c r="C12" s="134">
        <v>24.804</v>
      </c>
      <c r="D12" s="134">
        <v>24.904</v>
      </c>
      <c r="E12" s="134">
        <v>3.735</v>
      </c>
      <c r="F12" s="135">
        <v>107</v>
      </c>
      <c r="G12" s="134">
        <v>24.049069</v>
      </c>
      <c r="H12" s="134">
        <v>22.885383</v>
      </c>
      <c r="I12" s="134">
        <v>4.308902</v>
      </c>
      <c r="J12" s="135">
        <v>100</v>
      </c>
      <c r="K12" s="134">
        <v>22.580157</v>
      </c>
      <c r="L12" s="134">
        <v>21.219992</v>
      </c>
      <c r="M12" s="134">
        <v>4.155827</v>
      </c>
      <c r="N12" s="135">
        <v>112</v>
      </c>
      <c r="O12" s="134">
        <v>25.31703</v>
      </c>
      <c r="P12" s="134">
        <v>23.956865</v>
      </c>
      <c r="Q12" s="134">
        <v>4.519037</v>
      </c>
    </row>
    <row r="13" spans="1:17" s="82" customFormat="1" ht="24" customHeight="1">
      <c r="A13" s="136" t="s">
        <v>328</v>
      </c>
      <c r="B13" s="135">
        <v>36581</v>
      </c>
      <c r="C13" s="134">
        <v>14631.469</v>
      </c>
      <c r="D13" s="134">
        <v>2833.377</v>
      </c>
      <c r="E13" s="134">
        <v>424.977</v>
      </c>
      <c r="F13" s="135">
        <v>38433</v>
      </c>
      <c r="G13" s="134">
        <v>15444.782772</v>
      </c>
      <c r="H13" s="134">
        <v>2929.080123</v>
      </c>
      <c r="I13" s="134">
        <v>443.270266</v>
      </c>
      <c r="J13" s="135">
        <v>38516</v>
      </c>
      <c r="K13" s="134">
        <v>15635.070773</v>
      </c>
      <c r="L13" s="134">
        <v>2959.062341</v>
      </c>
      <c r="M13" s="134">
        <v>305.024335</v>
      </c>
      <c r="N13" s="135">
        <v>40577</v>
      </c>
      <c r="O13" s="134">
        <v>16396.061015</v>
      </c>
      <c r="P13" s="134">
        <v>3077.882199</v>
      </c>
      <c r="Q13" s="134">
        <v>317.192499</v>
      </c>
    </row>
    <row r="14" spans="1:17" s="82" customFormat="1" ht="24" customHeight="1">
      <c r="A14" s="136" t="s">
        <v>329</v>
      </c>
      <c r="B14" s="135">
        <v>35826</v>
      </c>
      <c r="C14" s="134">
        <v>21758.312</v>
      </c>
      <c r="D14" s="134">
        <v>7443.313</v>
      </c>
      <c r="E14" s="134">
        <v>1116.376</v>
      </c>
      <c r="F14" s="135">
        <v>37180</v>
      </c>
      <c r="G14" s="134">
        <v>22650.630535</v>
      </c>
      <c r="H14" s="134">
        <v>7677.939851</v>
      </c>
      <c r="I14" s="134">
        <v>1159.485049</v>
      </c>
      <c r="J14" s="135">
        <v>39621</v>
      </c>
      <c r="K14" s="134">
        <v>24130.959442</v>
      </c>
      <c r="L14" s="134">
        <v>8151.299098</v>
      </c>
      <c r="M14" s="134">
        <v>986.075242</v>
      </c>
      <c r="N14" s="135">
        <v>40257</v>
      </c>
      <c r="O14" s="134">
        <v>24510.820928</v>
      </c>
      <c r="P14" s="134">
        <v>8299.626013</v>
      </c>
      <c r="Q14" s="134">
        <v>1004.498927</v>
      </c>
    </row>
    <row r="15" spans="1:17" s="82" customFormat="1" ht="24" customHeight="1">
      <c r="A15" s="136" t="s">
        <v>330</v>
      </c>
      <c r="B15" s="135">
        <v>15055</v>
      </c>
      <c r="C15" s="134">
        <v>12916.353</v>
      </c>
      <c r="D15" s="134">
        <v>6526.237</v>
      </c>
      <c r="E15" s="134">
        <v>978.578</v>
      </c>
      <c r="F15" s="135">
        <v>16167</v>
      </c>
      <c r="G15" s="134">
        <v>13883.32183</v>
      </c>
      <c r="H15" s="134">
        <v>6930.524817</v>
      </c>
      <c r="I15" s="134">
        <v>1042.023104</v>
      </c>
      <c r="J15" s="135">
        <v>17430</v>
      </c>
      <c r="K15" s="134">
        <v>14974.223532</v>
      </c>
      <c r="L15" s="134">
        <v>7408.809889</v>
      </c>
      <c r="M15" s="134">
        <v>1114.967334</v>
      </c>
      <c r="N15" s="135">
        <v>17616</v>
      </c>
      <c r="O15" s="134">
        <v>15133.672318</v>
      </c>
      <c r="P15" s="134">
        <v>7506.457957</v>
      </c>
      <c r="Q15" s="134">
        <v>1129.302108</v>
      </c>
    </row>
    <row r="16" spans="1:17" s="82" customFormat="1" ht="24" customHeight="1">
      <c r="A16" s="136" t="s">
        <v>331</v>
      </c>
      <c r="B16" s="135">
        <v>10454</v>
      </c>
      <c r="C16" s="134">
        <v>12568.374</v>
      </c>
      <c r="D16" s="134">
        <v>7950.175</v>
      </c>
      <c r="E16" s="134">
        <v>1192.199</v>
      </c>
      <c r="F16" s="135">
        <v>11681</v>
      </c>
      <c r="G16" s="134">
        <v>14038.765766</v>
      </c>
      <c r="H16" s="134">
        <v>8792.374425</v>
      </c>
      <c r="I16" s="134">
        <v>1330.940602</v>
      </c>
      <c r="J16" s="135">
        <v>13065</v>
      </c>
      <c r="K16" s="134">
        <v>15741.487299</v>
      </c>
      <c r="L16" s="134">
        <v>9761.721475</v>
      </c>
      <c r="M16" s="134">
        <v>1476.709897</v>
      </c>
      <c r="N16" s="135">
        <v>13252</v>
      </c>
      <c r="O16" s="134">
        <v>15966.41326</v>
      </c>
      <c r="P16" s="134">
        <v>9924.349272</v>
      </c>
      <c r="Q16" s="134">
        <v>1501.883038</v>
      </c>
    </row>
    <row r="17" spans="1:17" s="82" customFormat="1" ht="24" customHeight="1">
      <c r="A17" s="136" t="s">
        <v>332</v>
      </c>
      <c r="B17" s="135">
        <v>3697</v>
      </c>
      <c r="C17" s="134">
        <v>6351.804</v>
      </c>
      <c r="D17" s="134">
        <v>4677.384</v>
      </c>
      <c r="E17" s="134">
        <v>701.405</v>
      </c>
      <c r="F17" s="135">
        <v>4153</v>
      </c>
      <c r="G17" s="134">
        <v>7135.046313</v>
      </c>
      <c r="H17" s="134">
        <v>5210.613686</v>
      </c>
      <c r="I17" s="134">
        <v>787.412996</v>
      </c>
      <c r="J17" s="135">
        <v>4703</v>
      </c>
      <c r="K17" s="134">
        <v>8077.925426</v>
      </c>
      <c r="L17" s="134">
        <v>5846.857859</v>
      </c>
      <c r="M17" s="134">
        <v>893.703648</v>
      </c>
      <c r="N17" s="135">
        <v>4781</v>
      </c>
      <c r="O17" s="134">
        <v>8210.106856</v>
      </c>
      <c r="P17" s="134">
        <v>5954.088918</v>
      </c>
      <c r="Q17" s="134">
        <v>910.36608</v>
      </c>
    </row>
    <row r="18" spans="1:17" s="82" customFormat="1" ht="24" customHeight="1">
      <c r="A18" s="136" t="s">
        <v>374</v>
      </c>
      <c r="B18" s="135">
        <v>1941</v>
      </c>
      <c r="C18" s="134">
        <v>4327.622</v>
      </c>
      <c r="D18" s="134">
        <v>3449.808</v>
      </c>
      <c r="E18" s="134">
        <v>516.614</v>
      </c>
      <c r="F18" s="135">
        <v>2056</v>
      </c>
      <c r="G18" s="134">
        <v>4579.688299</v>
      </c>
      <c r="H18" s="134">
        <v>3613.157976</v>
      </c>
      <c r="I18" s="134">
        <v>558.404108</v>
      </c>
      <c r="J18" s="135">
        <v>2366</v>
      </c>
      <c r="K18" s="134">
        <v>5267.407099</v>
      </c>
      <c r="L18" s="134">
        <v>4120.053428</v>
      </c>
      <c r="M18" s="134">
        <v>626.51052</v>
      </c>
      <c r="N18" s="135">
        <v>2415</v>
      </c>
      <c r="O18" s="134">
        <v>5376.095513</v>
      </c>
      <c r="P18" s="134">
        <v>4212.87192</v>
      </c>
      <c r="Q18" s="134">
        <v>641.470644</v>
      </c>
    </row>
    <row r="19" spans="1:17" s="82" customFormat="1" ht="24" customHeight="1">
      <c r="A19" s="136" t="s">
        <v>375</v>
      </c>
      <c r="B19" s="135">
        <v>2998</v>
      </c>
      <c r="C19" s="134">
        <v>10198.419</v>
      </c>
      <c r="D19" s="134">
        <v>8859.995</v>
      </c>
      <c r="E19" s="134">
        <v>1327.866</v>
      </c>
      <c r="F19" s="135">
        <v>3437</v>
      </c>
      <c r="G19" s="134">
        <v>11667.347125</v>
      </c>
      <c r="H19" s="134">
        <v>10061.844924</v>
      </c>
      <c r="I19" s="134">
        <v>1569.561857</v>
      </c>
      <c r="J19" s="135">
        <v>3735</v>
      </c>
      <c r="K19" s="134">
        <v>12703.310895</v>
      </c>
      <c r="L19" s="134">
        <v>10909.426297</v>
      </c>
      <c r="M19" s="134">
        <v>1710.743132</v>
      </c>
      <c r="N19" s="135">
        <v>3807</v>
      </c>
      <c r="O19" s="134">
        <v>12942.043783</v>
      </c>
      <c r="P19" s="134">
        <v>11129.924336</v>
      </c>
      <c r="Q19" s="134">
        <v>1744.577969</v>
      </c>
    </row>
    <row r="20" spans="1:17" s="82" customFormat="1" ht="24" customHeight="1">
      <c r="A20" s="137" t="s">
        <v>314</v>
      </c>
      <c r="B20" s="135">
        <v>1478</v>
      </c>
      <c r="C20" s="134">
        <v>13824.853</v>
      </c>
      <c r="D20" s="134">
        <v>13200.395</v>
      </c>
      <c r="E20" s="134">
        <v>1964.266</v>
      </c>
      <c r="F20" s="135">
        <v>1552</v>
      </c>
      <c r="G20" s="134">
        <v>14756.38823</v>
      </c>
      <c r="H20" s="134">
        <v>14061.702687</v>
      </c>
      <c r="I20" s="134">
        <v>2607.353155</v>
      </c>
      <c r="J20" s="135">
        <v>1724</v>
      </c>
      <c r="K20" s="134">
        <v>15358.603931</v>
      </c>
      <c r="L20" s="134">
        <v>14580.592502</v>
      </c>
      <c r="M20" s="134">
        <v>2776.925347</v>
      </c>
      <c r="N20" s="135">
        <v>1762</v>
      </c>
      <c r="O20" s="134">
        <v>15668.932857</v>
      </c>
      <c r="P20" s="134">
        <v>14877.841406</v>
      </c>
      <c r="Q20" s="134">
        <v>2823.765296</v>
      </c>
    </row>
    <row r="21" spans="1:17" s="85" customFormat="1" ht="21" customHeight="1">
      <c r="A21" s="362" t="s">
        <v>291</v>
      </c>
      <c r="B21" s="262">
        <v>108940</v>
      </c>
      <c r="C21" s="263">
        <v>96671.09300000001</v>
      </c>
      <c r="D21" s="263">
        <v>55034.657999999996</v>
      </c>
      <c r="E21" s="263">
        <v>8236.342999999999</v>
      </c>
      <c r="F21" s="262">
        <v>115485</v>
      </c>
      <c r="G21" s="263">
        <v>104242.614626</v>
      </c>
      <c r="H21" s="263">
        <v>59358.604043</v>
      </c>
      <c r="I21" s="263">
        <v>9525.888448</v>
      </c>
      <c r="J21" s="262">
        <v>122000</v>
      </c>
      <c r="K21" s="263">
        <v>111975.13255600001</v>
      </c>
      <c r="L21" s="263">
        <v>63818.044607</v>
      </c>
      <c r="M21" s="263">
        <v>9940.195783</v>
      </c>
      <c r="N21" s="262">
        <v>125445</v>
      </c>
      <c r="O21" s="263">
        <v>114305.048041</v>
      </c>
      <c r="P21" s="263">
        <v>65077.913161</v>
      </c>
      <c r="Q21" s="263">
        <v>10125.029919999999</v>
      </c>
    </row>
    <row r="22" spans="3:9" ht="15.75" customHeight="1">
      <c r="C22" s="139"/>
      <c r="D22" s="139"/>
      <c r="E22" s="139"/>
      <c r="F22" s="139"/>
      <c r="G22" s="139"/>
      <c r="H22" s="139"/>
      <c r="I22" s="139"/>
    </row>
    <row r="23" spans="1:9" s="82" customFormat="1" ht="13.5" customHeight="1">
      <c r="A23" s="138" t="s">
        <v>315</v>
      </c>
      <c r="B23" s="139"/>
      <c r="C23" s="107"/>
      <c r="D23" s="107"/>
      <c r="E23" s="107"/>
      <c r="F23" s="107"/>
      <c r="G23" s="107"/>
      <c r="H23" s="107"/>
      <c r="I23" s="107"/>
    </row>
    <row r="24" spans="1:9" s="82" customFormat="1" ht="13.5" customHeight="1">
      <c r="A24" s="138" t="s">
        <v>316</v>
      </c>
      <c r="B24" s="107"/>
      <c r="C24" s="141"/>
      <c r="D24" s="141"/>
      <c r="E24" s="142"/>
      <c r="F24" s="141"/>
      <c r="G24" s="141"/>
      <c r="H24" s="141"/>
      <c r="I24" s="142"/>
    </row>
    <row r="25" spans="1:9" s="82" customFormat="1" ht="25.5" customHeight="1">
      <c r="A25" s="140"/>
      <c r="B25" s="141"/>
      <c r="C25" s="141"/>
      <c r="D25" s="141"/>
      <c r="E25" s="142"/>
      <c r="F25" s="141"/>
      <c r="G25" s="141"/>
      <c r="H25" s="141"/>
      <c r="I25" s="142"/>
    </row>
    <row r="26" spans="1:9" s="82" customFormat="1" ht="21" customHeight="1">
      <c r="A26" s="140"/>
      <c r="B26" s="141"/>
      <c r="C26" s="141"/>
      <c r="D26" s="141"/>
      <c r="E26" s="142"/>
      <c r="F26" s="141"/>
      <c r="G26" s="141"/>
      <c r="H26" s="141"/>
      <c r="I26" s="142"/>
    </row>
    <row r="27" spans="1:9" s="82" customFormat="1" ht="25.5" customHeight="1">
      <c r="A27" s="140"/>
      <c r="B27" s="141"/>
      <c r="C27" s="141"/>
      <c r="D27" s="141"/>
      <c r="E27" s="142"/>
      <c r="F27" s="141"/>
      <c r="G27" s="141"/>
      <c r="H27" s="141"/>
      <c r="I27" s="142"/>
    </row>
    <row r="28" spans="1:9" s="82" customFormat="1" ht="25.5" customHeight="1">
      <c r="A28" s="140"/>
      <c r="B28" s="141"/>
      <c r="C28" s="141"/>
      <c r="D28" s="141"/>
      <c r="E28" s="142"/>
      <c r="F28" s="141"/>
      <c r="G28" s="141"/>
      <c r="H28" s="141"/>
      <c r="I28" s="142"/>
    </row>
    <row r="29" spans="1:9" s="145" customFormat="1" ht="25.5" customHeight="1">
      <c r="A29" s="143"/>
      <c r="B29" s="144"/>
      <c r="C29" s="144"/>
      <c r="D29" s="144"/>
      <c r="E29" s="142"/>
      <c r="F29" s="144"/>
      <c r="G29" s="144"/>
      <c r="H29" s="144"/>
      <c r="I29" s="142"/>
    </row>
    <row r="30" spans="1:9" s="82" customFormat="1" ht="25.5" customHeight="1">
      <c r="A30" s="140"/>
      <c r="B30" s="141"/>
      <c r="C30" s="141"/>
      <c r="D30" s="141"/>
      <c r="E30" s="142"/>
      <c r="F30" s="141"/>
      <c r="G30" s="141"/>
      <c r="H30" s="141"/>
      <c r="I30" s="142"/>
    </row>
    <row r="31" spans="1:9" s="82" customFormat="1" ht="25.5" customHeight="1">
      <c r="A31" s="140"/>
      <c r="B31" s="141"/>
      <c r="C31" s="141"/>
      <c r="D31" s="141"/>
      <c r="E31" s="142"/>
      <c r="F31" s="141"/>
      <c r="G31" s="141"/>
      <c r="H31" s="141"/>
      <c r="I31" s="142"/>
    </row>
    <row r="32" spans="1:9" s="82" customFormat="1" ht="25.5" customHeight="1">
      <c r="A32" s="140"/>
      <c r="B32" s="141"/>
      <c r="C32" s="141"/>
      <c r="D32" s="141"/>
      <c r="E32" s="142"/>
      <c r="F32" s="141"/>
      <c r="G32" s="141"/>
      <c r="H32" s="141"/>
      <c r="I32" s="142"/>
    </row>
    <row r="33" spans="1:9" s="82" customFormat="1" ht="25.5" customHeight="1">
      <c r="A33" s="140"/>
      <c r="B33" s="141"/>
      <c r="C33" s="141"/>
      <c r="D33" s="141"/>
      <c r="E33" s="142"/>
      <c r="F33" s="141"/>
      <c r="G33" s="141"/>
      <c r="H33" s="141"/>
      <c r="I33" s="142"/>
    </row>
    <row r="34" spans="1:9" s="82" customFormat="1" ht="28.5" customHeight="1">
      <c r="A34" s="140"/>
      <c r="B34" s="141"/>
      <c r="C34" s="141"/>
      <c r="D34" s="141"/>
      <c r="E34" s="142"/>
      <c r="F34" s="141"/>
      <c r="G34" s="141"/>
      <c r="H34" s="141"/>
      <c r="I34" s="142"/>
    </row>
    <row r="35" spans="1:9" s="82" customFormat="1" ht="20.25" customHeight="1">
      <c r="A35" s="146"/>
      <c r="B35" s="141"/>
      <c r="C35" s="141"/>
      <c r="D35" s="141"/>
      <c r="E35" s="142"/>
      <c r="F35" s="141"/>
      <c r="G35" s="141"/>
      <c r="H35" s="141"/>
      <c r="I35" s="142"/>
    </row>
    <row r="36" spans="1:9" s="85" customFormat="1" ht="18" customHeight="1">
      <c r="A36" s="147"/>
      <c r="B36" s="148"/>
      <c r="C36" s="148"/>
      <c r="D36" s="148"/>
      <c r="E36" s="149"/>
      <c r="F36" s="148"/>
      <c r="G36" s="148"/>
      <c r="H36" s="148"/>
      <c r="I36" s="149"/>
    </row>
    <row r="37" spans="1:9" ht="18" customHeight="1">
      <c r="A37" s="150"/>
      <c r="B37" s="151"/>
      <c r="C37" s="151"/>
      <c r="D37" s="151"/>
      <c r="E37" s="151"/>
      <c r="F37" s="151"/>
      <c r="G37" s="151"/>
      <c r="H37" s="151"/>
      <c r="I37" s="151"/>
    </row>
    <row r="38" spans="1:9" s="82" customFormat="1" ht="20.25" customHeight="1">
      <c r="A38" s="152"/>
      <c r="B38" s="106"/>
      <c r="C38" s="106"/>
      <c r="D38" s="106"/>
      <c r="E38" s="106"/>
      <c r="F38" s="106"/>
      <c r="G38" s="106"/>
      <c r="H38" s="106"/>
      <c r="I38" s="106"/>
    </row>
    <row r="39" spans="1:9" ht="20.25" customHeight="1">
      <c r="A39" s="153"/>
      <c r="B39" s="151"/>
      <c r="C39" s="151"/>
      <c r="D39" s="151"/>
      <c r="E39" s="151"/>
      <c r="F39" s="151"/>
      <c r="G39" s="151"/>
      <c r="H39" s="151"/>
      <c r="I39" s="151"/>
    </row>
    <row r="40" spans="1:9" ht="12.75">
      <c r="A40" s="153"/>
      <c r="B40" s="151"/>
      <c r="C40" s="151"/>
      <c r="D40" s="151"/>
      <c r="E40" s="151"/>
      <c r="F40" s="151"/>
      <c r="G40" s="151"/>
      <c r="H40" s="151"/>
      <c r="I40" s="151"/>
    </row>
    <row r="41" spans="1:9" ht="12.75">
      <c r="A41" s="153"/>
      <c r="B41" s="151"/>
      <c r="C41" s="151"/>
      <c r="D41" s="151"/>
      <c r="E41" s="151"/>
      <c r="F41" s="151"/>
      <c r="G41" s="151"/>
      <c r="H41" s="151"/>
      <c r="I41" s="151"/>
    </row>
    <row r="42" spans="1:9" ht="12.75">
      <c r="A42" s="153"/>
      <c r="B42" s="151"/>
      <c r="C42" s="151"/>
      <c r="D42" s="151"/>
      <c r="E42" s="151"/>
      <c r="F42" s="151"/>
      <c r="G42" s="151"/>
      <c r="H42" s="151"/>
      <c r="I42" s="151"/>
    </row>
    <row r="43" spans="2:9" ht="12.75">
      <c r="B43" s="139"/>
      <c r="C43" s="139"/>
      <c r="D43" s="139"/>
      <c r="E43" s="139"/>
      <c r="F43" s="139"/>
      <c r="G43" s="139"/>
      <c r="H43" s="139"/>
      <c r="I43" s="139"/>
    </row>
  </sheetData>
  <sheetProtection/>
  <mergeCells count="10">
    <mergeCell ref="M5:M6"/>
    <mergeCell ref="Q5:Q6"/>
    <mergeCell ref="A2:Q2"/>
    <mergeCell ref="E5:E6"/>
    <mergeCell ref="A4:A7"/>
    <mergeCell ref="I5:I6"/>
    <mergeCell ref="B4:E4"/>
    <mergeCell ref="F4:I4"/>
    <mergeCell ref="J4:M4"/>
    <mergeCell ref="N4:Q4"/>
  </mergeCells>
  <hyperlinks>
    <hyperlink ref="A1" location="'Table of Contents'!A1" display="Back to table of contents"/>
  </hyperlinks>
  <printOptions horizontalCentered="1" verticalCentered="1"/>
  <pageMargins left="0.6" right="0.6" top="0.6" bottom="0.6" header="0.25" footer="0.25"/>
  <pageSetup errors="blank" fitToHeight="1" fitToWidth="1"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170" customWidth="1"/>
    <col min="2" max="2" width="11.140625" style="83" customWidth="1"/>
    <col min="3" max="3" width="12.140625" style="83" customWidth="1"/>
    <col min="4" max="6" width="11.140625" style="83" customWidth="1"/>
    <col min="7" max="7" width="12.28125" style="83" customWidth="1"/>
    <col min="8" max="10" width="11.140625" style="83" customWidth="1"/>
    <col min="11" max="11" width="12.28125" style="170" customWidth="1"/>
    <col min="12" max="14" width="11.140625" style="170" customWidth="1"/>
    <col min="15" max="15" width="12.140625" style="170" customWidth="1"/>
    <col min="16" max="17" width="11.140625" style="170" customWidth="1"/>
    <col min="18" max="16384" width="9.140625" style="170" customWidth="1"/>
  </cols>
  <sheetData>
    <row r="1" ht="15.75">
      <c r="A1" s="186" t="s">
        <v>341</v>
      </c>
    </row>
    <row r="2" spans="1:17" s="154" customFormat="1" ht="21" customHeight="1">
      <c r="A2" s="445" t="s">
        <v>402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2:9" s="156" customFormat="1" ht="12.75" customHeight="1">
      <c r="B3" s="155"/>
      <c r="C3" s="155"/>
      <c r="D3" s="155"/>
      <c r="E3" s="157"/>
      <c r="F3" s="155"/>
      <c r="G3" s="155"/>
      <c r="H3" s="158"/>
      <c r="I3" s="158"/>
    </row>
    <row r="4" spans="1:17" s="154" customFormat="1" ht="30" customHeight="1">
      <c r="A4" s="458" t="s">
        <v>358</v>
      </c>
      <c r="B4" s="455" t="s">
        <v>336</v>
      </c>
      <c r="C4" s="456"/>
      <c r="D4" s="456"/>
      <c r="E4" s="457"/>
      <c r="F4" s="455" t="s">
        <v>344</v>
      </c>
      <c r="G4" s="456"/>
      <c r="H4" s="456"/>
      <c r="I4" s="457"/>
      <c r="J4" s="455" t="s">
        <v>354</v>
      </c>
      <c r="K4" s="456"/>
      <c r="L4" s="456"/>
      <c r="M4" s="457"/>
      <c r="N4" s="455" t="s">
        <v>367</v>
      </c>
      <c r="O4" s="456"/>
      <c r="P4" s="456"/>
      <c r="Q4" s="457"/>
    </row>
    <row r="5" spans="1:17" s="159" customFormat="1" ht="34.5" customHeight="1">
      <c r="A5" s="459"/>
      <c r="B5" s="249" t="s">
        <v>307</v>
      </c>
      <c r="C5" s="250" t="s">
        <v>317</v>
      </c>
      <c r="D5" s="250" t="s">
        <v>318</v>
      </c>
      <c r="E5" s="251" t="s">
        <v>319</v>
      </c>
      <c r="F5" s="249" t="s">
        <v>307</v>
      </c>
      <c r="G5" s="250" t="s">
        <v>317</v>
      </c>
      <c r="H5" s="250" t="s">
        <v>318</v>
      </c>
      <c r="I5" s="251" t="s">
        <v>319</v>
      </c>
      <c r="J5" s="249" t="s">
        <v>307</v>
      </c>
      <c r="K5" s="250" t="s">
        <v>317</v>
      </c>
      <c r="L5" s="250" t="s">
        <v>318</v>
      </c>
      <c r="M5" s="251" t="s">
        <v>319</v>
      </c>
      <c r="N5" s="249" t="s">
        <v>307</v>
      </c>
      <c r="O5" s="250" t="s">
        <v>317</v>
      </c>
      <c r="P5" s="250" t="s">
        <v>318</v>
      </c>
      <c r="Q5" s="251" t="s">
        <v>319</v>
      </c>
    </row>
    <row r="6" spans="1:17" s="159" customFormat="1" ht="25.5" customHeight="1">
      <c r="A6" s="460"/>
      <c r="B6" s="252" t="s">
        <v>320</v>
      </c>
      <c r="C6" s="253" t="s">
        <v>284</v>
      </c>
      <c r="D6" s="253" t="s">
        <v>284</v>
      </c>
      <c r="E6" s="254" t="s">
        <v>284</v>
      </c>
      <c r="F6" s="252" t="s">
        <v>320</v>
      </c>
      <c r="G6" s="253" t="s">
        <v>284</v>
      </c>
      <c r="H6" s="253" t="s">
        <v>284</v>
      </c>
      <c r="I6" s="254" t="s">
        <v>284</v>
      </c>
      <c r="J6" s="252" t="s">
        <v>320</v>
      </c>
      <c r="K6" s="253" t="s">
        <v>284</v>
      </c>
      <c r="L6" s="253" t="s">
        <v>284</v>
      </c>
      <c r="M6" s="254" t="s">
        <v>284</v>
      </c>
      <c r="N6" s="252" t="s">
        <v>320</v>
      </c>
      <c r="O6" s="253" t="s">
        <v>284</v>
      </c>
      <c r="P6" s="253" t="s">
        <v>284</v>
      </c>
      <c r="Q6" s="254" t="s">
        <v>284</v>
      </c>
    </row>
    <row r="7" spans="1:17" s="154" customFormat="1" ht="25.5" customHeight="1">
      <c r="A7" s="171" t="s">
        <v>321</v>
      </c>
      <c r="B7" s="135">
        <v>206</v>
      </c>
      <c r="C7" s="160">
        <v>9</v>
      </c>
      <c r="D7" s="160">
        <v>3</v>
      </c>
      <c r="E7" s="160">
        <v>2</v>
      </c>
      <c r="F7" s="135">
        <v>228</v>
      </c>
      <c r="G7" s="160">
        <v>9.44997936286141</v>
      </c>
      <c r="H7" s="160">
        <v>8.140949868945007</v>
      </c>
      <c r="I7" s="160">
        <v>2.6132996342701613</v>
      </c>
      <c r="J7" s="135">
        <v>266</v>
      </c>
      <c r="K7" s="160">
        <v>11.532692085936436</v>
      </c>
      <c r="L7" s="160">
        <v>12.276790064673685</v>
      </c>
      <c r="M7" s="160">
        <v>2.1695029817591096</v>
      </c>
      <c r="N7" s="135">
        <v>256</v>
      </c>
      <c r="O7" s="160">
        <v>11.672439549261044</v>
      </c>
      <c r="P7" s="160">
        <v>11.99761084333333</v>
      </c>
      <c r="Q7" s="160">
        <v>1.4756376962570281</v>
      </c>
    </row>
    <row r="8" spans="1:17" s="154" customFormat="1" ht="25.5" customHeight="1">
      <c r="A8" s="171" t="s">
        <v>326</v>
      </c>
      <c r="B8" s="135">
        <v>68</v>
      </c>
      <c r="C8" s="160">
        <v>8</v>
      </c>
      <c r="D8" s="160">
        <v>2</v>
      </c>
      <c r="E8" s="160">
        <v>0.5</v>
      </c>
      <c r="F8" s="135">
        <v>89</v>
      </c>
      <c r="G8" s="160">
        <v>10.90472642373085</v>
      </c>
      <c r="H8" s="160">
        <v>28.95094406662128</v>
      </c>
      <c r="I8" s="160">
        <v>4.439909176703192</v>
      </c>
      <c r="J8" s="135">
        <v>107</v>
      </c>
      <c r="K8" s="160">
        <v>13.343817448947368</v>
      </c>
      <c r="L8" s="160">
        <v>4.2058568160230765</v>
      </c>
      <c r="M8" s="160">
        <v>1.9913048113336032</v>
      </c>
      <c r="N8" s="135">
        <v>108</v>
      </c>
      <c r="O8" s="160">
        <v>13.119011135636143</v>
      </c>
      <c r="P8" s="160">
        <v>7.420876289496384</v>
      </c>
      <c r="Q8" s="160">
        <v>1.038548004875502</v>
      </c>
    </row>
    <row r="9" spans="1:17" s="154" customFormat="1" ht="25.5" customHeight="1">
      <c r="A9" s="171" t="s">
        <v>327</v>
      </c>
      <c r="B9" s="135">
        <v>167</v>
      </c>
      <c r="C9" s="160">
        <v>33</v>
      </c>
      <c r="D9" s="160">
        <v>12</v>
      </c>
      <c r="E9" s="160">
        <v>2</v>
      </c>
      <c r="F9" s="135">
        <v>183</v>
      </c>
      <c r="G9" s="160">
        <v>36.64181259187128</v>
      </c>
      <c r="H9" s="160">
        <v>39.003441067817015</v>
      </c>
      <c r="I9" s="160">
        <v>3.5667835435776594</v>
      </c>
      <c r="J9" s="135">
        <v>217</v>
      </c>
      <c r="K9" s="160">
        <v>43.18211871223886</v>
      </c>
      <c r="L9" s="160">
        <v>17.503280244072467</v>
      </c>
      <c r="M9" s="160">
        <v>2.8260383087408907</v>
      </c>
      <c r="N9" s="135">
        <v>215</v>
      </c>
      <c r="O9" s="160">
        <v>42.37817366130402</v>
      </c>
      <c r="P9" s="160">
        <v>12.71869474263253</v>
      </c>
      <c r="Q9" s="160">
        <v>2.350993661157831</v>
      </c>
    </row>
    <row r="10" spans="1:17" s="154" customFormat="1" ht="25.5" customHeight="1">
      <c r="A10" s="171" t="s">
        <v>328</v>
      </c>
      <c r="B10" s="135">
        <v>398</v>
      </c>
      <c r="C10" s="160">
        <v>148</v>
      </c>
      <c r="D10" s="160">
        <v>49</v>
      </c>
      <c r="E10" s="160">
        <v>7</v>
      </c>
      <c r="F10" s="135">
        <v>450</v>
      </c>
      <c r="G10" s="160">
        <v>168.05879186071923</v>
      </c>
      <c r="H10" s="160">
        <v>81.98091470344777</v>
      </c>
      <c r="I10" s="160">
        <v>9.992559443496585</v>
      </c>
      <c r="J10" s="135">
        <v>447</v>
      </c>
      <c r="K10" s="160">
        <v>168.56320372836217</v>
      </c>
      <c r="L10" s="160">
        <v>45.25230477858824</v>
      </c>
      <c r="M10" s="160">
        <v>7.9744461774307</v>
      </c>
      <c r="N10" s="135">
        <v>502</v>
      </c>
      <c r="O10" s="160">
        <v>188.70927888402088</v>
      </c>
      <c r="P10" s="160">
        <v>157.78981658402085</v>
      </c>
      <c r="Q10" s="160">
        <v>11.109240709365862</v>
      </c>
    </row>
    <row r="11" spans="1:17" s="154" customFormat="1" ht="25.5" customHeight="1">
      <c r="A11" s="171" t="s">
        <v>329</v>
      </c>
      <c r="B11" s="135">
        <v>408</v>
      </c>
      <c r="C11" s="160">
        <v>252</v>
      </c>
      <c r="D11" s="160">
        <v>57</v>
      </c>
      <c r="E11" s="160">
        <v>9</v>
      </c>
      <c r="F11" s="135">
        <v>418</v>
      </c>
      <c r="G11" s="160">
        <v>259.15126261263185</v>
      </c>
      <c r="H11" s="160">
        <v>61.116285008536586</v>
      </c>
      <c r="I11" s="160">
        <v>9.531140062601203</v>
      </c>
      <c r="J11" s="135">
        <v>478</v>
      </c>
      <c r="K11" s="160">
        <v>297.73424369529033</v>
      </c>
      <c r="L11" s="160">
        <v>88.84424186795952</v>
      </c>
      <c r="M11" s="160">
        <v>10.739641349417</v>
      </c>
      <c r="N11" s="135">
        <v>529</v>
      </c>
      <c r="O11" s="160">
        <v>331.40909045237674</v>
      </c>
      <c r="P11" s="160">
        <v>81.01835272252248</v>
      </c>
      <c r="Q11" s="160">
        <v>13.198734624655826</v>
      </c>
    </row>
    <row r="12" spans="1:17" s="154" customFormat="1" ht="25.5" customHeight="1">
      <c r="A12" s="171" t="s">
        <v>330</v>
      </c>
      <c r="B12" s="135">
        <v>376</v>
      </c>
      <c r="C12" s="160">
        <v>330</v>
      </c>
      <c r="D12" s="160">
        <v>83</v>
      </c>
      <c r="E12" s="160">
        <v>11</v>
      </c>
      <c r="F12" s="135">
        <v>414</v>
      </c>
      <c r="G12" s="160">
        <v>363.97330600055017</v>
      </c>
      <c r="H12" s="160">
        <v>79.83729128209453</v>
      </c>
      <c r="I12" s="160">
        <v>11.113229688031423</v>
      </c>
      <c r="J12" s="135">
        <v>463</v>
      </c>
      <c r="K12" s="160">
        <v>406.3453570863042</v>
      </c>
      <c r="L12" s="160">
        <v>76.81042839390281</v>
      </c>
      <c r="M12" s="160">
        <v>11.537104090985135</v>
      </c>
      <c r="N12" s="135">
        <v>431</v>
      </c>
      <c r="O12" s="160">
        <v>377.15769858334534</v>
      </c>
      <c r="P12" s="160">
        <v>71.9048324610261</v>
      </c>
      <c r="Q12" s="160">
        <v>11.78353435894016</v>
      </c>
    </row>
    <row r="13" spans="1:17" s="154" customFormat="1" ht="25.5" customHeight="1">
      <c r="A13" s="171" t="s">
        <v>331</v>
      </c>
      <c r="B13" s="135">
        <v>652</v>
      </c>
      <c r="C13" s="160">
        <v>810</v>
      </c>
      <c r="D13" s="160">
        <v>152</v>
      </c>
      <c r="E13" s="160">
        <v>20</v>
      </c>
      <c r="F13" s="135">
        <v>778</v>
      </c>
      <c r="G13" s="160">
        <v>963.3112909939807</v>
      </c>
      <c r="H13" s="160">
        <v>170.36740233547266</v>
      </c>
      <c r="I13" s="160">
        <v>24.478769256156486</v>
      </c>
      <c r="J13" s="135">
        <v>880</v>
      </c>
      <c r="K13" s="160">
        <v>1099.1235872970426</v>
      </c>
      <c r="L13" s="160">
        <v>306.45501733079766</v>
      </c>
      <c r="M13" s="160">
        <v>33.215158841281884</v>
      </c>
      <c r="N13" s="135">
        <v>889</v>
      </c>
      <c r="O13" s="160">
        <v>1109.6018936217142</v>
      </c>
      <c r="P13" s="160">
        <v>221.12789527136866</v>
      </c>
      <c r="Q13" s="160">
        <v>33.96582877515019</v>
      </c>
    </row>
    <row r="14" spans="1:17" s="154" customFormat="1" ht="25.5" customHeight="1">
      <c r="A14" s="171" t="s">
        <v>332</v>
      </c>
      <c r="B14" s="135">
        <v>602</v>
      </c>
      <c r="C14" s="160">
        <v>1051</v>
      </c>
      <c r="D14" s="160">
        <v>180</v>
      </c>
      <c r="E14" s="160">
        <v>25</v>
      </c>
      <c r="F14" s="135">
        <v>611</v>
      </c>
      <c r="G14" s="160">
        <v>1058.119647066055</v>
      </c>
      <c r="H14" s="160">
        <v>198.17930105935957</v>
      </c>
      <c r="I14" s="160">
        <v>28.3711520375172</v>
      </c>
      <c r="J14" s="135">
        <v>752</v>
      </c>
      <c r="K14" s="160">
        <v>1314.6004609415754</v>
      </c>
      <c r="L14" s="160">
        <v>260.2622382552338</v>
      </c>
      <c r="M14" s="160">
        <v>33.4358897411179</v>
      </c>
      <c r="N14" s="135">
        <v>837</v>
      </c>
      <c r="O14" s="160">
        <v>1454.6677570695208</v>
      </c>
      <c r="P14" s="160">
        <v>246.24526593796057</v>
      </c>
      <c r="Q14" s="160">
        <v>33.805835016801204</v>
      </c>
    </row>
    <row r="15" spans="1:17" s="154" customFormat="1" ht="25.5" customHeight="1">
      <c r="A15" s="171" t="s">
        <v>333</v>
      </c>
      <c r="B15" s="135">
        <v>2250</v>
      </c>
      <c r="C15" s="160">
        <v>7450</v>
      </c>
      <c r="D15" s="160">
        <v>1302</v>
      </c>
      <c r="E15" s="160">
        <v>158</v>
      </c>
      <c r="F15" s="135">
        <v>2678</v>
      </c>
      <c r="G15" s="160">
        <v>8902.862195778758</v>
      </c>
      <c r="H15" s="160">
        <v>1657.6402038754143</v>
      </c>
      <c r="I15" s="160">
        <v>185.4387194713405</v>
      </c>
      <c r="J15" s="135">
        <v>3115</v>
      </c>
      <c r="K15" s="160">
        <v>10436.992790873535</v>
      </c>
      <c r="L15" s="160">
        <v>1712.534136047323</v>
      </c>
      <c r="M15" s="160">
        <v>203.64928514682057</v>
      </c>
      <c r="N15" s="135">
        <v>3212</v>
      </c>
      <c r="O15" s="160">
        <v>10806.8221940694</v>
      </c>
      <c r="P15" s="160">
        <v>1626.6438185997313</v>
      </c>
      <c r="Q15" s="160">
        <v>209.58608010553255</v>
      </c>
    </row>
    <row r="16" spans="1:17" s="154" customFormat="1" ht="25.5" customHeight="1">
      <c r="A16" s="171" t="s">
        <v>334</v>
      </c>
      <c r="B16" s="135">
        <v>1544</v>
      </c>
      <c r="C16" s="160">
        <v>10954</v>
      </c>
      <c r="D16" s="160">
        <v>1936</v>
      </c>
      <c r="E16" s="160">
        <v>190</v>
      </c>
      <c r="F16" s="135">
        <v>1770</v>
      </c>
      <c r="G16" s="160">
        <v>12384.908019722061</v>
      </c>
      <c r="H16" s="160">
        <v>1973.878345635212</v>
      </c>
      <c r="I16" s="160">
        <v>215.60914041270382</v>
      </c>
      <c r="J16" s="135">
        <v>2075</v>
      </c>
      <c r="K16" s="160">
        <v>14408.133772378831</v>
      </c>
      <c r="L16" s="160">
        <v>2371.194454267839</v>
      </c>
      <c r="M16" s="160">
        <v>248.91593855189402</v>
      </c>
      <c r="N16" s="135">
        <v>2285</v>
      </c>
      <c r="O16" s="160">
        <v>15938.917011017116</v>
      </c>
      <c r="P16" s="160">
        <v>2830.248873685543</v>
      </c>
      <c r="Q16" s="160">
        <v>316.2589482639207</v>
      </c>
    </row>
    <row r="17" spans="1:17" s="161" customFormat="1" ht="25.5" customHeight="1">
      <c r="A17" s="171" t="s">
        <v>322</v>
      </c>
      <c r="B17" s="135">
        <v>4472</v>
      </c>
      <c r="C17" s="160">
        <v>1917222</v>
      </c>
      <c r="D17" s="160">
        <v>185848</v>
      </c>
      <c r="E17" s="160">
        <v>11869</v>
      </c>
      <c r="F17" s="135">
        <v>4936</v>
      </c>
      <c r="G17" s="160">
        <v>2286607.102100253</v>
      </c>
      <c r="H17" s="160">
        <v>229415.8102008198</v>
      </c>
      <c r="I17" s="160">
        <v>12892.860366925368</v>
      </c>
      <c r="J17" s="135">
        <v>5477</v>
      </c>
      <c r="K17" s="160">
        <v>1878141.8476226728</v>
      </c>
      <c r="L17" s="160">
        <v>248106.67891905716</v>
      </c>
      <c r="M17" s="160">
        <v>14828.39632554551</v>
      </c>
      <c r="N17" s="135">
        <v>5693</v>
      </c>
      <c r="O17" s="160">
        <v>1538000.6749681085</v>
      </c>
      <c r="P17" s="160">
        <v>284374.75444886275</v>
      </c>
      <c r="Q17" s="160">
        <v>13932.298139175868</v>
      </c>
    </row>
    <row r="18" spans="1:17" s="161" customFormat="1" ht="25.5" customHeight="1">
      <c r="A18" s="172" t="s">
        <v>323</v>
      </c>
      <c r="B18" s="135">
        <v>112</v>
      </c>
      <c r="C18" s="162" t="s">
        <v>324</v>
      </c>
      <c r="D18" s="160">
        <v>406</v>
      </c>
      <c r="E18" s="160">
        <v>15</v>
      </c>
      <c r="F18" s="135">
        <v>86</v>
      </c>
      <c r="G18" s="162" t="s">
        <v>324</v>
      </c>
      <c r="H18" s="160">
        <v>328.92243719063185</v>
      </c>
      <c r="I18" s="160">
        <v>16.061184928759385</v>
      </c>
      <c r="J18" s="135">
        <v>149</v>
      </c>
      <c r="K18" s="162" t="s">
        <v>324</v>
      </c>
      <c r="L18" s="160">
        <v>977.1525041748813</v>
      </c>
      <c r="M18" s="160">
        <v>37.99901207927383</v>
      </c>
      <c r="N18" s="135">
        <v>164</v>
      </c>
      <c r="O18" s="162" t="s">
        <v>324</v>
      </c>
      <c r="P18" s="160">
        <v>562.5685426993343</v>
      </c>
      <c r="Q18" s="160">
        <v>29.48489160908192</v>
      </c>
    </row>
    <row r="19" spans="1:17" s="163" customFormat="1" ht="35.25" customHeight="1">
      <c r="A19" s="266" t="s">
        <v>291</v>
      </c>
      <c r="B19" s="264">
        <v>11255</v>
      </c>
      <c r="C19" s="265">
        <v>1938267</v>
      </c>
      <c r="D19" s="265">
        <v>190030</v>
      </c>
      <c r="E19" s="265">
        <v>12308.5</v>
      </c>
      <c r="F19" s="264">
        <v>12641</v>
      </c>
      <c r="G19" s="265">
        <v>2310764.483132666</v>
      </c>
      <c r="H19" s="265">
        <v>234043.82771691342</v>
      </c>
      <c r="I19" s="265">
        <v>13404.076254580526</v>
      </c>
      <c r="J19" s="264">
        <v>14426</v>
      </c>
      <c r="K19" s="265">
        <v>1906341.3996669208</v>
      </c>
      <c r="L19" s="265">
        <v>253979.17017129846</v>
      </c>
      <c r="M19" s="265">
        <v>15422.849647625564</v>
      </c>
      <c r="N19" s="264">
        <v>15121</v>
      </c>
      <c r="O19" s="265">
        <v>1568275.1295161522</v>
      </c>
      <c r="P19" s="265">
        <v>290204.4390286997</v>
      </c>
      <c r="Q19" s="265">
        <v>14596.356412001605</v>
      </c>
    </row>
    <row r="20" spans="1:9" s="164" customFormat="1" ht="18" customHeight="1">
      <c r="A20" s="165" t="s">
        <v>325</v>
      </c>
      <c r="B20" s="167"/>
      <c r="C20" s="165"/>
      <c r="E20" s="166"/>
      <c r="F20" s="167"/>
      <c r="G20" s="165"/>
      <c r="H20" s="168"/>
      <c r="I20" s="165"/>
    </row>
    <row r="21" spans="1:9" s="154" customFormat="1" ht="18" customHeight="1">
      <c r="A21" s="165" t="s">
        <v>316</v>
      </c>
      <c r="B21" s="138"/>
      <c r="C21" s="165"/>
      <c r="D21" s="165"/>
      <c r="E21" s="165"/>
      <c r="F21" s="167"/>
      <c r="G21" s="165"/>
      <c r="H21" s="168"/>
      <c r="I21" s="165"/>
    </row>
    <row r="22" spans="1:6" s="154" customFormat="1" ht="15" customHeight="1">
      <c r="A22" s="161" t="s">
        <v>335</v>
      </c>
      <c r="B22" s="161"/>
      <c r="C22" s="161"/>
      <c r="F22" s="169"/>
    </row>
  </sheetData>
  <sheetProtection/>
  <mergeCells count="6">
    <mergeCell ref="B4:E4"/>
    <mergeCell ref="F4:I4"/>
    <mergeCell ref="A4:A6"/>
    <mergeCell ref="J4:M4"/>
    <mergeCell ref="N4:Q4"/>
    <mergeCell ref="A2:Q2"/>
  </mergeCells>
  <hyperlinks>
    <hyperlink ref="A1" location="'Table of Contents'!A1" display="Back to table of contents"/>
  </hyperlinks>
  <printOptions horizontalCentered="1" verticalCentered="1"/>
  <pageMargins left="0.75" right="0.75" top="0.65" bottom="0.65" header="0.25" footer="0.25"/>
  <pageSetup errors="blank"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94.421875" style="178" bestFit="1" customWidth="1"/>
    <col min="2" max="2" width="70.00390625" style="178" customWidth="1"/>
    <col min="3" max="16384" width="9.140625" style="178" customWidth="1"/>
  </cols>
  <sheetData>
    <row r="1" ht="15.75" customHeight="1">
      <c r="A1" s="353" t="s">
        <v>340</v>
      </c>
    </row>
    <row r="2" ht="8.25" customHeight="1">
      <c r="B2" s="185"/>
    </row>
    <row r="3" spans="1:2" ht="19.5" customHeight="1">
      <c r="A3" s="224" t="s">
        <v>376</v>
      </c>
      <c r="B3" s="224"/>
    </row>
    <row r="4" spans="1:2" ht="15.75" customHeight="1">
      <c r="A4" s="180" t="s">
        <v>377</v>
      </c>
      <c r="B4" s="181"/>
    </row>
    <row r="5" spans="1:2" ht="15.75" customHeight="1">
      <c r="A5" s="187" t="s">
        <v>378</v>
      </c>
      <c r="B5" s="181"/>
    </row>
    <row r="6" spans="1:2" ht="15.75" customHeight="1">
      <c r="A6" s="187" t="s">
        <v>379</v>
      </c>
      <c r="B6" s="181"/>
    </row>
    <row r="7" spans="1:2" ht="15.75" customHeight="1">
      <c r="A7" s="187" t="s">
        <v>380</v>
      </c>
      <c r="B7" s="181"/>
    </row>
    <row r="8" spans="1:2" ht="15.75" customHeight="1">
      <c r="A8" s="187" t="s">
        <v>381</v>
      </c>
      <c r="B8" s="181"/>
    </row>
    <row r="9" spans="1:2" ht="15.75" customHeight="1">
      <c r="A9" s="187" t="s">
        <v>382</v>
      </c>
      <c r="B9" s="181"/>
    </row>
    <row r="10" spans="1:2" ht="15.75" customHeight="1">
      <c r="A10" s="187" t="s">
        <v>383</v>
      </c>
      <c r="B10" s="181"/>
    </row>
    <row r="11" spans="1:2" ht="15.75" customHeight="1">
      <c r="A11" s="180"/>
      <c r="B11" s="181"/>
    </row>
    <row r="12" spans="1:2" s="183" customFormat="1" ht="15.75" customHeight="1">
      <c r="A12" s="179" t="s">
        <v>343</v>
      </c>
      <c r="B12" s="178"/>
    </row>
    <row r="13" spans="1:2" s="183" customFormat="1" ht="15.75" customHeight="1">
      <c r="A13" s="188" t="s">
        <v>384</v>
      </c>
      <c r="B13" s="178"/>
    </row>
    <row r="14" spans="1:2" s="183" customFormat="1" ht="15.75" customHeight="1">
      <c r="A14" s="188" t="s">
        <v>385</v>
      </c>
      <c r="B14" s="178"/>
    </row>
    <row r="15" spans="1:2" s="183" customFormat="1" ht="15.75" customHeight="1">
      <c r="A15" s="178"/>
      <c r="B15" s="178"/>
    </row>
    <row r="16" ht="15.75" customHeight="1">
      <c r="A16" s="179" t="s">
        <v>339</v>
      </c>
    </row>
    <row r="17" spans="1:2" ht="15.75" customHeight="1">
      <c r="A17" s="188" t="s">
        <v>386</v>
      </c>
      <c r="B17" s="184"/>
    </row>
    <row r="18" spans="1:2" ht="15.75" customHeight="1">
      <c r="A18" s="188" t="s">
        <v>387</v>
      </c>
      <c r="B18" s="184"/>
    </row>
    <row r="19" spans="1:2" ht="15.75" customHeight="1">
      <c r="A19" s="182"/>
      <c r="B19" s="181"/>
    </row>
    <row r="20" ht="15.75" customHeight="1"/>
    <row r="21" ht="15.75" customHeight="1"/>
    <row r="22" ht="13.5" customHeight="1"/>
    <row r="23" ht="13.5" customHeight="1"/>
    <row r="24" ht="13.5" customHeight="1">
      <c r="B24" s="178" t="s">
        <v>268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hyperlinks>
    <hyperlink ref="A5" location="'CGG 2019-2020 SOGO Tb 1.1'!Print_Area" display="Table   1.1 - Statement of Government Operations, 2019-2020"/>
    <hyperlink ref="A6" location="'CGG 2019-2020 Rev Tb 1.2 '!Print_Area" display="Table   1.2 - Revenue, 2019-2020"/>
    <hyperlink ref="A7" location="'CGG 2019-2020 ExpTb 1.3 '!Print_Area" display="Table   1.3 - Expense, 2019-2020"/>
    <hyperlink ref="A9" location="'CGG 2019-2020 outlaysTb 1.5'!Print_Area" display="Table   1.5 - Expenditure by Functions of Government, 2019-2020"/>
    <hyperlink ref="A10" location="'CGG 2019-2020 FA &amp; Ls Tb 1.6'!Print_Area" display="Table   1.6 - Transactions in Financial Assets and Liabilities by sector, 2019-2020"/>
    <hyperlink ref="A13" location="'PS 2.1'!Print_Area" display="Table   2.1 - Employment and wages &amp; salaries in the public sector, 2017/18 - 2020/21"/>
    <hyperlink ref="A17" location="'3.1'!Print_Area" display="Table   3.1 - Income tax - Individuals - Analysis by range of net income, years of assessment, 2017/18- 2020/21"/>
    <hyperlink ref="A18" location="' 3.2'!Print_Area" display="Table   3.2 - Income tax - Companies - Analysis by range of gross income, years of assessment, 2016/17 - 2019/20"/>
    <hyperlink ref="A14" location="'PS 2.2'!Print_Area" display="Table   2.2 - Percentage distribution of employees and wages/salaries in the public sector, 2018 - 2020"/>
    <hyperlink ref="A8" location="'CGG 2019-2020 TAL Tb 1.4 '!Print_Area" display="Table   1.4 - Transactions in Assets and Liabilities, 2019-2020"/>
  </hyperlinks>
  <printOptions/>
  <pageMargins left="0.5" right="0.18" top="0.45" bottom="0.36" header="0.58" footer="0.19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I45"/>
  <sheetViews>
    <sheetView zoomScale="106" zoomScaleNormal="106" zoomScalePageLayoutView="0" workbookViewId="0" topLeftCell="A5">
      <selection activeCell="L37" sqref="L37"/>
    </sheetView>
  </sheetViews>
  <sheetFormatPr defaultColWidth="9.140625" defaultRowHeight="12.75"/>
  <cols>
    <col min="1" max="1" width="6.57421875" style="269" customWidth="1"/>
    <col min="2" max="2" width="38.421875" style="269" customWidth="1"/>
    <col min="3" max="4" width="13.00390625" style="269" customWidth="1"/>
    <col min="5" max="5" width="14.7109375" style="269" customWidth="1"/>
    <col min="6" max="8" width="13.00390625" style="269" customWidth="1"/>
    <col min="9" max="9" width="14.28125" style="269" customWidth="1"/>
    <col min="10" max="16384" width="9.140625" style="269" customWidth="1"/>
  </cols>
  <sheetData>
    <row r="1" ht="15.75" customHeight="1">
      <c r="A1" s="268" t="s">
        <v>341</v>
      </c>
    </row>
    <row r="2" s="271" customFormat="1" ht="16.5" customHeight="1">
      <c r="A2" s="270" t="s">
        <v>388</v>
      </c>
    </row>
    <row r="3" s="271" customFormat="1" ht="16.5" customHeight="1">
      <c r="A3" s="270" t="s">
        <v>263</v>
      </c>
    </row>
    <row r="4" spans="1:9" s="271" customFormat="1" ht="12" customHeight="1">
      <c r="A4" s="270"/>
      <c r="C4" s="272"/>
      <c r="D4" s="272"/>
      <c r="E4" s="273"/>
      <c r="F4" s="272"/>
      <c r="G4" s="274"/>
      <c r="H4" s="274"/>
      <c r="I4" s="275" t="s">
        <v>143</v>
      </c>
    </row>
    <row r="5" spans="1:9" s="271" customFormat="1" ht="18.75" customHeight="1">
      <c r="A5" s="384" t="s">
        <v>260</v>
      </c>
      <c r="B5" s="387" t="s">
        <v>258</v>
      </c>
      <c r="C5" s="379" t="s">
        <v>389</v>
      </c>
      <c r="D5" s="380"/>
      <c r="E5" s="380"/>
      <c r="F5" s="380"/>
      <c r="G5" s="380"/>
      <c r="H5" s="380"/>
      <c r="I5" s="381"/>
    </row>
    <row r="6" spans="1:9" s="271" customFormat="1" ht="18.75" customHeight="1">
      <c r="A6" s="385"/>
      <c r="B6" s="388"/>
      <c r="C6" s="379" t="s">
        <v>369</v>
      </c>
      <c r="D6" s="380"/>
      <c r="E6" s="380"/>
      <c r="F6" s="380"/>
      <c r="G6" s="380"/>
      <c r="H6" s="380"/>
      <c r="I6" s="381"/>
    </row>
    <row r="7" spans="1:9" s="271" customFormat="1" ht="21" customHeight="1">
      <c r="A7" s="385"/>
      <c r="B7" s="389"/>
      <c r="C7" s="391" t="s">
        <v>359</v>
      </c>
      <c r="D7" s="392"/>
      <c r="E7" s="393"/>
      <c r="F7" s="394" t="s">
        <v>274</v>
      </c>
      <c r="G7" s="396" t="s">
        <v>275</v>
      </c>
      <c r="H7" s="396" t="s">
        <v>276</v>
      </c>
      <c r="I7" s="382" t="s">
        <v>277</v>
      </c>
    </row>
    <row r="8" spans="1:9" s="271" customFormat="1" ht="58.5" customHeight="1">
      <c r="A8" s="386"/>
      <c r="B8" s="390"/>
      <c r="C8" s="20" t="s">
        <v>227</v>
      </c>
      <c r="D8" s="64" t="s">
        <v>269</v>
      </c>
      <c r="E8" s="20" t="s">
        <v>270</v>
      </c>
      <c r="F8" s="395"/>
      <c r="G8" s="397"/>
      <c r="H8" s="397"/>
      <c r="I8" s="383"/>
    </row>
    <row r="9" spans="1:9" ht="19.5" customHeight="1">
      <c r="A9" s="276"/>
      <c r="B9" s="277" t="s">
        <v>242</v>
      </c>
      <c r="C9" s="278"/>
      <c r="D9" s="278"/>
      <c r="E9" s="278"/>
      <c r="F9" s="278"/>
      <c r="G9" s="279"/>
      <c r="H9" s="279"/>
      <c r="I9" s="279"/>
    </row>
    <row r="10" spans="1:9" s="283" customFormat="1" ht="18.75" customHeight="1">
      <c r="A10" s="280" t="s">
        <v>0</v>
      </c>
      <c r="B10" s="281" t="s">
        <v>246</v>
      </c>
      <c r="C10" s="282">
        <v>102548.9</v>
      </c>
      <c r="D10" s="282">
        <v>32125.2774</v>
      </c>
      <c r="E10" s="282">
        <v>106817.63739999999</v>
      </c>
      <c r="F10" s="282">
        <v>9995.2</v>
      </c>
      <c r="G10" s="282">
        <v>3916.16614536</v>
      </c>
      <c r="H10" s="282">
        <v>5079.697399999999</v>
      </c>
      <c r="I10" s="282">
        <v>114185.92094536</v>
      </c>
    </row>
    <row r="11" spans="1:9" s="283" customFormat="1" ht="18" customHeight="1">
      <c r="A11" s="284" t="s">
        <v>1</v>
      </c>
      <c r="B11" s="285" t="s">
        <v>247</v>
      </c>
      <c r="C11" s="286">
        <v>91847.2</v>
      </c>
      <c r="D11" s="286">
        <v>1097.6984</v>
      </c>
      <c r="E11" s="286">
        <v>92944.8984</v>
      </c>
      <c r="F11" s="287">
        <v>0</v>
      </c>
      <c r="G11" s="288">
        <v>3.0890832</v>
      </c>
      <c r="H11" s="288">
        <v>331.208</v>
      </c>
      <c r="I11" s="286">
        <v>93279.1954832</v>
      </c>
    </row>
    <row r="12" spans="1:9" s="283" customFormat="1" ht="18" customHeight="1">
      <c r="A12" s="284" t="s">
        <v>2</v>
      </c>
      <c r="B12" s="285" t="s">
        <v>248</v>
      </c>
      <c r="C12" s="289">
        <v>0</v>
      </c>
      <c r="D12" s="286">
        <v>388.29</v>
      </c>
      <c r="E12" s="286">
        <v>388.29</v>
      </c>
      <c r="F12" s="286">
        <v>5339.1</v>
      </c>
      <c r="G12" s="290">
        <v>0.61515252</v>
      </c>
      <c r="H12" s="287">
        <v>0</v>
      </c>
      <c r="I12" s="286">
        <v>5728.005152520001</v>
      </c>
    </row>
    <row r="13" spans="1:9" s="283" customFormat="1" ht="18" customHeight="1">
      <c r="A13" s="284" t="s">
        <v>3</v>
      </c>
      <c r="B13" s="285" t="s">
        <v>184</v>
      </c>
      <c r="C13" s="286">
        <v>4287.900000000001</v>
      </c>
      <c r="D13" s="286">
        <v>28295.37</v>
      </c>
      <c r="E13" s="286">
        <v>4726.7300000000005</v>
      </c>
      <c r="F13" s="287">
        <v>0</v>
      </c>
      <c r="G13" s="288">
        <v>3877.8</v>
      </c>
      <c r="H13" s="288">
        <v>4131.62</v>
      </c>
      <c r="I13" s="286">
        <v>4385.950000000001</v>
      </c>
    </row>
    <row r="14" spans="1:9" s="283" customFormat="1" ht="18" customHeight="1">
      <c r="A14" s="284" t="s">
        <v>4</v>
      </c>
      <c r="B14" s="285" t="s">
        <v>171</v>
      </c>
      <c r="C14" s="286">
        <v>6413.8</v>
      </c>
      <c r="D14" s="286">
        <v>2343.919</v>
      </c>
      <c r="E14" s="286">
        <v>8757.719000000001</v>
      </c>
      <c r="F14" s="286">
        <v>4656.1</v>
      </c>
      <c r="G14" s="288">
        <v>34.661909640000005</v>
      </c>
      <c r="H14" s="288">
        <v>616.8694</v>
      </c>
      <c r="I14" s="286">
        <v>10792.77030964</v>
      </c>
    </row>
    <row r="15" spans="1:9" s="283" customFormat="1" ht="18.75" customHeight="1">
      <c r="A15" s="280" t="s">
        <v>5</v>
      </c>
      <c r="B15" s="281" t="s">
        <v>249</v>
      </c>
      <c r="C15" s="282">
        <v>144345.29399999997</v>
      </c>
      <c r="D15" s="282">
        <v>23901.966662</v>
      </c>
      <c r="E15" s="282">
        <v>140390.720662</v>
      </c>
      <c r="F15" s="282">
        <v>5117.398927</v>
      </c>
      <c r="G15" s="282">
        <v>2404.18</v>
      </c>
      <c r="H15" s="282">
        <v>4367.531999999999</v>
      </c>
      <c r="I15" s="282">
        <v>140657.02559900002</v>
      </c>
    </row>
    <row r="16" spans="1:9" s="283" customFormat="1" ht="18" customHeight="1">
      <c r="A16" s="284" t="s">
        <v>6</v>
      </c>
      <c r="B16" s="285" t="s">
        <v>250</v>
      </c>
      <c r="C16" s="286">
        <v>33100.98</v>
      </c>
      <c r="D16" s="286">
        <v>8277.602</v>
      </c>
      <c r="E16" s="286">
        <v>41378.582</v>
      </c>
      <c r="F16" s="286">
        <v>5.627907</v>
      </c>
      <c r="G16" s="286">
        <v>1190.67</v>
      </c>
      <c r="H16" s="286">
        <v>2669.5441</v>
      </c>
      <c r="I16" s="286">
        <v>45244.42400700001</v>
      </c>
    </row>
    <row r="17" spans="1:9" s="283" customFormat="1" ht="18" customHeight="1">
      <c r="A17" s="284" t="s">
        <v>7</v>
      </c>
      <c r="B17" s="285" t="s">
        <v>251</v>
      </c>
      <c r="C17" s="286">
        <v>11977.5</v>
      </c>
      <c r="D17" s="286">
        <v>5835.625999999999</v>
      </c>
      <c r="E17" s="286">
        <v>17813.126</v>
      </c>
      <c r="F17" s="286">
        <v>285.9</v>
      </c>
      <c r="G17" s="286">
        <v>498.49</v>
      </c>
      <c r="H17" s="286">
        <v>1297.3398</v>
      </c>
      <c r="I17" s="286">
        <v>19770.475800000004</v>
      </c>
    </row>
    <row r="18" spans="1:9" s="283" customFormat="1" ht="18" customHeight="1">
      <c r="A18" s="284" t="s">
        <v>8</v>
      </c>
      <c r="B18" s="285" t="s">
        <v>252</v>
      </c>
      <c r="C18" s="286">
        <v>13365.219999999998</v>
      </c>
      <c r="D18" s="286">
        <v>9.117</v>
      </c>
      <c r="E18" s="286">
        <v>13374.337</v>
      </c>
      <c r="F18" s="287">
        <v>0</v>
      </c>
      <c r="G18" s="287">
        <v>0</v>
      </c>
      <c r="H18" s="287">
        <v>4.6937</v>
      </c>
      <c r="I18" s="286">
        <v>10230.830699999999</v>
      </c>
    </row>
    <row r="19" spans="1:9" s="283" customFormat="1" ht="18" customHeight="1">
      <c r="A19" s="284" t="s">
        <v>9</v>
      </c>
      <c r="B19" s="285" t="s">
        <v>253</v>
      </c>
      <c r="C19" s="286">
        <v>10097.019</v>
      </c>
      <c r="D19" s="286">
        <v>0</v>
      </c>
      <c r="E19" s="286">
        <v>10097.019</v>
      </c>
      <c r="F19" s="287">
        <v>0</v>
      </c>
      <c r="G19" s="286">
        <v>33.260000000000005</v>
      </c>
      <c r="H19" s="287">
        <v>0</v>
      </c>
      <c r="I19" s="286">
        <v>10130.279000000002</v>
      </c>
    </row>
    <row r="20" spans="1:9" s="283" customFormat="1" ht="18" customHeight="1">
      <c r="A20" s="284" t="s">
        <v>10</v>
      </c>
      <c r="B20" s="285" t="s">
        <v>184</v>
      </c>
      <c r="C20" s="286">
        <v>36240.57</v>
      </c>
      <c r="D20" s="289">
        <v>0</v>
      </c>
      <c r="E20" s="286">
        <v>8384.030000000002</v>
      </c>
      <c r="F20" s="287">
        <v>0</v>
      </c>
      <c r="G20" s="286">
        <v>340.83</v>
      </c>
      <c r="H20" s="287">
        <v>0</v>
      </c>
      <c r="I20" s="286">
        <v>374.63401000000147</v>
      </c>
    </row>
    <row r="21" spans="1:9" s="283" customFormat="1" ht="18" customHeight="1">
      <c r="A21" s="284" t="s">
        <v>11</v>
      </c>
      <c r="B21" s="285" t="s">
        <v>188</v>
      </c>
      <c r="C21" s="286">
        <v>34218.05</v>
      </c>
      <c r="D21" s="286">
        <v>1748.567</v>
      </c>
      <c r="E21" s="286">
        <v>35966.617000000006</v>
      </c>
      <c r="F21" s="286">
        <v>4825.8710200000005</v>
      </c>
      <c r="G21" s="286">
        <v>179.54</v>
      </c>
      <c r="H21" s="286">
        <v>300.4652</v>
      </c>
      <c r="I21" s="286">
        <v>41272.493220000004</v>
      </c>
    </row>
    <row r="22" spans="1:9" s="283" customFormat="1" ht="18" customHeight="1">
      <c r="A22" s="284" t="s">
        <v>12</v>
      </c>
      <c r="B22" s="285" t="s">
        <v>254</v>
      </c>
      <c r="C22" s="286">
        <v>5345.955</v>
      </c>
      <c r="D22" s="286">
        <v>8031.0546620000005</v>
      </c>
      <c r="E22" s="286">
        <v>13377.009662</v>
      </c>
      <c r="F22" s="287">
        <v>0</v>
      </c>
      <c r="G22" s="286">
        <v>161.39</v>
      </c>
      <c r="H22" s="286">
        <v>95.4892</v>
      </c>
      <c r="I22" s="286">
        <v>13633.888862</v>
      </c>
    </row>
    <row r="23" spans="1:9" s="283" customFormat="1" ht="19.5" customHeight="1">
      <c r="A23" s="291" t="s">
        <v>261</v>
      </c>
      <c r="B23" s="292" t="s">
        <v>262</v>
      </c>
      <c r="C23" s="293">
        <v>-41796.39399999997</v>
      </c>
      <c r="D23" s="293">
        <v>8223.310738</v>
      </c>
      <c r="E23" s="293">
        <v>-33573.083262000015</v>
      </c>
      <c r="F23" s="293">
        <v>4877.8010730000005</v>
      </c>
      <c r="G23" s="293">
        <v>1511.9861453600001</v>
      </c>
      <c r="H23" s="293">
        <v>712.1653999999999</v>
      </c>
      <c r="I23" s="293">
        <v>-26471.10465364001</v>
      </c>
    </row>
    <row r="24" spans="1:9" s="283" customFormat="1" ht="19.5" customHeight="1">
      <c r="A24" s="284"/>
      <c r="B24" s="281" t="s">
        <v>243</v>
      </c>
      <c r="C24" s="288"/>
      <c r="D24" s="288"/>
      <c r="E24" s="288"/>
      <c r="F24" s="288"/>
      <c r="G24" s="288"/>
      <c r="H24" s="288"/>
      <c r="I24" s="288"/>
    </row>
    <row r="25" spans="1:9" s="283" customFormat="1" ht="18.75" customHeight="1">
      <c r="A25" s="280" t="s">
        <v>13</v>
      </c>
      <c r="B25" s="281" t="s">
        <v>255</v>
      </c>
      <c r="C25" s="282">
        <v>7535.572999999999</v>
      </c>
      <c r="D25" s="282">
        <v>635.583664</v>
      </c>
      <c r="E25" s="282">
        <v>8171.156663999999</v>
      </c>
      <c r="F25" s="282">
        <v>7.1</v>
      </c>
      <c r="G25" s="282">
        <v>725.1735721599998</v>
      </c>
      <c r="H25" s="282">
        <v>828.1198999999999</v>
      </c>
      <c r="I25" s="282">
        <v>9731.55013616</v>
      </c>
    </row>
    <row r="26" spans="1:9" s="283" customFormat="1" ht="18.75" customHeight="1">
      <c r="A26" s="284" t="s">
        <v>65</v>
      </c>
      <c r="B26" s="285" t="s">
        <v>195</v>
      </c>
      <c r="C26" s="286">
        <v>6682.632</v>
      </c>
      <c r="D26" s="286">
        <v>612.6665</v>
      </c>
      <c r="E26" s="286">
        <f>'[4]StatementI'!$G$26+'[4]StatementI'!$G$27+'[4]StatementI'!$G$28</f>
        <v>7295.298499999999</v>
      </c>
      <c r="F26" s="286">
        <v>7.1</v>
      </c>
      <c r="G26" s="286">
        <v>721.3691830899999</v>
      </c>
      <c r="H26" s="286">
        <v>1181.5809</v>
      </c>
      <c r="I26" s="286">
        <v>9205.348583089999</v>
      </c>
    </row>
    <row r="27" spans="1:9" s="283" customFormat="1" ht="18.75" customHeight="1">
      <c r="A27" s="284" t="s">
        <v>69</v>
      </c>
      <c r="B27" s="285" t="s">
        <v>240</v>
      </c>
      <c r="C27" s="286">
        <v>852.941</v>
      </c>
      <c r="D27" s="294">
        <v>22.917164</v>
      </c>
      <c r="E27" s="286">
        <v>875.858164</v>
      </c>
      <c r="F27" s="287">
        <v>0</v>
      </c>
      <c r="G27" s="286">
        <v>3.80438907</v>
      </c>
      <c r="H27" s="366">
        <v>-353.461</v>
      </c>
      <c r="I27" s="286">
        <v>526.2015530699999</v>
      </c>
    </row>
    <row r="28" spans="1:9" s="283" customFormat="1" ht="19.5" customHeight="1">
      <c r="A28" s="291" t="s">
        <v>244</v>
      </c>
      <c r="B28" s="292" t="s">
        <v>256</v>
      </c>
      <c r="C28" s="293">
        <v>-49331.96699999997</v>
      </c>
      <c r="D28" s="293">
        <v>7587.727074</v>
      </c>
      <c r="E28" s="293">
        <v>-41744.23992600002</v>
      </c>
      <c r="F28" s="293">
        <v>4870.701073</v>
      </c>
      <c r="G28" s="293">
        <v>786.8125732000003</v>
      </c>
      <c r="H28" s="293">
        <v>-115.95450000000005</v>
      </c>
      <c r="I28" s="293">
        <v>-36202.65478980001</v>
      </c>
    </row>
    <row r="29" spans="1:9" s="283" customFormat="1" ht="26.25" customHeight="1">
      <c r="A29" s="284"/>
      <c r="B29" s="295" t="s">
        <v>245</v>
      </c>
      <c r="C29" s="288"/>
      <c r="D29" s="296"/>
      <c r="E29" s="288"/>
      <c r="F29" s="288"/>
      <c r="G29" s="297"/>
      <c r="H29" s="297"/>
      <c r="I29" s="288"/>
    </row>
    <row r="30" spans="1:9" s="283" customFormat="1" ht="18.75" customHeight="1">
      <c r="A30" s="280" t="s">
        <v>70</v>
      </c>
      <c r="B30" s="281" t="s">
        <v>200</v>
      </c>
      <c r="C30" s="298">
        <v>12335.099999999999</v>
      </c>
      <c r="D30" s="298">
        <v>9659.8</v>
      </c>
      <c r="E30" s="298">
        <v>9245.899999999998</v>
      </c>
      <c r="F30" s="298">
        <v>4870.73865633</v>
      </c>
      <c r="G30" s="298">
        <v>786.8</v>
      </c>
      <c r="H30" s="298">
        <v>481.2075</v>
      </c>
      <c r="I30" s="298">
        <v>22984.446156329992</v>
      </c>
    </row>
    <row r="31" spans="1:9" s="283" customFormat="1" ht="18" customHeight="1">
      <c r="A31" s="284" t="s">
        <v>75</v>
      </c>
      <c r="B31" s="285" t="s">
        <v>205</v>
      </c>
      <c r="C31" s="286">
        <v>11496.399999999998</v>
      </c>
      <c r="D31" s="299">
        <v>9659.8</v>
      </c>
      <c r="E31" s="300">
        <v>8407.199999999997</v>
      </c>
      <c r="F31" s="300">
        <v>4870.73865633</v>
      </c>
      <c r="G31" s="363">
        <v>786.8</v>
      </c>
      <c r="H31" s="301">
        <v>481.2075</v>
      </c>
      <c r="I31" s="300">
        <v>22145.746156329995</v>
      </c>
    </row>
    <row r="32" spans="1:9" s="283" customFormat="1" ht="18" customHeight="1">
      <c r="A32" s="284" t="s">
        <v>80</v>
      </c>
      <c r="B32" s="285" t="s">
        <v>241</v>
      </c>
      <c r="C32" s="286">
        <v>838.7</v>
      </c>
      <c r="D32" s="289">
        <v>0</v>
      </c>
      <c r="E32" s="286">
        <v>838.7</v>
      </c>
      <c r="F32" s="289">
        <v>0</v>
      </c>
      <c r="G32" s="287">
        <v>0</v>
      </c>
      <c r="H32" s="287">
        <v>0</v>
      </c>
      <c r="I32" s="286">
        <v>838.7</v>
      </c>
    </row>
    <row r="33" spans="1:9" s="283" customFormat="1" ht="18.75" customHeight="1">
      <c r="A33" s="280" t="s">
        <v>81</v>
      </c>
      <c r="B33" s="281" t="s">
        <v>257</v>
      </c>
      <c r="C33" s="282">
        <v>61667.100000000006</v>
      </c>
      <c r="D33" s="289">
        <v>2072.1</v>
      </c>
      <c r="E33" s="282">
        <v>50990.2</v>
      </c>
      <c r="F33" s="289">
        <v>0</v>
      </c>
      <c r="G33" s="289">
        <v>0</v>
      </c>
      <c r="H33" s="282">
        <v>597.1170000000001</v>
      </c>
      <c r="I33" s="282">
        <v>59187.117</v>
      </c>
    </row>
    <row r="34" spans="1:9" s="283" customFormat="1" ht="18" customHeight="1">
      <c r="A34" s="284" t="s">
        <v>87</v>
      </c>
      <c r="B34" s="285" t="s">
        <v>205</v>
      </c>
      <c r="C34" s="286">
        <v>62536.399999999994</v>
      </c>
      <c r="D34" s="287">
        <v>2072.1</v>
      </c>
      <c r="E34" s="286">
        <v>51859.5</v>
      </c>
      <c r="F34" s="287">
        <v>0</v>
      </c>
      <c r="G34" s="287">
        <v>0</v>
      </c>
      <c r="H34" s="301">
        <v>597.1170000000001</v>
      </c>
      <c r="I34" s="286">
        <v>60056.417</v>
      </c>
    </row>
    <row r="35" spans="1:9" s="283" customFormat="1" ht="18" customHeight="1">
      <c r="A35" s="302" t="s">
        <v>93</v>
      </c>
      <c r="B35" s="303" t="s">
        <v>207</v>
      </c>
      <c r="C35" s="304">
        <v>-869.3</v>
      </c>
      <c r="D35" s="305">
        <v>0</v>
      </c>
      <c r="E35" s="304">
        <v>-869.3</v>
      </c>
      <c r="F35" s="306">
        <v>0</v>
      </c>
      <c r="G35" s="306">
        <v>0</v>
      </c>
      <c r="H35" s="306">
        <v>0</v>
      </c>
      <c r="I35" s="304">
        <v>-869.3</v>
      </c>
    </row>
    <row r="36" s="283" customFormat="1" ht="11.25" customHeight="1"/>
    <row r="37" spans="1:9" s="283" customFormat="1" ht="27.75" customHeight="1">
      <c r="A37" s="356">
        <v>1</v>
      </c>
      <c r="B37" s="378" t="s">
        <v>259</v>
      </c>
      <c r="C37" s="378"/>
      <c r="D37" s="378"/>
      <c r="E37" s="378"/>
      <c r="F37" s="378"/>
      <c r="G37" s="378"/>
      <c r="H37" s="378"/>
      <c r="I37" s="378"/>
    </row>
    <row r="38" spans="3:5" ht="12.75">
      <c r="C38" s="307"/>
      <c r="D38" s="307"/>
      <c r="E38" s="307"/>
    </row>
    <row r="39" spans="3:9" ht="12.75">
      <c r="C39" s="307"/>
      <c r="D39" s="307"/>
      <c r="E39" s="307"/>
      <c r="H39" s="340"/>
      <c r="I39" s="341"/>
    </row>
    <row r="40" spans="3:5" ht="12.75">
      <c r="C40" s="307"/>
      <c r="D40" s="307"/>
      <c r="E40" s="307"/>
    </row>
    <row r="41" spans="3:5" ht="12.75">
      <c r="C41" s="307"/>
      <c r="D41" s="307"/>
      <c r="E41" s="307"/>
    </row>
    <row r="42" spans="3:5" ht="12.75">
      <c r="C42" s="307"/>
      <c r="D42" s="307"/>
      <c r="E42" s="307"/>
    </row>
    <row r="43" spans="3:5" ht="12.75">
      <c r="C43" s="307"/>
      <c r="D43" s="307"/>
      <c r="E43" s="307"/>
    </row>
    <row r="44" spans="3:5" ht="12.75">
      <c r="C44" s="307"/>
      <c r="D44" s="307"/>
      <c r="E44" s="307"/>
    </row>
    <row r="45" spans="3:5" ht="12.75">
      <c r="C45" s="307"/>
      <c r="D45" s="307"/>
      <c r="E45" s="307"/>
    </row>
  </sheetData>
  <sheetProtection/>
  <mergeCells count="10">
    <mergeCell ref="B37:I37"/>
    <mergeCell ref="C6:I6"/>
    <mergeCell ref="I7:I8"/>
    <mergeCell ref="A5:A8"/>
    <mergeCell ref="B5:B8"/>
    <mergeCell ref="C7:E7"/>
    <mergeCell ref="C5:I5"/>
    <mergeCell ref="F7:F8"/>
    <mergeCell ref="G7:G8"/>
    <mergeCell ref="H7:H8"/>
  </mergeCells>
  <hyperlinks>
    <hyperlink ref="A1" location="'Table of Contents'!A1" display="Back to table of contents"/>
  </hyperlinks>
  <printOptions horizontalCentered="1" verticalCentered="1"/>
  <pageMargins left="0.275590551181102" right="0.275590551181102" top="0.15748031496063" bottom="0.15748031496063" header="0.275590551181102" footer="0.511811023622047"/>
  <pageSetup errors="blank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I59"/>
  <sheetViews>
    <sheetView zoomScale="110" zoomScaleNormal="110" workbookViewId="0" topLeftCell="A39">
      <selection activeCell="B46" sqref="B46:I46"/>
    </sheetView>
  </sheetViews>
  <sheetFormatPr defaultColWidth="9.140625" defaultRowHeight="12.75"/>
  <cols>
    <col min="1" max="1" width="7.00390625" style="283" customWidth="1"/>
    <col min="2" max="2" width="39.28125" style="283" bestFit="1" customWidth="1"/>
    <col min="3" max="4" width="12.7109375" style="283" customWidth="1"/>
    <col min="5" max="5" width="13.140625" style="283" customWidth="1"/>
    <col min="6" max="9" width="12.7109375" style="283" customWidth="1"/>
    <col min="10" max="16384" width="9.140625" style="283" customWidth="1"/>
  </cols>
  <sheetData>
    <row r="1" ht="15.75" customHeight="1">
      <c r="A1" s="268" t="s">
        <v>341</v>
      </c>
    </row>
    <row r="2" spans="1:5" s="271" customFormat="1" ht="15" customHeight="1">
      <c r="A2" s="270" t="s">
        <v>390</v>
      </c>
      <c r="C2" s="309"/>
      <c r="D2" s="309"/>
      <c r="E2" s="309"/>
    </row>
    <row r="3" spans="1:5" s="271" customFormat="1" ht="17.25" customHeight="1">
      <c r="A3" s="270" t="s">
        <v>263</v>
      </c>
      <c r="C3" s="272"/>
      <c r="D3" s="272"/>
      <c r="E3" s="272"/>
    </row>
    <row r="4" spans="1:9" ht="15.75" customHeight="1">
      <c r="A4" s="310"/>
      <c r="B4" s="311"/>
      <c r="C4" s="399"/>
      <c r="D4" s="399"/>
      <c r="E4" s="399"/>
      <c r="F4" s="399" t="s">
        <v>143</v>
      </c>
      <c r="G4" s="399"/>
      <c r="H4" s="399"/>
      <c r="I4" s="399"/>
    </row>
    <row r="5" spans="1:9" s="312" customFormat="1" ht="15.75" customHeight="1">
      <c r="A5" s="403" t="s">
        <v>260</v>
      </c>
      <c r="B5" s="403" t="s">
        <v>14</v>
      </c>
      <c r="C5" s="400" t="s">
        <v>389</v>
      </c>
      <c r="D5" s="401"/>
      <c r="E5" s="401"/>
      <c r="F5" s="401"/>
      <c r="G5" s="401"/>
      <c r="H5" s="401"/>
      <c r="I5" s="402"/>
    </row>
    <row r="6" spans="1:9" s="312" customFormat="1" ht="15.75" customHeight="1">
      <c r="A6" s="404"/>
      <c r="B6" s="404"/>
      <c r="C6" s="379" t="s">
        <v>369</v>
      </c>
      <c r="D6" s="380"/>
      <c r="E6" s="380"/>
      <c r="F6" s="380"/>
      <c r="G6" s="380"/>
      <c r="H6" s="380"/>
      <c r="I6" s="381"/>
    </row>
    <row r="7" spans="1:9" s="312" customFormat="1" ht="15.75" customHeight="1">
      <c r="A7" s="404"/>
      <c r="B7" s="404"/>
      <c r="C7" s="342" t="s">
        <v>359</v>
      </c>
      <c r="D7" s="343"/>
      <c r="E7" s="344"/>
      <c r="F7" s="382" t="s">
        <v>279</v>
      </c>
      <c r="G7" s="382" t="s">
        <v>275</v>
      </c>
      <c r="H7" s="382" t="s">
        <v>276</v>
      </c>
      <c r="I7" s="382" t="s">
        <v>280</v>
      </c>
    </row>
    <row r="8" spans="1:9" s="312" customFormat="1" ht="39.75" customHeight="1">
      <c r="A8" s="404"/>
      <c r="B8" s="404"/>
      <c r="C8" s="63" t="s">
        <v>227</v>
      </c>
      <c r="D8" s="63" t="s">
        <v>269</v>
      </c>
      <c r="E8" s="20" t="s">
        <v>270</v>
      </c>
      <c r="F8" s="383"/>
      <c r="G8" s="383"/>
      <c r="H8" s="383"/>
      <c r="I8" s="383"/>
    </row>
    <row r="9" spans="1:9" ht="21.75" customHeight="1">
      <c r="A9" s="313" t="s">
        <v>0</v>
      </c>
      <c r="B9" s="314" t="s">
        <v>144</v>
      </c>
      <c r="C9" s="293">
        <v>102548.9</v>
      </c>
      <c r="D9" s="293">
        <v>32125.2774</v>
      </c>
      <c r="E9" s="293">
        <v>106817.63739999999</v>
      </c>
      <c r="F9" s="293">
        <v>9995.2</v>
      </c>
      <c r="G9" s="293">
        <v>3916.16614536</v>
      </c>
      <c r="H9" s="293">
        <v>5079.697399999999</v>
      </c>
      <c r="I9" s="293">
        <v>114185.92094536</v>
      </c>
    </row>
    <row r="10" spans="1:9" ht="15" customHeight="1">
      <c r="A10" s="315" t="s">
        <v>1</v>
      </c>
      <c r="B10" s="316" t="s">
        <v>145</v>
      </c>
      <c r="C10" s="282">
        <v>91847.2</v>
      </c>
      <c r="D10" s="282">
        <v>1097.6984</v>
      </c>
      <c r="E10" s="282">
        <v>92944.8984</v>
      </c>
      <c r="F10" s="318">
        <v>0</v>
      </c>
      <c r="G10" s="318">
        <v>3.0890832</v>
      </c>
      <c r="H10" s="282">
        <v>331.208</v>
      </c>
      <c r="I10" s="282">
        <v>93279.1954832</v>
      </c>
    </row>
    <row r="11" spans="1:9" ht="15" customHeight="1">
      <c r="A11" s="315" t="s">
        <v>15</v>
      </c>
      <c r="B11" s="319" t="s">
        <v>146</v>
      </c>
      <c r="C11" s="282">
        <v>26876.8</v>
      </c>
      <c r="D11" s="282">
        <v>300</v>
      </c>
      <c r="E11" s="282">
        <v>27176.8</v>
      </c>
      <c r="F11" s="318">
        <v>0</v>
      </c>
      <c r="G11" s="318">
        <v>0</v>
      </c>
      <c r="H11" s="369">
        <v>0</v>
      </c>
      <c r="I11" s="282">
        <v>27176.8</v>
      </c>
    </row>
    <row r="12" spans="1:9" ht="15" customHeight="1">
      <c r="A12" s="320" t="s">
        <v>16</v>
      </c>
      <c r="B12" s="321" t="s">
        <v>147</v>
      </c>
      <c r="C12" s="286">
        <v>11250.9</v>
      </c>
      <c r="D12" s="318">
        <v>0</v>
      </c>
      <c r="E12" s="322">
        <v>11250.9</v>
      </c>
      <c r="F12" s="318">
        <v>0</v>
      </c>
      <c r="G12" s="318">
        <v>0</v>
      </c>
      <c r="H12" s="318">
        <v>0</v>
      </c>
      <c r="I12" s="286">
        <v>11250.9</v>
      </c>
    </row>
    <row r="13" spans="1:9" ht="15" customHeight="1">
      <c r="A13" s="320" t="s">
        <v>17</v>
      </c>
      <c r="B13" s="321" t="s">
        <v>175</v>
      </c>
      <c r="C13" s="286">
        <v>13905.9</v>
      </c>
      <c r="D13" s="286">
        <v>300</v>
      </c>
      <c r="E13" s="322">
        <v>14205.9</v>
      </c>
      <c r="F13" s="318">
        <v>0</v>
      </c>
      <c r="G13" s="318">
        <v>0</v>
      </c>
      <c r="H13" s="318">
        <v>0</v>
      </c>
      <c r="I13" s="286">
        <v>14205.9</v>
      </c>
    </row>
    <row r="14" spans="1:9" ht="15" customHeight="1">
      <c r="A14" s="320" t="s">
        <v>18</v>
      </c>
      <c r="B14" s="321" t="s">
        <v>148</v>
      </c>
      <c r="C14" s="286">
        <v>1720</v>
      </c>
      <c r="D14" s="318">
        <v>0</v>
      </c>
      <c r="E14" s="322">
        <v>1720</v>
      </c>
      <c r="F14" s="318">
        <v>0</v>
      </c>
      <c r="G14" s="318">
        <v>0</v>
      </c>
      <c r="H14" s="318">
        <v>0</v>
      </c>
      <c r="I14" s="286">
        <v>1720</v>
      </c>
    </row>
    <row r="15" spans="1:9" ht="15" customHeight="1">
      <c r="A15" s="315" t="s">
        <v>19</v>
      </c>
      <c r="B15" s="319" t="s">
        <v>149</v>
      </c>
      <c r="C15" s="323">
        <v>0</v>
      </c>
      <c r="D15" s="282">
        <v>797.6984</v>
      </c>
      <c r="E15" s="317">
        <v>797.6984</v>
      </c>
      <c r="F15" s="318">
        <v>0</v>
      </c>
      <c r="G15" s="318">
        <v>0</v>
      </c>
      <c r="H15" s="318">
        <v>0</v>
      </c>
      <c r="I15" s="282">
        <v>797.6984</v>
      </c>
    </row>
    <row r="16" spans="1:9" ht="15" customHeight="1">
      <c r="A16" s="315" t="s">
        <v>20</v>
      </c>
      <c r="B16" s="319" t="s">
        <v>150</v>
      </c>
      <c r="C16" s="282">
        <v>53.2</v>
      </c>
      <c r="D16" s="318">
        <v>0</v>
      </c>
      <c r="E16" s="282">
        <v>53.2</v>
      </c>
      <c r="F16" s="318">
        <v>0</v>
      </c>
      <c r="G16" s="318">
        <v>0</v>
      </c>
      <c r="H16" s="282">
        <v>312.9417</v>
      </c>
      <c r="I16" s="282">
        <v>366.1417</v>
      </c>
    </row>
    <row r="17" spans="1:9" ht="15" customHeight="1">
      <c r="A17" s="320" t="s">
        <v>21</v>
      </c>
      <c r="B17" s="321" t="s">
        <v>151</v>
      </c>
      <c r="C17" s="286">
        <v>8</v>
      </c>
      <c r="D17" s="318">
        <v>0</v>
      </c>
      <c r="E17" s="322">
        <v>8</v>
      </c>
      <c r="F17" s="318">
        <v>0</v>
      </c>
      <c r="G17" s="318">
        <v>0</v>
      </c>
      <c r="H17" s="290">
        <v>312.9417</v>
      </c>
      <c r="I17" s="286">
        <v>320.9417</v>
      </c>
    </row>
    <row r="18" spans="1:9" ht="15" customHeight="1">
      <c r="A18" s="320" t="s">
        <v>22</v>
      </c>
      <c r="B18" s="321" t="s">
        <v>152</v>
      </c>
      <c r="C18" s="286">
        <v>45.2</v>
      </c>
      <c r="D18" s="318">
        <v>0</v>
      </c>
      <c r="E18" s="322">
        <v>45.2</v>
      </c>
      <c r="F18" s="318">
        <v>0</v>
      </c>
      <c r="G18" s="318">
        <v>0</v>
      </c>
      <c r="H18" s="287">
        <v>0</v>
      </c>
      <c r="I18" s="286">
        <v>45.2</v>
      </c>
    </row>
    <row r="19" spans="1:9" ht="15" customHeight="1">
      <c r="A19" s="315" t="s">
        <v>23</v>
      </c>
      <c r="B19" s="319" t="s">
        <v>153</v>
      </c>
      <c r="C19" s="282">
        <v>62171.7</v>
      </c>
      <c r="D19" s="318">
        <v>0</v>
      </c>
      <c r="E19" s="282">
        <v>62171.7</v>
      </c>
      <c r="F19" s="318">
        <v>0</v>
      </c>
      <c r="G19" s="318">
        <v>3.0890832</v>
      </c>
      <c r="H19" s="282">
        <v>18.2663</v>
      </c>
      <c r="I19" s="282">
        <v>62193.0553832</v>
      </c>
    </row>
    <row r="20" spans="1:9" ht="15" customHeight="1">
      <c r="A20" s="320" t="s">
        <v>24</v>
      </c>
      <c r="B20" s="321" t="s">
        <v>210</v>
      </c>
      <c r="C20" s="286">
        <v>37667.5</v>
      </c>
      <c r="D20" s="290">
        <v>0</v>
      </c>
      <c r="E20" s="322">
        <v>37667.5</v>
      </c>
      <c r="F20" s="318">
        <v>0</v>
      </c>
      <c r="G20" s="287">
        <v>0</v>
      </c>
      <c r="H20" s="287">
        <v>0</v>
      </c>
      <c r="I20" s="286">
        <v>37667.5</v>
      </c>
    </row>
    <row r="21" spans="1:9" ht="15" customHeight="1">
      <c r="A21" s="320" t="s">
        <v>25</v>
      </c>
      <c r="B21" s="321" t="s">
        <v>154</v>
      </c>
      <c r="C21" s="286">
        <v>18925</v>
      </c>
      <c r="D21" s="287">
        <v>0</v>
      </c>
      <c r="E21" s="322">
        <v>18925</v>
      </c>
      <c r="F21" s="318">
        <v>0</v>
      </c>
      <c r="G21" s="287">
        <v>0</v>
      </c>
      <c r="H21" s="287">
        <v>0</v>
      </c>
      <c r="I21" s="286">
        <v>18925</v>
      </c>
    </row>
    <row r="22" spans="1:9" ht="15" customHeight="1">
      <c r="A22" s="320" t="s">
        <v>26</v>
      </c>
      <c r="B22" s="321" t="s">
        <v>155</v>
      </c>
      <c r="C22" s="286">
        <v>2983.9</v>
      </c>
      <c r="D22" s="287">
        <v>0</v>
      </c>
      <c r="E22" s="322">
        <v>2983.9</v>
      </c>
      <c r="F22" s="318">
        <v>0</v>
      </c>
      <c r="G22" s="287">
        <v>0</v>
      </c>
      <c r="H22" s="287">
        <v>0</v>
      </c>
      <c r="I22" s="286">
        <v>2983.9</v>
      </c>
    </row>
    <row r="23" spans="1:9" ht="15" customHeight="1">
      <c r="A23" s="320" t="s">
        <v>27</v>
      </c>
      <c r="B23" s="321" t="s">
        <v>156</v>
      </c>
      <c r="C23" s="286">
        <v>2595.3</v>
      </c>
      <c r="D23" s="287">
        <v>0</v>
      </c>
      <c r="E23" s="286">
        <v>2595.3</v>
      </c>
      <c r="F23" s="287">
        <v>0</v>
      </c>
      <c r="G23" s="287">
        <v>3.0890832</v>
      </c>
      <c r="H23" s="286">
        <v>18.2663</v>
      </c>
      <c r="I23" s="286">
        <v>2616.6553832</v>
      </c>
    </row>
    <row r="24" spans="1:9" ht="15" customHeight="1">
      <c r="A24" s="324" t="s">
        <v>28</v>
      </c>
      <c r="B24" s="325" t="s">
        <v>157</v>
      </c>
      <c r="C24" s="326">
        <v>1587.1</v>
      </c>
      <c r="D24" s="287">
        <v>0</v>
      </c>
      <c r="E24" s="327">
        <v>1587.1</v>
      </c>
      <c r="F24" s="318">
        <v>0</v>
      </c>
      <c r="G24" s="328">
        <v>0</v>
      </c>
      <c r="H24" s="287">
        <v>0</v>
      </c>
      <c r="I24" s="326">
        <v>1587.1</v>
      </c>
    </row>
    <row r="25" spans="1:9" ht="15" customHeight="1">
      <c r="A25" s="324" t="s">
        <v>29</v>
      </c>
      <c r="B25" s="325" t="s">
        <v>158</v>
      </c>
      <c r="C25" s="326">
        <v>1008.2</v>
      </c>
      <c r="D25" s="287">
        <v>0</v>
      </c>
      <c r="E25" s="327">
        <v>1008.2</v>
      </c>
      <c r="F25" s="318">
        <v>0</v>
      </c>
      <c r="G25" s="287">
        <v>3.0890832</v>
      </c>
      <c r="H25" s="327">
        <v>18.2663</v>
      </c>
      <c r="I25" s="326">
        <v>1029.5553832</v>
      </c>
    </row>
    <row r="26" spans="1:9" ht="15" customHeight="1">
      <c r="A26" s="315" t="s">
        <v>30</v>
      </c>
      <c r="B26" s="319" t="s">
        <v>159</v>
      </c>
      <c r="C26" s="282">
        <v>1216.3</v>
      </c>
      <c r="D26" s="287">
        <v>0</v>
      </c>
      <c r="E26" s="317">
        <v>1216.3</v>
      </c>
      <c r="F26" s="318">
        <v>0</v>
      </c>
      <c r="G26" s="318">
        <v>0</v>
      </c>
      <c r="H26" s="318">
        <v>0</v>
      </c>
      <c r="I26" s="323">
        <v>1216.3</v>
      </c>
    </row>
    <row r="27" spans="1:9" ht="15" customHeight="1">
      <c r="A27" s="315" t="s">
        <v>31</v>
      </c>
      <c r="B27" s="319" t="s">
        <v>160</v>
      </c>
      <c r="C27" s="282">
        <v>1529.2</v>
      </c>
      <c r="D27" s="287">
        <v>0</v>
      </c>
      <c r="E27" s="317">
        <v>1529.2</v>
      </c>
      <c r="F27" s="318">
        <v>0</v>
      </c>
      <c r="G27" s="318">
        <v>0</v>
      </c>
      <c r="H27" s="287">
        <v>0</v>
      </c>
      <c r="I27" s="282">
        <v>1529.2</v>
      </c>
    </row>
    <row r="28" spans="1:9" ht="15" customHeight="1">
      <c r="A28" s="315" t="s">
        <v>2</v>
      </c>
      <c r="B28" s="329" t="s">
        <v>161</v>
      </c>
      <c r="C28" s="318">
        <v>0</v>
      </c>
      <c r="D28" s="282">
        <v>388.29</v>
      </c>
      <c r="E28" s="282">
        <v>388.29</v>
      </c>
      <c r="F28" s="282">
        <v>5339.1</v>
      </c>
      <c r="G28" s="282">
        <v>0.61515252</v>
      </c>
      <c r="H28" s="318">
        <v>0</v>
      </c>
      <c r="I28" s="318">
        <v>5728.005152520001</v>
      </c>
    </row>
    <row r="29" spans="1:9" ht="15" customHeight="1">
      <c r="A29" s="315" t="s">
        <v>32</v>
      </c>
      <c r="B29" s="319" t="s">
        <v>162</v>
      </c>
      <c r="C29" s="318">
        <v>0</v>
      </c>
      <c r="D29" s="287">
        <v>0</v>
      </c>
      <c r="E29" s="287">
        <v>0</v>
      </c>
      <c r="F29" s="282">
        <v>5339.1</v>
      </c>
      <c r="G29" s="287">
        <v>0</v>
      </c>
      <c r="H29" s="287">
        <v>0</v>
      </c>
      <c r="I29" s="282">
        <v>5339.1</v>
      </c>
    </row>
    <row r="30" spans="1:9" ht="15" customHeight="1">
      <c r="A30" s="315" t="s">
        <v>33</v>
      </c>
      <c r="B30" s="319" t="s">
        <v>163</v>
      </c>
      <c r="C30" s="318">
        <v>0</v>
      </c>
      <c r="D30" s="282">
        <v>388.29</v>
      </c>
      <c r="E30" s="317">
        <v>388.29</v>
      </c>
      <c r="F30" s="318">
        <v>0</v>
      </c>
      <c r="G30" s="282">
        <v>0.61515252</v>
      </c>
      <c r="H30" s="287">
        <v>0</v>
      </c>
      <c r="I30" s="318">
        <v>388.90515252</v>
      </c>
    </row>
    <row r="31" spans="1:9" ht="15" customHeight="1">
      <c r="A31" s="315" t="s">
        <v>3</v>
      </c>
      <c r="B31" s="329" t="s">
        <v>164</v>
      </c>
      <c r="C31" s="282">
        <v>4287.900000000001</v>
      </c>
      <c r="D31" s="282">
        <v>28295.37</v>
      </c>
      <c r="E31" s="282">
        <v>4726.7300000000005</v>
      </c>
      <c r="F31" s="318">
        <v>0</v>
      </c>
      <c r="G31" s="282">
        <v>3877.8</v>
      </c>
      <c r="H31" s="282">
        <v>4131.62</v>
      </c>
      <c r="I31" s="282">
        <v>4385.950000000001</v>
      </c>
    </row>
    <row r="32" spans="1:9" ht="15" customHeight="1">
      <c r="A32" s="315" t="s">
        <v>34</v>
      </c>
      <c r="B32" s="319" t="s">
        <v>165</v>
      </c>
      <c r="C32" s="282">
        <v>4140.3</v>
      </c>
      <c r="D32" s="282">
        <v>0</v>
      </c>
      <c r="E32" s="282">
        <v>4140.3</v>
      </c>
      <c r="F32" s="318">
        <v>0</v>
      </c>
      <c r="G32" s="318">
        <v>0</v>
      </c>
      <c r="H32" s="318">
        <v>0</v>
      </c>
      <c r="I32" s="282">
        <v>4140.3</v>
      </c>
    </row>
    <row r="33" spans="1:9" ht="15" customHeight="1">
      <c r="A33" s="320" t="s">
        <v>35</v>
      </c>
      <c r="B33" s="321" t="s">
        <v>166</v>
      </c>
      <c r="C33" s="318">
        <v>0</v>
      </c>
      <c r="D33" s="286">
        <v>0</v>
      </c>
      <c r="E33" s="322">
        <v>0</v>
      </c>
      <c r="F33" s="318">
        <v>0</v>
      </c>
      <c r="G33" s="287">
        <v>0</v>
      </c>
      <c r="H33" s="318">
        <v>0</v>
      </c>
      <c r="I33" s="286">
        <v>0</v>
      </c>
    </row>
    <row r="34" spans="1:9" ht="15" customHeight="1">
      <c r="A34" s="320" t="s">
        <v>36</v>
      </c>
      <c r="B34" s="321" t="s">
        <v>167</v>
      </c>
      <c r="C34" s="286">
        <v>4140.3</v>
      </c>
      <c r="D34" s="287">
        <v>0</v>
      </c>
      <c r="E34" s="322">
        <v>4140.3</v>
      </c>
      <c r="F34" s="318">
        <v>0</v>
      </c>
      <c r="G34" s="318">
        <v>0</v>
      </c>
      <c r="H34" s="318">
        <v>0</v>
      </c>
      <c r="I34" s="286">
        <v>4140.3</v>
      </c>
    </row>
    <row r="35" spans="1:9" ht="15" customHeight="1">
      <c r="A35" s="315" t="s">
        <v>37</v>
      </c>
      <c r="B35" s="319" t="s">
        <v>168</v>
      </c>
      <c r="C35" s="282">
        <v>147.6</v>
      </c>
      <c r="D35" s="282">
        <v>98</v>
      </c>
      <c r="E35" s="282">
        <v>245.60000000000002</v>
      </c>
      <c r="F35" s="318">
        <v>0</v>
      </c>
      <c r="G35" s="318">
        <v>0</v>
      </c>
      <c r="H35" s="318">
        <v>0</v>
      </c>
      <c r="I35" s="282">
        <v>245.60000000000002</v>
      </c>
    </row>
    <row r="36" spans="1:9" ht="15" customHeight="1">
      <c r="A36" s="320" t="s">
        <v>38</v>
      </c>
      <c r="B36" s="321" t="s">
        <v>166</v>
      </c>
      <c r="C36" s="286">
        <v>67.8</v>
      </c>
      <c r="D36" s="286">
        <v>98</v>
      </c>
      <c r="E36" s="322">
        <v>165.8</v>
      </c>
      <c r="F36" s="318">
        <v>0</v>
      </c>
      <c r="G36" s="318">
        <v>0</v>
      </c>
      <c r="H36" s="318">
        <v>0</v>
      </c>
      <c r="I36" s="286">
        <v>165.8</v>
      </c>
    </row>
    <row r="37" spans="1:9" ht="15" customHeight="1">
      <c r="A37" s="320" t="s">
        <v>39</v>
      </c>
      <c r="B37" s="321" t="s">
        <v>167</v>
      </c>
      <c r="C37" s="286">
        <v>79.8</v>
      </c>
      <c r="D37" s="290">
        <v>0</v>
      </c>
      <c r="E37" s="322">
        <v>79.8</v>
      </c>
      <c r="F37" s="318">
        <v>0</v>
      </c>
      <c r="G37" s="318">
        <v>0</v>
      </c>
      <c r="H37" s="318">
        <v>0</v>
      </c>
      <c r="I37" s="286">
        <v>79.8</v>
      </c>
    </row>
    <row r="38" spans="1:9" ht="15" customHeight="1">
      <c r="A38" s="315" t="s">
        <v>40</v>
      </c>
      <c r="B38" s="319" t="s">
        <v>169</v>
      </c>
      <c r="C38" s="282">
        <v>0</v>
      </c>
      <c r="D38" s="282">
        <v>28197.37</v>
      </c>
      <c r="E38" s="282">
        <v>340.8299999999999</v>
      </c>
      <c r="F38" s="318">
        <v>0</v>
      </c>
      <c r="G38" s="282">
        <v>3877.8</v>
      </c>
      <c r="H38" s="282">
        <v>4131.62</v>
      </c>
      <c r="I38" s="318">
        <v>0.049999999999954525</v>
      </c>
    </row>
    <row r="39" spans="1:9" ht="15" customHeight="1">
      <c r="A39" s="320" t="s">
        <v>41</v>
      </c>
      <c r="B39" s="321" t="s">
        <v>170</v>
      </c>
      <c r="C39" s="287">
        <v>0</v>
      </c>
      <c r="D39" s="286">
        <v>15438.4</v>
      </c>
      <c r="E39" s="322">
        <v>340.8299999999999</v>
      </c>
      <c r="F39" s="318">
        <v>0</v>
      </c>
      <c r="G39" s="286">
        <v>3171.3</v>
      </c>
      <c r="H39" s="286">
        <v>3602.8</v>
      </c>
      <c r="I39" s="318">
        <v>0.02999999999974534</v>
      </c>
    </row>
    <row r="40" spans="1:9" ht="15" customHeight="1">
      <c r="A40" s="320" t="s">
        <v>42</v>
      </c>
      <c r="B40" s="321" t="s">
        <v>167</v>
      </c>
      <c r="C40" s="318">
        <v>0</v>
      </c>
      <c r="D40" s="286">
        <v>12758.97</v>
      </c>
      <c r="E40" s="290">
        <v>0</v>
      </c>
      <c r="F40" s="318">
        <v>0</v>
      </c>
      <c r="G40" s="322">
        <v>706.5</v>
      </c>
      <c r="H40" s="322">
        <v>528.82</v>
      </c>
      <c r="I40" s="318">
        <v>0.020000000000209184</v>
      </c>
    </row>
    <row r="41" spans="1:9" ht="15" customHeight="1">
      <c r="A41" s="315" t="s">
        <v>4</v>
      </c>
      <c r="B41" s="329" t="s">
        <v>171</v>
      </c>
      <c r="C41" s="282">
        <v>6413.8</v>
      </c>
      <c r="D41" s="282">
        <v>2343.919</v>
      </c>
      <c r="E41" s="282">
        <v>8757.719000000001</v>
      </c>
      <c r="F41" s="282">
        <v>4656.1</v>
      </c>
      <c r="G41" s="282">
        <v>34.661909640000005</v>
      </c>
      <c r="H41" s="282">
        <v>616.8694</v>
      </c>
      <c r="I41" s="282">
        <v>10792.77030964</v>
      </c>
    </row>
    <row r="42" spans="1:9" ht="15" customHeight="1">
      <c r="A42" s="315" t="s">
        <v>43</v>
      </c>
      <c r="B42" s="319" t="s">
        <v>172</v>
      </c>
      <c r="C42" s="282">
        <v>3917.9</v>
      </c>
      <c r="D42" s="282">
        <v>414.031</v>
      </c>
      <c r="E42" s="317">
        <v>4331.9310000000005</v>
      </c>
      <c r="F42" s="282">
        <v>4426.1</v>
      </c>
      <c r="G42" s="282">
        <v>13.196470790000001</v>
      </c>
      <c r="H42" s="282">
        <v>32.3299</v>
      </c>
      <c r="I42" s="282">
        <v>5655.35737079</v>
      </c>
    </row>
    <row r="43" spans="1:9" ht="15" customHeight="1">
      <c r="A43" s="315" t="s">
        <v>44</v>
      </c>
      <c r="B43" s="319" t="s">
        <v>173</v>
      </c>
      <c r="C43" s="282">
        <v>1666.5</v>
      </c>
      <c r="D43" s="282">
        <v>1405.076</v>
      </c>
      <c r="E43" s="317">
        <v>3071.576</v>
      </c>
      <c r="F43" s="282">
        <v>230</v>
      </c>
      <c r="G43" s="317">
        <v>13.15190678</v>
      </c>
      <c r="H43" s="282">
        <v>553.3952</v>
      </c>
      <c r="I43" s="282">
        <v>3743.74310678</v>
      </c>
    </row>
    <row r="44" spans="1:9" ht="15" customHeight="1">
      <c r="A44" s="315" t="s">
        <v>45</v>
      </c>
      <c r="B44" s="319" t="s">
        <v>174</v>
      </c>
      <c r="C44" s="282">
        <v>302.1</v>
      </c>
      <c r="D44" s="318">
        <v>0.431</v>
      </c>
      <c r="E44" s="317">
        <v>302.531</v>
      </c>
      <c r="F44" s="318">
        <v>0</v>
      </c>
      <c r="G44" s="317">
        <v>4.61684191</v>
      </c>
      <c r="H44" s="282">
        <v>12.6716</v>
      </c>
      <c r="I44" s="282">
        <v>319.81944191</v>
      </c>
    </row>
    <row r="45" spans="1:9" ht="15" customHeight="1">
      <c r="A45" s="330" t="s">
        <v>337</v>
      </c>
      <c r="B45" s="331" t="s">
        <v>338</v>
      </c>
      <c r="C45" s="332">
        <v>527.3</v>
      </c>
      <c r="D45" s="332">
        <v>524.381</v>
      </c>
      <c r="E45" s="332">
        <v>1051.681</v>
      </c>
      <c r="F45" s="334">
        <v>0</v>
      </c>
      <c r="G45" s="317">
        <v>3.6966901599999997</v>
      </c>
      <c r="H45" s="332">
        <v>18.4727</v>
      </c>
      <c r="I45" s="332">
        <f>1070.1537+3.69669016</f>
        <v>1073.85039016</v>
      </c>
    </row>
    <row r="46" spans="1:9" ht="27.75" customHeight="1">
      <c r="A46" s="333">
        <v>1</v>
      </c>
      <c r="B46" s="398" t="s">
        <v>259</v>
      </c>
      <c r="C46" s="398"/>
      <c r="D46" s="398"/>
      <c r="E46" s="398"/>
      <c r="F46" s="398"/>
      <c r="G46" s="398"/>
      <c r="H46" s="398"/>
      <c r="I46" s="398"/>
    </row>
    <row r="47" ht="27.75" customHeight="1">
      <c r="A47" s="335"/>
    </row>
    <row r="48" spans="2:5" ht="12.75">
      <c r="B48" s="337"/>
      <c r="C48" s="338"/>
      <c r="D48" s="338"/>
      <c r="E48" s="338"/>
    </row>
    <row r="49" spans="3:5" ht="12.75">
      <c r="C49" s="336"/>
      <c r="D49" s="336"/>
      <c r="E49" s="336"/>
    </row>
    <row r="50" spans="3:5" ht="12.75">
      <c r="C50" s="336"/>
      <c r="D50" s="336"/>
      <c r="E50" s="336"/>
    </row>
    <row r="51" spans="3:5" ht="12.75">
      <c r="C51" s="336"/>
      <c r="D51" s="336"/>
      <c r="E51" s="336"/>
    </row>
    <row r="52" spans="3:5" ht="12.75">
      <c r="C52" s="336"/>
      <c r="D52" s="336"/>
      <c r="E52" s="336"/>
    </row>
    <row r="53" spans="3:5" ht="12.75">
      <c r="C53" s="336"/>
      <c r="D53" s="336"/>
      <c r="E53" s="336"/>
    </row>
    <row r="54" spans="3:5" ht="12.75">
      <c r="C54" s="336"/>
      <c r="D54" s="336"/>
      <c r="E54" s="336"/>
    </row>
    <row r="55" spans="3:5" ht="12.75">
      <c r="C55" s="336"/>
      <c r="D55" s="336"/>
      <c r="E55" s="336"/>
    </row>
    <row r="56" spans="3:5" ht="12.75">
      <c r="C56" s="336"/>
      <c r="D56" s="336"/>
      <c r="E56" s="336"/>
    </row>
    <row r="57" spans="3:5" ht="12.75">
      <c r="C57" s="336"/>
      <c r="D57" s="336"/>
      <c r="E57" s="336"/>
    </row>
    <row r="58" spans="3:5" ht="12.75">
      <c r="C58" s="336"/>
      <c r="D58" s="336"/>
      <c r="E58" s="336"/>
    </row>
    <row r="59" spans="3:5" ht="12.75">
      <c r="C59" s="336"/>
      <c r="D59" s="336"/>
      <c r="E59" s="336"/>
    </row>
  </sheetData>
  <sheetProtection/>
  <mergeCells count="11">
    <mergeCell ref="A5:A8"/>
    <mergeCell ref="B5:B8"/>
    <mergeCell ref="F7:F8"/>
    <mergeCell ref="G7:G8"/>
    <mergeCell ref="H7:H8"/>
    <mergeCell ref="B46:I46"/>
    <mergeCell ref="C6:I6"/>
    <mergeCell ref="I7:I8"/>
    <mergeCell ref="C4:E4"/>
    <mergeCell ref="F4:I4"/>
    <mergeCell ref="C5:I5"/>
  </mergeCells>
  <hyperlinks>
    <hyperlink ref="A1" location="'Table of Contents'!A1" display="Back to table of contents"/>
  </hyperlinks>
  <printOptions horizontalCentered="1" verticalCentered="1"/>
  <pageMargins left="0.35433070866141736" right="0.35433070866141736" top="0.31496062992125984" bottom="0.31496062992125984" header="0.2755905511811024" footer="0.2362204724409449"/>
  <pageSetup errors="blank" fitToWidth="0" fitToHeight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L44"/>
  <sheetViews>
    <sheetView workbookViewId="0" topLeftCell="A23">
      <selection activeCell="E39" sqref="E39"/>
    </sheetView>
  </sheetViews>
  <sheetFormatPr defaultColWidth="9.140625" defaultRowHeight="12.75"/>
  <cols>
    <col min="1" max="1" width="5.421875" style="1" customWidth="1"/>
    <col min="2" max="2" width="37.00390625" style="1" bestFit="1" customWidth="1"/>
    <col min="3" max="4" width="12.8515625" style="1" customWidth="1"/>
    <col min="5" max="5" width="15.28125" style="1" customWidth="1"/>
    <col min="6" max="9" width="11.57421875" style="1" customWidth="1"/>
    <col min="10" max="16384" width="9.140625" style="1" customWidth="1"/>
  </cols>
  <sheetData>
    <row r="1" ht="15.75" customHeight="1">
      <c r="A1" s="198" t="s">
        <v>341</v>
      </c>
    </row>
    <row r="2" spans="1:5" s="31" customFormat="1" ht="18.75" customHeight="1">
      <c r="A2" s="21" t="s">
        <v>391</v>
      </c>
      <c r="B2" s="22"/>
      <c r="C2" s="67"/>
      <c r="D2" s="67"/>
      <c r="E2" s="67"/>
    </row>
    <row r="3" spans="1:5" s="31" customFormat="1" ht="18.75" customHeight="1">
      <c r="A3" s="21" t="s">
        <v>360</v>
      </c>
      <c r="B3" s="22"/>
      <c r="C3" s="68"/>
      <c r="D3" s="68"/>
      <c r="E3" s="68"/>
    </row>
    <row r="4" spans="1:9" ht="15" customHeight="1">
      <c r="A4" s="23"/>
      <c r="B4" s="24"/>
      <c r="C4" s="308"/>
      <c r="D4" s="308"/>
      <c r="E4" s="308"/>
      <c r="F4" s="399" t="s">
        <v>143</v>
      </c>
      <c r="G4" s="399"/>
      <c r="H4" s="399"/>
      <c r="I4" s="399"/>
    </row>
    <row r="5" spans="1:9" ht="17.25" customHeight="1">
      <c r="A5" s="403" t="s">
        <v>260</v>
      </c>
      <c r="B5" s="403" t="s">
        <v>46</v>
      </c>
      <c r="C5" s="405" t="s">
        <v>389</v>
      </c>
      <c r="D5" s="406"/>
      <c r="E5" s="406"/>
      <c r="F5" s="406"/>
      <c r="G5" s="406"/>
      <c r="H5" s="406"/>
      <c r="I5" s="406"/>
    </row>
    <row r="6" spans="1:9" ht="17.25" customHeight="1">
      <c r="A6" s="404"/>
      <c r="B6" s="404"/>
      <c r="C6" s="379" t="s">
        <v>369</v>
      </c>
      <c r="D6" s="380"/>
      <c r="E6" s="380"/>
      <c r="F6" s="380"/>
      <c r="G6" s="380"/>
      <c r="H6" s="380"/>
      <c r="I6" s="381"/>
    </row>
    <row r="7" spans="1:9" ht="19.5" customHeight="1">
      <c r="A7" s="404"/>
      <c r="B7" s="404"/>
      <c r="C7" s="407" t="s">
        <v>359</v>
      </c>
      <c r="D7" s="408"/>
      <c r="E7" s="409"/>
      <c r="F7" s="382" t="s">
        <v>279</v>
      </c>
      <c r="G7" s="382" t="s">
        <v>275</v>
      </c>
      <c r="H7" s="382" t="s">
        <v>276</v>
      </c>
      <c r="I7" s="382" t="s">
        <v>280</v>
      </c>
    </row>
    <row r="8" spans="1:9" ht="39.75" customHeight="1">
      <c r="A8" s="404"/>
      <c r="B8" s="404"/>
      <c r="C8" s="63" t="s">
        <v>227</v>
      </c>
      <c r="D8" s="65" t="s">
        <v>269</v>
      </c>
      <c r="E8" s="63" t="s">
        <v>270</v>
      </c>
      <c r="F8" s="383"/>
      <c r="G8" s="383"/>
      <c r="H8" s="383"/>
      <c r="I8" s="383"/>
    </row>
    <row r="9" spans="1:9" ht="24.75" customHeight="1">
      <c r="A9" s="26" t="s">
        <v>5</v>
      </c>
      <c r="B9" s="8" t="s">
        <v>46</v>
      </c>
      <c r="C9" s="219">
        <v>144345.29399999997</v>
      </c>
      <c r="D9" s="219">
        <v>23901.966662</v>
      </c>
      <c r="E9" s="219">
        <v>140390.720662</v>
      </c>
      <c r="F9" s="219">
        <v>5117.398927</v>
      </c>
      <c r="G9" s="219">
        <v>2404.18</v>
      </c>
      <c r="H9" s="219">
        <v>4367.531999999999</v>
      </c>
      <c r="I9" s="219">
        <v>140657.02559900002</v>
      </c>
    </row>
    <row r="10" spans="1:9" ht="21" customHeight="1">
      <c r="A10" s="2" t="s">
        <v>6</v>
      </c>
      <c r="B10" s="32" t="s">
        <v>176</v>
      </c>
      <c r="C10" s="226">
        <v>33100.98</v>
      </c>
      <c r="D10" s="226">
        <v>8277.602</v>
      </c>
      <c r="E10" s="226">
        <v>41378.582</v>
      </c>
      <c r="F10" s="226">
        <v>5.627907</v>
      </c>
      <c r="G10" s="226">
        <v>1190.67</v>
      </c>
      <c r="H10" s="226">
        <v>2669.5441</v>
      </c>
      <c r="I10" s="226">
        <v>45244.42400700001</v>
      </c>
    </row>
    <row r="11" spans="1:9" ht="17.25" customHeight="1">
      <c r="A11" s="3" t="s">
        <v>47</v>
      </c>
      <c r="B11" s="34" t="s">
        <v>177</v>
      </c>
      <c r="C11" s="221">
        <v>30113.11</v>
      </c>
      <c r="D11" s="29">
        <v>7765.336</v>
      </c>
      <c r="E11" s="228">
        <v>37878.446</v>
      </c>
      <c r="F11" s="29">
        <v>5.627907</v>
      </c>
      <c r="G11" s="29">
        <v>1177.19</v>
      </c>
      <c r="H11" s="29">
        <v>2460.616</v>
      </c>
      <c r="I11" s="221">
        <v>41521.87990700001</v>
      </c>
    </row>
    <row r="12" spans="1:12" ht="17.25" customHeight="1">
      <c r="A12" s="3" t="s">
        <v>48</v>
      </c>
      <c r="B12" s="34" t="s">
        <v>161</v>
      </c>
      <c r="C12" s="221">
        <v>2987.87</v>
      </c>
      <c r="D12" s="29">
        <v>512.266</v>
      </c>
      <c r="E12" s="228">
        <v>3500.136</v>
      </c>
      <c r="F12" s="18">
        <v>0</v>
      </c>
      <c r="G12" s="29">
        <v>13.48</v>
      </c>
      <c r="H12" s="29">
        <v>208.9281</v>
      </c>
      <c r="I12" s="221">
        <v>3722.5441</v>
      </c>
      <c r="L12" s="39"/>
    </row>
    <row r="13" spans="1:9" ht="19.5" customHeight="1">
      <c r="A13" s="2" t="s">
        <v>7</v>
      </c>
      <c r="B13" s="32" t="s">
        <v>178</v>
      </c>
      <c r="C13" s="220">
        <v>11977.5</v>
      </c>
      <c r="D13" s="27">
        <v>5835.625999999999</v>
      </c>
      <c r="E13" s="229">
        <v>17813.126</v>
      </c>
      <c r="F13" s="27">
        <v>285.9</v>
      </c>
      <c r="G13" s="27">
        <v>498.49</v>
      </c>
      <c r="H13" s="27">
        <v>1297.3398</v>
      </c>
      <c r="I13" s="220">
        <v>19770.475800000004</v>
      </c>
    </row>
    <row r="14" spans="1:9" ht="21" customHeight="1">
      <c r="A14" s="2" t="s">
        <v>8</v>
      </c>
      <c r="B14" s="32" t="s">
        <v>179</v>
      </c>
      <c r="C14" s="220">
        <v>13365.219999999998</v>
      </c>
      <c r="D14" s="220">
        <v>9.117</v>
      </c>
      <c r="E14" s="220">
        <v>13374.337</v>
      </c>
      <c r="F14" s="66">
        <v>0</v>
      </c>
      <c r="G14" s="66">
        <v>0</v>
      </c>
      <c r="H14" s="220">
        <v>4.6937</v>
      </c>
      <c r="I14" s="220">
        <v>10230.830699999999</v>
      </c>
    </row>
    <row r="15" spans="1:9" ht="17.25" customHeight="1">
      <c r="A15" s="3" t="s">
        <v>49</v>
      </c>
      <c r="B15" s="34" t="s">
        <v>180</v>
      </c>
      <c r="C15" s="221">
        <v>637.56</v>
      </c>
      <c r="D15" s="12">
        <v>0</v>
      </c>
      <c r="E15" s="228">
        <v>637.56</v>
      </c>
      <c r="F15" s="66">
        <v>0</v>
      </c>
      <c r="G15" s="66">
        <v>0</v>
      </c>
      <c r="H15" s="18">
        <v>0</v>
      </c>
      <c r="I15" s="221">
        <v>637.56</v>
      </c>
    </row>
    <row r="16" spans="1:9" ht="17.25" customHeight="1">
      <c r="A16" s="3" t="s">
        <v>50</v>
      </c>
      <c r="B16" s="34" t="s">
        <v>181</v>
      </c>
      <c r="C16" s="221">
        <v>9579.46</v>
      </c>
      <c r="D16" s="12">
        <v>9.117</v>
      </c>
      <c r="E16" s="228">
        <v>9588.577</v>
      </c>
      <c r="F16" s="66">
        <v>0</v>
      </c>
      <c r="G16" s="66">
        <v>0</v>
      </c>
      <c r="H16" s="221">
        <v>4.6937</v>
      </c>
      <c r="I16" s="221">
        <v>9593.2707</v>
      </c>
    </row>
    <row r="17" spans="1:9" ht="17.25" customHeight="1">
      <c r="A17" s="3" t="s">
        <v>51</v>
      </c>
      <c r="B17" s="34" t="s">
        <v>182</v>
      </c>
      <c r="C17" s="221">
        <v>3148.2</v>
      </c>
      <c r="D17" s="12">
        <v>0</v>
      </c>
      <c r="E17" s="221">
        <v>3148.2</v>
      </c>
      <c r="F17" s="66">
        <v>0</v>
      </c>
      <c r="G17" s="66">
        <v>0</v>
      </c>
      <c r="H17" s="18">
        <v>0</v>
      </c>
      <c r="I17" s="57">
        <v>0</v>
      </c>
    </row>
    <row r="18" spans="1:9" ht="21" customHeight="1">
      <c r="A18" s="2" t="s">
        <v>9</v>
      </c>
      <c r="B18" s="32" t="s">
        <v>183</v>
      </c>
      <c r="C18" s="220">
        <v>10097.019</v>
      </c>
      <c r="D18" s="27">
        <v>0</v>
      </c>
      <c r="E18" s="229">
        <v>10097.019</v>
      </c>
      <c r="F18" s="66">
        <v>0</v>
      </c>
      <c r="G18" s="220">
        <v>33.260000000000005</v>
      </c>
      <c r="H18" s="18">
        <v>0</v>
      </c>
      <c r="I18" s="220">
        <v>10130.279000000002</v>
      </c>
    </row>
    <row r="19" spans="1:9" ht="21" customHeight="1">
      <c r="A19" s="2" t="s">
        <v>10</v>
      </c>
      <c r="B19" s="32" t="s">
        <v>184</v>
      </c>
      <c r="C19" s="220">
        <v>36240.57</v>
      </c>
      <c r="D19" s="220">
        <v>0</v>
      </c>
      <c r="E19" s="220">
        <v>8384.030000000002</v>
      </c>
      <c r="F19" s="66">
        <v>0</v>
      </c>
      <c r="G19" s="220">
        <v>340.83</v>
      </c>
      <c r="H19" s="18">
        <v>0</v>
      </c>
      <c r="I19" s="220">
        <v>374.63401000000147</v>
      </c>
    </row>
    <row r="20" spans="1:9" ht="17.25" customHeight="1">
      <c r="A20" s="3" t="s">
        <v>52</v>
      </c>
      <c r="B20" s="34" t="s">
        <v>185</v>
      </c>
      <c r="C20" s="76">
        <v>7.8</v>
      </c>
      <c r="D20" s="18">
        <v>0</v>
      </c>
      <c r="E20" s="76">
        <v>7.8</v>
      </c>
      <c r="F20" s="66">
        <v>0</v>
      </c>
      <c r="G20" s="18">
        <v>0</v>
      </c>
      <c r="H20" s="18">
        <v>0</v>
      </c>
      <c r="I20" s="76">
        <v>7.8</v>
      </c>
    </row>
    <row r="21" spans="1:9" ht="17.25" customHeight="1">
      <c r="A21" s="3" t="s">
        <v>53</v>
      </c>
      <c r="B21" s="34" t="s">
        <v>186</v>
      </c>
      <c r="C21" s="221">
        <v>366.8</v>
      </c>
      <c r="D21" s="18">
        <v>0</v>
      </c>
      <c r="E21" s="18">
        <v>366.8</v>
      </c>
      <c r="F21" s="18">
        <v>0</v>
      </c>
      <c r="G21" s="18">
        <v>0</v>
      </c>
      <c r="H21" s="18">
        <v>0</v>
      </c>
      <c r="I21" s="221">
        <v>366.8</v>
      </c>
    </row>
    <row r="22" spans="1:9" ht="17.25" customHeight="1">
      <c r="A22" s="3" t="s">
        <v>54</v>
      </c>
      <c r="B22" s="36" t="s">
        <v>166</v>
      </c>
      <c r="C22" s="221">
        <v>366.8</v>
      </c>
      <c r="D22" s="18">
        <v>0</v>
      </c>
      <c r="E22" s="228">
        <v>366.8</v>
      </c>
      <c r="F22" s="66">
        <v>0</v>
      </c>
      <c r="G22" s="18">
        <v>0</v>
      </c>
      <c r="H22" s="18">
        <v>0</v>
      </c>
      <c r="I22" s="221">
        <v>366.8</v>
      </c>
    </row>
    <row r="23" spans="1:9" ht="17.25" customHeight="1">
      <c r="A23" s="3" t="s">
        <v>55</v>
      </c>
      <c r="B23" s="36" t="s">
        <v>167</v>
      </c>
      <c r="C23" s="11">
        <v>0</v>
      </c>
      <c r="D23" s="18">
        <v>0</v>
      </c>
      <c r="E23" s="11">
        <v>0</v>
      </c>
      <c r="F23" s="66">
        <v>0</v>
      </c>
      <c r="G23" s="18">
        <v>0</v>
      </c>
      <c r="H23" s="18">
        <v>0</v>
      </c>
      <c r="I23" s="18">
        <v>0</v>
      </c>
    </row>
    <row r="24" spans="1:9" ht="17.25" customHeight="1">
      <c r="A24" s="3" t="s">
        <v>56</v>
      </c>
      <c r="B24" s="34" t="s">
        <v>182</v>
      </c>
      <c r="C24" s="221">
        <v>35865.97</v>
      </c>
      <c r="D24" s="221">
        <v>0</v>
      </c>
      <c r="E24" s="221">
        <v>8009.430000000002</v>
      </c>
      <c r="F24" s="66">
        <v>0</v>
      </c>
      <c r="G24" s="221">
        <v>340.83</v>
      </c>
      <c r="H24" s="18">
        <v>0</v>
      </c>
      <c r="I24" s="18">
        <v>0.034010000001444496</v>
      </c>
    </row>
    <row r="25" spans="1:9" ht="17.25" customHeight="1">
      <c r="A25" s="3" t="s">
        <v>57</v>
      </c>
      <c r="B25" s="36" t="s">
        <v>166</v>
      </c>
      <c r="C25" s="221">
        <v>21871.670000000002</v>
      </c>
      <c r="D25" s="221">
        <v>0</v>
      </c>
      <c r="E25" s="228">
        <v>6774.100000000002</v>
      </c>
      <c r="F25" s="66">
        <v>0</v>
      </c>
      <c r="G25" s="221">
        <v>340.83</v>
      </c>
      <c r="H25" s="18">
        <v>0</v>
      </c>
      <c r="I25" s="18">
        <v>0.004010000001471781</v>
      </c>
    </row>
    <row r="26" spans="1:9" ht="17.25" customHeight="1">
      <c r="A26" s="3" t="s">
        <v>58</v>
      </c>
      <c r="B26" s="36" t="s">
        <v>187</v>
      </c>
      <c r="C26" s="221">
        <v>13994.3</v>
      </c>
      <c r="D26" s="18">
        <v>0</v>
      </c>
      <c r="E26" s="228">
        <v>1235.33</v>
      </c>
      <c r="F26" s="66">
        <v>0</v>
      </c>
      <c r="G26" s="18">
        <v>0</v>
      </c>
      <c r="H26" s="18">
        <v>0</v>
      </c>
      <c r="I26" s="18">
        <v>0.029999999999972715</v>
      </c>
    </row>
    <row r="27" spans="1:9" ht="21" customHeight="1">
      <c r="A27" s="2" t="s">
        <v>11</v>
      </c>
      <c r="B27" s="32" t="s">
        <v>188</v>
      </c>
      <c r="C27" s="220">
        <v>34218.05</v>
      </c>
      <c r="D27" s="220">
        <v>1748.567</v>
      </c>
      <c r="E27" s="220">
        <v>35966.617000000006</v>
      </c>
      <c r="F27" s="220">
        <v>4825.8710200000005</v>
      </c>
      <c r="G27" s="220">
        <v>179.54</v>
      </c>
      <c r="H27" s="220">
        <v>300.4652</v>
      </c>
      <c r="I27" s="220">
        <v>41272.493220000004</v>
      </c>
    </row>
    <row r="28" spans="1:9" ht="17.25" customHeight="1">
      <c r="A28" s="3" t="s">
        <v>59</v>
      </c>
      <c r="B28" s="34" t="s">
        <v>189</v>
      </c>
      <c r="C28" s="11">
        <v>0</v>
      </c>
      <c r="D28" s="18">
        <v>130.146</v>
      </c>
      <c r="E28" s="18">
        <v>130.146</v>
      </c>
      <c r="F28" s="29">
        <v>4825.8710200000005</v>
      </c>
      <c r="G28" s="18">
        <v>0</v>
      </c>
      <c r="H28" s="18">
        <v>0</v>
      </c>
      <c r="I28" s="221">
        <v>4956.01702</v>
      </c>
    </row>
    <row r="29" spans="1:9" ht="17.25" customHeight="1">
      <c r="A29" s="3" t="s">
        <v>60</v>
      </c>
      <c r="B29" s="34" t="s">
        <v>190</v>
      </c>
      <c r="C29" s="221">
        <v>34218.05</v>
      </c>
      <c r="D29" s="18">
        <v>51.722</v>
      </c>
      <c r="E29" s="228">
        <v>34269.772000000004</v>
      </c>
      <c r="F29" s="18">
        <v>0</v>
      </c>
      <c r="G29" s="221">
        <v>179.54</v>
      </c>
      <c r="H29" s="221">
        <v>0.4529</v>
      </c>
      <c r="I29" s="221">
        <v>34449.7649</v>
      </c>
    </row>
    <row r="30" spans="1:9" ht="17.25" customHeight="1">
      <c r="A30" s="3" t="s">
        <v>61</v>
      </c>
      <c r="B30" s="34" t="s">
        <v>191</v>
      </c>
      <c r="C30" s="11">
        <v>0</v>
      </c>
      <c r="D30" s="29">
        <v>1566.699</v>
      </c>
      <c r="E30" s="228">
        <v>1566.699</v>
      </c>
      <c r="F30" s="18">
        <v>0</v>
      </c>
      <c r="G30" s="18">
        <v>0</v>
      </c>
      <c r="H30" s="12">
        <v>300.0123</v>
      </c>
      <c r="I30" s="221">
        <v>1866.7113</v>
      </c>
    </row>
    <row r="31" spans="1:9" ht="21" customHeight="1">
      <c r="A31" s="2" t="s">
        <v>12</v>
      </c>
      <c r="B31" s="32" t="s">
        <v>192</v>
      </c>
      <c r="C31" s="220">
        <v>5345.955</v>
      </c>
      <c r="D31" s="220">
        <v>8031.0546620000005</v>
      </c>
      <c r="E31" s="220">
        <v>13377.009662</v>
      </c>
      <c r="F31" s="12">
        <v>0</v>
      </c>
      <c r="G31" s="220">
        <v>161.39</v>
      </c>
      <c r="H31" s="220">
        <v>95.4892</v>
      </c>
      <c r="I31" s="220">
        <v>13633.888862</v>
      </c>
    </row>
    <row r="32" spans="1:9" ht="17.25" customHeight="1">
      <c r="A32" s="3" t="s">
        <v>62</v>
      </c>
      <c r="B32" s="34" t="s">
        <v>193</v>
      </c>
      <c r="C32" s="221">
        <v>5345.955</v>
      </c>
      <c r="D32" s="221">
        <v>8031.0546620000005</v>
      </c>
      <c r="E32" s="221">
        <f>13367.978+8.966638+0.065024</f>
        <v>13377.009661999999</v>
      </c>
      <c r="F32" s="12">
        <v>0</v>
      </c>
      <c r="G32" s="221">
        <v>161.39</v>
      </c>
      <c r="H32" s="221">
        <f>82.8188+12.6704</f>
        <v>95.4892</v>
      </c>
      <c r="I32" s="221">
        <f>13612.1868+8.966638+0.065024+12.6704</f>
        <v>13633.888862</v>
      </c>
    </row>
    <row r="33" spans="1:9" ht="17.25" customHeight="1">
      <c r="A33" s="3" t="s">
        <v>63</v>
      </c>
      <c r="B33" s="36" t="s">
        <v>170</v>
      </c>
      <c r="C33" s="221">
        <v>4023.507</v>
      </c>
      <c r="D33" s="29">
        <f>8022.023+8.966638+0.065024</f>
        <v>8031.0546620000005</v>
      </c>
      <c r="E33" s="228">
        <f>12045.53+8.966638+0.065024</f>
        <v>12054.561662</v>
      </c>
      <c r="F33" s="12">
        <v>0</v>
      </c>
      <c r="G33" s="221">
        <v>161.39</v>
      </c>
      <c r="H33" s="221">
        <f>82.8188+12.6704</f>
        <v>95.4892</v>
      </c>
      <c r="I33" s="221">
        <f>12289.7388+8.966638+0.065024+12.6704</f>
        <v>12311.440862</v>
      </c>
    </row>
    <row r="34" spans="1:9" ht="17.25" customHeight="1">
      <c r="A34" s="37" t="s">
        <v>64</v>
      </c>
      <c r="B34" s="38" t="s">
        <v>167</v>
      </c>
      <c r="C34" s="227">
        <v>1322.448</v>
      </c>
      <c r="D34" s="75">
        <v>0</v>
      </c>
      <c r="E34" s="227">
        <v>1322.448</v>
      </c>
      <c r="F34" s="75">
        <v>0</v>
      </c>
      <c r="G34" s="75">
        <v>0</v>
      </c>
      <c r="H34" s="75">
        <v>0</v>
      </c>
      <c r="I34" s="227">
        <v>1322.448</v>
      </c>
    </row>
    <row r="35" spans="1:9" s="25" customFormat="1" ht="27.75" customHeight="1">
      <c r="A35" s="371">
        <v>1</v>
      </c>
      <c r="B35" s="398" t="s">
        <v>259</v>
      </c>
      <c r="C35" s="398"/>
      <c r="D35" s="398"/>
      <c r="E35" s="398"/>
      <c r="F35" s="398"/>
      <c r="G35" s="398"/>
      <c r="H35" s="398"/>
      <c r="I35" s="398"/>
    </row>
    <row r="36" spans="1:5" s="25" customFormat="1" ht="15" customHeight="1">
      <c r="A36" s="13"/>
      <c r="B36" s="15"/>
      <c r="C36" s="28"/>
      <c r="D36" s="28"/>
      <c r="E36" s="28"/>
    </row>
    <row r="37" spans="3:5" ht="12.75">
      <c r="C37" s="39"/>
      <c r="D37" s="39"/>
      <c r="E37" s="39"/>
    </row>
    <row r="38" spans="3:5" ht="12.75">
      <c r="C38" s="39"/>
      <c r="D38" s="39"/>
      <c r="E38" s="39"/>
    </row>
    <row r="39" spans="3:8" ht="12.75">
      <c r="C39" s="39"/>
      <c r="D39" s="39"/>
      <c r="E39" s="39"/>
      <c r="H39" s="39"/>
    </row>
    <row r="40" spans="3:5" ht="12.75">
      <c r="C40" s="39"/>
      <c r="D40" s="39"/>
      <c r="E40" s="39"/>
    </row>
    <row r="41" spans="3:5" ht="12.75">
      <c r="C41" s="39"/>
      <c r="D41" s="39"/>
      <c r="E41" s="39"/>
    </row>
    <row r="42" spans="3:5" ht="12.75">
      <c r="C42" s="39"/>
      <c r="D42" s="39"/>
      <c r="E42" s="39"/>
    </row>
    <row r="43" spans="3:5" ht="12.75">
      <c r="C43" s="35"/>
      <c r="D43" s="35"/>
      <c r="E43" s="35"/>
    </row>
    <row r="44" spans="3:5" ht="12.75">
      <c r="C44" s="39"/>
      <c r="D44" s="39"/>
      <c r="E44" s="39"/>
    </row>
  </sheetData>
  <sheetProtection/>
  <mergeCells count="11">
    <mergeCell ref="A5:A8"/>
    <mergeCell ref="B5:B8"/>
    <mergeCell ref="C7:E7"/>
    <mergeCell ref="F7:F8"/>
    <mergeCell ref="G7:G8"/>
    <mergeCell ref="C6:I6"/>
    <mergeCell ref="B35:I35"/>
    <mergeCell ref="H7:H8"/>
    <mergeCell ref="I7:I8"/>
    <mergeCell ref="C5:I5"/>
    <mergeCell ref="F4:I4"/>
  </mergeCells>
  <hyperlinks>
    <hyperlink ref="A1" location="'Table of Contents'!A1" display="Back to table of contents"/>
  </hyperlinks>
  <printOptions horizontalCentered="1" verticalCentered="1"/>
  <pageMargins left="0.354330708661417" right="0.354330708661417" top="0.354330708661417" bottom="0.354330708661417" header="0.275590551181102" footer="0.511811023622047"/>
  <pageSetup errors="blank" fitToWidth="0" fitToHeight="1" horizontalDpi="600" verticalDpi="600" orientation="landscape" paperSize="9" scale="85" r:id="rId1"/>
  <headerFooter>
    <oddFooter>&amp;C- 74 -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I58"/>
  <sheetViews>
    <sheetView zoomScale="90" zoomScaleNormal="90" workbookViewId="0" topLeftCell="A1">
      <selection activeCell="O14" sqref="O14"/>
    </sheetView>
  </sheetViews>
  <sheetFormatPr defaultColWidth="9.140625" defaultRowHeight="12.75"/>
  <cols>
    <col min="1" max="1" width="7.00390625" style="1" customWidth="1"/>
    <col min="2" max="2" width="40.57421875" style="1" bestFit="1" customWidth="1"/>
    <col min="3" max="4" width="13.00390625" style="1" customWidth="1"/>
    <col min="5" max="5" width="19.421875" style="1" customWidth="1"/>
    <col min="6" max="9" width="13.00390625" style="1" customWidth="1"/>
    <col min="10" max="16384" width="9.140625" style="1" customWidth="1"/>
  </cols>
  <sheetData>
    <row r="1" ht="15.75" customHeight="1">
      <c r="A1" s="198" t="s">
        <v>341</v>
      </c>
    </row>
    <row r="2" spans="1:5" s="31" customFormat="1" ht="18.75" customHeight="1">
      <c r="A2" s="21" t="s">
        <v>392</v>
      </c>
      <c r="B2" s="22"/>
      <c r="C2" s="67"/>
      <c r="D2" s="67"/>
      <c r="E2" s="67"/>
    </row>
    <row r="3" spans="1:5" s="31" customFormat="1" ht="18.75" customHeight="1">
      <c r="A3" s="21" t="s">
        <v>263</v>
      </c>
      <c r="B3" s="22"/>
      <c r="C3" s="68"/>
      <c r="D3" s="68"/>
      <c r="E3" s="68"/>
    </row>
    <row r="4" spans="1:9" ht="15" customHeight="1">
      <c r="A4" s="23"/>
      <c r="B4" s="24"/>
      <c r="F4" s="410" t="s">
        <v>272</v>
      </c>
      <c r="G4" s="410"/>
      <c r="H4" s="410"/>
      <c r="I4" s="410"/>
    </row>
    <row r="5" spans="1:9" ht="15" customHeight="1">
      <c r="A5" s="411" t="s">
        <v>260</v>
      </c>
      <c r="B5" s="411" t="s">
        <v>265</v>
      </c>
      <c r="C5" s="405" t="s">
        <v>389</v>
      </c>
      <c r="D5" s="406"/>
      <c r="E5" s="406"/>
      <c r="F5" s="406"/>
      <c r="G5" s="406"/>
      <c r="H5" s="406"/>
      <c r="I5" s="414"/>
    </row>
    <row r="6" spans="1:9" ht="15" customHeight="1">
      <c r="A6" s="412"/>
      <c r="B6" s="412"/>
      <c r="C6" s="379" t="s">
        <v>369</v>
      </c>
      <c r="D6" s="380"/>
      <c r="E6" s="380"/>
      <c r="F6" s="380"/>
      <c r="G6" s="380"/>
      <c r="H6" s="380"/>
      <c r="I6" s="381"/>
    </row>
    <row r="7" spans="1:9" ht="18" customHeight="1">
      <c r="A7" s="412"/>
      <c r="B7" s="412"/>
      <c r="C7" s="407" t="s">
        <v>359</v>
      </c>
      <c r="D7" s="408"/>
      <c r="E7" s="409"/>
      <c r="F7" s="415" t="s">
        <v>274</v>
      </c>
      <c r="G7" s="382" t="s">
        <v>275</v>
      </c>
      <c r="H7" s="382" t="s">
        <v>276</v>
      </c>
      <c r="I7" s="382" t="s">
        <v>277</v>
      </c>
    </row>
    <row r="8" spans="1:9" ht="48.75" customHeight="1">
      <c r="A8" s="413"/>
      <c r="B8" s="413"/>
      <c r="C8" s="240" t="s">
        <v>227</v>
      </c>
      <c r="D8" s="240" t="s">
        <v>269</v>
      </c>
      <c r="E8" s="240" t="s">
        <v>356</v>
      </c>
      <c r="F8" s="416"/>
      <c r="G8" s="383"/>
      <c r="H8" s="383"/>
      <c r="I8" s="383"/>
    </row>
    <row r="9" spans="1:9" ht="21.75" customHeight="1">
      <c r="A9" s="26" t="s">
        <v>13</v>
      </c>
      <c r="B9" s="8" t="s">
        <v>194</v>
      </c>
      <c r="C9" s="219">
        <v>7535.572999999999</v>
      </c>
      <c r="D9" s="219">
        <v>635.583664</v>
      </c>
      <c r="E9" s="219">
        <v>8171.156663999999</v>
      </c>
      <c r="F9" s="219">
        <v>7.1</v>
      </c>
      <c r="G9" s="219">
        <v>725.1735721599998</v>
      </c>
      <c r="H9" s="219">
        <v>828.1198999999999</v>
      </c>
      <c r="I9" s="219">
        <v>9731.55013616</v>
      </c>
    </row>
    <row r="10" spans="1:9" s="40" customFormat="1" ht="18.75" customHeight="1">
      <c r="A10" s="2" t="s">
        <v>65</v>
      </c>
      <c r="B10" s="7" t="s">
        <v>195</v>
      </c>
      <c r="C10" s="220">
        <v>6682.632</v>
      </c>
      <c r="D10" s="220">
        <f>614.193208+-1.599933+0.073225</f>
        <v>612.6665</v>
      </c>
      <c r="E10" s="220">
        <f>7296.825208+'[4]Table3'!$H$15+'[4]Table3'!$H$16</f>
        <v>7295.2985</v>
      </c>
      <c r="F10" s="220">
        <v>7.1</v>
      </c>
      <c r="G10" s="220">
        <v>721.3691830899999</v>
      </c>
      <c r="H10" s="220">
        <v>1181.5809</v>
      </c>
      <c r="I10" s="220">
        <v>9205.348583089999</v>
      </c>
    </row>
    <row r="11" spans="1:9" ht="15" customHeight="1">
      <c r="A11" s="3" t="s">
        <v>66</v>
      </c>
      <c r="B11" s="4" t="s">
        <v>196</v>
      </c>
      <c r="C11" s="221">
        <v>4877.088</v>
      </c>
      <c r="D11" s="29">
        <v>66.71924499999999</v>
      </c>
      <c r="E11" s="221">
        <v>4943.807245</v>
      </c>
      <c r="F11" s="221">
        <v>7.1</v>
      </c>
      <c r="G11" s="58">
        <v>672.6240073899999</v>
      </c>
      <c r="H11" s="58">
        <v>1058.5809</v>
      </c>
      <c r="I11" s="58">
        <v>6682.11215239</v>
      </c>
    </row>
    <row r="12" spans="1:9" ht="15" customHeight="1">
      <c r="A12" s="3" t="s">
        <v>67</v>
      </c>
      <c r="B12" s="4" t="s">
        <v>197</v>
      </c>
      <c r="C12" s="221">
        <v>1429.434</v>
      </c>
      <c r="D12" s="29">
        <v>501.441868</v>
      </c>
      <c r="E12" s="221">
        <v>1930.875868</v>
      </c>
      <c r="F12" s="18">
        <v>0</v>
      </c>
      <c r="G12" s="58">
        <v>48.37069185</v>
      </c>
      <c r="H12" s="58">
        <v>123</v>
      </c>
      <c r="I12" s="58">
        <v>2102.2465598500003</v>
      </c>
    </row>
    <row r="13" spans="1:9" ht="15" customHeight="1">
      <c r="A13" s="3" t="s">
        <v>68</v>
      </c>
      <c r="B13" s="4" t="s">
        <v>198</v>
      </c>
      <c r="C13" s="221">
        <v>376.11</v>
      </c>
      <c r="D13" s="29">
        <v>44.505387</v>
      </c>
      <c r="E13" s="221">
        <v>420.615387</v>
      </c>
      <c r="F13" s="18">
        <v>0</v>
      </c>
      <c r="G13" s="58">
        <v>0.37448384999999995</v>
      </c>
      <c r="H13" s="18">
        <v>0</v>
      </c>
      <c r="I13" s="58">
        <v>420.98987085</v>
      </c>
    </row>
    <row r="14" spans="1:9" ht="18.75" customHeight="1">
      <c r="A14" s="2" t="s">
        <v>69</v>
      </c>
      <c r="B14" s="7" t="s">
        <v>199</v>
      </c>
      <c r="C14" s="220">
        <v>852.941</v>
      </c>
      <c r="D14" s="220">
        <v>22.917164</v>
      </c>
      <c r="E14" s="220">
        <v>875.858164</v>
      </c>
      <c r="F14" s="66">
        <v>0</v>
      </c>
      <c r="G14" s="60">
        <v>3.80438907</v>
      </c>
      <c r="H14" s="367">
        <v>-353.461</v>
      </c>
      <c r="I14" s="60">
        <v>526.2015530699999</v>
      </c>
    </row>
    <row r="15" spans="1:9" ht="21.75" customHeight="1">
      <c r="A15" s="26" t="s">
        <v>70</v>
      </c>
      <c r="B15" s="8" t="s">
        <v>200</v>
      </c>
      <c r="C15" s="219">
        <v>12335.099999999999</v>
      </c>
      <c r="D15" s="219">
        <v>9659.8</v>
      </c>
      <c r="E15" s="219">
        <v>9245.899999999998</v>
      </c>
      <c r="F15" s="219">
        <v>4870.73865633</v>
      </c>
      <c r="G15" s="219">
        <v>786.8</v>
      </c>
      <c r="H15" s="219">
        <v>481.2075</v>
      </c>
      <c r="I15" s="219">
        <v>22984.446156329992</v>
      </c>
    </row>
    <row r="16" spans="1:9" ht="21.75" customHeight="1">
      <c r="A16" s="3" t="s">
        <v>264</v>
      </c>
      <c r="B16" s="14" t="s">
        <v>273</v>
      </c>
      <c r="C16" s="72">
        <v>658.4</v>
      </c>
      <c r="D16" s="72">
        <v>0</v>
      </c>
      <c r="E16" s="206">
        <v>658.4</v>
      </c>
      <c r="F16" s="206">
        <v>0</v>
      </c>
      <c r="G16" s="196">
        <v>0</v>
      </c>
      <c r="H16" s="196">
        <v>0</v>
      </c>
      <c r="I16" s="196">
        <v>658.4</v>
      </c>
    </row>
    <row r="17" spans="1:9" ht="15" customHeight="1">
      <c r="A17" s="3" t="s">
        <v>71</v>
      </c>
      <c r="B17" s="4" t="s">
        <v>201</v>
      </c>
      <c r="C17" s="221">
        <v>24053.199999999997</v>
      </c>
      <c r="D17" s="73">
        <v>-3089.2000000000003</v>
      </c>
      <c r="E17" s="221">
        <v>20963.999999999996</v>
      </c>
      <c r="F17" s="29">
        <v>9809.4</v>
      </c>
      <c r="G17" s="58">
        <v>786.8</v>
      </c>
      <c r="H17" s="58">
        <v>383.82129999999995</v>
      </c>
      <c r="I17" s="58">
        <v>31944.021299999993</v>
      </c>
    </row>
    <row r="18" spans="1:9" ht="15" customHeight="1">
      <c r="A18" s="3" t="s">
        <v>72</v>
      </c>
      <c r="B18" s="4" t="s">
        <v>202</v>
      </c>
      <c r="C18" s="230">
        <v>0</v>
      </c>
      <c r="D18" s="72">
        <v>0</v>
      </c>
      <c r="E18" s="230">
        <v>0</v>
      </c>
      <c r="F18" s="29">
        <v>-9435.837295</v>
      </c>
      <c r="G18" s="196">
        <v>0</v>
      </c>
      <c r="H18" s="196">
        <v>0</v>
      </c>
      <c r="I18" s="58">
        <v>-1841.3372949999994</v>
      </c>
    </row>
    <row r="19" spans="1:9" ht="15" customHeight="1">
      <c r="A19" s="3" t="s">
        <v>73</v>
      </c>
      <c r="B19" s="4" t="s">
        <v>203</v>
      </c>
      <c r="C19" s="221">
        <v>-1527.7</v>
      </c>
      <c r="D19" s="42">
        <v>12749</v>
      </c>
      <c r="E19" s="221">
        <v>-1527.7000000000007</v>
      </c>
      <c r="F19" s="29">
        <v>-38.448</v>
      </c>
      <c r="G19" s="196">
        <v>0</v>
      </c>
      <c r="H19" s="41">
        <v>0</v>
      </c>
      <c r="I19" s="58">
        <v>-1560.8480000000009</v>
      </c>
    </row>
    <row r="20" spans="1:9" ht="15" customHeight="1">
      <c r="A20" s="3" t="s">
        <v>74</v>
      </c>
      <c r="B20" s="4" t="s">
        <v>204</v>
      </c>
      <c r="C20" s="221">
        <v>-10829.4</v>
      </c>
      <c r="D20" s="42">
        <v>0</v>
      </c>
      <c r="E20" s="221">
        <v>-10829.4</v>
      </c>
      <c r="F20" s="29">
        <v>4535.62395133</v>
      </c>
      <c r="G20" s="196">
        <v>0</v>
      </c>
      <c r="H20" s="196">
        <v>0</v>
      </c>
      <c r="I20" s="58">
        <v>-6293.776048670001</v>
      </c>
    </row>
    <row r="21" spans="1:9" ht="15" customHeight="1">
      <c r="A21" s="3" t="s">
        <v>348</v>
      </c>
      <c r="B21" s="4" t="s">
        <v>350</v>
      </c>
      <c r="C21" s="221">
        <v>-19.4</v>
      </c>
      <c r="D21" s="42">
        <v>0</v>
      </c>
      <c r="E21" s="17">
        <v>-19.4</v>
      </c>
      <c r="F21" s="196">
        <v>0</v>
      </c>
      <c r="G21" s="196">
        <v>0</v>
      </c>
      <c r="H21" s="196">
        <v>97.3862</v>
      </c>
      <c r="I21" s="58">
        <v>77.9862</v>
      </c>
    </row>
    <row r="22" spans="1:9" ht="18.75" customHeight="1">
      <c r="A22" s="2" t="s">
        <v>75</v>
      </c>
      <c r="B22" s="7" t="s">
        <v>205</v>
      </c>
      <c r="C22" s="220">
        <v>11496.399999999998</v>
      </c>
      <c r="D22" s="74">
        <v>9659.8</v>
      </c>
      <c r="E22" s="74">
        <v>8407.199999999997</v>
      </c>
      <c r="F22" s="74">
        <v>4870.73865633</v>
      </c>
      <c r="G22" s="74">
        <v>786.8</v>
      </c>
      <c r="H22" s="74">
        <v>481.2075</v>
      </c>
      <c r="I22" s="74">
        <v>22145.746156329995</v>
      </c>
    </row>
    <row r="23" spans="1:9" ht="15" customHeight="1">
      <c r="A23" s="3" t="s">
        <v>76</v>
      </c>
      <c r="B23" s="4" t="s">
        <v>201</v>
      </c>
      <c r="C23" s="221">
        <v>24016.1</v>
      </c>
      <c r="D23" s="71">
        <v>-3089.2000000000003</v>
      </c>
      <c r="E23" s="221">
        <v>20926.899999999998</v>
      </c>
      <c r="F23" s="29">
        <v>9809.4</v>
      </c>
      <c r="G23" s="58">
        <v>786.8</v>
      </c>
      <c r="H23" s="58">
        <v>383.82129999999995</v>
      </c>
      <c r="I23" s="58">
        <v>31906.921299999995</v>
      </c>
    </row>
    <row r="24" spans="1:9" ht="15" customHeight="1">
      <c r="A24" s="3" t="s">
        <v>77</v>
      </c>
      <c r="B24" s="4" t="s">
        <v>206</v>
      </c>
      <c r="C24" s="230">
        <v>0</v>
      </c>
      <c r="D24" s="42">
        <v>0</v>
      </c>
      <c r="E24" s="42">
        <v>0</v>
      </c>
      <c r="F24" s="29">
        <v>-9435.837295</v>
      </c>
      <c r="G24" s="196">
        <v>0</v>
      </c>
      <c r="H24" s="196">
        <v>0</v>
      </c>
      <c r="I24" s="58">
        <v>-1841.3372949999994</v>
      </c>
    </row>
    <row r="25" spans="1:9" ht="15" customHeight="1">
      <c r="A25" s="3" t="s">
        <v>78</v>
      </c>
      <c r="B25" s="4" t="s">
        <v>203</v>
      </c>
      <c r="C25" s="221">
        <v>-1527.7</v>
      </c>
      <c r="D25" s="42">
        <v>12749</v>
      </c>
      <c r="E25" s="221">
        <v>-1527.7000000000007</v>
      </c>
      <c r="F25" s="29">
        <v>-38.448</v>
      </c>
      <c r="G25" s="196">
        <v>0</v>
      </c>
      <c r="H25" s="41">
        <v>0</v>
      </c>
      <c r="I25" s="58">
        <v>-1560.8480000000009</v>
      </c>
    </row>
    <row r="26" spans="1:9" ht="15" customHeight="1">
      <c r="A26" s="3" t="s">
        <v>79</v>
      </c>
      <c r="B26" s="4" t="s">
        <v>204</v>
      </c>
      <c r="C26" s="221">
        <v>-10972.6</v>
      </c>
      <c r="D26" s="42">
        <v>0</v>
      </c>
      <c r="E26" s="221">
        <v>-10972.6</v>
      </c>
      <c r="F26" s="29">
        <v>4535.62395133</v>
      </c>
      <c r="G26" s="196">
        <v>0</v>
      </c>
      <c r="H26" s="196">
        <v>0</v>
      </c>
      <c r="I26" s="58">
        <v>-6436.976048670001</v>
      </c>
    </row>
    <row r="27" spans="1:9" ht="15" customHeight="1">
      <c r="A27" s="3" t="s">
        <v>349</v>
      </c>
      <c r="B27" s="4" t="s">
        <v>350</v>
      </c>
      <c r="C27" s="221">
        <v>-19.4</v>
      </c>
      <c r="D27" s="42">
        <v>0</v>
      </c>
      <c r="E27" s="221">
        <v>-19.4</v>
      </c>
      <c r="F27" s="196">
        <v>0</v>
      </c>
      <c r="G27" s="196">
        <v>0</v>
      </c>
      <c r="H27" s="196">
        <v>97.3862</v>
      </c>
      <c r="I27" s="58">
        <v>77.9862</v>
      </c>
    </row>
    <row r="28" spans="1:9" ht="18.75" customHeight="1">
      <c r="A28" s="2" t="s">
        <v>80</v>
      </c>
      <c r="B28" s="7" t="s">
        <v>207</v>
      </c>
      <c r="C28" s="220">
        <v>838.7</v>
      </c>
      <c r="D28" s="66">
        <v>0</v>
      </c>
      <c r="E28" s="220">
        <v>838.7</v>
      </c>
      <c r="F28" s="11">
        <v>0</v>
      </c>
      <c r="G28" s="196">
        <v>0</v>
      </c>
      <c r="H28" s="205">
        <v>0</v>
      </c>
      <c r="I28" s="60">
        <v>838.7</v>
      </c>
    </row>
    <row r="29" spans="1:9" ht="21.75" customHeight="1">
      <c r="A29" s="26" t="s">
        <v>81</v>
      </c>
      <c r="B29" s="8" t="s">
        <v>208</v>
      </c>
      <c r="C29" s="219">
        <v>61667.100000000006</v>
      </c>
      <c r="D29" s="345">
        <v>2072.1</v>
      </c>
      <c r="E29" s="219">
        <v>50990.2</v>
      </c>
      <c r="F29" s="358">
        <v>0</v>
      </c>
      <c r="G29" s="358">
        <v>0</v>
      </c>
      <c r="H29" s="219">
        <v>597.1170000000001</v>
      </c>
      <c r="I29" s="219">
        <v>59187.117</v>
      </c>
    </row>
    <row r="30" spans="1:9" ht="15" customHeight="1">
      <c r="A30" s="3" t="s">
        <v>82</v>
      </c>
      <c r="B30" s="4" t="s">
        <v>201</v>
      </c>
      <c r="C30" s="42">
        <v>0</v>
      </c>
      <c r="D30" s="42">
        <v>0</v>
      </c>
      <c r="E30" s="42">
        <v>0</v>
      </c>
      <c r="F30" s="18">
        <v>0</v>
      </c>
      <c r="G30" s="196">
        <v>0</v>
      </c>
      <c r="H30" s="41">
        <v>0</v>
      </c>
      <c r="I30" s="41">
        <v>0</v>
      </c>
    </row>
    <row r="31" spans="1:9" ht="15" customHeight="1">
      <c r="A31" s="3" t="s">
        <v>83</v>
      </c>
      <c r="B31" s="4" t="s">
        <v>206</v>
      </c>
      <c r="C31" s="221">
        <v>54590.6</v>
      </c>
      <c r="D31" s="42">
        <v>0</v>
      </c>
      <c r="E31" s="221">
        <v>54590.6</v>
      </c>
      <c r="F31" s="18">
        <v>0</v>
      </c>
      <c r="G31" s="196">
        <v>0</v>
      </c>
      <c r="H31" s="196">
        <v>0</v>
      </c>
      <c r="I31" s="58">
        <v>62185.1</v>
      </c>
    </row>
    <row r="32" spans="1:9" ht="15" customHeight="1">
      <c r="A32" s="3" t="s">
        <v>84</v>
      </c>
      <c r="B32" s="4" t="s">
        <v>203</v>
      </c>
      <c r="C32" s="221">
        <v>11977</v>
      </c>
      <c r="D32" s="221">
        <v>-62.6</v>
      </c>
      <c r="E32" s="221">
        <v>-834.6000000000004</v>
      </c>
      <c r="F32" s="18">
        <v>0</v>
      </c>
      <c r="G32" s="196">
        <v>0</v>
      </c>
      <c r="H32" s="58">
        <v>-5.3</v>
      </c>
      <c r="I32" s="58">
        <v>-834.6000000000004</v>
      </c>
    </row>
    <row r="33" spans="1:9" ht="15" customHeight="1">
      <c r="A33" s="3" t="s">
        <v>85</v>
      </c>
      <c r="B33" s="4" t="s">
        <v>204</v>
      </c>
      <c r="C33" s="76">
        <v>0</v>
      </c>
      <c r="D33" s="42">
        <v>0</v>
      </c>
      <c r="E33" s="76">
        <v>0</v>
      </c>
      <c r="F33" s="18">
        <v>0</v>
      </c>
      <c r="G33" s="18">
        <v>0</v>
      </c>
      <c r="H33" s="196">
        <v>0</v>
      </c>
      <c r="I33" s="196">
        <v>0</v>
      </c>
    </row>
    <row r="34" spans="1:9" ht="15" customHeight="1">
      <c r="A34" s="3" t="s">
        <v>346</v>
      </c>
      <c r="B34" s="4" t="s">
        <v>351</v>
      </c>
      <c r="C34" s="221">
        <v>-4502.9</v>
      </c>
      <c r="D34" s="42">
        <v>0</v>
      </c>
      <c r="E34" s="221">
        <v>-4502.9</v>
      </c>
      <c r="F34" s="18">
        <v>0</v>
      </c>
      <c r="G34" s="18">
        <v>0</v>
      </c>
      <c r="H34" s="196">
        <v>0</v>
      </c>
      <c r="I34" s="58">
        <v>-4502.9</v>
      </c>
    </row>
    <row r="35" spans="1:9" ht="15" customHeight="1">
      <c r="A35" s="3" t="s">
        <v>86</v>
      </c>
      <c r="B35" s="4" t="s">
        <v>209</v>
      </c>
      <c r="C35" s="221">
        <v>-397.6</v>
      </c>
      <c r="D35" s="42">
        <v>2134.7</v>
      </c>
      <c r="E35" s="221">
        <v>1737.1</v>
      </c>
      <c r="F35" s="18">
        <v>0</v>
      </c>
      <c r="G35" s="18">
        <v>0</v>
      </c>
      <c r="H35" s="18">
        <v>602.417</v>
      </c>
      <c r="I35" s="58">
        <v>2339.517</v>
      </c>
    </row>
    <row r="36" spans="1:9" s="40" customFormat="1" ht="18.75" customHeight="1">
      <c r="A36" s="2" t="s">
        <v>87</v>
      </c>
      <c r="B36" s="7" t="s">
        <v>205</v>
      </c>
      <c r="C36" s="220">
        <v>62536.399999999994</v>
      </c>
      <c r="D36" s="346">
        <v>2072.1</v>
      </c>
      <c r="E36" s="346">
        <v>51859.5</v>
      </c>
      <c r="F36" s="346">
        <v>0</v>
      </c>
      <c r="G36" s="346">
        <v>0</v>
      </c>
      <c r="H36" s="60">
        <v>597.1170000000001</v>
      </c>
      <c r="I36" s="346">
        <v>60056.417</v>
      </c>
    </row>
    <row r="37" spans="1:9" ht="15" customHeight="1">
      <c r="A37" s="3" t="s">
        <v>88</v>
      </c>
      <c r="B37" s="4" t="s">
        <v>201</v>
      </c>
      <c r="C37" s="42">
        <v>0</v>
      </c>
      <c r="D37" s="42">
        <v>0</v>
      </c>
      <c r="E37" s="42">
        <v>0</v>
      </c>
      <c r="F37" s="18">
        <v>0</v>
      </c>
      <c r="G37" s="208">
        <v>0</v>
      </c>
      <c r="H37" s="41">
        <v>0</v>
      </c>
      <c r="I37" s="196">
        <v>0</v>
      </c>
    </row>
    <row r="38" spans="1:9" ht="15" customHeight="1">
      <c r="A38" s="3" t="s">
        <v>89</v>
      </c>
      <c r="B38" s="4" t="s">
        <v>206</v>
      </c>
      <c r="C38" s="221">
        <v>54400.9</v>
      </c>
      <c r="D38" s="42">
        <v>0</v>
      </c>
      <c r="E38" s="221">
        <v>54400.9</v>
      </c>
      <c r="F38" s="18">
        <v>0</v>
      </c>
      <c r="G38" s="208">
        <v>0</v>
      </c>
      <c r="H38" s="196">
        <v>0</v>
      </c>
      <c r="I38" s="58">
        <v>61995.4</v>
      </c>
    </row>
    <row r="39" spans="1:9" ht="15" customHeight="1">
      <c r="A39" s="3" t="s">
        <v>90</v>
      </c>
      <c r="B39" s="4" t="s">
        <v>203</v>
      </c>
      <c r="C39" s="57">
        <v>13036</v>
      </c>
      <c r="D39" s="221">
        <v>-62.6</v>
      </c>
      <c r="E39" s="57">
        <v>224.39999999999964</v>
      </c>
      <c r="F39" s="18">
        <v>0</v>
      </c>
      <c r="G39" s="208">
        <v>0</v>
      </c>
      <c r="H39" s="58">
        <v>-5.3</v>
      </c>
      <c r="I39" s="196">
        <v>224.39999999999964</v>
      </c>
    </row>
    <row r="40" spans="1:9" ht="15" customHeight="1">
      <c r="A40" s="3" t="s">
        <v>91</v>
      </c>
      <c r="B40" s="4" t="s">
        <v>204</v>
      </c>
      <c r="C40" s="57">
        <v>0</v>
      </c>
      <c r="D40" s="42">
        <v>0</v>
      </c>
      <c r="E40" s="76">
        <v>0</v>
      </c>
      <c r="F40" s="18">
        <v>0</v>
      </c>
      <c r="G40" s="208">
        <v>0</v>
      </c>
      <c r="H40" s="196">
        <v>0</v>
      </c>
      <c r="I40" s="196">
        <v>0</v>
      </c>
    </row>
    <row r="41" spans="1:9" ht="15" customHeight="1">
      <c r="A41" s="3" t="s">
        <v>347</v>
      </c>
      <c r="B41" s="4" t="s">
        <v>351</v>
      </c>
      <c r="C41" s="221">
        <v>-4502.9</v>
      </c>
      <c r="D41" s="42">
        <v>0</v>
      </c>
      <c r="E41" s="221">
        <v>-4502.9</v>
      </c>
      <c r="F41" s="18">
        <v>0</v>
      </c>
      <c r="G41" s="208">
        <v>0</v>
      </c>
      <c r="H41" s="196">
        <v>0</v>
      </c>
      <c r="I41" s="58">
        <v>-4502.9</v>
      </c>
    </row>
    <row r="42" spans="1:9" ht="15" customHeight="1">
      <c r="A42" s="3" t="s">
        <v>92</v>
      </c>
      <c r="B42" s="4" t="s">
        <v>209</v>
      </c>
      <c r="C42" s="221">
        <v>-397.6</v>
      </c>
      <c r="D42" s="42">
        <v>2134.7</v>
      </c>
      <c r="E42" s="221">
        <v>1737.1</v>
      </c>
      <c r="F42" s="196">
        <v>0</v>
      </c>
      <c r="G42" s="196">
        <v>0</v>
      </c>
      <c r="H42" s="196">
        <v>602.417</v>
      </c>
      <c r="I42" s="58">
        <v>2339.517</v>
      </c>
    </row>
    <row r="43" spans="1:9" s="40" customFormat="1" ht="18.75" customHeight="1">
      <c r="A43" s="2" t="s">
        <v>93</v>
      </c>
      <c r="B43" s="7" t="s">
        <v>207</v>
      </c>
      <c r="C43" s="220">
        <v>-869.3</v>
      </c>
      <c r="D43" s="218">
        <v>0</v>
      </c>
      <c r="E43" s="60">
        <v>-869.3</v>
      </c>
      <c r="F43" s="218">
        <v>0</v>
      </c>
      <c r="G43" s="218">
        <v>0</v>
      </c>
      <c r="H43" s="218">
        <v>0</v>
      </c>
      <c r="I43" s="60">
        <v>-869.3</v>
      </c>
    </row>
    <row r="44" spans="1:9" ht="15" customHeight="1">
      <c r="A44" s="3" t="s">
        <v>94</v>
      </c>
      <c r="B44" s="4" t="s">
        <v>201</v>
      </c>
      <c r="C44" s="57">
        <v>0</v>
      </c>
      <c r="D44" s="57">
        <v>0</v>
      </c>
      <c r="E44" s="76">
        <v>0</v>
      </c>
      <c r="F44" s="66">
        <v>0</v>
      </c>
      <c r="G44" s="208">
        <v>0</v>
      </c>
      <c r="H44" s="196">
        <v>0</v>
      </c>
      <c r="I44" s="196">
        <v>0</v>
      </c>
    </row>
    <row r="45" spans="1:9" ht="15" customHeight="1">
      <c r="A45" s="3" t="s">
        <v>95</v>
      </c>
      <c r="B45" s="4" t="s">
        <v>202</v>
      </c>
      <c r="C45" s="221">
        <v>189.7</v>
      </c>
      <c r="D45" s="57">
        <v>0</v>
      </c>
      <c r="E45" s="221">
        <v>189.7</v>
      </c>
      <c r="F45" s="66">
        <v>0</v>
      </c>
      <c r="G45" s="208">
        <v>0</v>
      </c>
      <c r="H45" s="196">
        <v>0</v>
      </c>
      <c r="I45" s="58">
        <v>189.7</v>
      </c>
    </row>
    <row r="46" spans="1:9" ht="15" customHeight="1">
      <c r="A46" s="3" t="s">
        <v>96</v>
      </c>
      <c r="B46" s="4" t="s">
        <v>203</v>
      </c>
      <c r="C46" s="221">
        <v>-1059</v>
      </c>
      <c r="D46" s="57">
        <v>0</v>
      </c>
      <c r="E46" s="221">
        <v>-1059</v>
      </c>
      <c r="F46" s="66">
        <v>0</v>
      </c>
      <c r="G46" s="208">
        <v>0</v>
      </c>
      <c r="H46" s="196">
        <v>0</v>
      </c>
      <c r="I46" s="58">
        <v>-1059</v>
      </c>
    </row>
    <row r="47" spans="1:9" ht="15" customHeight="1">
      <c r="A47" s="3" t="s">
        <v>97</v>
      </c>
      <c r="B47" s="4" t="s">
        <v>204</v>
      </c>
      <c r="C47" s="76">
        <v>0</v>
      </c>
      <c r="D47" s="57">
        <v>0</v>
      </c>
      <c r="E47" s="76">
        <v>0</v>
      </c>
      <c r="F47" s="66">
        <v>0</v>
      </c>
      <c r="G47" s="208">
        <v>0</v>
      </c>
      <c r="H47" s="196">
        <v>0</v>
      </c>
      <c r="I47" s="196">
        <v>0</v>
      </c>
    </row>
    <row r="48" spans="1:9" ht="15" customHeight="1">
      <c r="A48" s="37" t="s">
        <v>98</v>
      </c>
      <c r="B48" s="225" t="s">
        <v>209</v>
      </c>
      <c r="C48" s="78">
        <v>0</v>
      </c>
      <c r="D48" s="236">
        <v>0</v>
      </c>
      <c r="E48" s="78">
        <v>0</v>
      </c>
      <c r="F48" s="78">
        <v>0</v>
      </c>
      <c r="G48" s="78">
        <v>0</v>
      </c>
      <c r="H48" s="78">
        <v>0</v>
      </c>
      <c r="I48" s="210">
        <v>0</v>
      </c>
    </row>
    <row r="49" spans="1:9" s="25" customFormat="1" ht="27.75" customHeight="1">
      <c r="A49" s="357">
        <v>1</v>
      </c>
      <c r="B49" s="398" t="s">
        <v>259</v>
      </c>
      <c r="C49" s="398"/>
      <c r="D49" s="398"/>
      <c r="E49" s="398"/>
      <c r="F49" s="398"/>
      <c r="G49" s="398"/>
      <c r="H49" s="398"/>
      <c r="I49" s="398"/>
    </row>
    <row r="50" spans="3:5" ht="12.75">
      <c r="C50" s="39"/>
      <c r="D50" s="39"/>
      <c r="E50" s="39"/>
    </row>
    <row r="51" spans="3:5" ht="12.75">
      <c r="C51" s="39"/>
      <c r="D51" s="39"/>
      <c r="E51" s="39"/>
    </row>
    <row r="52" spans="3:5" ht="12.75">
      <c r="C52" s="35"/>
      <c r="D52" s="35"/>
      <c r="E52" s="35"/>
    </row>
    <row r="53" spans="3:5" ht="12.75">
      <c r="C53" s="33"/>
      <c r="D53" s="33"/>
      <c r="E53" s="33"/>
    </row>
    <row r="54" spans="3:5" ht="12.75">
      <c r="C54" s="39"/>
      <c r="D54" s="39"/>
      <c r="E54" s="39"/>
    </row>
    <row r="55" spans="3:5" ht="12.75">
      <c r="C55" s="33"/>
      <c r="D55" s="33"/>
      <c r="E55" s="33"/>
    </row>
    <row r="56" spans="3:5" ht="12.75">
      <c r="C56" s="33"/>
      <c r="D56" s="33"/>
      <c r="E56" s="33"/>
    </row>
    <row r="57" spans="3:5" ht="12.75">
      <c r="C57" s="35"/>
      <c r="D57" s="35"/>
      <c r="E57" s="35"/>
    </row>
    <row r="58" spans="3:5" ht="12.75">
      <c r="C58" s="33"/>
      <c r="D58" s="33"/>
      <c r="E58" s="33"/>
    </row>
  </sheetData>
  <sheetProtection/>
  <mergeCells count="11">
    <mergeCell ref="A5:A8"/>
    <mergeCell ref="B5:B8"/>
    <mergeCell ref="C7:E7"/>
    <mergeCell ref="C5:I5"/>
    <mergeCell ref="F7:F8"/>
    <mergeCell ref="G7:G8"/>
    <mergeCell ref="H7:H8"/>
    <mergeCell ref="I7:I8"/>
    <mergeCell ref="C6:I6"/>
    <mergeCell ref="B49:I49"/>
    <mergeCell ref="F4:I4"/>
  </mergeCells>
  <hyperlinks>
    <hyperlink ref="A1" location="'Table of Contents'!A1" display="Back to table of contents"/>
  </hyperlinks>
  <printOptions horizontalCentered="1" verticalCentered="1"/>
  <pageMargins left="0.35433070866141736" right="0.35433070866141736" top="0.31496062992125984" bottom="0.31496062992125984" header="0.2755905511811024" footer="0.2362204724409449"/>
  <pageSetup errors="blank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I28"/>
  <sheetViews>
    <sheetView workbookViewId="0" topLeftCell="A1">
      <selection activeCell="I13" sqref="I13"/>
    </sheetView>
  </sheetViews>
  <sheetFormatPr defaultColWidth="9.140625" defaultRowHeight="12.75"/>
  <cols>
    <col min="1" max="1" width="5.57421875" style="9" customWidth="1"/>
    <col min="2" max="2" width="39.421875" style="9" customWidth="1"/>
    <col min="3" max="4" width="13.00390625" style="9" customWidth="1"/>
    <col min="5" max="5" width="15.28125" style="9" customWidth="1"/>
    <col min="6" max="9" width="13.00390625" style="9" customWidth="1"/>
    <col min="10" max="16384" width="9.140625" style="9" customWidth="1"/>
  </cols>
  <sheetData>
    <row r="1" ht="15.75" customHeight="1">
      <c r="A1" s="198" t="s">
        <v>341</v>
      </c>
    </row>
    <row r="2" spans="1:4" ht="18.75" customHeight="1">
      <c r="A2" s="43" t="s">
        <v>393</v>
      </c>
      <c r="C2" s="44"/>
      <c r="D2" s="44"/>
    </row>
    <row r="3" spans="1:4" ht="18.75" customHeight="1">
      <c r="A3" s="21" t="s">
        <v>263</v>
      </c>
      <c r="C3" s="10"/>
      <c r="D3" s="10"/>
    </row>
    <row r="4" spans="1:9" ht="15" customHeight="1">
      <c r="A4" s="43"/>
      <c r="C4" s="10"/>
      <c r="D4" s="10"/>
      <c r="E4" s="339"/>
      <c r="F4" s="10"/>
      <c r="G4" s="10"/>
      <c r="H4" s="10"/>
      <c r="I4" s="55" t="s">
        <v>143</v>
      </c>
    </row>
    <row r="5" spans="1:9" ht="18.75" customHeight="1">
      <c r="A5" s="411" t="s">
        <v>260</v>
      </c>
      <c r="B5" s="411" t="s">
        <v>266</v>
      </c>
      <c r="C5" s="417" t="s">
        <v>389</v>
      </c>
      <c r="D5" s="418"/>
      <c r="E5" s="418"/>
      <c r="F5" s="418"/>
      <c r="G5" s="418"/>
      <c r="H5" s="418"/>
      <c r="I5" s="419"/>
    </row>
    <row r="6" spans="1:9" ht="18.75" customHeight="1">
      <c r="A6" s="412"/>
      <c r="B6" s="412"/>
      <c r="C6" s="379" t="s">
        <v>369</v>
      </c>
      <c r="D6" s="380"/>
      <c r="E6" s="380"/>
      <c r="F6" s="380"/>
      <c r="G6" s="380"/>
      <c r="H6" s="380"/>
      <c r="I6" s="381"/>
    </row>
    <row r="7" spans="1:9" ht="18.75" customHeight="1">
      <c r="A7" s="412"/>
      <c r="B7" s="412"/>
      <c r="C7" s="407" t="s">
        <v>359</v>
      </c>
      <c r="D7" s="408"/>
      <c r="E7" s="409"/>
      <c r="F7" s="382" t="s">
        <v>279</v>
      </c>
      <c r="G7" s="382" t="s">
        <v>275</v>
      </c>
      <c r="H7" s="396" t="s">
        <v>276</v>
      </c>
      <c r="I7" s="382" t="s">
        <v>280</v>
      </c>
    </row>
    <row r="8" spans="1:9" ht="39" customHeight="1">
      <c r="A8" s="412"/>
      <c r="B8" s="412"/>
      <c r="C8" s="65" t="s">
        <v>227</v>
      </c>
      <c r="D8" s="65" t="s">
        <v>269</v>
      </c>
      <c r="E8" s="267" t="s">
        <v>270</v>
      </c>
      <c r="F8" s="383"/>
      <c r="G8" s="383"/>
      <c r="H8" s="397"/>
      <c r="I8" s="383"/>
    </row>
    <row r="9" spans="1:9" s="1" customFormat="1" ht="24" customHeight="1">
      <c r="A9" s="237" t="s">
        <v>99</v>
      </c>
      <c r="B9" s="45" t="s">
        <v>267</v>
      </c>
      <c r="C9" s="219">
        <v>151880.85274375</v>
      </c>
      <c r="D9" s="219">
        <v>24537.549303000003</v>
      </c>
      <c r="E9" s="219">
        <v>148561.86009775</v>
      </c>
      <c r="F9" s="219">
        <v>5124.501020000001</v>
      </c>
      <c r="G9" s="219">
        <v>3129.3750425400003</v>
      </c>
      <c r="H9" s="219">
        <v>5195.663700000001</v>
      </c>
      <c r="I9" s="219">
        <v>150388.59386029</v>
      </c>
    </row>
    <row r="10" spans="1:9" s="48" customFormat="1" ht="28.5" customHeight="1">
      <c r="A10" s="46" t="s">
        <v>100</v>
      </c>
      <c r="B10" s="47" t="s">
        <v>212</v>
      </c>
      <c r="C10" s="220">
        <v>46218.700212867945</v>
      </c>
      <c r="D10" s="27">
        <v>3700.793</v>
      </c>
      <c r="E10" s="220">
        <v>47469.817123867935</v>
      </c>
      <c r="F10" s="18">
        <v>0</v>
      </c>
      <c r="G10" s="211">
        <v>1006.2112505300001</v>
      </c>
      <c r="H10" s="211">
        <v>1482.8216</v>
      </c>
      <c r="I10" s="232">
        <v>38460.423974397934</v>
      </c>
    </row>
    <row r="11" spans="1:9" ht="28.5" customHeight="1">
      <c r="A11" s="49" t="s">
        <v>101</v>
      </c>
      <c r="B11" s="50" t="s">
        <v>213</v>
      </c>
      <c r="C11" s="221">
        <v>13365.218191999998</v>
      </c>
      <c r="D11" s="29">
        <v>9.117</v>
      </c>
      <c r="E11" s="221">
        <v>13374.335191999999</v>
      </c>
      <c r="F11" s="18">
        <v>0</v>
      </c>
      <c r="G11" s="196">
        <v>0</v>
      </c>
      <c r="H11" s="221">
        <v>4.6937</v>
      </c>
      <c r="I11" s="221">
        <v>10230.828891999998</v>
      </c>
    </row>
    <row r="12" spans="1:9" ht="28.5" customHeight="1">
      <c r="A12" s="49" t="s">
        <v>102</v>
      </c>
      <c r="B12" s="51" t="s">
        <v>211</v>
      </c>
      <c r="C12" s="221">
        <v>8009.414772</v>
      </c>
      <c r="D12" s="18">
        <v>0</v>
      </c>
      <c r="E12" s="221">
        <v>8009.414772</v>
      </c>
      <c r="F12" s="18">
        <v>0</v>
      </c>
      <c r="G12" s="196">
        <v>340.826</v>
      </c>
      <c r="H12" s="196">
        <v>0</v>
      </c>
      <c r="I12" s="196">
        <v>0</v>
      </c>
    </row>
    <row r="13" spans="1:9" s="48" customFormat="1" ht="28.5" customHeight="1">
      <c r="A13" s="52" t="s">
        <v>103</v>
      </c>
      <c r="B13" s="47" t="s">
        <v>214</v>
      </c>
      <c r="C13" s="220">
        <v>11888.415320398044</v>
      </c>
      <c r="D13" s="27">
        <v>242.254812</v>
      </c>
      <c r="E13" s="220">
        <v>11864.004132398044</v>
      </c>
      <c r="F13" s="18">
        <v>0</v>
      </c>
      <c r="G13" s="207">
        <v>98.08781756999998</v>
      </c>
      <c r="H13" s="211">
        <v>0</v>
      </c>
      <c r="I13" s="207">
        <v>11962.091949968046</v>
      </c>
    </row>
    <row r="14" spans="1:9" s="48" customFormat="1" ht="28.5" customHeight="1">
      <c r="A14" s="52" t="s">
        <v>104</v>
      </c>
      <c r="B14" s="47" t="s">
        <v>215</v>
      </c>
      <c r="C14" s="220">
        <v>21265.656239679596</v>
      </c>
      <c r="D14" s="27">
        <v>6421.5380000000005</v>
      </c>
      <c r="E14" s="220">
        <v>15373.845379679593</v>
      </c>
      <c r="F14" s="18">
        <v>0</v>
      </c>
      <c r="G14" s="207">
        <v>553.6239552600001</v>
      </c>
      <c r="H14" s="207">
        <v>1095.2882</v>
      </c>
      <c r="I14" s="207">
        <v>17022.757534939592</v>
      </c>
    </row>
    <row r="15" spans="1:9" ht="28.5" customHeight="1">
      <c r="A15" s="49" t="s">
        <v>105</v>
      </c>
      <c r="B15" s="50" t="s">
        <v>216</v>
      </c>
      <c r="C15" s="221">
        <v>3237.3995531158425</v>
      </c>
      <c r="D15" s="29">
        <v>753.719</v>
      </c>
      <c r="E15" s="221">
        <v>3473.6630031158425</v>
      </c>
      <c r="F15" s="18">
        <v>0</v>
      </c>
      <c r="G15" s="221">
        <v>220.02485656000005</v>
      </c>
      <c r="H15" s="196">
        <v>0</v>
      </c>
      <c r="I15" s="221">
        <v>3693.6878596758424</v>
      </c>
    </row>
    <row r="16" spans="1:9" ht="28.5" customHeight="1">
      <c r="A16" s="49" t="s">
        <v>106</v>
      </c>
      <c r="B16" s="50" t="s">
        <v>217</v>
      </c>
      <c r="C16" s="221">
        <v>86.53321929107823</v>
      </c>
      <c r="D16" s="29">
        <v>49.926</v>
      </c>
      <c r="E16" s="221">
        <v>111.45921929107823</v>
      </c>
      <c r="F16" s="18">
        <v>0</v>
      </c>
      <c r="G16" s="196">
        <v>0</v>
      </c>
      <c r="H16" s="196">
        <v>0</v>
      </c>
      <c r="I16" s="221">
        <v>111.45921929107823</v>
      </c>
    </row>
    <row r="17" spans="1:9" ht="28.5" customHeight="1">
      <c r="A17" s="49" t="s">
        <v>107</v>
      </c>
      <c r="B17" s="50" t="s">
        <v>218</v>
      </c>
      <c r="C17" s="221">
        <v>594.9715246985986</v>
      </c>
      <c r="D17" s="29">
        <v>169.581</v>
      </c>
      <c r="E17" s="221">
        <v>694.0635246985986</v>
      </c>
      <c r="F17" s="18">
        <v>0</v>
      </c>
      <c r="G17" s="221">
        <v>5.4166440499999995</v>
      </c>
      <c r="H17" s="221">
        <v>1007.1629</v>
      </c>
      <c r="I17" s="221">
        <v>1706.6430687485986</v>
      </c>
    </row>
    <row r="18" spans="1:9" ht="28.5" customHeight="1">
      <c r="A18" s="49" t="s">
        <v>108</v>
      </c>
      <c r="B18" s="50" t="s">
        <v>219</v>
      </c>
      <c r="C18" s="221">
        <v>4518.736787754991</v>
      </c>
      <c r="D18" s="29">
        <v>2377.238</v>
      </c>
      <c r="E18" s="221">
        <v>6749.15178775499</v>
      </c>
      <c r="F18" s="18">
        <v>0</v>
      </c>
      <c r="G18" s="221">
        <v>274.36545241</v>
      </c>
      <c r="H18" s="221">
        <v>88.1253</v>
      </c>
      <c r="I18" s="221">
        <v>7111.64254016499</v>
      </c>
    </row>
    <row r="19" spans="1:9" ht="28.5" customHeight="1">
      <c r="A19" s="49" t="s">
        <v>109</v>
      </c>
      <c r="B19" s="50" t="s">
        <v>220</v>
      </c>
      <c r="C19" s="76">
        <v>0</v>
      </c>
      <c r="D19" s="29">
        <v>236.571</v>
      </c>
      <c r="E19" s="221">
        <v>234.496</v>
      </c>
      <c r="F19" s="18">
        <v>0</v>
      </c>
      <c r="G19" s="196">
        <v>0</v>
      </c>
      <c r="H19" s="196">
        <v>0</v>
      </c>
      <c r="I19" s="221">
        <v>234.496</v>
      </c>
    </row>
    <row r="20" spans="1:9" s="48" customFormat="1" ht="28.5" customHeight="1">
      <c r="A20" s="52" t="s">
        <v>110</v>
      </c>
      <c r="B20" s="47" t="s">
        <v>221</v>
      </c>
      <c r="C20" s="220">
        <v>1125.427846825577</v>
      </c>
      <c r="D20" s="27">
        <v>108.413983</v>
      </c>
      <c r="E20" s="220">
        <v>-963.8531701744232</v>
      </c>
      <c r="F20" s="18">
        <v>0</v>
      </c>
      <c r="G20" s="207">
        <v>127.51127457999999</v>
      </c>
      <c r="H20" s="207">
        <v>1159.9803</v>
      </c>
      <c r="I20" s="207">
        <v>323.6384044055767</v>
      </c>
    </row>
    <row r="21" spans="1:9" s="48" customFormat="1" ht="28.5" customHeight="1">
      <c r="A21" s="52" t="s">
        <v>111</v>
      </c>
      <c r="B21" s="47" t="s">
        <v>222</v>
      </c>
      <c r="C21" s="220">
        <v>2583.013704882837</v>
      </c>
      <c r="D21" s="27">
        <v>179.596537</v>
      </c>
      <c r="E21" s="220">
        <v>2598.088241882837</v>
      </c>
      <c r="F21" s="18">
        <v>0</v>
      </c>
      <c r="G21" s="207">
        <v>292.36152961</v>
      </c>
      <c r="H21" s="207">
        <v>771.3867</v>
      </c>
      <c r="I21" s="207">
        <v>3661.8364714928366</v>
      </c>
    </row>
    <row r="22" spans="1:9" s="48" customFormat="1" ht="28.5" customHeight="1">
      <c r="A22" s="52" t="s">
        <v>112</v>
      </c>
      <c r="B22" s="47" t="s">
        <v>223</v>
      </c>
      <c r="C22" s="220">
        <v>14186.303307065278</v>
      </c>
      <c r="D22" s="27">
        <v>314.628</v>
      </c>
      <c r="E22" s="220">
        <v>14228.331307065278</v>
      </c>
      <c r="F22" s="18">
        <v>0</v>
      </c>
      <c r="G22" s="207">
        <v>445.35910817000007</v>
      </c>
      <c r="H22" s="211">
        <v>0</v>
      </c>
      <c r="I22" s="207">
        <v>14673.690415235278</v>
      </c>
    </row>
    <row r="23" spans="1:9" s="48" customFormat="1" ht="28.5" customHeight="1">
      <c r="A23" s="52" t="s">
        <v>113</v>
      </c>
      <c r="B23" s="47" t="s">
        <v>224</v>
      </c>
      <c r="C23" s="220">
        <v>937.5135159846769</v>
      </c>
      <c r="D23" s="27">
        <v>1499.526227</v>
      </c>
      <c r="E23" s="220">
        <v>2088.425742984677</v>
      </c>
      <c r="F23" s="18">
        <v>0</v>
      </c>
      <c r="G23" s="207">
        <v>107.91153562</v>
      </c>
      <c r="H23" s="207">
        <v>386.1746</v>
      </c>
      <c r="I23" s="207">
        <v>2582.511878604677</v>
      </c>
    </row>
    <row r="24" spans="1:9" s="48" customFormat="1" ht="28.5" customHeight="1">
      <c r="A24" s="52" t="s">
        <v>114</v>
      </c>
      <c r="B24" s="47" t="s">
        <v>225</v>
      </c>
      <c r="C24" s="220">
        <v>16619.909628775164</v>
      </c>
      <c r="D24" s="27">
        <v>9817.374106</v>
      </c>
      <c r="E24" s="220">
        <v>18485.87473477516</v>
      </c>
      <c r="F24" s="18">
        <v>0</v>
      </c>
      <c r="G24" s="207">
        <v>354.75948202999996</v>
      </c>
      <c r="H24" s="211">
        <v>0</v>
      </c>
      <c r="I24" s="207">
        <v>18840.63421680516</v>
      </c>
    </row>
    <row r="25" spans="1:9" s="48" customFormat="1" ht="28.5" customHeight="1">
      <c r="A25" s="53" t="s">
        <v>115</v>
      </c>
      <c r="B25" s="54" t="s">
        <v>226</v>
      </c>
      <c r="C25" s="231">
        <v>37055.91296727089</v>
      </c>
      <c r="D25" s="30">
        <v>2253.424638</v>
      </c>
      <c r="E25" s="231">
        <v>37417.32660527089</v>
      </c>
      <c r="F25" s="30">
        <v>5124.501020000001</v>
      </c>
      <c r="G25" s="233">
        <v>143.54908917</v>
      </c>
      <c r="H25" s="212">
        <v>300.0123</v>
      </c>
      <c r="I25" s="233">
        <v>42861.00901444089</v>
      </c>
    </row>
    <row r="26" spans="1:5" ht="11.25" customHeight="1">
      <c r="A26" s="25"/>
      <c r="B26" s="25"/>
      <c r="C26" s="25"/>
      <c r="D26" s="25"/>
      <c r="E26" s="25"/>
    </row>
    <row r="27" spans="1:9" ht="27.75" customHeight="1">
      <c r="A27" s="357">
        <v>1</v>
      </c>
      <c r="B27" s="378" t="s">
        <v>259</v>
      </c>
      <c r="C27" s="378"/>
      <c r="D27" s="378"/>
      <c r="E27" s="378"/>
      <c r="F27" s="378"/>
      <c r="G27" s="378"/>
      <c r="H27" s="378"/>
      <c r="I27" s="378"/>
    </row>
    <row r="28" spans="1:5" s="25" customFormat="1" ht="27.75" customHeight="1">
      <c r="A28" s="5"/>
      <c r="B28" s="16"/>
      <c r="C28" s="28"/>
      <c r="D28" s="28"/>
      <c r="E28" s="28"/>
    </row>
  </sheetData>
  <sheetProtection/>
  <mergeCells count="10">
    <mergeCell ref="B27:I27"/>
    <mergeCell ref="C6:I6"/>
    <mergeCell ref="A5:A8"/>
    <mergeCell ref="B5:B8"/>
    <mergeCell ref="C7:E7"/>
    <mergeCell ref="H7:H8"/>
    <mergeCell ref="I7:I8"/>
    <mergeCell ref="C5:I5"/>
    <mergeCell ref="F7:F8"/>
    <mergeCell ref="G7:G8"/>
  </mergeCells>
  <hyperlinks>
    <hyperlink ref="A1" location="'Table of Contents'!A1" display="Back to table of contents"/>
  </hyperlinks>
  <printOptions horizontalCentered="1" verticalCentered="1"/>
  <pageMargins left="0.354330708661417" right="0.354330708661417" top="0.354330708661417" bottom="0.354330708661417" header="0.275590551181102" footer="0.511811023622047"/>
  <pageSetup errors="blank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P45"/>
  <sheetViews>
    <sheetView zoomScale="90" zoomScaleNormal="90" workbookViewId="0" topLeftCell="A1">
      <selection activeCell="K10" sqref="K10"/>
    </sheetView>
  </sheetViews>
  <sheetFormatPr defaultColWidth="9.140625" defaultRowHeight="12.75"/>
  <cols>
    <col min="1" max="1" width="6.28125" style="61" customWidth="1"/>
    <col min="2" max="2" width="45.00390625" style="56" customWidth="1"/>
    <col min="3" max="3" width="12.7109375" style="9" customWidth="1"/>
    <col min="4" max="4" width="12.57421875" style="9" customWidth="1"/>
    <col min="5" max="5" width="15.7109375" style="9" customWidth="1"/>
    <col min="6" max="6" width="11.28125" style="62" customWidth="1"/>
    <col min="7" max="7" width="11.7109375" style="62" customWidth="1"/>
    <col min="8" max="9" width="13.00390625" style="62" customWidth="1"/>
    <col min="10" max="16384" width="9.140625" style="56" customWidth="1"/>
  </cols>
  <sheetData>
    <row r="1" ht="15.75" customHeight="1">
      <c r="A1" s="198" t="s">
        <v>341</v>
      </c>
    </row>
    <row r="2" spans="1:4" s="9" customFormat="1" ht="18.75" customHeight="1">
      <c r="A2" s="43" t="s">
        <v>394</v>
      </c>
      <c r="C2" s="44"/>
      <c r="D2" s="44"/>
    </row>
    <row r="3" spans="1:4" s="9" customFormat="1" ht="18.75" customHeight="1">
      <c r="A3" s="43" t="s">
        <v>263</v>
      </c>
      <c r="C3" s="10"/>
      <c r="D3" s="10"/>
    </row>
    <row r="4" spans="1:9" s="9" customFormat="1" ht="15" customHeight="1">
      <c r="A4" s="43"/>
      <c r="C4" s="10"/>
      <c r="D4" s="10"/>
      <c r="E4" s="339"/>
      <c r="F4" s="10"/>
      <c r="G4" s="10"/>
      <c r="H4" s="10"/>
      <c r="I4" s="55" t="s">
        <v>143</v>
      </c>
    </row>
    <row r="5" spans="1:9" s="9" customFormat="1" ht="19.5" customHeight="1">
      <c r="A5" s="421" t="s">
        <v>260</v>
      </c>
      <c r="B5" s="411" t="s">
        <v>116</v>
      </c>
      <c r="C5" s="417" t="s">
        <v>389</v>
      </c>
      <c r="D5" s="418"/>
      <c r="E5" s="418"/>
      <c r="F5" s="418"/>
      <c r="G5" s="418"/>
      <c r="H5" s="418"/>
      <c r="I5" s="419"/>
    </row>
    <row r="6" spans="1:9" s="9" customFormat="1" ht="19.5" customHeight="1">
      <c r="A6" s="422"/>
      <c r="B6" s="412"/>
      <c r="C6" s="379" t="s">
        <v>369</v>
      </c>
      <c r="D6" s="380"/>
      <c r="E6" s="380"/>
      <c r="F6" s="380"/>
      <c r="G6" s="380"/>
      <c r="H6" s="380"/>
      <c r="I6" s="381"/>
    </row>
    <row r="7" spans="1:9" s="9" customFormat="1" ht="27" customHeight="1">
      <c r="A7" s="422"/>
      <c r="B7" s="412"/>
      <c r="C7" s="424" t="s">
        <v>359</v>
      </c>
      <c r="D7" s="425"/>
      <c r="E7" s="426"/>
      <c r="F7" s="420" t="s">
        <v>279</v>
      </c>
      <c r="G7" s="420" t="s">
        <v>275</v>
      </c>
      <c r="H7" s="420" t="s">
        <v>276</v>
      </c>
      <c r="I7" s="420" t="s">
        <v>277</v>
      </c>
    </row>
    <row r="8" spans="1:9" s="9" customFormat="1" ht="40.5" customHeight="1">
      <c r="A8" s="423"/>
      <c r="B8" s="413"/>
      <c r="C8" s="65" t="s">
        <v>227</v>
      </c>
      <c r="D8" s="65" t="s">
        <v>269</v>
      </c>
      <c r="E8" s="267" t="s">
        <v>270</v>
      </c>
      <c r="F8" s="420"/>
      <c r="G8" s="420"/>
      <c r="H8" s="420"/>
      <c r="I8" s="420"/>
    </row>
    <row r="9" spans="1:15" ht="19.5" customHeight="1">
      <c r="A9" s="26" t="s">
        <v>117</v>
      </c>
      <c r="B9" s="213" t="s">
        <v>200</v>
      </c>
      <c r="C9" s="219">
        <v>12335.099999999999</v>
      </c>
      <c r="D9" s="219">
        <v>9659.8</v>
      </c>
      <c r="E9" s="219">
        <v>9245.899999999998</v>
      </c>
      <c r="F9" s="219">
        <v>4870.73865633</v>
      </c>
      <c r="G9" s="219">
        <v>786.8</v>
      </c>
      <c r="H9" s="219">
        <v>481.2075</v>
      </c>
      <c r="I9" s="219">
        <v>22984.446156329992</v>
      </c>
      <c r="K9" s="59"/>
      <c r="L9" s="59"/>
      <c r="M9" s="59"/>
      <c r="N9" s="59"/>
      <c r="O9" s="59"/>
    </row>
    <row r="10" spans="1:9" ht="19.5" customHeight="1">
      <c r="A10" s="2" t="s">
        <v>118</v>
      </c>
      <c r="B10" s="19" t="s">
        <v>205</v>
      </c>
      <c r="C10" s="220">
        <v>11496.399999999998</v>
      </c>
      <c r="D10" s="220">
        <v>9659.8</v>
      </c>
      <c r="E10" s="220">
        <v>8407.199999999997</v>
      </c>
      <c r="F10" s="220">
        <v>4870.73865633</v>
      </c>
      <c r="G10" s="220">
        <v>786.8</v>
      </c>
      <c r="H10" s="220">
        <v>481.2075</v>
      </c>
      <c r="I10" s="220">
        <v>22145.746156329995</v>
      </c>
    </row>
    <row r="11" spans="1:16" ht="19.5" customHeight="1">
      <c r="A11" s="3" t="s">
        <v>119</v>
      </c>
      <c r="B11" s="199" t="s">
        <v>228</v>
      </c>
      <c r="C11" s="221">
        <v>-5.3</v>
      </c>
      <c r="D11" s="18">
        <v>12749</v>
      </c>
      <c r="E11" s="221">
        <v>-5.299999999999272</v>
      </c>
      <c r="F11" s="214">
        <v>-7594.5</v>
      </c>
      <c r="G11" s="205">
        <v>0</v>
      </c>
      <c r="H11" s="205">
        <v>0</v>
      </c>
      <c r="I11" s="205">
        <v>0</v>
      </c>
      <c r="J11" s="215"/>
      <c r="K11" s="216"/>
      <c r="L11" s="216"/>
      <c r="M11" s="216"/>
      <c r="N11" s="216"/>
      <c r="O11" s="216"/>
      <c r="P11" s="216"/>
    </row>
    <row r="12" spans="1:13" ht="19.5" customHeight="1">
      <c r="A12" s="3" t="s">
        <v>120</v>
      </c>
      <c r="B12" s="199" t="s">
        <v>229</v>
      </c>
      <c r="C12" s="196">
        <v>3972.2999999999993</v>
      </c>
      <c r="D12" s="18">
        <v>0</v>
      </c>
      <c r="E12" s="205">
        <v>3972.2999999999993</v>
      </c>
      <c r="F12" s="205">
        <v>0</v>
      </c>
      <c r="G12" s="205">
        <v>0</v>
      </c>
      <c r="H12" s="205">
        <v>0</v>
      </c>
      <c r="I12" s="205">
        <v>3972.2999999999993</v>
      </c>
      <c r="J12" s="59"/>
      <c r="K12" s="59"/>
      <c r="L12" s="59"/>
      <c r="M12" s="59"/>
    </row>
    <row r="13" spans="1:9" ht="19.5" customHeight="1">
      <c r="A13" s="3" t="s">
        <v>121</v>
      </c>
      <c r="B13" s="199" t="s">
        <v>230</v>
      </c>
      <c r="C13" s="221">
        <v>2043.7999999999997</v>
      </c>
      <c r="D13" s="221">
        <v>-3089.2000000000003</v>
      </c>
      <c r="E13" s="221">
        <v>-1045.4000000000005</v>
      </c>
      <c r="F13" s="214">
        <v>9809.4</v>
      </c>
      <c r="G13" s="58">
        <v>786.8</v>
      </c>
      <c r="H13" s="58">
        <v>383.82129999999995</v>
      </c>
      <c r="I13" s="6">
        <v>9934.621299999999</v>
      </c>
    </row>
    <row r="14" spans="1:13" ht="19.5" customHeight="1">
      <c r="A14" s="3" t="s">
        <v>122</v>
      </c>
      <c r="B14" s="199" t="s">
        <v>231</v>
      </c>
      <c r="C14" s="221">
        <v>5698.168302</v>
      </c>
      <c r="D14" s="196">
        <v>0</v>
      </c>
      <c r="E14" s="221">
        <v>5698.168302</v>
      </c>
      <c r="F14" s="221">
        <v>-1841.3</v>
      </c>
      <c r="G14" s="205">
        <v>0</v>
      </c>
      <c r="H14" s="205">
        <v>0</v>
      </c>
      <c r="I14" s="6">
        <v>3856.868302</v>
      </c>
      <c r="J14" s="59"/>
      <c r="K14" s="59"/>
      <c r="L14" s="59"/>
      <c r="M14" s="59"/>
    </row>
    <row r="15" spans="1:13" ht="19.5" customHeight="1">
      <c r="A15" s="3" t="s">
        <v>123</v>
      </c>
      <c r="B15" s="199" t="s">
        <v>237</v>
      </c>
      <c r="C15" s="221">
        <v>-20.699997</v>
      </c>
      <c r="D15" s="196">
        <v>0</v>
      </c>
      <c r="E15" s="221">
        <v>-20.699997</v>
      </c>
      <c r="F15" s="58">
        <v>4497.200000000001</v>
      </c>
      <c r="G15" s="205">
        <v>0</v>
      </c>
      <c r="H15" s="205">
        <v>0</v>
      </c>
      <c r="I15" s="6">
        <v>4476.500003000001</v>
      </c>
      <c r="J15" s="59"/>
      <c r="K15" s="59"/>
      <c r="L15" s="59"/>
      <c r="M15" s="59"/>
    </row>
    <row r="16" spans="1:9" ht="19.5" customHeight="1">
      <c r="A16" s="3" t="s">
        <v>124</v>
      </c>
      <c r="B16" s="217" t="s">
        <v>232</v>
      </c>
      <c r="C16" s="221">
        <v>-191.852789</v>
      </c>
      <c r="D16" s="18">
        <v>0</v>
      </c>
      <c r="E16" s="221">
        <v>-191.852789</v>
      </c>
      <c r="F16" s="76">
        <v>0</v>
      </c>
      <c r="G16" s="205">
        <v>0</v>
      </c>
      <c r="H16" s="196">
        <v>97.3862</v>
      </c>
      <c r="I16" s="6">
        <v>-94.466589</v>
      </c>
    </row>
    <row r="17" spans="1:9" ht="19.5" customHeight="1">
      <c r="A17" s="2" t="s">
        <v>125</v>
      </c>
      <c r="B17" s="19" t="s">
        <v>207</v>
      </c>
      <c r="C17" s="220">
        <v>838.7</v>
      </c>
      <c r="D17" s="18">
        <v>0</v>
      </c>
      <c r="E17" s="220">
        <v>838.7</v>
      </c>
      <c r="F17" s="76">
        <v>0</v>
      </c>
      <c r="G17" s="76">
        <v>0</v>
      </c>
      <c r="H17" s="76">
        <v>0</v>
      </c>
      <c r="I17" s="220">
        <v>838.7</v>
      </c>
    </row>
    <row r="18" spans="1:13" ht="19.5" customHeight="1">
      <c r="A18" s="3" t="s">
        <v>126</v>
      </c>
      <c r="B18" s="199" t="s">
        <v>233</v>
      </c>
      <c r="C18" s="18">
        <v>0</v>
      </c>
      <c r="D18" s="18">
        <v>0</v>
      </c>
      <c r="E18" s="76">
        <v>0</v>
      </c>
      <c r="F18" s="76">
        <v>0</v>
      </c>
      <c r="G18" s="76">
        <v>0</v>
      </c>
      <c r="H18" s="76">
        <v>0</v>
      </c>
      <c r="I18" s="196">
        <v>0</v>
      </c>
      <c r="J18" s="201"/>
      <c r="K18" s="201"/>
      <c r="L18" s="201"/>
      <c r="M18" s="201"/>
    </row>
    <row r="19" spans="1:13" ht="19.5" customHeight="1">
      <c r="A19" s="3" t="s">
        <v>127</v>
      </c>
      <c r="B19" s="199" t="s">
        <v>234</v>
      </c>
      <c r="C19" s="76">
        <v>839.8931130000002</v>
      </c>
      <c r="D19" s="18">
        <v>0</v>
      </c>
      <c r="E19" s="221">
        <v>839.8931130000002</v>
      </c>
      <c r="F19" s="76">
        <v>0</v>
      </c>
      <c r="G19" s="76">
        <v>0</v>
      </c>
      <c r="H19" s="76">
        <v>0</v>
      </c>
      <c r="I19" s="6">
        <v>839.8931130000002</v>
      </c>
      <c r="J19" s="202"/>
      <c r="K19" s="202"/>
      <c r="L19" s="202"/>
      <c r="M19" s="202"/>
    </row>
    <row r="20" spans="1:9" ht="19.5" customHeight="1">
      <c r="A20" s="3" t="s">
        <v>128</v>
      </c>
      <c r="B20" s="217" t="s">
        <v>235</v>
      </c>
      <c r="C20" s="221">
        <v>-1.1999999999999957</v>
      </c>
      <c r="D20" s="18">
        <v>0</v>
      </c>
      <c r="E20" s="221">
        <v>-1.1999999999999957</v>
      </c>
      <c r="F20" s="76">
        <v>0</v>
      </c>
      <c r="G20" s="76">
        <v>0</v>
      </c>
      <c r="H20" s="76">
        <v>0</v>
      </c>
      <c r="I20" s="6">
        <v>-1.1999999999999957</v>
      </c>
    </row>
    <row r="21" spans="1:9" ht="19.5" customHeight="1">
      <c r="A21" s="3" t="s">
        <v>129</v>
      </c>
      <c r="B21" s="199" t="s">
        <v>236</v>
      </c>
      <c r="C21" s="18">
        <v>0</v>
      </c>
      <c r="D21" s="18">
        <v>0</v>
      </c>
      <c r="E21" s="76">
        <v>0</v>
      </c>
      <c r="F21" s="76">
        <v>0</v>
      </c>
      <c r="G21" s="76">
        <v>0</v>
      </c>
      <c r="H21" s="76">
        <v>0</v>
      </c>
      <c r="I21" s="196">
        <v>0</v>
      </c>
    </row>
    <row r="22" spans="1:9" ht="19.5" customHeight="1">
      <c r="A22" s="26" t="s">
        <v>130</v>
      </c>
      <c r="B22" s="213" t="s">
        <v>208</v>
      </c>
      <c r="C22" s="219">
        <v>61667.100000000006</v>
      </c>
      <c r="D22" s="370">
        <v>2072.1</v>
      </c>
      <c r="E22" s="219">
        <v>50990.2</v>
      </c>
      <c r="F22" s="347">
        <v>0</v>
      </c>
      <c r="G22" s="347">
        <v>0</v>
      </c>
      <c r="H22" s="219">
        <v>597.1170000000001</v>
      </c>
      <c r="I22" s="219">
        <v>59187.117</v>
      </c>
    </row>
    <row r="23" spans="1:9" ht="19.5" customHeight="1">
      <c r="A23" s="2" t="s">
        <v>131</v>
      </c>
      <c r="B23" s="19" t="s">
        <v>205</v>
      </c>
      <c r="C23" s="220">
        <v>62536.399999999994</v>
      </c>
      <c r="D23" s="18">
        <v>2072.1</v>
      </c>
      <c r="E23" s="220">
        <v>51859.5</v>
      </c>
      <c r="F23" s="76">
        <v>0</v>
      </c>
      <c r="G23" s="76">
        <v>0</v>
      </c>
      <c r="H23" s="220">
        <v>597.1170000000001</v>
      </c>
      <c r="I23" s="220">
        <v>60056.417</v>
      </c>
    </row>
    <row r="24" spans="1:13" ht="19.5" customHeight="1">
      <c r="A24" s="3" t="s">
        <v>132</v>
      </c>
      <c r="B24" s="199" t="s">
        <v>233</v>
      </c>
      <c r="C24" s="221">
        <v>5154.5</v>
      </c>
      <c r="D24" s="18">
        <v>0</v>
      </c>
      <c r="E24" s="221">
        <v>-7594.5</v>
      </c>
      <c r="F24" s="76">
        <v>0</v>
      </c>
      <c r="G24" s="205">
        <v>0</v>
      </c>
      <c r="H24" s="221">
        <v>-5.3</v>
      </c>
      <c r="I24" s="205">
        <v>0</v>
      </c>
      <c r="J24" s="201"/>
      <c r="K24" s="201"/>
      <c r="L24" s="201"/>
      <c r="M24" s="201"/>
    </row>
    <row r="25" spans="1:13" ht="19.5" customHeight="1">
      <c r="A25" s="3" t="s">
        <v>133</v>
      </c>
      <c r="B25" s="199" t="s">
        <v>229</v>
      </c>
      <c r="C25" s="221">
        <v>19212.1654151142</v>
      </c>
      <c r="D25" s="18">
        <v>0</v>
      </c>
      <c r="E25" s="221">
        <v>19212.1654151142</v>
      </c>
      <c r="F25" s="230">
        <v>0</v>
      </c>
      <c r="G25" s="205">
        <v>0</v>
      </c>
      <c r="H25" s="205">
        <v>0</v>
      </c>
      <c r="I25" s="6">
        <v>19212.1654151142</v>
      </c>
      <c r="J25" s="202"/>
      <c r="K25" s="202"/>
      <c r="L25" s="202"/>
      <c r="M25" s="202"/>
    </row>
    <row r="26" spans="1:13" ht="19.5" customHeight="1">
      <c r="A26" s="3" t="s">
        <v>134</v>
      </c>
      <c r="B26" s="199" t="s">
        <v>238</v>
      </c>
      <c r="C26" s="221">
        <v>44055.605979994085</v>
      </c>
      <c r="D26" s="368">
        <v>-62.6</v>
      </c>
      <c r="E26" s="221">
        <v>43993.00597999409</v>
      </c>
      <c r="F26" s="76">
        <v>0</v>
      </c>
      <c r="G26" s="205">
        <v>0</v>
      </c>
      <c r="H26" s="205">
        <v>0</v>
      </c>
      <c r="I26" s="6">
        <v>43993.00597999409</v>
      </c>
      <c r="J26" s="59"/>
      <c r="K26" s="59"/>
      <c r="L26" s="59"/>
      <c r="M26" s="59"/>
    </row>
    <row r="27" spans="1:13" ht="19.5" customHeight="1">
      <c r="A27" s="3" t="s">
        <v>135</v>
      </c>
      <c r="B27" s="217" t="s">
        <v>239</v>
      </c>
      <c r="C27" s="221">
        <v>-121.13756585002466</v>
      </c>
      <c r="D27" s="18">
        <v>0</v>
      </c>
      <c r="E27" s="221">
        <v>-121.13756585002466</v>
      </c>
      <c r="F27" s="76">
        <v>0</v>
      </c>
      <c r="G27" s="205">
        <v>0</v>
      </c>
      <c r="H27" s="205">
        <v>0</v>
      </c>
      <c r="I27" s="6">
        <v>-121.13756585002466</v>
      </c>
      <c r="J27" s="59"/>
      <c r="K27" s="59"/>
      <c r="L27" s="59"/>
      <c r="M27" s="59"/>
    </row>
    <row r="28" spans="1:9" ht="19.5" customHeight="1">
      <c r="A28" s="3" t="s">
        <v>136</v>
      </c>
      <c r="B28" s="199" t="s">
        <v>237</v>
      </c>
      <c r="C28" s="221">
        <v>-1195.2468731356898</v>
      </c>
      <c r="D28" s="18">
        <v>2134.7</v>
      </c>
      <c r="E28" s="221">
        <v>939.45312686431</v>
      </c>
      <c r="F28" s="76">
        <v>0</v>
      </c>
      <c r="G28" s="205">
        <v>0</v>
      </c>
      <c r="H28" s="205">
        <v>602.4</v>
      </c>
      <c r="I28" s="6">
        <v>1541.85312686431</v>
      </c>
    </row>
    <row r="29" spans="1:9" ht="19.5" customHeight="1">
      <c r="A29" s="3" t="s">
        <v>137</v>
      </c>
      <c r="B29" s="217" t="s">
        <v>232</v>
      </c>
      <c r="C29" s="221">
        <v>-4569.406186835216</v>
      </c>
      <c r="D29" s="18">
        <v>0</v>
      </c>
      <c r="E29" s="221">
        <v>-4569.406186835216</v>
      </c>
      <c r="F29" s="76">
        <v>0</v>
      </c>
      <c r="G29" s="205">
        <v>0</v>
      </c>
      <c r="H29" s="205">
        <v>0</v>
      </c>
      <c r="I29" s="6">
        <v>-4569.406186835216</v>
      </c>
    </row>
    <row r="30" spans="1:9" ht="19.5" customHeight="1">
      <c r="A30" s="2" t="s">
        <v>138</v>
      </c>
      <c r="B30" s="19" t="s">
        <v>207</v>
      </c>
      <c r="C30" s="220">
        <v>-869.3</v>
      </c>
      <c r="D30" s="18">
        <v>0</v>
      </c>
      <c r="E30" s="220">
        <v>-869.3</v>
      </c>
      <c r="F30" s="76">
        <v>0</v>
      </c>
      <c r="G30" s="76">
        <v>0</v>
      </c>
      <c r="H30" s="76">
        <v>0</v>
      </c>
      <c r="I30" s="220">
        <v>-869.3</v>
      </c>
    </row>
    <row r="31" spans="1:13" ht="19.5" customHeight="1">
      <c r="A31" s="3" t="s">
        <v>139</v>
      </c>
      <c r="B31" s="199" t="s">
        <v>228</v>
      </c>
      <c r="C31" s="221">
        <v>320.8</v>
      </c>
      <c r="D31" s="18">
        <v>0</v>
      </c>
      <c r="E31" s="221">
        <v>320.8</v>
      </c>
      <c r="F31" s="77">
        <v>0</v>
      </c>
      <c r="G31" s="205">
        <v>0</v>
      </c>
      <c r="H31" s="205">
        <v>0</v>
      </c>
      <c r="I31" s="6">
        <v>320.8</v>
      </c>
      <c r="J31" s="201"/>
      <c r="K31" s="201"/>
      <c r="L31" s="201"/>
      <c r="M31" s="201"/>
    </row>
    <row r="32" spans="1:13" ht="19.5" customHeight="1">
      <c r="A32" s="3" t="s">
        <v>140</v>
      </c>
      <c r="B32" s="199" t="s">
        <v>234</v>
      </c>
      <c r="C32" s="221">
        <v>-1379.8</v>
      </c>
      <c r="D32" s="18">
        <v>0</v>
      </c>
      <c r="E32" s="221">
        <v>-1379.8</v>
      </c>
      <c r="F32" s="77">
        <v>0</v>
      </c>
      <c r="G32" s="205">
        <v>0</v>
      </c>
      <c r="H32" s="205">
        <v>0</v>
      </c>
      <c r="I32" s="6">
        <v>-1379.8</v>
      </c>
      <c r="J32" s="202"/>
      <c r="K32" s="202"/>
      <c r="L32" s="202"/>
      <c r="M32" s="202"/>
    </row>
    <row r="33" spans="1:9" ht="19.5" customHeight="1">
      <c r="A33" s="3" t="s">
        <v>141</v>
      </c>
      <c r="B33" s="217" t="s">
        <v>235</v>
      </c>
      <c r="C33" s="221">
        <v>6</v>
      </c>
      <c r="D33" s="18">
        <v>0</v>
      </c>
      <c r="E33" s="221">
        <v>6</v>
      </c>
      <c r="F33" s="77">
        <v>0</v>
      </c>
      <c r="G33" s="205">
        <v>0</v>
      </c>
      <c r="H33" s="205">
        <v>0</v>
      </c>
      <c r="I33" s="6">
        <v>6</v>
      </c>
    </row>
    <row r="34" spans="1:9" ht="19.5" customHeight="1">
      <c r="A34" s="37" t="s">
        <v>142</v>
      </c>
      <c r="B34" s="200" t="s">
        <v>236</v>
      </c>
      <c r="C34" s="227">
        <v>183.70000000000002</v>
      </c>
      <c r="D34" s="75">
        <v>0</v>
      </c>
      <c r="E34" s="227">
        <v>183.70000000000002</v>
      </c>
      <c r="F34" s="197">
        <v>0</v>
      </c>
      <c r="G34" s="209">
        <v>0</v>
      </c>
      <c r="H34" s="209">
        <v>0</v>
      </c>
      <c r="I34" s="222">
        <v>183.70000000000002</v>
      </c>
    </row>
    <row r="35" spans="1:9" ht="11.25" customHeight="1">
      <c r="A35" s="25"/>
      <c r="B35" s="25"/>
      <c r="F35" s="25"/>
      <c r="G35" s="25"/>
      <c r="H35" s="25"/>
      <c r="I35" s="25"/>
    </row>
    <row r="36" spans="1:9" s="25" customFormat="1" ht="27.75" customHeight="1">
      <c r="A36" s="359">
        <v>1</v>
      </c>
      <c r="B36" s="378" t="s">
        <v>259</v>
      </c>
      <c r="C36" s="378"/>
      <c r="D36" s="378"/>
      <c r="E36" s="378"/>
      <c r="F36" s="378"/>
      <c r="G36" s="378"/>
      <c r="H36" s="378"/>
      <c r="I36" s="378"/>
    </row>
    <row r="37" spans="1:9" s="25" customFormat="1" ht="15" customHeight="1">
      <c r="A37" s="13"/>
      <c r="B37" s="15"/>
      <c r="C37" s="9"/>
      <c r="D37" s="9"/>
      <c r="E37" s="9"/>
      <c r="G37" s="28"/>
      <c r="H37" s="28"/>
      <c r="I37" s="28"/>
    </row>
    <row r="38" spans="2:9" ht="15">
      <c r="B38" s="203"/>
      <c r="F38" s="69"/>
      <c r="G38" s="223"/>
      <c r="H38" s="223"/>
      <c r="I38" s="223"/>
    </row>
    <row r="39" spans="2:9" ht="15">
      <c r="B39" s="203"/>
      <c r="F39" s="69"/>
      <c r="G39" s="204"/>
      <c r="H39" s="204"/>
      <c r="I39" s="204"/>
    </row>
    <row r="40" spans="2:9" ht="15">
      <c r="B40" s="203"/>
      <c r="F40" s="69"/>
      <c r="G40" s="223"/>
      <c r="H40" s="223"/>
      <c r="I40" s="223"/>
    </row>
    <row r="41" spans="6:9" ht="15">
      <c r="F41" s="69"/>
      <c r="G41" s="69"/>
      <c r="H41" s="69"/>
      <c r="I41" s="69"/>
    </row>
    <row r="42" ht="15">
      <c r="F42" s="69"/>
    </row>
    <row r="43" ht="15">
      <c r="F43" s="69"/>
    </row>
    <row r="44" ht="15">
      <c r="F44" s="69"/>
    </row>
    <row r="45" ht="15">
      <c r="F45" s="70"/>
    </row>
  </sheetData>
  <sheetProtection/>
  <mergeCells count="10">
    <mergeCell ref="I7:I8"/>
    <mergeCell ref="A5:A8"/>
    <mergeCell ref="B5:B8"/>
    <mergeCell ref="B36:I36"/>
    <mergeCell ref="C7:E7"/>
    <mergeCell ref="C5:I5"/>
    <mergeCell ref="C6:I6"/>
    <mergeCell ref="F7:F8"/>
    <mergeCell ref="G7:G8"/>
    <mergeCell ref="H7:H8"/>
  </mergeCells>
  <hyperlinks>
    <hyperlink ref="A1" location="'Table of Contents'!Print_Area" display="Back to table of contents"/>
  </hyperlinks>
  <printOptions horizontalCentered="1" verticalCentered="1"/>
  <pageMargins left="0.65" right="0.65" top="0.45" bottom="0.45" header="0.275590551181102" footer="0.5"/>
  <pageSetup errors="blank" fitToWidth="0" fitToHeight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26"/>
  <sheetViews>
    <sheetView showGridLines="0" workbookViewId="0" topLeftCell="A1">
      <selection activeCell="M10" sqref="M10"/>
    </sheetView>
  </sheetViews>
  <sheetFormatPr defaultColWidth="12.7109375" defaultRowHeight="12.75"/>
  <cols>
    <col min="1" max="1" width="2.421875" style="82" customWidth="1"/>
    <col min="2" max="2" width="3.8515625" style="85" customWidth="1"/>
    <col min="3" max="3" width="30.7109375" style="83" customWidth="1"/>
    <col min="4" max="4" width="14.8515625" style="84" customWidth="1"/>
    <col min="5" max="5" width="11.7109375" style="85" customWidth="1"/>
    <col min="6" max="6" width="14.8515625" style="84" customWidth="1"/>
    <col min="7" max="7" width="11.7109375" style="85" customWidth="1"/>
    <col min="8" max="8" width="14.8515625" style="84" customWidth="1"/>
    <col min="9" max="9" width="11.7109375" style="85" customWidth="1"/>
    <col min="10" max="10" width="14.8515625" style="85" customWidth="1"/>
    <col min="11" max="11" width="11.7109375" style="85" customWidth="1"/>
    <col min="12" max="16384" width="12.7109375" style="82" customWidth="1"/>
  </cols>
  <sheetData>
    <row r="1" spans="1:2" ht="15.75" customHeight="1">
      <c r="A1" s="188" t="s">
        <v>341</v>
      </c>
      <c r="B1" s="82"/>
    </row>
    <row r="2" spans="1:8" s="80" customFormat="1" ht="24.75" customHeight="1">
      <c r="A2" s="238" t="s">
        <v>395</v>
      </c>
      <c r="B2" s="170"/>
      <c r="C2" s="170"/>
      <c r="D2" s="239"/>
      <c r="E2" s="170"/>
      <c r="F2" s="239"/>
      <c r="G2" s="170"/>
      <c r="H2" s="81"/>
    </row>
    <row r="3" ht="18.75" customHeight="1">
      <c r="B3" s="82"/>
    </row>
    <row r="4" spans="1:11" s="89" customFormat="1" ht="20.25" customHeight="1">
      <c r="A4" s="86"/>
      <c r="B4" s="87"/>
      <c r="C4" s="88"/>
      <c r="D4" s="348" t="s">
        <v>342</v>
      </c>
      <c r="E4" s="349"/>
      <c r="F4" s="348" t="s">
        <v>352</v>
      </c>
      <c r="G4" s="349"/>
      <c r="H4" s="348" t="s">
        <v>361</v>
      </c>
      <c r="I4" s="349"/>
      <c r="J4" s="348" t="s">
        <v>396</v>
      </c>
      <c r="K4" s="349"/>
    </row>
    <row r="5" spans="1:11" s="85" customFormat="1" ht="25.5" customHeight="1">
      <c r="A5" s="429" t="s">
        <v>281</v>
      </c>
      <c r="B5" s="430"/>
      <c r="C5" s="431"/>
      <c r="D5" s="90" t="s">
        <v>282</v>
      </c>
      <c r="E5" s="427" t="s">
        <v>362</v>
      </c>
      <c r="F5" s="90" t="s">
        <v>282</v>
      </c>
      <c r="G5" s="427" t="s">
        <v>362</v>
      </c>
      <c r="H5" s="90" t="s">
        <v>282</v>
      </c>
      <c r="I5" s="427" t="s">
        <v>364</v>
      </c>
      <c r="J5" s="90" t="s">
        <v>282</v>
      </c>
      <c r="K5" s="427" t="s">
        <v>364</v>
      </c>
    </row>
    <row r="6" spans="1:11" s="85" customFormat="1" ht="25.5" customHeight="1">
      <c r="A6" s="91"/>
      <c r="B6" s="92"/>
      <c r="C6" s="93"/>
      <c r="D6" s="94" t="s">
        <v>283</v>
      </c>
      <c r="E6" s="428"/>
      <c r="F6" s="94" t="s">
        <v>283</v>
      </c>
      <c r="G6" s="428"/>
      <c r="H6" s="94" t="s">
        <v>283</v>
      </c>
      <c r="I6" s="428"/>
      <c r="J6" s="94" t="s">
        <v>283</v>
      </c>
      <c r="K6" s="428"/>
    </row>
    <row r="7" spans="1:11" s="100" customFormat="1" ht="25.5" customHeight="1">
      <c r="A7" s="95"/>
      <c r="B7" s="96" t="s">
        <v>278</v>
      </c>
      <c r="C7" s="97"/>
      <c r="D7" s="98" t="s">
        <v>345</v>
      </c>
      <c r="E7" s="99" t="s">
        <v>284</v>
      </c>
      <c r="F7" s="98" t="s">
        <v>363</v>
      </c>
      <c r="G7" s="99" t="s">
        <v>284</v>
      </c>
      <c r="H7" s="98" t="s">
        <v>365</v>
      </c>
      <c r="I7" s="99" t="s">
        <v>284</v>
      </c>
      <c r="J7" s="98" t="s">
        <v>397</v>
      </c>
      <c r="K7" s="99" t="s">
        <v>284</v>
      </c>
    </row>
    <row r="8" spans="1:11" ht="31.5" customHeight="1">
      <c r="A8" s="101"/>
      <c r="B8" s="102" t="s">
        <v>285</v>
      </c>
      <c r="D8" s="173">
        <v>54642</v>
      </c>
      <c r="E8" s="175">
        <v>25547.9</v>
      </c>
      <c r="F8" s="173">
        <v>56301</v>
      </c>
      <c r="G8" s="174">
        <v>26473.9</v>
      </c>
      <c r="H8" s="173">
        <v>58004</v>
      </c>
      <c r="I8" s="174">
        <v>27176.6</v>
      </c>
      <c r="J8" s="173">
        <v>56935</v>
      </c>
      <c r="K8" s="174">
        <v>28092.4</v>
      </c>
    </row>
    <row r="9" spans="1:11" ht="31.5" customHeight="1">
      <c r="A9" s="101"/>
      <c r="B9" s="105" t="s">
        <v>286</v>
      </c>
      <c r="D9" s="173">
        <v>2678</v>
      </c>
      <c r="E9" s="174">
        <v>990</v>
      </c>
      <c r="F9" s="173">
        <v>2571</v>
      </c>
      <c r="G9" s="174">
        <v>1033.9</v>
      </c>
      <c r="H9" s="173">
        <v>2558</v>
      </c>
      <c r="I9" s="174">
        <v>1089.8</v>
      </c>
      <c r="J9" s="173">
        <v>2827</v>
      </c>
      <c r="K9" s="174">
        <v>1071.2</v>
      </c>
    </row>
    <row r="10" spans="1:11" ht="34.5" customHeight="1">
      <c r="A10" s="101"/>
      <c r="B10" s="106" t="s">
        <v>287</v>
      </c>
      <c r="D10" s="173">
        <v>11068</v>
      </c>
      <c r="E10" s="174">
        <v>5839</v>
      </c>
      <c r="F10" s="173">
        <v>11077</v>
      </c>
      <c r="G10" s="174">
        <v>6126.6</v>
      </c>
      <c r="H10" s="173">
        <v>11483</v>
      </c>
      <c r="I10" s="174">
        <v>6342.3</v>
      </c>
      <c r="J10" s="173">
        <v>11704</v>
      </c>
      <c r="K10" s="174">
        <v>6402.1</v>
      </c>
    </row>
    <row r="11" spans="1:11" ht="34.5" customHeight="1">
      <c r="A11" s="101"/>
      <c r="B11" s="106" t="s">
        <v>288</v>
      </c>
      <c r="D11" s="173">
        <v>6673</v>
      </c>
      <c r="E11" s="174">
        <v>2029</v>
      </c>
      <c r="F11" s="173">
        <v>6629</v>
      </c>
      <c r="G11" s="174">
        <v>2087.4</v>
      </c>
      <c r="H11" s="173">
        <v>6874</v>
      </c>
      <c r="I11" s="174">
        <v>2149.7</v>
      </c>
      <c r="J11" s="173">
        <v>6693</v>
      </c>
      <c r="K11" s="174">
        <v>2054.3</v>
      </c>
    </row>
    <row r="12" spans="1:11" ht="34.5" customHeight="1">
      <c r="A12" s="101"/>
      <c r="B12" s="106" t="s">
        <v>289</v>
      </c>
      <c r="D12" s="173">
        <v>17750</v>
      </c>
      <c r="E12" s="174">
        <v>10613</v>
      </c>
      <c r="F12" s="173">
        <v>17534</v>
      </c>
      <c r="G12" s="174">
        <v>11525</v>
      </c>
      <c r="H12" s="173">
        <v>18002</v>
      </c>
      <c r="I12" s="174">
        <v>11606</v>
      </c>
      <c r="J12" s="173">
        <v>18026</v>
      </c>
      <c r="K12" s="174">
        <v>11027</v>
      </c>
    </row>
    <row r="13" spans="1:11" ht="34.5" customHeight="1">
      <c r="A13" s="101"/>
      <c r="B13" s="106" t="s">
        <v>290</v>
      </c>
      <c r="D13" s="173">
        <v>4018</v>
      </c>
      <c r="E13" s="174">
        <v>2744</v>
      </c>
      <c r="F13" s="173">
        <v>4005</v>
      </c>
      <c r="G13" s="174">
        <v>2988</v>
      </c>
      <c r="H13" s="173">
        <v>4132</v>
      </c>
      <c r="I13" s="174">
        <v>3016</v>
      </c>
      <c r="J13" s="173">
        <v>4232</v>
      </c>
      <c r="K13" s="174">
        <v>3313</v>
      </c>
    </row>
    <row r="14" spans="1:11" ht="18.75" customHeight="1">
      <c r="A14" s="101"/>
      <c r="B14" s="106"/>
      <c r="D14" s="372"/>
      <c r="E14" s="189"/>
      <c r="F14" s="103"/>
      <c r="G14" s="104"/>
      <c r="H14" s="103"/>
      <c r="I14" s="104"/>
      <c r="J14" s="103"/>
      <c r="K14" s="104"/>
    </row>
    <row r="15" spans="1:11" s="100" customFormat="1" ht="33.75" customHeight="1">
      <c r="A15" s="255"/>
      <c r="B15" s="432" t="s">
        <v>291</v>
      </c>
      <c r="C15" s="433"/>
      <c r="D15" s="256">
        <v>96829</v>
      </c>
      <c r="E15" s="257">
        <v>47762.9</v>
      </c>
      <c r="F15" s="256">
        <v>98117</v>
      </c>
      <c r="G15" s="257">
        <v>50234.8</v>
      </c>
      <c r="H15" s="256">
        <v>101053</v>
      </c>
      <c r="I15" s="257">
        <v>51380.399999999994</v>
      </c>
      <c r="J15" s="256">
        <v>100417</v>
      </c>
      <c r="K15" s="257">
        <v>51960.00000000001</v>
      </c>
    </row>
    <row r="16" spans="1:11" s="108" customFormat="1" ht="16.5" customHeight="1">
      <c r="A16" s="109">
        <v>1</v>
      </c>
      <c r="B16" s="110" t="s">
        <v>292</v>
      </c>
      <c r="C16" s="83"/>
      <c r="D16" s="111"/>
      <c r="E16" s="111"/>
      <c r="F16" s="111"/>
      <c r="G16" s="112"/>
      <c r="H16" s="111"/>
      <c r="I16" s="112"/>
      <c r="J16" s="112"/>
      <c r="K16" s="112"/>
    </row>
    <row r="17" spans="1:11" s="108" customFormat="1" ht="16.5" customHeight="1">
      <c r="A17" s="109">
        <v>2</v>
      </c>
      <c r="B17" s="113" t="s">
        <v>293</v>
      </c>
      <c r="C17" s="83"/>
      <c r="D17" s="111"/>
      <c r="E17" s="111"/>
      <c r="F17" s="111"/>
      <c r="G17" s="114"/>
      <c r="H17" s="111"/>
      <c r="I17" s="112"/>
      <c r="J17" s="112"/>
      <c r="K17" s="112"/>
    </row>
    <row r="18" spans="1:11" s="108" customFormat="1" ht="16.5" customHeight="1">
      <c r="A18" s="109">
        <v>3</v>
      </c>
      <c r="B18" s="113" t="s">
        <v>294</v>
      </c>
      <c r="C18" s="83"/>
      <c r="D18" s="111"/>
      <c r="E18" s="111"/>
      <c r="F18" s="111"/>
      <c r="G18" s="114"/>
      <c r="H18" s="111"/>
      <c r="I18" s="112"/>
      <c r="J18" s="112"/>
      <c r="K18" s="112"/>
    </row>
    <row r="19" spans="1:11" ht="16.5" customHeight="1">
      <c r="A19" s="113">
        <v>4</v>
      </c>
      <c r="B19" s="82" t="s">
        <v>355</v>
      </c>
      <c r="C19" s="82"/>
      <c r="D19" s="115"/>
      <c r="E19" s="82"/>
      <c r="F19" s="115"/>
      <c r="G19" s="115"/>
      <c r="H19" s="115"/>
      <c r="I19" s="115"/>
      <c r="J19" s="115"/>
      <c r="K19" s="115"/>
    </row>
    <row r="20" spans="2:11" ht="15">
      <c r="B20" s="82"/>
      <c r="D20" s="115"/>
      <c r="E20" s="82"/>
      <c r="F20" s="115"/>
      <c r="G20" s="82"/>
      <c r="H20" s="115"/>
      <c r="I20" s="82"/>
      <c r="J20" s="82"/>
      <c r="K20" s="82"/>
    </row>
    <row r="21" spans="2:11" ht="15">
      <c r="B21" s="82"/>
      <c r="D21" s="115"/>
      <c r="E21" s="82"/>
      <c r="F21" s="115"/>
      <c r="G21" s="82"/>
      <c r="H21" s="115"/>
      <c r="I21" s="82"/>
      <c r="J21" s="82"/>
      <c r="K21" s="82"/>
    </row>
    <row r="22" spans="2:11" ht="15">
      <c r="B22" s="82"/>
      <c r="D22" s="115"/>
      <c r="E22" s="82"/>
      <c r="F22" s="115"/>
      <c r="G22" s="82"/>
      <c r="H22" s="115"/>
      <c r="I22" s="82"/>
      <c r="J22" s="82"/>
      <c r="K22" s="82"/>
    </row>
    <row r="23" spans="2:11" ht="15">
      <c r="B23" s="82"/>
      <c r="D23" s="115"/>
      <c r="E23" s="82"/>
      <c r="F23" s="115"/>
      <c r="G23" s="82"/>
      <c r="H23" s="115"/>
      <c r="I23" s="82"/>
      <c r="J23" s="82"/>
      <c r="K23" s="82"/>
    </row>
    <row r="26" spans="6:8" ht="15">
      <c r="F26" s="116"/>
      <c r="H26" s="116"/>
    </row>
  </sheetData>
  <sheetProtection/>
  <mergeCells count="6">
    <mergeCell ref="I5:I6"/>
    <mergeCell ref="K5:K6"/>
    <mergeCell ref="A5:C5"/>
    <mergeCell ref="B15:C15"/>
    <mergeCell ref="E5:E6"/>
    <mergeCell ref="G5:G6"/>
  </mergeCells>
  <hyperlinks>
    <hyperlink ref="A1" location="'Table of Contents'!A1" display="Back to table of contents"/>
  </hyperlinks>
  <printOptions horizontalCentered="1" verticalCentered="1"/>
  <pageMargins left="0.5118110236220472" right="0.5118110236220472" top="0.7480314960629921" bottom="0.7480314960629921" header="0.31496062992125984" footer="0.31496062992125984"/>
  <pageSetup errors="blank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Dharmarajen Changeya</cp:lastModifiedBy>
  <cp:lastPrinted>2020-11-20T10:42:32Z</cp:lastPrinted>
  <dcterms:created xsi:type="dcterms:W3CDTF">2008-05-15T09:36:56Z</dcterms:created>
  <dcterms:modified xsi:type="dcterms:W3CDTF">2021-10-14T06:28:40Z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