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2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hema\National Accounts ESI 2021\"/>
    </mc:Choice>
  </mc:AlternateContent>
  <bookViews>
    <workbookView xWindow="0" yWindow="0" windowWidth="20490" windowHeight="7320" tabRatio="608"/>
  </bookViews>
  <sheets>
    <sheet name="COVER NA" sheetId="57" r:id="rId1"/>
    <sheet name="Contents(NA)" sheetId="58" r:id="rId2"/>
    <sheet name="Table 1" sheetId="1" r:id="rId3"/>
    <sheet name="Table 2" sheetId="3" r:id="rId4"/>
    <sheet name="Table 3" sheetId="42" r:id="rId5"/>
    <sheet name="Table 3(a)" sheetId="41" r:id="rId6"/>
    <sheet name="Table 3(b)" sheetId="8" r:id="rId7"/>
    <sheet name="Table 3(c)" sheetId="43" r:id="rId8"/>
    <sheet name="Table 3(d)" sheetId="9" r:id="rId9"/>
    <sheet name="Table 3(e)" sheetId="10" r:id="rId10"/>
    <sheet name="Table 4" sheetId="11" r:id="rId11"/>
    <sheet name="Table 5" sheetId="12" r:id="rId12"/>
    <sheet name="Table 6" sheetId="13" r:id="rId13"/>
    <sheet name="Table 7" sheetId="14" r:id="rId14"/>
    <sheet name="Table 8" sheetId="15" r:id="rId15"/>
    <sheet name="Table 9" sheetId="44" r:id="rId16"/>
    <sheet name="Table 10" sheetId="45" r:id="rId17"/>
    <sheet name="Table 11" sheetId="16" r:id="rId18"/>
    <sheet name="Table 12" sheetId="17" r:id="rId19"/>
    <sheet name="Table 13" sheetId="18" r:id="rId20"/>
    <sheet name="Table 14" sheetId="20" r:id="rId21"/>
    <sheet name="Table 15" sheetId="21" r:id="rId22"/>
    <sheet name="Table 16" sheetId="46" r:id="rId23"/>
    <sheet name="Table 16(a)" sheetId="47" r:id="rId24"/>
    <sheet name="Table 16(b)" sheetId="48" r:id="rId25"/>
    <sheet name="Table 17" sheetId="49" r:id="rId26"/>
    <sheet name="Table 18" sheetId="50" r:id="rId27"/>
    <sheet name="Table 19" sheetId="51" r:id="rId28"/>
    <sheet name="Table 20" sheetId="52" r:id="rId29"/>
    <sheet name="Table 21" sheetId="29" r:id="rId30"/>
    <sheet name="Table 22" sheetId="53" r:id="rId31"/>
    <sheet name="Table 23" sheetId="56" r:id="rId32"/>
    <sheet name="Table 24" sheetId="54" r:id="rId33"/>
    <sheet name="Table 25" sheetId="55" r:id="rId34"/>
    <sheet name="Table 26" sheetId="40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bdm1">#REF!</definedName>
    <definedName name="a">'[1]10'!#REF!</definedName>
    <definedName name="aa">'[1]10'!#REF!</definedName>
    <definedName name="bb">'[2]10'!#REF!</definedName>
    <definedName name="BDM">#REF!</definedName>
    <definedName name="BDMM">#REF!</definedName>
    <definedName name="bom">'[1]10'!#REF!</definedName>
    <definedName name="capital">[3]Static!$B$3</definedName>
    <definedName name="ccc">'[4]Table 1'!#REF!</definedName>
    <definedName name="client">#REF!</definedName>
    <definedName name="CurrencyList">'[5]Report Form'!$B$5:$B$7</definedName>
    <definedName name="d">#REF!</definedName>
    <definedName name="data_8.4">#REF!</definedName>
    <definedName name="DATA_BPM6_1">#REF!</definedName>
    <definedName name="DATA_BPM6_2">#REF!</definedName>
    <definedName name="_xlnm.Database">'[6]Table-1'!#REF!</definedName>
    <definedName name="DATE">#REF!</definedName>
    <definedName name="DBML">#REF!</definedName>
    <definedName name="df">'[7]Table 1'!#REF!</definedName>
    <definedName name="dis">#REF!</definedName>
    <definedName name="ex">'[7]Table 1'!#REF!</definedName>
    <definedName name="Exp_S114">'[8]Table 1'!#REF!</definedName>
    <definedName name="FrequencyList">'[5]Report Form'!$F$4:$F$8</definedName>
    <definedName name="ftykffk">'[2]10'!#REF!</definedName>
    <definedName name="G">#REF!</definedName>
    <definedName name="gd">'[9]Table 1'!#REF!</definedName>
    <definedName name="gdfg">#REF!</definedName>
    <definedName name="gfdfg">'[4]Table 1'!#REF!</definedName>
    <definedName name="ggs">[10]Page77!#REF!</definedName>
    <definedName name="gnxgvnsnsftnb">[11]ImpExp!#REF!</definedName>
    <definedName name="gsgd">'[6]Table-1'!#REF!</definedName>
    <definedName name="gstgt">'[8]Table 1'!#REF!</definedName>
    <definedName name="gt">#REF!</definedName>
    <definedName name="hd">'[8]Table 1'!#REF!</definedName>
    <definedName name="high">[3]Loanstats!$S$4:$Y$38</definedName>
    <definedName name="I">#REF!</definedName>
    <definedName name="II">'[1]10'!#REF!</definedName>
    <definedName name="III">'[1]10'!#REF!</definedName>
    <definedName name="IMFtable">#REF!</definedName>
    <definedName name="interest">[12]depoStats!$B$2:$H$50</definedName>
    <definedName name="INTERESTLOAN">[3]Loanstats!$C$3:$I$36</definedName>
    <definedName name="IV">'[1]10'!#REF!</definedName>
    <definedName name="LIST">[13]List!$A$11:$E$963</definedName>
    <definedName name="loan">[3]Loan!$Q$15:$Q$127</definedName>
    <definedName name="MUR">'[14]Input Sheet'!$B$4</definedName>
    <definedName name="MUR_loan">[3]Loan!$Q$15:$Q$133</definedName>
    <definedName name="MURCol">[3]Deposits!$AC$15:$AC$773</definedName>
    <definedName name="new">#REF!</definedName>
    <definedName name="OtherCCY">[12]depoStats!$J$2:$O$50</definedName>
    <definedName name="OTHERCCY_Loan">[3]Loanstats!$K$3:$P$27</definedName>
    <definedName name="OUTPUT">#REF!</definedName>
    <definedName name="PeriodList">'[5]Report Form'!$E$4:$E$74</definedName>
    <definedName name="_xlnm.Print_Area" localSheetId="2">'Table 1'!$A$2:$N$34</definedName>
    <definedName name="_xlnm.Print_Area" localSheetId="16">'Table 10'!#REF!</definedName>
    <definedName name="_xlnm.Print_Area" localSheetId="17">'Table 11'!#REF!</definedName>
    <definedName name="_xlnm.Print_Area" localSheetId="18">'Table 12'!$A$2:$M$26</definedName>
    <definedName name="_xlnm.Print_Area" localSheetId="19">'Table 13'!$A$2:$M$41</definedName>
    <definedName name="_xlnm.Print_Area" localSheetId="20">'Table 14'!$A$2:$M$45</definedName>
    <definedName name="_xlnm.Print_Area" localSheetId="21">'Table 15'!$A$2:$L$43</definedName>
    <definedName name="_xlnm.Print_Area" localSheetId="22">'Table 16'!$A$2:$N$24</definedName>
    <definedName name="_xlnm.Print_Area" localSheetId="23">'Table 16(a)'!$A$2:$M$42</definedName>
    <definedName name="_xlnm.Print_Area" localSheetId="24">'Table 16(b)'!$A$2:$M$18</definedName>
    <definedName name="_xlnm.Print_Area" localSheetId="25">'Table 17'!$A$2:$M$27</definedName>
    <definedName name="_xlnm.Print_Area" localSheetId="26">'Table 18'!$A$2:$S$54</definedName>
    <definedName name="_xlnm.Print_Area" localSheetId="27">'Table 19'!$A$2:$M$132</definedName>
    <definedName name="_xlnm.Print_Area" localSheetId="28">'Table 20'!$A$2:$M$58</definedName>
    <definedName name="_xlnm.Print_Area" localSheetId="29">'Table 21'!$A$2:$AH$18</definedName>
    <definedName name="_xlnm.Print_Area" localSheetId="30">'Table 22'!$R$2:$AY$25</definedName>
    <definedName name="_xlnm.Print_Area" localSheetId="32">'Table 24'!$A$2:$S$33</definedName>
    <definedName name="_xlnm.Print_Area" localSheetId="4">'Table 3'!$A$2:$M$44</definedName>
    <definedName name="_xlnm.Print_Area" localSheetId="5">'Table 3(a)'!$A$2:$M$11</definedName>
    <definedName name="_xlnm.Print_Area" localSheetId="6">'Table 3(b)'!$A$2:$M$10</definedName>
    <definedName name="_xlnm.Print_Area" localSheetId="7">'Table 3(c)'!$A$2:$M$8</definedName>
    <definedName name="_xlnm.Print_Area" localSheetId="8">'Table 3(d)'!$A$2:$M$40</definedName>
    <definedName name="_xlnm.Print_Area" localSheetId="11">'Table 5'!$A$2:$L$44</definedName>
    <definedName name="_xlnm.Print_Area" localSheetId="12">'Table 6'!$A$2:$L$42</definedName>
    <definedName name="_xlnm.Print_Area" localSheetId="13">'Table 7'!$A$2:$L$41</definedName>
    <definedName name="_xlnm.Print_Area" localSheetId="14">'Table 8'!$A$2:$M$41</definedName>
    <definedName name="_xlnm.Print_Area" localSheetId="15">'Table 9'!$A$2:$M$23</definedName>
    <definedName name="_xlnm.Print_Area">#REF!</definedName>
    <definedName name="Print_Area_MI">#REF!</definedName>
    <definedName name="_xlnm.Print_Titles" localSheetId="20">'Table 14'!$A:$A</definedName>
    <definedName name="_xlnm.Print_Titles" localSheetId="4">'Table 3'!$A:$A</definedName>
    <definedName name="_xlnm.Print_Titles" localSheetId="5">'Table 3(a)'!$A:$A</definedName>
    <definedName name="_xlnm.Print_Titles" localSheetId="6">'Table 3(b)'!$A:$A</definedName>
    <definedName name="_xlnm.Print_Titles" localSheetId="7">'Table 3(c)'!$A:$A</definedName>
    <definedName name="pro">'[1]10'!#REF!</definedName>
    <definedName name="QEDF">'[6]Table-1'!#REF!</definedName>
    <definedName name="re">[10]Page77!#REF!</definedName>
    <definedName name="Reporting_Country_Code">#REF!</definedName>
    <definedName name="Reporting_Country_Name">#REF!</definedName>
    <definedName name="Reporting_Currency_Code">#REF!</definedName>
    <definedName name="Reporting_Currency_Name">#REF!</definedName>
    <definedName name="Reporting_Scale_Name">#REF!</definedName>
    <definedName name="rg">'[6]Table-1'!#REF!</definedName>
    <definedName name="sat">#REF!</definedName>
    <definedName name="satish">'[1]10'!#REF!</definedName>
    <definedName name="ScalesList">'[5]Report Form'!$A$5:$A$8</definedName>
    <definedName name="sdg">'[7]Table 1'!#REF!</definedName>
    <definedName name="sdgd">'[8]Table 1'!#REF!</definedName>
    <definedName name="sector">'[12]8SDM'!$A$11:$B$153</definedName>
    <definedName name="sgd">'[8]Table 1'!#REF!</definedName>
    <definedName name="sgdg">'[8]Table 1'!#REF!</definedName>
    <definedName name="ss">'[8]Table 1'!#REF!</definedName>
    <definedName name="sum">#REF!</definedName>
    <definedName name="USD">[12]Static!$B$8</definedName>
    <definedName name="V">'[1]10'!#REF!</definedName>
    <definedName name="VI">'[1]10'!#REF!</definedName>
    <definedName name="VII">'[1]10'!#REF!</definedName>
    <definedName name="vvv">'[2]10'!#REF!</definedName>
    <definedName name="wrn.Dept._.reporting." localSheetId="1" hidden="1">{#N/A,#N/A,TRUE,"Table1USD";#N/A,#N/A,TRUE,"Table1GBP"}</definedName>
    <definedName name="wrn.Dept._.reporting." hidden="1">{#N/A,#N/A,TRUE,"Table1USD";#N/A,#N/A,TRUE,"Table1GBP"}</definedName>
    <definedName name="www">#REF!</definedName>
    <definedName name="wwww">[11]ImpExp!#REF!</definedName>
  </definedNames>
  <calcPr calcId="162913"/>
</workbook>
</file>

<file path=xl/calcChain.xml><?xml version="1.0" encoding="utf-8"?>
<calcChain xmlns="http://schemas.openxmlformats.org/spreadsheetml/2006/main">
  <c r="X53" i="54" l="1"/>
  <c r="X52" i="54"/>
  <c r="Y51" i="54"/>
  <c r="W51" i="54"/>
  <c r="W12" i="54"/>
  <c r="V12" i="54"/>
  <c r="U12" i="54"/>
  <c r="U33" i="54" s="1"/>
  <c r="T12" i="54"/>
  <c r="S12" i="54"/>
  <c r="R12" i="54"/>
  <c r="Q12" i="54"/>
  <c r="Q33" i="54" s="1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W8" i="54"/>
  <c r="W50" i="54" s="1"/>
  <c r="W53" i="54" s="1"/>
  <c r="V8" i="54"/>
  <c r="U8" i="54"/>
  <c r="T8" i="54"/>
  <c r="S8" i="54"/>
  <c r="S33" i="54" s="1"/>
  <c r="R8" i="54"/>
  <c r="Q8" i="54"/>
  <c r="P8" i="54"/>
  <c r="O8" i="54"/>
  <c r="O33" i="54" s="1"/>
  <c r="N8" i="54"/>
  <c r="M8" i="54"/>
  <c r="L8" i="54"/>
  <c r="K8" i="54"/>
  <c r="K33" i="54" s="1"/>
  <c r="J8" i="54"/>
  <c r="J33" i="54" s="1"/>
  <c r="I8" i="54"/>
  <c r="H8" i="54"/>
  <c r="G8" i="54"/>
  <c r="G33" i="54" s="1"/>
  <c r="F8" i="54"/>
  <c r="F33" i="54" s="1"/>
  <c r="E8" i="54"/>
  <c r="D8" i="54"/>
  <c r="C8" i="54"/>
  <c r="C33" i="54" s="1"/>
  <c r="B8" i="54"/>
  <c r="B33" i="54" s="1"/>
  <c r="I57" i="52"/>
  <c r="H57" i="52"/>
  <c r="G57" i="52"/>
  <c r="F57" i="52"/>
  <c r="E57" i="52"/>
  <c r="D57" i="52"/>
  <c r="C57" i="52"/>
  <c r="B57" i="52"/>
  <c r="I43" i="52"/>
  <c r="H43" i="52"/>
  <c r="G43" i="52"/>
  <c r="F43" i="52"/>
  <c r="E43" i="52"/>
  <c r="D43" i="52"/>
  <c r="C43" i="52"/>
  <c r="B43" i="52"/>
  <c r="I28" i="52"/>
  <c r="H28" i="52"/>
  <c r="G28" i="52"/>
  <c r="F28" i="52"/>
  <c r="E28" i="52"/>
  <c r="D28" i="52"/>
  <c r="C28" i="52"/>
  <c r="B28" i="52"/>
  <c r="I14" i="52"/>
  <c r="H14" i="52"/>
  <c r="G14" i="52"/>
  <c r="F14" i="52"/>
  <c r="E14" i="52"/>
  <c r="D14" i="52"/>
  <c r="C14" i="52"/>
  <c r="B14" i="52"/>
  <c r="N131" i="51"/>
  <c r="I131" i="51"/>
  <c r="H131" i="51"/>
  <c r="G131" i="51"/>
  <c r="F131" i="51"/>
  <c r="E131" i="51"/>
  <c r="D131" i="51"/>
  <c r="C131" i="51"/>
  <c r="B131" i="51"/>
  <c r="N105" i="51"/>
  <c r="M105" i="51"/>
  <c r="L105" i="51"/>
  <c r="K105" i="51"/>
  <c r="J105" i="51"/>
  <c r="I105" i="51"/>
  <c r="H105" i="51"/>
  <c r="G105" i="51"/>
  <c r="F105" i="51"/>
  <c r="E105" i="51"/>
  <c r="D105" i="51"/>
  <c r="C105" i="51"/>
  <c r="B105" i="51"/>
  <c r="N80" i="51"/>
  <c r="M80" i="51"/>
  <c r="L80" i="51"/>
  <c r="K80" i="51"/>
  <c r="J80" i="51"/>
  <c r="I80" i="51"/>
  <c r="H80" i="51"/>
  <c r="G80" i="51"/>
  <c r="F80" i="51"/>
  <c r="E80" i="51"/>
  <c r="D80" i="51"/>
  <c r="C80" i="51"/>
  <c r="B80" i="51"/>
  <c r="N53" i="51"/>
  <c r="I53" i="51"/>
  <c r="H53" i="51"/>
  <c r="G53" i="51"/>
  <c r="F53" i="51"/>
  <c r="E53" i="51"/>
  <c r="D53" i="51"/>
  <c r="C53" i="51"/>
  <c r="B53" i="51"/>
  <c r="J26" i="51"/>
  <c r="I26" i="51"/>
  <c r="H26" i="51"/>
  <c r="G26" i="51"/>
  <c r="F26" i="51"/>
  <c r="E26" i="51"/>
  <c r="D26" i="51"/>
  <c r="C26" i="51"/>
  <c r="B26" i="51"/>
  <c r="U44" i="50"/>
  <c r="T44" i="50"/>
  <c r="O25" i="49"/>
  <c r="N25" i="49"/>
  <c r="M25" i="49"/>
  <c r="L25" i="49"/>
  <c r="K25" i="49"/>
  <c r="J25" i="49"/>
  <c r="I25" i="49"/>
  <c r="H25" i="49"/>
  <c r="G25" i="49"/>
  <c r="F25" i="49"/>
  <c r="E25" i="49"/>
  <c r="D25" i="49"/>
  <c r="C25" i="49"/>
  <c r="B25" i="49"/>
  <c r="N15" i="49"/>
  <c r="M15" i="49"/>
  <c r="L15" i="49"/>
  <c r="K15" i="49"/>
  <c r="J10" i="49"/>
  <c r="I10" i="49"/>
  <c r="H10" i="49"/>
  <c r="G10" i="49"/>
  <c r="F10" i="49"/>
  <c r="E10" i="49"/>
  <c r="D10" i="49"/>
  <c r="C10" i="49"/>
  <c r="B10" i="49"/>
  <c r="J5" i="49"/>
  <c r="J15" i="49" s="1"/>
  <c r="I5" i="49"/>
  <c r="H5" i="49"/>
  <c r="G5" i="49"/>
  <c r="F5" i="49"/>
  <c r="F15" i="49" s="1"/>
  <c r="E5" i="49"/>
  <c r="D5" i="49"/>
  <c r="C5" i="49"/>
  <c r="B5" i="49"/>
  <c r="B15" i="49" s="1"/>
  <c r="D33" i="54" l="1"/>
  <c r="H33" i="54"/>
  <c r="P33" i="54"/>
  <c r="T33" i="54"/>
  <c r="N33" i="54"/>
  <c r="R33" i="54"/>
  <c r="V33" i="54"/>
  <c r="D15" i="49"/>
  <c r="H15" i="49"/>
  <c r="E33" i="54"/>
  <c r="I33" i="54"/>
  <c r="C15" i="49"/>
  <c r="G15" i="49"/>
  <c r="E15" i="49"/>
  <c r="I15" i="49"/>
  <c r="V44" i="50"/>
  <c r="W33" i="54"/>
  <c r="W52" i="54" s="1"/>
  <c r="W60" i="54" s="1"/>
</calcChain>
</file>

<file path=xl/sharedStrings.xml><?xml version="1.0" encoding="utf-8"?>
<sst xmlns="http://schemas.openxmlformats.org/spreadsheetml/2006/main" count="2129" uniqueCount="558">
  <si>
    <t>Table 1 - Main National Accounts aggregates, 2006 - 2021</t>
  </si>
  <si>
    <t>Unit</t>
  </si>
  <si>
    <r>
      <t>2020</t>
    </r>
    <r>
      <rPr>
        <b/>
        <vertAlign val="superscript"/>
        <sz val="10"/>
        <rFont val="Arial"/>
        <family val="2"/>
      </rPr>
      <t xml:space="preserve"> 1</t>
    </r>
  </si>
  <si>
    <r>
      <t xml:space="preserve">2021 </t>
    </r>
    <r>
      <rPr>
        <b/>
        <vertAlign val="superscript"/>
        <sz val="9"/>
        <rFont val="Arial"/>
        <family val="2"/>
      </rPr>
      <t>2</t>
    </r>
  </si>
  <si>
    <t xml:space="preserve"> 1. Gross Value Added (GVA) at current basic prices</t>
  </si>
  <si>
    <t>R M</t>
  </si>
  <si>
    <t xml:space="preserve"> 2. Taxes on products (net of subsidies)</t>
  </si>
  <si>
    <t xml:space="preserve"> 3. Gross Domestic Product (GDP) at current market prices</t>
  </si>
  <si>
    <t xml:space="preserve"> 4. Gross National Income (GNI) at currrent market prices</t>
  </si>
  <si>
    <t xml:space="preserve">    Excl. net primary income of GBC from abroad</t>
  </si>
  <si>
    <t xml:space="preserve">    Incl. net primary income of GBC from abroad</t>
  </si>
  <si>
    <t xml:space="preserve"> 5. Gross National Disposable Income (GNDI)</t>
  </si>
  <si>
    <t xml:space="preserve">    Excl. net primary income &amp; transfer of GBC from abroad</t>
  </si>
  <si>
    <t xml:space="preserve">    Incl. net primary income &amp; transfer of GBC from abroad</t>
  </si>
  <si>
    <t xml:space="preserve"> 6. Per capita GDP at current market prices</t>
  </si>
  <si>
    <t>R</t>
  </si>
  <si>
    <t xml:space="preserve"> 7. Per capita GNI at current market prices</t>
  </si>
  <si>
    <t xml:space="preserve">R </t>
  </si>
  <si>
    <t xml:space="preserve"> 8. Compensation of employees</t>
  </si>
  <si>
    <t xml:space="preserve"> 9. Final consumption expenditure</t>
  </si>
  <si>
    <t xml:space="preserve">                       Households</t>
  </si>
  <si>
    <t xml:space="preserve">                       General Government</t>
  </si>
  <si>
    <t>10. Gross Fixed Capital Formation (GFCF)</t>
  </si>
  <si>
    <t xml:space="preserve">                      Private sector</t>
  </si>
  <si>
    <t xml:space="preserve">                      Public sector</t>
  </si>
  <si>
    <t>12. Gross National Saving (GNS)</t>
  </si>
  <si>
    <t xml:space="preserve">   Incl. net primary income &amp; transfer of GBC from abroad</t>
  </si>
  <si>
    <t>13. Net exports of goods &amp; services</t>
  </si>
  <si>
    <t xml:space="preserve">          Exports of goods &amp; services</t>
  </si>
  <si>
    <t xml:space="preserve">          Imports of goods &amp; services</t>
  </si>
  <si>
    <t>1/ Revised     2/ Forecast</t>
  </si>
  <si>
    <t>GBC refers to Global Business Companies</t>
  </si>
  <si>
    <t>Table 2 - Growth rates and ratios, 2007 - 2021</t>
  </si>
  <si>
    <r>
      <t xml:space="preserve">2020 </t>
    </r>
    <r>
      <rPr>
        <b/>
        <vertAlign val="superscript"/>
        <sz val="9"/>
        <rFont val="Times New Roman"/>
        <family val="1"/>
      </rPr>
      <t>1</t>
    </r>
  </si>
  <si>
    <r>
      <t xml:space="preserve">2021 </t>
    </r>
    <r>
      <rPr>
        <b/>
        <vertAlign val="superscript"/>
        <sz val="9"/>
        <rFont val="Times New Roman"/>
        <family val="1"/>
      </rPr>
      <t>2</t>
    </r>
  </si>
  <si>
    <t>(%)</t>
  </si>
  <si>
    <t xml:space="preserve"> 1.  Annual real growth rate of  :</t>
  </si>
  <si>
    <t xml:space="preserve">                      exclusive of sugar</t>
  </si>
  <si>
    <t xml:space="preserve">        (ii) Final consumption expenditure </t>
  </si>
  <si>
    <t xml:space="preserve">                      Households</t>
  </si>
  <si>
    <t xml:space="preserve">                     General Government</t>
  </si>
  <si>
    <t xml:space="preserve">        (iii) Gross Fixed Capital Formation (GFCF)</t>
  </si>
  <si>
    <t xml:space="preserve">                      exclusive of aircraft and marine vessel</t>
  </si>
  <si>
    <t xml:space="preserve">        (iv) Private sector investment </t>
  </si>
  <si>
    <t xml:space="preserve">        (v) Public sector investment </t>
  </si>
  <si>
    <t xml:space="preserve">       (i) Gross Value Added (GVA) at current basic prices</t>
  </si>
  <si>
    <t xml:space="preserve">       (ii) Gross Domestic Product (GDP) at current market prices</t>
  </si>
  <si>
    <t>1/ Forecast</t>
  </si>
  <si>
    <t xml:space="preserve"> 2.  Ratios</t>
  </si>
  <si>
    <t xml:space="preserve">                       exclusive of aircraft and marine vessel</t>
  </si>
  <si>
    <t xml:space="preserve">        (vi) Private sector investment as a % of GFCF</t>
  </si>
  <si>
    <t xml:space="preserve">        (vii) Public sector investment as a % of GFCF</t>
  </si>
  <si>
    <t xml:space="preserve">       (ix) Gross National Saving (GNS) as a % of GNDI</t>
  </si>
  <si>
    <r>
      <t>2021</t>
    </r>
    <r>
      <rPr>
        <b/>
        <vertAlign val="superscript"/>
        <sz val="10"/>
        <rFont val="Arial"/>
        <family val="2"/>
      </rPr>
      <t xml:space="preserve"> 2</t>
    </r>
  </si>
  <si>
    <t xml:space="preserve">        (i) Compensation of employees as a % of GVA at current basic prices</t>
  </si>
  <si>
    <t xml:space="preserve">       (ii) Final consumption expenditure as a % of GDP at current market prices</t>
  </si>
  <si>
    <t xml:space="preserve">       (iii) Investment (GFCF) as a % of GDP at current market prices</t>
  </si>
  <si>
    <t xml:space="preserve">       (iv) Private sector investment as a % of GDP at current market prices</t>
  </si>
  <si>
    <t xml:space="preserve">        (v) Public sector investment as a % of GDP at current market prices</t>
  </si>
  <si>
    <t xml:space="preserve">       (viii) Gross Domestic Saving (GDS) as a % of GDP at current market prices</t>
  </si>
  <si>
    <t>Excl. GBC</t>
  </si>
  <si>
    <t>Incl. GBC</t>
  </si>
  <si>
    <t xml:space="preserve">       (x) Net exports of goods &amp; services as a % of GDP at current market prices</t>
  </si>
  <si>
    <t>Table 3 - Gross Value Added by industry group at current basic prices, 2006 - 2021</t>
  </si>
  <si>
    <t xml:space="preserve">  Agriculture, forestry and fishing</t>
  </si>
  <si>
    <t xml:space="preserve">         Sugarcane</t>
  </si>
  <si>
    <t xml:space="preserve">         Other</t>
  </si>
  <si>
    <t xml:space="preserve">  Mining and quarrying</t>
  </si>
  <si>
    <t xml:space="preserve">  Manufacturing</t>
  </si>
  <si>
    <t xml:space="preserve">        Sugar</t>
  </si>
  <si>
    <t xml:space="preserve">        Food excl. Sugar</t>
  </si>
  <si>
    <t xml:space="preserve">        Textiles</t>
  </si>
  <si>
    <t xml:space="preserve">        Other</t>
  </si>
  <si>
    <t xml:space="preserve">  Electricity, gas, steam and air conditioning supply</t>
  </si>
  <si>
    <t xml:space="preserve">  Water supply, sewerage, waste management and remediation activities</t>
  </si>
  <si>
    <t xml:space="preserve">  Construction</t>
  </si>
  <si>
    <t xml:space="preserve">  Wholesale &amp; retail trade; repair of motor vehicles and motorcycles</t>
  </si>
  <si>
    <t xml:space="preserve">         of which Wholesale and retail trade</t>
  </si>
  <si>
    <t xml:space="preserve">  Transportation and storage 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</si>
  <si>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</si>
  <si>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</si>
  <si>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</si>
  <si>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      Monetary intermediation</t>
  </si>
  <si>
    <t xml:space="preserve">        Financial leasing and other credit granting</t>
  </si>
  <si>
    <t xml:space="preserve">        Insurance, reinsurance and pension funding</t>
  </si>
  <si>
    <t xml:space="preserve">  Real estate activities</t>
  </si>
  <si>
    <t xml:space="preserve">        of which Owner occupied dwellings</t>
  </si>
  <si>
    <t xml:space="preserve">  Professional, scientific and technical activities</t>
  </si>
  <si>
    <t xml:space="preserve">  Administrative and support service activities                                                  </t>
  </si>
  <si>
    <t xml:space="preserve">  Public administration and defence; compulsory social security                                                    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</si>
  <si>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</si>
  <si>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</si>
  <si>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</si>
  <si>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</si>
  <si>
    <t xml:space="preserve">  Gross Value Added (GVA) at basic prices</t>
  </si>
  <si>
    <t xml:space="preserve">  Taxes on products (net of subsidies)</t>
  </si>
  <si>
    <t xml:space="preserve">  Gross Domestic Product (GDP) at market  prices</t>
  </si>
  <si>
    <t xml:space="preserve">  Export oriented enterprises</t>
  </si>
  <si>
    <t>(R million)</t>
  </si>
  <si>
    <t>SECTOR</t>
  </si>
  <si>
    <t>Primary</t>
  </si>
  <si>
    <t>Secondary</t>
  </si>
  <si>
    <t>Tertiary</t>
  </si>
  <si>
    <t>TOTAL</t>
  </si>
  <si>
    <r>
      <t>2019</t>
    </r>
    <r>
      <rPr>
        <b/>
        <vertAlign val="superscript"/>
        <sz val="9"/>
        <rFont val="Times New Roman"/>
        <family val="1"/>
      </rPr>
      <t xml:space="preserve"> 1</t>
    </r>
  </si>
  <si>
    <t xml:space="preserve"> </t>
  </si>
  <si>
    <t>(R Million)</t>
  </si>
  <si>
    <t xml:space="preserve">  Gross Value Added (GVA) at current basic prices</t>
  </si>
  <si>
    <t xml:space="preserve">  Gross Domestic Product (GDP) at current market prices</t>
  </si>
  <si>
    <r>
      <t xml:space="preserve">  Export oriented enterprises</t>
    </r>
    <r>
      <rPr>
        <b/>
        <vertAlign val="superscript"/>
        <sz val="9"/>
        <rFont val="Arial"/>
        <family val="2"/>
      </rPr>
      <t>3</t>
    </r>
  </si>
  <si>
    <t>3/ Comprise manufacturing enterprises formerly operating with an export certificate and those export manufacturing enterprises holding a registration certificate issued by BOI</t>
  </si>
  <si>
    <t>Table 3(a) - Gross Value Added by sector at current basic prices, 2006 - 2021</t>
  </si>
  <si>
    <t xml:space="preserve">  Gross Value Added at current basic prices</t>
  </si>
  <si>
    <t>Table 3(b) - Gross Value Added - Real growth rate (% over previous year) by sector, 2007 - 2021</t>
  </si>
  <si>
    <t>Table 3(c) - Percentage Distribution of Gross Value Added by sector at current basic prices, 2006 - 2021</t>
  </si>
  <si>
    <t>Table 3(d) - Percentage Distribution of Gross Value Added by industry group at current basic prices, 2006- 2021</t>
  </si>
  <si>
    <t xml:space="preserve">  Electricity, gas, steam and  air conditioning supply</t>
  </si>
  <si>
    <t>Table 3(e) - Value added, share in the economy and growth rate of selected sub-sectors of the economy- 2007 to 2021</t>
  </si>
  <si>
    <t>Sector</t>
  </si>
  <si>
    <t>Share in the economy - % of GVA</t>
  </si>
  <si>
    <t xml:space="preserve"> Value added (Rs million)</t>
  </si>
  <si>
    <t>Growth rate (% over previous year)</t>
  </si>
  <si>
    <r>
      <t>Sea food</t>
    </r>
    <r>
      <rPr>
        <vertAlign val="superscript"/>
        <sz val="10"/>
        <rFont val="Times New Roman"/>
        <family val="1"/>
      </rPr>
      <t>3</t>
    </r>
  </si>
  <si>
    <r>
      <t>Freeport</t>
    </r>
    <r>
      <rPr>
        <vertAlign val="superscript"/>
        <sz val="10"/>
        <rFont val="Times New Roman"/>
        <family val="1"/>
      </rPr>
      <t>4</t>
    </r>
  </si>
  <si>
    <r>
      <t>Tourism</t>
    </r>
    <r>
      <rPr>
        <vertAlign val="superscript"/>
        <sz val="10"/>
        <rFont val="Times New Roman"/>
        <family val="1"/>
      </rPr>
      <t>5</t>
    </r>
  </si>
  <si>
    <r>
      <t>ICT</t>
    </r>
    <r>
      <rPr>
        <vertAlign val="superscript"/>
        <sz val="10"/>
        <rFont val="Times New Roman"/>
        <family val="1"/>
      </rPr>
      <t>6</t>
    </r>
  </si>
  <si>
    <r>
      <t>Global Busines</t>
    </r>
    <r>
      <rPr>
        <vertAlign val="superscript"/>
        <sz val="10"/>
        <rFont val="Times New Roman"/>
        <family val="1"/>
      </rPr>
      <t>7</t>
    </r>
  </si>
  <si>
    <t xml:space="preserve">1/ Revised     </t>
  </si>
  <si>
    <t>2/ Forecast</t>
  </si>
  <si>
    <t>3/  covers mainly the activities of "fishing" and "fish processing"</t>
  </si>
  <si>
    <t>4/  covers "wholesale and retail trade"  and "storage" activities of the freeport operators</t>
  </si>
  <si>
    <t>5/  covers  the components of  "Accomodation and food service activities", "Transport(incl.air travel)", "Recreational and leisure" and "Manufacturing", attributable to inbound  tourism</t>
  </si>
  <si>
    <t>6/  covers components of  "Manufacturing", "Wholesale and retail trade",  "Information and Communication" and  "Call Centres", related to ICT</t>
  </si>
  <si>
    <t>7/  includes activities of GBCs and main services purchased by GBCs from local enterprises (e.g. management, accounting, auditing, legal, advertising, real estate, banking etc.)</t>
  </si>
  <si>
    <t>Table 4 - Gross Value Added by industry group at current basic prices for General Government, 2006 - 2021</t>
  </si>
  <si>
    <r>
      <t xml:space="preserve">  Public administration and defence; compulsory social security</t>
    </r>
    <r>
      <rPr>
        <b/>
        <vertAlign val="superscript"/>
        <sz val="9"/>
        <rFont val="Times New Roman"/>
        <family val="1"/>
      </rPr>
      <t xml:space="preserve"> </t>
    </r>
  </si>
  <si>
    <t xml:space="preserve">  General Government</t>
  </si>
  <si>
    <t>Table 5 - Gross Value Added at basic prices -sectoral real growth rates (% over previous year), 2007 - 2021</t>
  </si>
  <si>
    <t xml:space="preserve">  Gross Value Added (GVA) at basic prices excluding sugar</t>
  </si>
  <si>
    <t xml:space="preserve">  Gross Domestic Product (GDP) at market prices</t>
  </si>
  <si>
    <t>* figures have been revised in light of CEA2002</t>
  </si>
  <si>
    <t>Table 6 - Gross Value Added - sectoral deflators (% over previous year), 2007 - 2021</t>
  </si>
  <si>
    <r>
      <t>2020</t>
    </r>
    <r>
      <rPr>
        <b/>
        <vertAlign val="superscript"/>
        <sz val="10"/>
        <rFont val="Times New Roman"/>
        <family val="1"/>
      </rPr>
      <t xml:space="preserve"> 1</t>
    </r>
  </si>
  <si>
    <t xml:space="preserve">   Wholesale &amp; retail trade; repair of motor vehicles and motorcycles</t>
  </si>
  <si>
    <t xml:space="preserve"> Taxes on products (net of subsidies)</t>
  </si>
  <si>
    <t>Table 7 - Contribution of industry groups to GVA growth, 2007 - 2021</t>
  </si>
  <si>
    <t>Note: Figures may not add up to totals due to rounding</t>
  </si>
  <si>
    <t>Table 8 - Gross Value Added by industry group at constant* 2006 reference prices, 2006 - 2021</t>
  </si>
  <si>
    <r>
      <t xml:space="preserve">           </t>
    </r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 xml:space="preserve"> Constant values have been worked out using the annual chain link growth rates. Individual components do not add up to subtotals and totals.</t>
    </r>
  </si>
  <si>
    <t>Arts, entertainment and recreation</t>
  </si>
  <si>
    <t>Other service activities</t>
  </si>
  <si>
    <r>
      <t xml:space="preserve">2021 </t>
    </r>
    <r>
      <rPr>
        <b/>
        <vertAlign val="superscript"/>
        <sz val="8"/>
        <rFont val="Times New Roman"/>
        <family val="1"/>
      </rPr>
      <t>2</t>
    </r>
  </si>
  <si>
    <t>Table 9 - Expenditure on Gross Domestic Product at current market prices, 2006 - 2021</t>
  </si>
  <si>
    <t>Final consumption expenditure</t>
  </si>
  <si>
    <t xml:space="preserve">     Households</t>
  </si>
  <si>
    <t xml:space="preserve">     General government</t>
  </si>
  <si>
    <t xml:space="preserve">                 Individual</t>
  </si>
  <si>
    <t xml:space="preserve">                Collective</t>
  </si>
  <si>
    <t>Gross fixed capital formation</t>
  </si>
  <si>
    <t xml:space="preserve">     Private sector</t>
  </si>
  <si>
    <t xml:space="preserve">     Public sector</t>
  </si>
  <si>
    <t xml:space="preserve">Change in inventories </t>
  </si>
  <si>
    <t>Exports of goods &amp; services</t>
  </si>
  <si>
    <t xml:space="preserve">     Goods ( f.o.b ) </t>
  </si>
  <si>
    <r>
      <t xml:space="preserve">     Services </t>
    </r>
    <r>
      <rPr>
        <vertAlign val="superscript"/>
        <sz val="9"/>
        <rFont val="Times New Roman"/>
        <family val="1"/>
      </rPr>
      <t>3</t>
    </r>
  </si>
  <si>
    <t>Less Imports of goods &amp; services</t>
  </si>
  <si>
    <t xml:space="preserve">     Goods ( f.o.b )</t>
  </si>
  <si>
    <t>of which aircraft &amp; marine vessel</t>
  </si>
  <si>
    <r>
      <t xml:space="preserve">Statistical discrepancies </t>
    </r>
    <r>
      <rPr>
        <vertAlign val="superscript"/>
        <sz val="10"/>
        <rFont val="Arial"/>
        <family val="2"/>
      </rPr>
      <t>4</t>
    </r>
  </si>
  <si>
    <t>Gross Domestic Product (GDP) at current market prices</t>
  </si>
  <si>
    <t>4/ Discrepancies between GDP estimated using the production and expenditure approach</t>
  </si>
  <si>
    <t>Table 10 - Expenditure on GDP at market prices - Growth rates (% over previous year), 2007 - 2021</t>
  </si>
  <si>
    <t xml:space="preserve">            Individual</t>
  </si>
  <si>
    <t xml:space="preserve">           Collective</t>
  </si>
  <si>
    <t xml:space="preserve">     Services</t>
  </si>
  <si>
    <t>Table 11- Expenditure on GDP at market prices - Deflators (% over previous year), 2007 - 2021</t>
  </si>
  <si>
    <t xml:space="preserve">       Households</t>
  </si>
  <si>
    <t xml:space="preserve">      General government</t>
  </si>
  <si>
    <r>
      <t>Table 12 - Expenditure on GDP at market prices at constant</t>
    </r>
    <r>
      <rPr>
        <b/>
        <sz val="11"/>
        <rFont val="Calibri"/>
        <family val="2"/>
      </rPr>
      <t>*</t>
    </r>
    <r>
      <rPr>
        <b/>
        <sz val="11"/>
        <rFont val="Times New Roman"/>
        <family val="1"/>
      </rPr>
      <t xml:space="preserve"> 2006 reference prices, 2006 - 2021</t>
    </r>
  </si>
  <si>
    <r>
      <t>2021</t>
    </r>
    <r>
      <rPr>
        <b/>
        <vertAlign val="superscript"/>
        <sz val="10"/>
        <rFont val="Times New Roman"/>
        <family val="1"/>
      </rPr>
      <t xml:space="preserve"> 2</t>
    </r>
  </si>
  <si>
    <t xml:space="preserve">  Final consumption expenditure</t>
  </si>
  <si>
    <t xml:space="preserve">               Individual</t>
  </si>
  <si>
    <t xml:space="preserve">              Collective</t>
  </si>
  <si>
    <t xml:space="preserve">  Gross fixed capital formation</t>
  </si>
  <si>
    <t xml:space="preserve">     Private sector </t>
  </si>
  <si>
    <t xml:space="preserve">     Public sector </t>
  </si>
  <si>
    <t xml:space="preserve">  Exports of goods &amp; services</t>
  </si>
  <si>
    <t xml:space="preserve">  Less Imports of goods &amp; services</t>
  </si>
  <si>
    <r>
      <t xml:space="preserve">   </t>
    </r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 xml:space="preserve">  Constant values have been worked out using the annual chain link growth rates. Individual components do not add up to subtotals and totals</t>
    </r>
  </si>
  <si>
    <t>Table 13 - National Disposable Income and its appropriation at current prices, 2006 - 2021</t>
  </si>
  <si>
    <t xml:space="preserve">  Compensation of employees</t>
  </si>
  <si>
    <t xml:space="preserve">               of which paid by General Government</t>
  </si>
  <si>
    <t xml:space="preserve">  Gross Domestic Product  at basic prices</t>
  </si>
  <si>
    <t xml:space="preserve"> Taxes (net of subsidies) on production and imports</t>
  </si>
  <si>
    <r>
      <t xml:space="preserve">               Taxes on products </t>
    </r>
    <r>
      <rPr>
        <vertAlign val="superscript"/>
        <sz val="10"/>
        <rFont val="Times New Roman"/>
        <family val="1"/>
      </rPr>
      <t>3</t>
    </r>
  </si>
  <si>
    <t xml:space="preserve">               Subsidies on products</t>
  </si>
  <si>
    <r>
      <t xml:space="preserve">               Other taxes on production </t>
    </r>
    <r>
      <rPr>
        <vertAlign val="superscript"/>
        <sz val="10"/>
        <rFont val="Times New Roman"/>
        <family val="1"/>
      </rPr>
      <t>4</t>
    </r>
  </si>
  <si>
    <t xml:space="preserve">  Gross operating surplus</t>
  </si>
  <si>
    <r>
      <t xml:space="preserve">  Net primary income from the rest of the world </t>
    </r>
    <r>
      <rPr>
        <b/>
        <vertAlign val="superscript"/>
        <sz val="10"/>
        <rFont val="Times New Roman"/>
        <family val="1"/>
      </rPr>
      <t>5,6</t>
    </r>
  </si>
  <si>
    <t>Excl GBC</t>
  </si>
  <si>
    <t>Incl GBC</t>
  </si>
  <si>
    <r>
      <t xml:space="preserve">  Net transfer from the rest of the world </t>
    </r>
    <r>
      <rPr>
        <b/>
        <vertAlign val="superscript"/>
        <sz val="10"/>
        <rFont val="Times New Roman"/>
        <family val="1"/>
      </rPr>
      <t>5</t>
    </r>
  </si>
  <si>
    <t xml:space="preserve">  Gross National Income at market prices (GNI)</t>
  </si>
  <si>
    <t>Excl. net primary income of GBC from abroad</t>
  </si>
  <si>
    <t>Incl. net primary income of GBC from abroad</t>
  </si>
  <si>
    <t xml:space="preserve">  Gross National Disposable Income (GNDI)</t>
  </si>
  <si>
    <t xml:space="preserve">  Gross Domestic Saving (GDS)</t>
  </si>
  <si>
    <t xml:space="preserve">  Gross  National Saving (GNS)</t>
  </si>
  <si>
    <t xml:space="preserve">  GDS as a % of GDP at current market prices</t>
  </si>
  <si>
    <t xml:space="preserve">  GNS as a % of GNDI</t>
  </si>
  <si>
    <t>1/ Revised</t>
  </si>
  <si>
    <t>4/  include road tax, municipal rates, trading licences, etc.</t>
  </si>
  <si>
    <t>5/ Source: Bank of Mauritius (BOM)</t>
  </si>
  <si>
    <t>3/  include excise duties, import duties and value added tax</t>
  </si>
  <si>
    <t>6/ Net primary income  from BOM, adjusted for "FISIM" by Statistics Mauritius</t>
  </si>
  <si>
    <t>GBC refers to Global Business companies</t>
  </si>
  <si>
    <t xml:space="preserve">     I - By  type of capital goods</t>
  </si>
  <si>
    <t xml:space="preserve">    A.  Building &amp; construction work</t>
  </si>
  <si>
    <t xml:space="preserve">             Residential building</t>
  </si>
  <si>
    <t xml:space="preserve">             Non-residential building</t>
  </si>
  <si>
    <t xml:space="preserve">             Other construction work</t>
  </si>
  <si>
    <t xml:space="preserve">    B.  Machinery and equipment</t>
  </si>
  <si>
    <t xml:space="preserve">             Passenger car</t>
  </si>
  <si>
    <t xml:space="preserve">             Other transport equipment</t>
  </si>
  <si>
    <t xml:space="preserve">             Other machinery and equipment</t>
  </si>
  <si>
    <t>Table 14 - Gross Fixed Capital Formation at current prices by type and use, 2006 - 2021</t>
  </si>
  <si>
    <t xml:space="preserve">             Aircraft</t>
  </si>
  <si>
    <t xml:space="preserve">             Marine vessel</t>
  </si>
  <si>
    <t xml:space="preserve">              Gross  Fixed  Capital  Formation</t>
  </si>
  <si>
    <t xml:space="preserve">              GFCF (excluding aircraft &amp; marine vessel) </t>
  </si>
  <si>
    <t xml:space="preserve">     II - By  Industrial use</t>
  </si>
  <si>
    <t xml:space="preserve">          of which EPZ</t>
  </si>
  <si>
    <t xml:space="preserve">  Water supply, sewerage, waste management and remediation</t>
  </si>
  <si>
    <t xml:space="preserve">      of which Wholesale and retail trade</t>
  </si>
  <si>
    <t xml:space="preserve">         of which Owner occupied dwellings</t>
  </si>
  <si>
    <t xml:space="preserve">  Public administration and defence;compulsory social security</t>
  </si>
  <si>
    <t xml:space="preserve">              Gross  Fixed Capital  Formation</t>
  </si>
  <si>
    <t xml:space="preserve">              GFCF as a % of GDP at current market prices</t>
  </si>
  <si>
    <t>Table 15 - Gross Fixed Capital Formation - Annual real growth rates (%)  by type and use, 2007 - 2021</t>
  </si>
  <si>
    <t xml:space="preserve">         Machinery and equipment(exc. aircraft &amp; marine vessel)</t>
  </si>
  <si>
    <t xml:space="preserve">             Other transport equipment(excluding aircraft &amp; marine vessel) </t>
  </si>
  <si>
    <t xml:space="preserve">                   Gross  Fixed  Capital  Formation</t>
  </si>
  <si>
    <t xml:space="preserve">                   GFCF (excluding aircraft &amp; marine vessel) </t>
  </si>
  <si>
    <t xml:space="preserve">  Wholesale &amp; retail trade; repair of motor vehicles, motorcycles</t>
  </si>
  <si>
    <t xml:space="preserve">         Wholesale and retail trade</t>
  </si>
  <si>
    <t xml:space="preserve">  Financial intermediation</t>
  </si>
  <si>
    <t xml:space="preserve">  Real estate , renting and business activities </t>
  </si>
  <si>
    <t xml:space="preserve">         Owner occupied dwellings</t>
  </si>
  <si>
    <t>Total</t>
  </si>
  <si>
    <t>Manufacturing</t>
  </si>
  <si>
    <t>Electricity, gas, steam and air conditioning supply</t>
  </si>
  <si>
    <t>Construction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</si>
  <si>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</si>
  <si>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</si>
  <si>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</si>
  <si>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</si>
  <si>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Table 19(cont'd) - Gross Domestic Fixed Capital Formation by industrial use and type, 2006 - 2015</t>
  </si>
  <si>
    <t>Table 21 - Mauritius Exchange Rates(Average buying + selling), 1985 - 2020</t>
  </si>
  <si>
    <t>Australian Dollar</t>
  </si>
  <si>
    <t>Great Britain Pound</t>
  </si>
  <si>
    <t>EMU / Euro</t>
  </si>
  <si>
    <t>French Francs</t>
  </si>
  <si>
    <t>German Dm</t>
  </si>
  <si>
    <t>Indian Rs</t>
  </si>
  <si>
    <t>Italian Lira
(1000)</t>
  </si>
  <si>
    <t>Japanese Yen
(100)</t>
  </si>
  <si>
    <t>S. Africa Rand</t>
  </si>
  <si>
    <t>Singapore Dollar</t>
  </si>
  <si>
    <t>Swiss Francs</t>
  </si>
  <si>
    <t>USD</t>
  </si>
  <si>
    <t>Region</t>
  </si>
  <si>
    <t>No. of</t>
  </si>
  <si>
    <t xml:space="preserve">Floor </t>
  </si>
  <si>
    <t xml:space="preserve"> Floor</t>
  </si>
  <si>
    <t>permits</t>
  </si>
  <si>
    <t>area</t>
  </si>
  <si>
    <t xml:space="preserve">area </t>
  </si>
  <si>
    <t>issued</t>
  </si>
  <si>
    <t xml:space="preserve"> (sq mt)</t>
  </si>
  <si>
    <t>( sq mt )</t>
  </si>
  <si>
    <t>Urban areas</t>
  </si>
  <si>
    <t>Port Louis</t>
  </si>
  <si>
    <t>…</t>
  </si>
  <si>
    <t>B.Bassin - R.Hill</t>
  </si>
  <si>
    <t>Curepipe</t>
  </si>
  <si>
    <t>Quatre Bornes</t>
  </si>
  <si>
    <t>Vacoas - Phoenix</t>
  </si>
  <si>
    <t>Rural areas</t>
  </si>
  <si>
    <t>Pamplemousses</t>
  </si>
  <si>
    <t>Riviere du Rempart</t>
  </si>
  <si>
    <t>Flacq</t>
  </si>
  <si>
    <t>Moka</t>
  </si>
  <si>
    <t>Grandport</t>
  </si>
  <si>
    <t>Savanne</t>
  </si>
  <si>
    <t>Plaines Wilhems</t>
  </si>
  <si>
    <t>Black River</t>
  </si>
  <si>
    <t>Beau Bassin - Rose Hill</t>
  </si>
  <si>
    <t xml:space="preserve">    2008</t>
  </si>
  <si>
    <t xml:space="preserve">    2009</t>
  </si>
  <si>
    <t xml:space="preserve">    2010</t>
  </si>
  <si>
    <t xml:space="preserve">    2011</t>
  </si>
  <si>
    <t xml:space="preserve">    2012</t>
  </si>
  <si>
    <t xml:space="preserve">    2013</t>
  </si>
  <si>
    <t>No.of</t>
  </si>
  <si>
    <t>Floor</t>
  </si>
  <si>
    <t>Type of building</t>
  </si>
  <si>
    <t>pemits</t>
  </si>
  <si>
    <r>
      <t xml:space="preserve">(m 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</si>
  <si>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 xml:space="preserve">(m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</si>
  <si>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 Residential building</t>
  </si>
  <si>
    <t xml:space="preserve">    New buildings</t>
  </si>
  <si>
    <t xml:space="preserve">    Additions</t>
  </si>
  <si>
    <t xml:space="preserve">  Non-residential building</t>
  </si>
  <si>
    <t>Agriculture, Forestry and Fishing</t>
  </si>
  <si>
    <t>Mining and Quarrying</t>
  </si>
  <si>
    <t>-</t>
  </si>
  <si>
    <t xml:space="preserve">               -</t>
  </si>
  <si>
    <t xml:space="preserve">         -</t>
  </si>
  <si>
    <t xml:space="preserve"> -</t>
  </si>
  <si>
    <t xml:space="preserve">    of which EOE</t>
  </si>
  <si>
    <t>Water Supply; Sewerage, Waste Management &amp; Remediation activities</t>
  </si>
  <si>
    <t>Wholesale &amp; retail trade; Repair of motor vehicles and motorcycles</t>
  </si>
  <si>
    <t>Transportation and Storage</t>
  </si>
  <si>
    <t>Accommodation and food service activities</t>
  </si>
  <si>
    <t>Information and Communication</t>
  </si>
  <si>
    <t>Financial  and Insurance Activities</t>
  </si>
  <si>
    <t>Real estate activities</t>
  </si>
  <si>
    <t>Professional, scientific and technical activities</t>
  </si>
  <si>
    <t xml:space="preserve">                                 TOTAL</t>
  </si>
  <si>
    <t xml:space="preserve">  Range of floor area</t>
  </si>
  <si>
    <t>Urban</t>
  </si>
  <si>
    <t>Rural</t>
  </si>
  <si>
    <t xml:space="preserve"> (sq mts)</t>
  </si>
  <si>
    <t>Number</t>
  </si>
  <si>
    <t>%</t>
  </si>
  <si>
    <t xml:space="preserve"> Less than 65</t>
  </si>
  <si>
    <t xml:space="preserve"> 65-139</t>
  </si>
  <si>
    <t xml:space="preserve"> 140-299</t>
  </si>
  <si>
    <t xml:space="preserve"> 300-499</t>
  </si>
  <si>
    <t xml:space="preserve"> 500 &amp; over</t>
  </si>
  <si>
    <t>Table 26 - Classification of imports (c.i.f. value) into consumption by industrial origin and use, 2010 - 2018</t>
  </si>
  <si>
    <t>Industrial Origin</t>
  </si>
  <si>
    <t>Economic categories - 2006</t>
  </si>
  <si>
    <t>Economic categories - 2007</t>
  </si>
  <si>
    <t>Economic categories - 2008</t>
  </si>
  <si>
    <t>Economic categories - 2009</t>
  </si>
  <si>
    <t>Economic categories - 2010</t>
  </si>
  <si>
    <t>Economic categories - 2011</t>
  </si>
  <si>
    <t>Economic categories - 2012</t>
  </si>
  <si>
    <t>Economic categories - 2013</t>
  </si>
  <si>
    <t>Economic categories - 2014</t>
  </si>
  <si>
    <t>Economic categories - 2015</t>
  </si>
  <si>
    <t>Economic categories - 2016</t>
  </si>
  <si>
    <t>Economic categories - 2017</t>
  </si>
  <si>
    <t>Economic categories - 2018</t>
  </si>
  <si>
    <t xml:space="preserve">Economic categories - 2019 </t>
  </si>
  <si>
    <t xml:space="preserve">NSIC </t>
  </si>
  <si>
    <t>Intermediate consumption</t>
  </si>
  <si>
    <t>Final consumption of household</t>
  </si>
  <si>
    <t>Gross domestic fixed capital formation</t>
  </si>
  <si>
    <t>Div.</t>
  </si>
  <si>
    <t>01</t>
  </si>
  <si>
    <t>Crop and animal production, hunting and related service activities</t>
  </si>
  <si>
    <t>02</t>
  </si>
  <si>
    <t>Forestry and logging</t>
  </si>
  <si>
    <t>03</t>
  </si>
  <si>
    <t>Fishing and aquaculture</t>
  </si>
  <si>
    <t>08</t>
  </si>
  <si>
    <t>Other mining and quarrying</t>
  </si>
  <si>
    <t>10</t>
  </si>
  <si>
    <t>Manufacture of food products</t>
  </si>
  <si>
    <t>11</t>
  </si>
  <si>
    <t>Manufacture of beverages</t>
  </si>
  <si>
    <t>12</t>
  </si>
  <si>
    <t>Manufacture of tobacco products</t>
  </si>
  <si>
    <t>13</t>
  </si>
  <si>
    <t>Manufacture of textiles</t>
  </si>
  <si>
    <t>14</t>
  </si>
  <si>
    <t>Manufacture of wearing apparel</t>
  </si>
  <si>
    <t>15</t>
  </si>
  <si>
    <t>Manufacture of leather and related products</t>
  </si>
  <si>
    <t>16</t>
  </si>
  <si>
    <t>Manufacture of wood and of products of wood and cork, except furniture; manufacture of articles of straw and plaiting materials</t>
  </si>
  <si>
    <t>17</t>
  </si>
  <si>
    <t>Manufacture of paper and paper products</t>
  </si>
  <si>
    <t>19</t>
  </si>
  <si>
    <t>Manufacture of coke and refined petroleum products</t>
  </si>
  <si>
    <t>20</t>
  </si>
  <si>
    <t>Manufacture of chemicals and chemical products</t>
  </si>
  <si>
    <t>22</t>
  </si>
  <si>
    <t>Manufacture of rubber and plastics products</t>
  </si>
  <si>
    <t>23</t>
  </si>
  <si>
    <t>Manufacture of other non-metallic mineral products</t>
  </si>
  <si>
    <t>24</t>
  </si>
  <si>
    <t>Manufacture of basic metals</t>
  </si>
  <si>
    <t>25</t>
  </si>
  <si>
    <t>Manufacture of fabricated metal products, except machinery and equipment</t>
  </si>
  <si>
    <t>26</t>
  </si>
  <si>
    <t>Manufacture of computer, electronic and optical products</t>
  </si>
  <si>
    <t>27</t>
  </si>
  <si>
    <t>Manufacture of electrical equipment</t>
  </si>
  <si>
    <t>28</t>
  </si>
  <si>
    <t>Manufacture of machinery and equipment n.e.c.</t>
  </si>
  <si>
    <t>29</t>
  </si>
  <si>
    <t>Manufacture of motor vehicles, trailers and semi-trailers</t>
  </si>
  <si>
    <t>30</t>
  </si>
  <si>
    <t>Manufacture of other transport equipment</t>
  </si>
  <si>
    <t>31</t>
  </si>
  <si>
    <t>Manufacture of furniture</t>
  </si>
  <si>
    <t>35</t>
  </si>
  <si>
    <t>38</t>
  </si>
  <si>
    <t>Waste collection, treatment and disposal activities; materials recovery</t>
  </si>
  <si>
    <t>58</t>
  </si>
  <si>
    <t>Publishing activities</t>
  </si>
  <si>
    <t>82</t>
  </si>
  <si>
    <t>Office administrative, office support and other business support activities</t>
  </si>
  <si>
    <t>86</t>
  </si>
  <si>
    <t>Human health activities</t>
  </si>
  <si>
    <t>88</t>
  </si>
  <si>
    <t>Social work activities without accommodation</t>
  </si>
  <si>
    <t>93</t>
  </si>
  <si>
    <t>Sports activities and amusement and recreation activities</t>
  </si>
  <si>
    <r>
      <t xml:space="preserve">2019 </t>
    </r>
    <r>
      <rPr>
        <b/>
        <vertAlign val="superscript"/>
        <sz val="9"/>
        <rFont val="Arial"/>
        <family val="2"/>
      </rPr>
      <t>1</t>
    </r>
  </si>
  <si>
    <r>
      <t xml:space="preserve">2019 </t>
    </r>
    <r>
      <rPr>
        <b/>
        <vertAlign val="superscript"/>
        <sz val="9"/>
        <rFont val="Times New Roman"/>
        <family val="1"/>
      </rPr>
      <t>1</t>
    </r>
  </si>
  <si>
    <t>3/ "Exports and imports of services", adjusted for "FISIM" by Statistics mauritius</t>
  </si>
  <si>
    <t xml:space="preserve"> Table 16 -  Gross Fixed Capital Formation - Annual real growth rates by sector, 2007 - 2021</t>
  </si>
  <si>
    <t>Including aircraft and marine vessel</t>
  </si>
  <si>
    <t>Public</t>
  </si>
  <si>
    <t>Private</t>
  </si>
  <si>
    <t>Excluding aircraft and marine vessel</t>
  </si>
  <si>
    <r>
      <t>Table 16(a) - Gross Fixed Capital Formation at constant</t>
    </r>
    <r>
      <rPr>
        <b/>
        <sz val="11"/>
        <rFont val="Calibri"/>
        <family val="2"/>
      </rPr>
      <t xml:space="preserve">* </t>
    </r>
    <r>
      <rPr>
        <b/>
        <sz val="11"/>
        <rFont val="Times New Roman"/>
        <family val="1"/>
      </rPr>
      <t>2006 prices, 2006 - 2021</t>
    </r>
  </si>
  <si>
    <t xml:space="preserve">             Other transport equipment (excl. aircraft &amp; marine vessel)</t>
  </si>
  <si>
    <t xml:space="preserve"> Gross  Fixed  Capital  Formation</t>
  </si>
  <si>
    <t xml:space="preserve"> GFCF (excluding aircraft &amp; marine vessel) </t>
  </si>
  <si>
    <t xml:space="preserve">  Wholesale &amp; retail trade and repairs</t>
  </si>
  <si>
    <t xml:space="preserve">  Real estate activities </t>
  </si>
  <si>
    <r>
      <t xml:space="preserve">    </t>
    </r>
    <r>
      <rPr>
        <sz val="10"/>
        <rFont val="Calibri"/>
        <family val="2"/>
      </rPr>
      <t>*</t>
    </r>
    <r>
      <rPr>
        <sz val="10"/>
        <rFont val="Times New Roman"/>
        <family val="1"/>
      </rPr>
      <t xml:space="preserve">  Constant values have been worked out using the annual chain link growth rates. Individual components do not add up to subtotals and totals.</t>
    </r>
  </si>
  <si>
    <r>
      <t>2020</t>
    </r>
    <r>
      <rPr>
        <b/>
        <vertAlign val="superscript"/>
        <sz val="9"/>
        <rFont val="Times New Roman"/>
        <family val="1"/>
      </rPr>
      <t xml:space="preserve"> 1</t>
    </r>
  </si>
  <si>
    <r>
      <t>2021</t>
    </r>
    <r>
      <rPr>
        <b/>
        <vertAlign val="superscript"/>
        <sz val="9"/>
        <rFont val="Times New Roman"/>
        <family val="1"/>
      </rPr>
      <t xml:space="preserve"> 2</t>
    </r>
  </si>
  <si>
    <t xml:space="preserve"> Table 16(b) - Gross Fixed Capital Formation - Deflators (% over previous year), 2006 - 2021</t>
  </si>
  <si>
    <t>By  type of capital goods</t>
  </si>
  <si>
    <t xml:space="preserve"> A.  Building &amp; construction work</t>
  </si>
  <si>
    <t xml:space="preserve">                  Residential building</t>
  </si>
  <si>
    <t xml:space="preserve">                  Non-residential building</t>
  </si>
  <si>
    <t xml:space="preserve">                  Other construction  work</t>
  </si>
  <si>
    <t xml:space="preserve"> B.  Machinery and equipment</t>
  </si>
  <si>
    <t xml:space="preserve">                   Passenger car</t>
  </si>
  <si>
    <t xml:space="preserve">                   Other transport equipment</t>
  </si>
  <si>
    <t xml:space="preserve">                   Other machinery and  equipment</t>
  </si>
  <si>
    <t>Gross  Fixed  Capital  Formation</t>
  </si>
  <si>
    <t>Table 17 - GFCF in the manufacturing sector, 2006 - 2021</t>
  </si>
  <si>
    <t>Buildings and other Construction Works</t>
  </si>
  <si>
    <t xml:space="preserve">     SUGAR</t>
  </si>
  <si>
    <t xml:space="preserve">     EOE</t>
  </si>
  <si>
    <t xml:space="preserve">     OTHER</t>
  </si>
  <si>
    <t>Machinery &amp; transport equipment</t>
  </si>
  <si>
    <t>Investment by Independent Power Producers, 2006 - 2020</t>
  </si>
  <si>
    <t>Buildings and other construction works</t>
  </si>
  <si>
    <t>Machinery and transport equipment</t>
  </si>
  <si>
    <t>Table 18 - Gross Fixed Capital Formation by industrial use and sector, 2007 - 2021</t>
  </si>
  <si>
    <t>II- BY INDUSTRIAL USE</t>
  </si>
  <si>
    <t>PUB</t>
  </si>
  <si>
    <t>PRIV</t>
  </si>
  <si>
    <t>TOT</t>
  </si>
  <si>
    <t>Agriculture, forestry and fishing</t>
  </si>
  <si>
    <t>Mining and quarrying</t>
  </si>
  <si>
    <t>Water supply; sewerage, waste management and remediation activities</t>
  </si>
  <si>
    <t>Wholesale &amp; retail trade; repair of motor vehicles and motorcycles</t>
  </si>
  <si>
    <t>Transportation and storage</t>
  </si>
  <si>
    <t xml:space="preserve">Accommodation and food service activities </t>
  </si>
  <si>
    <t>Information and communication</t>
  </si>
  <si>
    <t>Financial and insurance activities</t>
  </si>
  <si>
    <t xml:space="preserve">Real estate activities </t>
  </si>
  <si>
    <t>Professional, scientific and technical  activities</t>
  </si>
  <si>
    <t xml:space="preserve"> Arts, entertainment and recreation</t>
  </si>
  <si>
    <t>GROSS FIXED CAPITAL FORMATION</t>
  </si>
  <si>
    <t>Table 19 - Gross Fixed Capital Formation by industrial use and type, 2006- 2021</t>
  </si>
  <si>
    <t xml:space="preserve">    NON-RESIDENTIAL BUILDING</t>
  </si>
  <si>
    <t xml:space="preserve">    RESIDENTIAL BUILDING</t>
  </si>
  <si>
    <t>OTHER CONSTRUCTION WORKS</t>
  </si>
  <si>
    <t>PASSENGER CAR</t>
  </si>
  <si>
    <t>OTHER TRANSPORT EQUIPMENT</t>
  </si>
  <si>
    <t>OTHER MACHINERY AND EQUIPMENT</t>
  </si>
  <si>
    <t>Table 20 - Gross Fixed Capital Formation by type and sector, 2006 - 2021</t>
  </si>
  <si>
    <t xml:space="preserve">    (PUBLIC SECTOR)</t>
  </si>
  <si>
    <t>TYPE OF CAPITAL GOODS</t>
  </si>
  <si>
    <t xml:space="preserve">  1. RESIDENTIAL BUILDINGS</t>
  </si>
  <si>
    <t xml:space="preserve">  2. NON-RESIDENTIAL BUILDINGS</t>
  </si>
  <si>
    <t xml:space="preserve">  3. OTHER CONSTRUCTION &amp; WORKS</t>
  </si>
  <si>
    <t xml:space="preserve">  4. TRANSPORT EQUIPMENT</t>
  </si>
  <si>
    <t xml:space="preserve">         (a) PASSENGER CAR </t>
  </si>
  <si>
    <t xml:space="preserve">         (b) OTHER EQUIPMENT</t>
  </si>
  <si>
    <t xml:space="preserve">  5. OTHER MACHINERY &amp;  EQUIPMENT</t>
  </si>
  <si>
    <t xml:space="preserve">              TOTAL</t>
  </si>
  <si>
    <t xml:space="preserve">    (PRIVATE SECTOR)</t>
  </si>
  <si>
    <r>
      <t xml:space="preserve">2020 </t>
    </r>
    <r>
      <rPr>
        <b/>
        <vertAlign val="superscript"/>
        <sz val="10"/>
        <rFont val="Times New Roman"/>
        <family val="1"/>
      </rPr>
      <t>1</t>
    </r>
  </si>
  <si>
    <r>
      <t xml:space="preserve">2021 </t>
    </r>
    <r>
      <rPr>
        <b/>
        <vertAlign val="superscript"/>
        <sz val="10"/>
        <rFont val="Times New Roman"/>
        <family val="1"/>
      </rPr>
      <t>2</t>
    </r>
  </si>
  <si>
    <t xml:space="preserve">  3. OTHER CONSTRUCTIONS &amp; WORKS</t>
  </si>
  <si>
    <t>Table 20 (cont'd) - Gross Fixed Capital Formation by type and sector, 2006 - 2021</t>
  </si>
  <si>
    <t xml:space="preserve">    (GOVERNMENT)</t>
  </si>
  <si>
    <t xml:space="preserve">    (PARASTATAL BODIES)</t>
  </si>
  <si>
    <t>TYPE OF CAPITAL GOODS)</t>
  </si>
  <si>
    <t>Table 22 -  Number of permits and floor area by  region for residential buildings, 1992 - 2020</t>
  </si>
  <si>
    <t>Table 23 -  Number of permits and floor area by  region for non - residential buildings, 1992 - 2020</t>
  </si>
  <si>
    <r>
      <t>Table 24- Total</t>
    </r>
    <r>
      <rPr>
        <b/>
        <vertAlign val="superscript"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number of permits and floor area by type of building, 2008 - 2020</t>
    </r>
  </si>
  <si>
    <t>2/ Revised</t>
  </si>
  <si>
    <t xml:space="preserve">3/ "Exports and imports of services" , adjusted for "FISIM" by Statistics Mauritius </t>
  </si>
  <si>
    <t>1/ Revised                     2/ Forecast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</si>
  <si>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Revised</t>
    </r>
  </si>
  <si>
    <r>
      <t xml:space="preserve">1  </t>
    </r>
    <r>
      <rPr>
        <sz val="10"/>
        <rFont val="Times New Roman"/>
        <family val="1"/>
      </rPr>
      <t>Estimates</t>
    </r>
  </si>
  <si>
    <t>SERIES</t>
  </si>
  <si>
    <t>Figures are based on results of CEA 2013, FISIM allocated to users as per SNA 2008 and NSIC,  Rev. 2</t>
  </si>
  <si>
    <t>Table of contents</t>
  </si>
  <si>
    <t>Title</t>
  </si>
  <si>
    <t xml:space="preserve">  NATIONAL ACCOUNTS 2006 - 2021</t>
  </si>
  <si>
    <t xml:space="preserve"> JUNE 2021</t>
  </si>
  <si>
    <t>Table 1 -    Main National Accounts Aggregates, 2006 - 2021</t>
  </si>
  <si>
    <t>Table 2 -    Growth rates and ratios, 2007 - 2021</t>
  </si>
  <si>
    <t>Table 3 -    Gross Value Added by industry group at current basic prices, 2006 - 2021</t>
  </si>
  <si>
    <t>Table 3a -  Gross Value Added by sector at current basic prices, 2006 - 2021</t>
  </si>
  <si>
    <t>Table 3b -  Gross Value Added - Real Growth Rates (% over previous year) by sector, 2007 - 2021</t>
  </si>
  <si>
    <t>Table 3c -  Percentage distribution of Gross Value Added by industry  at basic prices, 2006 - 2021</t>
  </si>
  <si>
    <t>Table 3d -  Percentage distribution of Gross Value Added by sector  at basic prices, 2006 - 2021</t>
  </si>
  <si>
    <t>Table 3e -   Value added, share in the economy and growth rate of selected sub-sectors of the economy - 2007 to 2021</t>
  </si>
  <si>
    <t>Table 4 -    Gross Value added by industry group at current basic prices for General Government, 2006- 2021</t>
  </si>
  <si>
    <t>Table 5 -    Gross Value Added - sectoral real growth rates (% over previous year), 2007 - 2021</t>
  </si>
  <si>
    <t>Table 6 -    Gross Value Added - sectoral deflators (% over previous year), 2007 - 2021</t>
  </si>
  <si>
    <t>Table 7 -    Contribution of industry groups to Gross Value Added growth, 2007 - 2021</t>
  </si>
  <si>
    <t>Table 8 -    Gross Value Added by industry group at constant 2006 reference prices, 2006 - 2021</t>
  </si>
  <si>
    <t>Table 9 -    Expenditure on Gross Domestic Product at current market prices, 2006 -2021</t>
  </si>
  <si>
    <t>Table 10 -  Expenditure on GDP at market prices - Growth rates (% over previous year), 2007 - 2021</t>
  </si>
  <si>
    <t>Table 11 -  Expenditure on GDP at market prices - deflators (% over previous year), 2007 - 2021</t>
  </si>
  <si>
    <t>Table 12 -  Expenditure on GDP at market prices at constant 2006 reference prices, 2006 - 2021</t>
  </si>
  <si>
    <t>Table 13 -  National Disposable Income and its appropriation at current prices, 2006 - 2021</t>
  </si>
  <si>
    <t>Table 14 -   Gross Fixed Capital Formation at current prices by type and use, 2006- 2021</t>
  </si>
  <si>
    <t>Table 15 -  Gross Fixed Capital Formation  - Annual real growth rates (%) by type and use, 2007 - 2021</t>
  </si>
  <si>
    <t>Table 16 -  Gross Fixed Capital Formation  - Annual real growth rates (%) by sector, 2006 - 2021</t>
  </si>
  <si>
    <t>Table 16a - Gross Fixed Capital Formation at constant 2006 prices, 2007 - 2021</t>
  </si>
  <si>
    <t>Table 16b - Gross Fixed Capital Formation - Deflators (% over previous year), 2006- 2021</t>
  </si>
  <si>
    <t>Table 17 -   GFCF in the Manufacturing sector, 2006 - 2021</t>
  </si>
  <si>
    <t>Table 18 -  Gross Fixed Capital Formation by industrial use and sector, 2007 - 2021</t>
  </si>
  <si>
    <t>Table 19 -  Gross Fixed Capital Formation by industrial use and type, 2006 - 2021</t>
  </si>
  <si>
    <t>Table 20 -  Gross Fixed Capital Formation by type and sector, 2006 - 2021</t>
  </si>
  <si>
    <t>Table 21 -  Mauritius : Exchange rates, 1985 - 2021</t>
  </si>
  <si>
    <t>Table 22 - Number of permits and floor area by region for residential buildings, 2001 -  2020</t>
  </si>
  <si>
    <t>Table 23 - Number of permits and floor area by region for non-residential buildings, 2001 - 2020</t>
  </si>
  <si>
    <t>Table 24 -  Total Number of permits and floor area by type of building, 2008 -  2020</t>
  </si>
  <si>
    <t>Table 25 -  Number of permits for residential buildings by range of floor area, 2001 -  2020</t>
  </si>
  <si>
    <t>Table 26 - Classification of imports (c.i.f. value) into consumption by industrial origin and use, 2010 - 2020</t>
  </si>
  <si>
    <t>1/ Revised                   2/Forecast</t>
  </si>
  <si>
    <t xml:space="preserve">e of </t>
  </si>
  <si>
    <t>Back to Table of contents</t>
  </si>
  <si>
    <r>
      <t>2020</t>
    </r>
    <r>
      <rPr>
        <b/>
        <vertAlign val="superscript"/>
        <sz val="11"/>
        <rFont val="Times New Roman"/>
        <family val="1"/>
      </rPr>
      <t xml:space="preserve"> 1</t>
    </r>
  </si>
  <si>
    <r>
      <t>2021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</si>
  <si>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2004 </t>
    </r>
    <r>
      <rPr>
        <b/>
        <vertAlign val="superscript"/>
        <sz val="9"/>
        <rFont val="Times New Roman"/>
        <family val="1"/>
      </rPr>
      <t>1</t>
    </r>
  </si>
  <si>
    <r>
      <t xml:space="preserve">2019 </t>
    </r>
    <r>
      <rPr>
        <b/>
        <vertAlign val="superscript"/>
        <sz val="8"/>
        <rFont val="Times New Roman"/>
        <family val="1"/>
      </rPr>
      <t>2</t>
    </r>
  </si>
  <si>
    <r>
      <t xml:space="preserve">  Table 25 - Number of permits for residential buildings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by range of floor area, 1999  - 2020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</si>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</sst>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0.0"/>
    <numFmt numFmtId="167" formatCode="\+0.0"/>
    <numFmt numFmtId="168" formatCode="#,##0.0"/>
    <numFmt numFmtId="169" formatCode="\+#,##0.0\ \ ;\-#,##0.0\ \ "/>
    <numFmt numFmtId="170" formatCode="#,##0\ \ \ "/>
    <numFmt numFmtId="171" formatCode="#,##0.0\ \ \ "/>
    <numFmt numFmtId="172" formatCode="\+#,##0.0\ \ \ "/>
    <numFmt numFmtId="173" formatCode="0.000"/>
    <numFmt numFmtId="174" formatCode="0.0\ \ \ "/>
    <numFmt numFmtId="175" formatCode="\+0.0\ \ \ "/>
    <numFmt numFmtId="176" formatCode="#,##0.0\ \ ;\-#,##0.0\ \ "/>
    <numFmt numFmtId="177" formatCode="0.0\ \ \ \ \ \ "/>
    <numFmt numFmtId="178" formatCode="\ 0.0"/>
    <numFmt numFmtId="179" formatCode="\+0.0\ "/>
    <numFmt numFmtId="180" formatCode="\ \ \ \ \ 0.0"/>
    <numFmt numFmtId="181" formatCode="\ \ \ \ \ \+0.0"/>
    <numFmt numFmtId="182" formatCode="#,##0\ \ \ \ "/>
    <numFmt numFmtId="183" formatCode="\(#,###\)\ \ \ "/>
    <numFmt numFmtId="184" formatCode="\(#,##0\)\ "/>
    <numFmt numFmtId="185" formatCode="\+0.0\ \ \ \ \ \ "/>
    <numFmt numFmtId="186" formatCode="\+0.0\ \ \ \ "/>
    <numFmt numFmtId="187" formatCode="#,##0.00\ \ \ \ "/>
    <numFmt numFmtId="188" formatCode="#,###\ \ \ \ "/>
    <numFmt numFmtId="189" formatCode="\+#,##0\ \ ;\-#,##0\ \ "/>
    <numFmt numFmtId="190" formatCode="\+#,##0\ \ \ \ \ "/>
    <numFmt numFmtId="191" formatCode="#,##0.0\ \ \ \ \ "/>
    <numFmt numFmtId="192" formatCode="0.0\ \ \ \ \ "/>
    <numFmt numFmtId="193" formatCode="#,##0\ \ \ \ \ \ \ "/>
    <numFmt numFmtId="194" formatCode="\+0.0\ \ "/>
    <numFmt numFmtId="195" formatCode="\+#,##0.0\ ;\-#,##0.0\ "/>
    <numFmt numFmtId="196" formatCode="#,##0.0\ ;\-#,##0.0\ "/>
    <numFmt numFmtId="197" formatCode="#,##0.00\ "/>
    <numFmt numFmtId="198" formatCode="0\ \ \ "/>
    <numFmt numFmtId="199" formatCode="_(* #,##0_);_(* \(#,##0\);_(* &quot;-&quot;??_);_(@_)"/>
    <numFmt numFmtId="200" formatCode="\+#,##0.0;\-#,##0.0"/>
    <numFmt numFmtId="201" formatCode="\+#,##0.0\ \ ;\-#,##0.0\ \ \ "/>
    <numFmt numFmtId="202" formatCode="\+#,##0.0_);\-#,##0.0"/>
    <numFmt numFmtId="203" formatCode="\-\ \ "/>
    <numFmt numFmtId="204" formatCode="#,##0\ "/>
    <numFmt numFmtId="205" formatCode="\ \ \-"/>
    <numFmt numFmtId="206" formatCode="#,##0.0\ "/>
    <numFmt numFmtId="207" formatCode="#,##0.0\ \ "/>
    <numFmt numFmtId="208" formatCode="\ \ \-\ \ \ \ \ \ "/>
  </numFmts>
  <fonts count="90" x14ac:knownFonts="1">
    <font>
      <sz val="10"/>
      <name val="Helv"/>
    </font>
    <font>
      <sz val="10"/>
      <name val="Helv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10"/>
      <name val="Arial"/>
      <family val="2"/>
    </font>
    <font>
      <b/>
      <sz val="13.5"/>
      <name val="Arial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Helv"/>
    </font>
    <font>
      <b/>
      <sz val="8"/>
      <name val="Helv"/>
    </font>
    <font>
      <b/>
      <sz val="10"/>
      <name val="Calibri"/>
      <family val="2"/>
    </font>
    <font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b/>
      <sz val="8.5"/>
      <name val="Times New Roman"/>
      <family val="1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Helv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i/>
      <sz val="8"/>
      <name val="Helv"/>
    </font>
    <font>
      <sz val="10"/>
      <name val="Calibri"/>
      <family val="2"/>
    </font>
    <font>
      <b/>
      <sz val="10"/>
      <color indexed="10"/>
      <name val="Helv"/>
    </font>
    <font>
      <i/>
      <sz val="10"/>
      <name val="Helv"/>
    </font>
    <font>
      <b/>
      <i/>
      <sz val="10"/>
      <name val="Helv"/>
    </font>
    <font>
      <u/>
      <sz val="10"/>
      <color theme="10"/>
      <name val="Helv"/>
    </font>
    <font>
      <b/>
      <sz val="26"/>
      <name val="Helv"/>
    </font>
    <font>
      <b/>
      <sz val="24"/>
      <name val="Arial"/>
      <family val="2"/>
    </font>
    <font>
      <b/>
      <sz val="18"/>
      <name val="Arial"/>
      <family val="2"/>
    </font>
    <font>
      <b/>
      <sz val="18"/>
      <name val="Helv"/>
    </font>
    <font>
      <b/>
      <sz val="16"/>
      <name val="Helv"/>
    </font>
    <font>
      <sz val="14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u/>
      <sz val="11"/>
      <color theme="10"/>
      <name val="Helv"/>
    </font>
    <font>
      <sz val="11"/>
      <name val="Helv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name val="Helv"/>
    </font>
    <font>
      <sz val="11"/>
      <color indexed="10"/>
      <name val="Arial"/>
      <family val="2"/>
    </font>
    <font>
      <i/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8">
    <xf numFmtId="0" fontId="0" fillId="0" borderId="0">
      <alignment horizontal="left" vertical="top" wrapText="1"/>
    </xf>
    <xf numFmtId="4" fontId="1" fillId="0" borderId="0" applyFont="0" applyFill="0" applyBorder="0" applyAlignment="0" applyProtection="0"/>
    <xf numFmtId="0" fontId="8" fillId="0" borderId="0"/>
    <xf numFmtId="0" fontId="1" fillId="0" borderId="0">
      <alignment horizontal="left" vertical="top" wrapText="1"/>
    </xf>
    <xf numFmtId="4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4" borderId="0" applyNumberFormat="0" applyBorder="0" applyAlignment="0" applyProtection="0"/>
    <xf numFmtId="0" fontId="53" fillId="17" borderId="17" applyNumberFormat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9" borderId="17" applyNumberFormat="0" applyAlignment="0" applyProtection="0"/>
    <xf numFmtId="0" fontId="59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60" fillId="0" borderId="0"/>
    <xf numFmtId="0" fontId="61" fillId="0" borderId="0"/>
    <xf numFmtId="0" fontId="59" fillId="0" borderId="0"/>
    <xf numFmtId="0" fontId="8" fillId="0" borderId="0"/>
    <xf numFmtId="0" fontId="18" fillId="0" borderId="0"/>
    <xf numFmtId="0" fontId="59" fillId="0" borderId="0"/>
    <xf numFmtId="0" fontId="1" fillId="0" borderId="0"/>
    <xf numFmtId="0" fontId="8" fillId="0" borderId="0"/>
    <xf numFmtId="0" fontId="1" fillId="0" borderId="0">
      <alignment horizontal="left" vertical="top" wrapText="1"/>
    </xf>
    <xf numFmtId="0" fontId="18" fillId="0" borderId="0"/>
    <xf numFmtId="0" fontId="8" fillId="0" borderId="0"/>
    <xf numFmtId="0" fontId="59" fillId="0" borderId="0"/>
    <xf numFmtId="0" fontId="62" fillId="0" borderId="0"/>
    <xf numFmtId="0" fontId="8" fillId="0" borderId="0"/>
    <xf numFmtId="0" fontId="59" fillId="0" borderId="0"/>
    <xf numFmtId="0" fontId="8" fillId="0" borderId="0"/>
    <xf numFmtId="0" fontId="4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1" fillId="0" borderId="0">
      <alignment horizontal="left" vertical="top" wrapText="1"/>
    </xf>
    <xf numFmtId="0" fontId="59" fillId="0" borderId="0"/>
    <xf numFmtId="0" fontId="4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48" fillId="2" borderId="1" applyNumberFormat="0" applyFont="0" applyAlignment="0" applyProtection="0"/>
    <xf numFmtId="0" fontId="48" fillId="18" borderId="2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18" borderId="2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18" borderId="21" applyNumberFormat="0" applyFont="0" applyAlignment="0" applyProtection="0"/>
    <xf numFmtId="0" fontId="63" fillId="17" borderId="22" applyNumberFormat="0" applyAlignment="0" applyProtection="0"/>
    <xf numFmtId="40" fontId="64" fillId="19" borderId="0">
      <alignment horizontal="right"/>
    </xf>
    <xf numFmtId="0" fontId="65" fillId="19" borderId="2"/>
    <xf numFmtId="9" fontId="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1" fillId="0" borderId="0">
      <alignment horizontal="left" vertical="top" wrapText="1"/>
    </xf>
    <xf numFmtId="0" fontId="74" fillId="0" borderId="0" applyNumberFormat="0" applyFill="0" applyBorder="0" applyAlignment="0" applyProtection="0">
      <alignment horizontal="left" vertical="top" wrapText="1"/>
    </xf>
  </cellStyleXfs>
  <cellXfs count="1207">
    <xf numFmtId="0" fontId="0" fillId="0" borderId="0" xfId="0">
      <alignment horizontal="left" vertical="top" wrapText="1"/>
    </xf>
    <xf numFmtId="0" fontId="2" fillId="0" borderId="2" xfId="0" quotePrefix="1" applyFont="1" applyBorder="1" applyAlignment="1">
      <alignment horizontal="left"/>
    </xf>
    <xf numFmtId="0" fontId="3" fillId="0" borderId="0" xfId="0" applyFont="1">
      <alignment horizontal="left" vertical="top" wrapText="1"/>
    </xf>
    <xf numFmtId="0" fontId="0" fillId="0" borderId="0" xfId="0" applyBorder="1">
      <alignment horizontal="left" vertical="top" wrapText="1"/>
    </xf>
    <xf numFmtId="0" fontId="3" fillId="0" borderId="0" xfId="0" applyFont="1" applyBorder="1">
      <alignment horizontal="left"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/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right" indent="1"/>
    </xf>
    <xf numFmtId="0" fontId="5" fillId="0" borderId="6" xfId="0" applyNumberFormat="1" applyFont="1" applyFill="1" applyBorder="1" applyAlignment="1">
      <alignment horizontal="right" indent="1"/>
    </xf>
    <xf numFmtId="0" fontId="5" fillId="0" borderId="7" xfId="0" quotePrefix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/>
    <xf numFmtId="165" fontId="5" fillId="0" borderId="0" xfId="0" applyNumberFormat="1" applyFont="1" applyBorder="1" applyAlignment="1"/>
    <xf numFmtId="165" fontId="5" fillId="0" borderId="2" xfId="0" applyNumberFormat="1" applyFont="1" applyBorder="1" applyAlignment="1"/>
    <xf numFmtId="3" fontId="5" fillId="0" borderId="7" xfId="0" quotePrefix="1" applyNumberFormat="1" applyFont="1" applyBorder="1" applyAlignment="1">
      <alignment horizontal="left"/>
    </xf>
    <xf numFmtId="0" fontId="5" fillId="0" borderId="7" xfId="0" quotePrefix="1" applyFont="1" applyBorder="1" applyAlignment="1">
      <alignment horizontal="left" wrapText="1"/>
    </xf>
    <xf numFmtId="3" fontId="8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/>
    <xf numFmtId="165" fontId="9" fillId="0" borderId="0" xfId="0" applyNumberFormat="1" applyFont="1" applyBorder="1" applyAlignment="1"/>
    <xf numFmtId="165" fontId="9" fillId="0" borderId="2" xfId="0" applyNumberFormat="1" applyFont="1" applyBorder="1" applyAlignment="1"/>
    <xf numFmtId="0" fontId="9" fillId="0" borderId="7" xfId="0" applyFont="1" applyBorder="1" applyAlignment="1">
      <alignment horizontal="center"/>
    </xf>
    <xf numFmtId="0" fontId="8" fillId="0" borderId="8" xfId="0" applyFont="1" applyBorder="1" applyAlignment="1"/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 indent="3"/>
    </xf>
    <xf numFmtId="0" fontId="9" fillId="0" borderId="9" xfId="0" applyFont="1" applyFill="1" applyBorder="1" applyAlignment="1">
      <alignment horizontal="left" indent="3"/>
    </xf>
    <xf numFmtId="3" fontId="8" fillId="0" borderId="9" xfId="0" applyNumberFormat="1" applyFont="1" applyBorder="1" applyAlignment="1">
      <alignment horizontal="center"/>
    </xf>
    <xf numFmtId="165" fontId="9" fillId="0" borderId="10" xfId="0" applyNumberFormat="1" applyFont="1" applyBorder="1" applyAlignment="1"/>
    <xf numFmtId="165" fontId="9" fillId="0" borderId="3" xfId="0" applyNumberFormat="1" applyFont="1" applyBorder="1" applyAlignment="1"/>
    <xf numFmtId="165" fontId="9" fillId="0" borderId="11" xfId="0" applyNumberFormat="1" applyFont="1" applyBorder="1" applyAlignment="1"/>
    <xf numFmtId="0" fontId="3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0" xfId="0" applyFont="1">
      <alignment horizontal="left" vertical="top" wrapText="1"/>
    </xf>
    <xf numFmtId="0" fontId="4" fillId="0" borderId="0" xfId="0" applyFont="1" applyBorder="1">
      <alignment horizontal="left" vertical="top" wrapText="1"/>
    </xf>
    <xf numFmtId="0" fontId="12" fillId="0" borderId="0" xfId="0" applyFont="1" applyBorder="1">
      <alignment horizontal="left" vertical="top" wrapText="1"/>
    </xf>
    <xf numFmtId="0" fontId="12" fillId="0" borderId="4" xfId="0" applyFont="1" applyBorder="1">
      <alignment horizontal="left" vertical="top" wrapText="1"/>
    </xf>
    <xf numFmtId="0" fontId="12" fillId="0" borderId="7" xfId="0" applyFont="1" applyBorder="1">
      <alignment horizontal="left" vertical="top" wrapText="1"/>
    </xf>
    <xf numFmtId="0" fontId="4" fillId="0" borderId="2" xfId="0" applyFont="1" applyBorder="1">
      <alignment horizontal="left" vertical="top" wrapText="1"/>
    </xf>
    <xf numFmtId="0" fontId="12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2" fillId="0" borderId="0" xfId="0" applyFont="1">
      <alignment horizontal="left" vertical="top" wrapText="1"/>
    </xf>
    <xf numFmtId="0" fontId="18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9" fillId="0" borderId="0" xfId="0" applyFont="1">
      <alignment horizontal="left" vertical="top" wrapText="1"/>
    </xf>
    <xf numFmtId="0" fontId="19" fillId="0" borderId="0" xfId="0" applyFont="1" applyBorder="1">
      <alignment horizontal="left" vertical="top" wrapText="1"/>
    </xf>
    <xf numFmtId="0" fontId="5" fillId="0" borderId="0" xfId="0" applyFont="1" applyBorder="1">
      <alignment horizontal="left" vertical="top" wrapText="1"/>
    </xf>
    <xf numFmtId="0" fontId="5" fillId="0" borderId="4" xfId="0" applyFont="1" applyBorder="1">
      <alignment horizontal="left" vertical="top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Font="1" applyBorder="1">
      <alignment horizontal="left" vertical="top" wrapText="1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66" fontId="19" fillId="0" borderId="8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2" xfId="0" applyFont="1" applyBorder="1">
      <alignment horizontal="left" vertical="top" wrapText="1"/>
    </xf>
    <xf numFmtId="167" fontId="20" fillId="0" borderId="8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0" fontId="8" fillId="0" borderId="0" xfId="0" applyFont="1">
      <alignment horizontal="left" vertical="top" wrapText="1"/>
    </xf>
    <xf numFmtId="166" fontId="20" fillId="0" borderId="0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167" fontId="22" fillId="0" borderId="8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22" fillId="0" borderId="8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166" fontId="20" fillId="0" borderId="3" xfId="0" applyNumberFormat="1" applyFont="1" applyBorder="1" applyAlignment="1">
      <alignment horizontal="center"/>
    </xf>
    <xf numFmtId="0" fontId="5" fillId="0" borderId="0" xfId="0" applyFont="1">
      <alignment horizontal="left" vertical="top" wrapText="1"/>
    </xf>
    <xf numFmtId="0" fontId="8" fillId="0" borderId="0" xfId="0" applyFont="1" applyAlignment="1">
      <alignment horizontal="left"/>
    </xf>
    <xf numFmtId="1" fontId="14" fillId="0" borderId="14" xfId="0" applyNumberFormat="1" applyFont="1" applyBorder="1" applyAlignment="1">
      <alignment horizontal="center"/>
    </xf>
    <xf numFmtId="0" fontId="14" fillId="0" borderId="0" xfId="0" applyFont="1" applyBorder="1">
      <alignment horizontal="left" vertical="top" wrapText="1"/>
    </xf>
    <xf numFmtId="169" fontId="14" fillId="0" borderId="0" xfId="0" applyNumberFormat="1" applyFont="1" applyBorder="1" applyAlignment="1">
      <alignment horizontal="center"/>
    </xf>
    <xf numFmtId="169" fontId="14" fillId="0" borderId="2" xfId="0" applyNumberFormat="1" applyFont="1" applyBorder="1" applyAlignment="1">
      <alignment horizontal="center"/>
    </xf>
    <xf numFmtId="0" fontId="18" fillId="0" borderId="0" xfId="0" quotePrefix="1" applyFont="1" applyAlignment="1">
      <alignment horizontal="left"/>
    </xf>
    <xf numFmtId="0" fontId="14" fillId="0" borderId="0" xfId="0" applyFont="1">
      <alignment horizontal="left" vertical="top" wrapText="1"/>
    </xf>
    <xf numFmtId="0" fontId="24" fillId="0" borderId="0" xfId="0" applyFont="1">
      <alignment horizontal="left" vertical="top" wrapText="1"/>
    </xf>
    <xf numFmtId="0" fontId="8" fillId="0" borderId="0" xfId="0" applyFont="1" applyBorder="1">
      <alignment horizontal="left" vertical="top" wrapText="1"/>
    </xf>
    <xf numFmtId="0" fontId="8" fillId="0" borderId="8" xfId="0" applyFont="1" applyBorder="1">
      <alignment horizontal="left" vertical="top" wrapText="1"/>
    </xf>
    <xf numFmtId="0" fontId="0" fillId="0" borderId="2" xfId="0" applyBorder="1">
      <alignment horizontal="left" vertical="top" wrapText="1"/>
    </xf>
    <xf numFmtId="0" fontId="15" fillId="0" borderId="7" xfId="0" applyFont="1" applyFill="1" applyBorder="1" applyAlignment="1">
      <alignment horizontal="left"/>
    </xf>
    <xf numFmtId="0" fontId="0" fillId="0" borderId="0" xfId="0" applyFont="1">
      <alignment horizontal="left" vertical="top" wrapText="1"/>
    </xf>
    <xf numFmtId="0" fontId="8" fillId="0" borderId="2" xfId="0" applyFont="1" applyBorder="1">
      <alignment horizontal="left" vertical="top"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 indent="6"/>
    </xf>
    <xf numFmtId="0" fontId="9" fillId="0" borderId="9" xfId="0" applyFont="1" applyFill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4" fillId="0" borderId="4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170" fontId="14" fillId="0" borderId="8" xfId="0" applyNumberFormat="1" applyFont="1" applyBorder="1" applyAlignment="1">
      <alignment horizontal="center" wrapText="1"/>
    </xf>
    <xf numFmtId="170" fontId="14" fillId="0" borderId="0" xfId="0" applyNumberFormat="1" applyFont="1" applyBorder="1" applyAlignment="1">
      <alignment horizontal="center" wrapText="1"/>
    </xf>
    <xf numFmtId="170" fontId="14" fillId="0" borderId="2" xfId="0" applyNumberFormat="1" applyFont="1" applyBorder="1" applyAlignment="1">
      <alignment horizontal="center" wrapText="1"/>
    </xf>
    <xf numFmtId="170" fontId="4" fillId="0" borderId="8" xfId="0" applyNumberFormat="1" applyFont="1" applyBorder="1" applyAlignment="1">
      <alignment horizontal="center" wrapText="1"/>
    </xf>
    <xf numFmtId="170" fontId="4" fillId="0" borderId="0" xfId="0" applyNumberFormat="1" applyFont="1" applyBorder="1" applyAlignment="1">
      <alignment horizontal="center" wrapText="1"/>
    </xf>
    <xf numFmtId="170" fontId="4" fillId="0" borderId="2" xfId="0" applyNumberFormat="1" applyFont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center" wrapText="1"/>
    </xf>
    <xf numFmtId="17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>
      <alignment horizontal="left" vertical="top" wrapText="1"/>
    </xf>
    <xf numFmtId="0" fontId="12" fillId="0" borderId="7" xfId="0" quotePrefix="1" applyFont="1" applyBorder="1" applyAlignment="1">
      <alignment horizontal="left"/>
    </xf>
    <xf numFmtId="0" fontId="15" fillId="0" borderId="7" xfId="0" quotePrefix="1" applyFont="1" applyBorder="1" applyAlignment="1">
      <alignment horizontal="left"/>
    </xf>
    <xf numFmtId="0" fontId="12" fillId="0" borderId="7" xfId="0" quotePrefix="1" applyFont="1" applyBorder="1" applyAlignment="1">
      <alignment wrapText="1"/>
    </xf>
    <xf numFmtId="0" fontId="12" fillId="0" borderId="7" xfId="0" quotePrefix="1" applyFont="1" applyBorder="1" applyAlignment="1">
      <alignment horizontal="left" wrapText="1"/>
    </xf>
    <xf numFmtId="0" fontId="12" fillId="0" borderId="16" xfId="0" quotePrefix="1" applyFont="1" applyBorder="1" applyAlignment="1">
      <alignment horizontal="left"/>
    </xf>
    <xf numFmtId="170" fontId="4" fillId="0" borderId="5" xfId="0" applyNumberFormat="1" applyFont="1" applyBorder="1" applyAlignment="1">
      <alignment horizontal="center" wrapText="1"/>
    </xf>
    <xf numFmtId="170" fontId="4" fillId="0" borderId="6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left"/>
    </xf>
    <xf numFmtId="170" fontId="4" fillId="0" borderId="15" xfId="0" applyNumberFormat="1" applyFont="1" applyBorder="1" applyAlignment="1">
      <alignment horizontal="center" wrapText="1"/>
    </xf>
    <xf numFmtId="0" fontId="12" fillId="3" borderId="16" xfId="0" applyFont="1" applyFill="1" applyBorder="1" applyAlignment="1">
      <alignment horizontal="left" wrapText="1"/>
    </xf>
    <xf numFmtId="0" fontId="18" fillId="0" borderId="0" xfId="0" applyFont="1" applyBorder="1">
      <alignment horizontal="left" vertical="top" wrapText="1"/>
    </xf>
    <xf numFmtId="0" fontId="18" fillId="0" borderId="0" xfId="0" applyFont="1">
      <alignment horizontal="left" vertical="top" wrapText="1"/>
    </xf>
    <xf numFmtId="0" fontId="18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2" fillId="0" borderId="0" xfId="0" quotePrefix="1" applyFont="1" applyFill="1" applyAlignment="1">
      <alignment horizontal="left"/>
    </xf>
    <xf numFmtId="0" fontId="20" fillId="0" borderId="0" xfId="0" applyFont="1">
      <alignment horizontal="left" vertical="top" wrapText="1"/>
    </xf>
    <xf numFmtId="0" fontId="20" fillId="0" borderId="0" xfId="0" applyFont="1" applyBorder="1">
      <alignment horizontal="left" vertical="top" wrapText="1"/>
    </xf>
    <xf numFmtId="0" fontId="3" fillId="0" borderId="0" xfId="0" quotePrefix="1" applyFont="1" applyAlignment="1">
      <alignment horizontal="left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horizontal="center"/>
    </xf>
    <xf numFmtId="0" fontId="5" fillId="0" borderId="15" xfId="0" applyNumberFormat="1" applyFont="1" applyBorder="1" applyAlignment="1">
      <alignment horizontal="right" indent="1"/>
    </xf>
    <xf numFmtId="0" fontId="5" fillId="0" borderId="6" xfId="0" applyNumberFormat="1" applyFont="1" applyBorder="1" applyAlignment="1">
      <alignment horizontal="right" inden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170" fontId="19" fillId="0" borderId="8" xfId="0" applyNumberFormat="1" applyFont="1" applyBorder="1" applyAlignment="1">
      <alignment horizontal="center" wrapText="1"/>
    </xf>
    <xf numFmtId="170" fontId="19" fillId="0" borderId="0" xfId="0" applyNumberFormat="1" applyFont="1" applyBorder="1" applyAlignment="1">
      <alignment horizontal="center" wrapText="1"/>
    </xf>
    <xf numFmtId="170" fontId="19" fillId="0" borderId="13" xfId="0" applyNumberFormat="1" applyFont="1" applyBorder="1" applyAlignment="1">
      <alignment horizontal="center" wrapText="1"/>
    </xf>
    <xf numFmtId="170" fontId="19" fillId="0" borderId="14" xfId="0" applyNumberFormat="1" applyFont="1" applyBorder="1" applyAlignment="1">
      <alignment horizontal="center" wrapText="1"/>
    </xf>
    <xf numFmtId="173" fontId="19" fillId="0" borderId="0" xfId="0" applyNumberFormat="1" applyFont="1" applyBorder="1">
      <alignment horizontal="left" vertical="top" wrapText="1"/>
    </xf>
    <xf numFmtId="170" fontId="20" fillId="0" borderId="8" xfId="0" applyNumberFormat="1" applyFont="1" applyBorder="1" applyAlignment="1">
      <alignment horizontal="center" wrapText="1"/>
    </xf>
    <xf numFmtId="170" fontId="20" fillId="0" borderId="0" xfId="0" applyNumberFormat="1" applyFont="1" applyBorder="1" applyAlignment="1">
      <alignment horizontal="center" wrapText="1"/>
    </xf>
    <xf numFmtId="170" fontId="20" fillId="0" borderId="2" xfId="0" applyNumberFormat="1" applyFont="1" applyBorder="1" applyAlignment="1">
      <alignment horizontal="center" wrapText="1"/>
    </xf>
    <xf numFmtId="173" fontId="20" fillId="0" borderId="0" xfId="0" applyNumberFormat="1" applyFont="1" applyBorder="1">
      <alignment horizontal="left" vertical="top" wrapText="1"/>
    </xf>
    <xf numFmtId="170" fontId="19" fillId="0" borderId="2" xfId="0" applyNumberFormat="1" applyFont="1" applyBorder="1" applyAlignment="1">
      <alignment horizontal="center" wrapText="1"/>
    </xf>
    <xf numFmtId="0" fontId="20" fillId="0" borderId="0" xfId="0" applyFont="1" applyFill="1" applyBorder="1">
      <alignment horizontal="left" vertical="top" wrapText="1"/>
    </xf>
    <xf numFmtId="173" fontId="20" fillId="0" borderId="0" xfId="0" applyNumberFormat="1" applyFont="1" applyFill="1" applyBorder="1">
      <alignment horizontal="left" vertical="top" wrapText="1"/>
    </xf>
    <xf numFmtId="0" fontId="20" fillId="0" borderId="0" xfId="0" applyFont="1" applyFill="1">
      <alignment horizontal="left" vertical="top" wrapText="1"/>
    </xf>
    <xf numFmtId="0" fontId="9" fillId="0" borderId="7" xfId="0" quotePrefix="1" applyFont="1" applyBorder="1" applyAlignment="1">
      <alignment horizontal="left"/>
    </xf>
    <xf numFmtId="0" fontId="5" fillId="0" borderId="7" xfId="0" quotePrefix="1" applyFont="1" applyBorder="1" applyAlignment="1">
      <alignment wrapText="1"/>
    </xf>
    <xf numFmtId="0" fontId="5" fillId="0" borderId="16" xfId="0" quotePrefix="1" applyFont="1" applyBorder="1" applyAlignment="1">
      <alignment horizontal="left"/>
    </xf>
    <xf numFmtId="170" fontId="19" fillId="0" borderId="15" xfId="0" applyNumberFormat="1" applyFont="1" applyBorder="1" applyAlignment="1">
      <alignment horizontal="center" wrapText="1"/>
    </xf>
    <xf numFmtId="170" fontId="19" fillId="0" borderId="5" xfId="0" applyNumberFormat="1" applyFont="1" applyBorder="1" applyAlignment="1">
      <alignment horizontal="center" wrapText="1"/>
    </xf>
    <xf numFmtId="170" fontId="19" fillId="0" borderId="6" xfId="0" applyNumberFormat="1" applyFont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5" fillId="0" borderId="16" xfId="0" applyFont="1" applyBorder="1" applyAlignment="1">
      <alignment horizontal="left"/>
    </xf>
    <xf numFmtId="0" fontId="5" fillId="3" borderId="16" xfId="0" applyFont="1" applyFill="1" applyBorder="1" applyAlignment="1">
      <alignment horizontal="left" wrapText="1"/>
    </xf>
    <xf numFmtId="170" fontId="19" fillId="4" borderId="15" xfId="0" applyNumberFormat="1" applyFont="1" applyFill="1" applyBorder="1" applyAlignment="1">
      <alignment horizontal="center" wrapText="1"/>
    </xf>
    <xf numFmtId="170" fontId="19" fillId="4" borderId="5" xfId="0" applyNumberFormat="1" applyFont="1" applyFill="1" applyBorder="1" applyAlignment="1">
      <alignment horizontal="center" wrapText="1"/>
    </xf>
    <xf numFmtId="170" fontId="19" fillId="4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7" fillId="0" borderId="0" xfId="0" quotePrefix="1" applyFont="1" applyAlignment="1">
      <alignment horizontal="left"/>
    </xf>
    <xf numFmtId="0" fontId="19" fillId="0" borderId="3" xfId="0" applyFont="1" applyBorder="1" applyAlignment="1"/>
    <xf numFmtId="0" fontId="19" fillId="0" borderId="3" xfId="0" applyFont="1" applyBorder="1" applyAlignment="1">
      <alignment horizontal="right"/>
    </xf>
    <xf numFmtId="0" fontId="19" fillId="0" borderId="0" xfId="0" applyFont="1" applyBorder="1" applyAlignment="1"/>
    <xf numFmtId="0" fontId="3" fillId="0" borderId="16" xfId="0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right" vertical="center" indent="1"/>
    </xf>
    <xf numFmtId="0" fontId="5" fillId="0" borderId="6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170" fontId="20" fillId="0" borderId="13" xfId="0" applyNumberFormat="1" applyFont="1" applyBorder="1" applyAlignment="1">
      <alignment horizontal="center" vertical="center"/>
    </xf>
    <xf numFmtId="170" fontId="20" fillId="0" borderId="14" xfId="0" applyNumberFormat="1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170" fontId="20" fillId="0" borderId="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70" fontId="19" fillId="0" borderId="5" xfId="0" applyNumberFormat="1" applyFont="1" applyBorder="1" applyAlignment="1">
      <alignment horizontal="center" vertical="center" wrapText="1"/>
    </xf>
    <xf numFmtId="170" fontId="19" fillId="0" borderId="6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71" fontId="20" fillId="0" borderId="13" xfId="0" applyNumberFormat="1" applyFont="1" applyBorder="1" applyAlignment="1">
      <alignment horizontal="center" vertical="center"/>
    </xf>
    <xf numFmtId="172" fontId="20" fillId="0" borderId="13" xfId="0" applyNumberFormat="1" applyFont="1" applyBorder="1" applyAlignment="1">
      <alignment horizontal="center" vertical="center"/>
    </xf>
    <xf numFmtId="171" fontId="20" fillId="0" borderId="0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171" fontId="20" fillId="0" borderId="2" xfId="0" applyNumberFormat="1" applyFont="1" applyBorder="1" applyAlignment="1">
      <alignment horizontal="center" vertical="center"/>
    </xf>
    <xf numFmtId="172" fontId="20" fillId="0" borderId="3" xfId="0" applyNumberFormat="1" applyFont="1" applyBorder="1" applyAlignment="1">
      <alignment horizontal="center" vertical="center"/>
    </xf>
    <xf numFmtId="171" fontId="20" fillId="0" borderId="3" xfId="0" applyNumberFormat="1" applyFont="1" applyBorder="1" applyAlignment="1">
      <alignment horizontal="center" vertical="center"/>
    </xf>
    <xf numFmtId="172" fontId="19" fillId="0" borderId="15" xfId="0" applyNumberFormat="1" applyFont="1" applyBorder="1" applyAlignment="1">
      <alignment horizontal="center" vertical="center"/>
    </xf>
    <xf numFmtId="172" fontId="19" fillId="0" borderId="5" xfId="0" applyNumberFormat="1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top" wrapText="1"/>
    </xf>
    <xf numFmtId="166" fontId="20" fillId="0" borderId="0" xfId="0" applyNumberFormat="1" applyFont="1" applyAlignment="1">
      <alignment horizontal="center" vertical="top" wrapText="1"/>
    </xf>
    <xf numFmtId="171" fontId="19" fillId="0" borderId="15" xfId="0" applyNumberFormat="1" applyFont="1" applyBorder="1" applyAlignment="1">
      <alignment horizontal="center" vertical="center"/>
    </xf>
    <xf numFmtId="171" fontId="19" fillId="0" borderId="5" xfId="0" applyNumberFormat="1" applyFont="1" applyBorder="1" applyAlignment="1">
      <alignment horizontal="center" vertical="center"/>
    </xf>
    <xf numFmtId="171" fontId="19" fillId="0" borderId="6" xfId="0" applyNumberFormat="1" applyFont="1" applyBorder="1" applyAlignment="1">
      <alignment horizontal="center" vertical="center"/>
    </xf>
    <xf numFmtId="0" fontId="28" fillId="0" borderId="0" xfId="0" applyFont="1" applyBorder="1">
      <alignment horizontal="left" vertical="top" wrapText="1"/>
    </xf>
    <xf numFmtId="0" fontId="5" fillId="0" borderId="5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vertical="top"/>
    </xf>
    <xf numFmtId="174" fontId="4" fillId="0" borderId="14" xfId="0" applyNumberFormat="1" applyFont="1" applyBorder="1" applyAlignment="1">
      <alignment vertical="top"/>
    </xf>
    <xf numFmtId="174" fontId="14" fillId="0" borderId="0" xfId="0" applyNumberFormat="1" applyFont="1" applyBorder="1" applyAlignment="1">
      <alignment vertical="top"/>
    </xf>
    <xf numFmtId="174" fontId="14" fillId="0" borderId="2" xfId="0" applyNumberFormat="1" applyFont="1" applyBorder="1" applyAlignment="1">
      <alignment vertical="top"/>
    </xf>
    <xf numFmtId="174" fontId="4" fillId="0" borderId="0" xfId="0" applyNumberFormat="1" applyFont="1" applyBorder="1" applyAlignment="1">
      <alignment vertical="top"/>
    </xf>
    <xf numFmtId="174" fontId="4" fillId="0" borderId="2" xfId="0" applyNumberFormat="1" applyFont="1" applyBorder="1" applyAlignment="1">
      <alignment vertical="top"/>
    </xf>
    <xf numFmtId="174" fontId="14" fillId="0" borderId="0" xfId="0" applyNumberFormat="1" applyFont="1" applyFill="1" applyBorder="1" applyAlignment="1">
      <alignment vertical="top"/>
    </xf>
    <xf numFmtId="174" fontId="14" fillId="0" borderId="2" xfId="0" applyNumberFormat="1" applyFont="1" applyFill="1" applyBorder="1" applyAlignment="1">
      <alignment vertical="top"/>
    </xf>
    <xf numFmtId="0" fontId="18" fillId="0" borderId="0" xfId="0" applyFont="1" applyFill="1">
      <alignment horizontal="left" vertical="top" wrapText="1"/>
    </xf>
    <xf numFmtId="0" fontId="12" fillId="0" borderId="7" xfId="0" applyFont="1" applyBorder="1" applyAlignment="1">
      <alignment horizontal="left" wrapText="1"/>
    </xf>
    <xf numFmtId="174" fontId="4" fillId="0" borderId="0" xfId="0" applyNumberFormat="1" applyFont="1" applyBorder="1" applyAlignment="1"/>
    <xf numFmtId="174" fontId="4" fillId="0" borderId="2" xfId="0" applyNumberFormat="1" applyFont="1" applyBorder="1" applyAlignment="1"/>
    <xf numFmtId="174" fontId="14" fillId="0" borderId="0" xfId="0" applyNumberFormat="1" applyFont="1" applyBorder="1" applyAlignment="1"/>
    <xf numFmtId="174" fontId="14" fillId="0" borderId="2" xfId="0" applyNumberFormat="1" applyFont="1" applyBorder="1" applyAlignment="1"/>
    <xf numFmtId="174" fontId="4" fillId="0" borderId="5" xfId="0" applyNumberFormat="1" applyFont="1" applyFill="1" applyBorder="1" applyAlignment="1"/>
    <xf numFmtId="174" fontId="4" fillId="0" borderId="5" xfId="0" applyNumberFormat="1" applyFont="1" applyBorder="1" applyAlignment="1"/>
    <xf numFmtId="174" fontId="4" fillId="0" borderId="6" xfId="0" applyNumberFormat="1" applyFont="1" applyBorder="1" applyAlignment="1"/>
    <xf numFmtId="0" fontId="24" fillId="0" borderId="0" xfId="0" quotePrefix="1" applyFont="1" applyBorder="1" applyAlignment="1">
      <alignment horizontal="left"/>
    </xf>
    <xf numFmtId="0" fontId="4" fillId="0" borderId="5" xfId="0" applyFont="1" applyBorder="1">
      <alignment horizontal="left" vertical="top" wrapText="1"/>
    </xf>
    <xf numFmtId="0" fontId="4" fillId="0" borderId="13" xfId="0" applyFont="1" applyBorder="1">
      <alignment horizontal="left" vertical="top" wrapText="1"/>
    </xf>
    <xf numFmtId="0" fontId="24" fillId="0" borderId="0" xfId="0" applyFont="1" applyBorder="1">
      <alignment horizontal="left" vertical="top" wrapText="1"/>
    </xf>
    <xf numFmtId="174" fontId="4" fillId="3" borderId="5" xfId="0" applyNumberFormat="1" applyFont="1" applyFill="1" applyBorder="1" applyAlignment="1"/>
    <xf numFmtId="174" fontId="4" fillId="3" borderId="6" xfId="0" applyNumberFormat="1" applyFont="1" applyFill="1" applyBorder="1" applyAlignment="1"/>
    <xf numFmtId="0" fontId="18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3" xfId="0" applyFont="1" applyBorder="1" applyAlignment="1"/>
    <xf numFmtId="0" fontId="24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15" xfId="0" applyNumberFormat="1" applyFont="1" applyBorder="1" applyAlignment="1">
      <alignment horizontal="right"/>
    </xf>
    <xf numFmtId="0" fontId="12" fillId="0" borderId="5" xfId="0" applyNumberFormat="1" applyFont="1" applyBorder="1" applyAlignment="1">
      <alignment horizontal="right"/>
    </xf>
    <xf numFmtId="0" fontId="12" fillId="0" borderId="6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18" fillId="0" borderId="12" xfId="0" applyFont="1" applyBorder="1" applyAlignment="1"/>
    <xf numFmtId="166" fontId="18" fillId="0" borderId="8" xfId="0" applyNumberFormat="1" applyFont="1" applyBorder="1" applyAlignment="1"/>
    <xf numFmtId="166" fontId="18" fillId="0" borderId="0" xfId="0" applyNumberFormat="1" applyFont="1" applyBorder="1" applyAlignment="1"/>
    <xf numFmtId="166" fontId="18" fillId="0" borderId="13" xfId="0" applyNumberFormat="1" applyFont="1" applyFill="1" applyBorder="1" applyAlignment="1"/>
    <xf numFmtId="166" fontId="18" fillId="0" borderId="14" xfId="0" applyNumberFormat="1" applyFont="1" applyFill="1" applyBorder="1" applyAlignment="1"/>
    <xf numFmtId="3" fontId="18" fillId="0" borderId="8" xfId="0" applyNumberFormat="1" applyFont="1" applyBorder="1" applyAlignment="1"/>
    <xf numFmtId="3" fontId="18" fillId="0" borderId="0" xfId="0" applyNumberFormat="1" applyFont="1" applyBorder="1" applyAlignment="1"/>
    <xf numFmtId="3" fontId="18" fillId="0" borderId="13" xfId="0" applyNumberFormat="1" applyFont="1" applyBorder="1" applyAlignment="1"/>
    <xf numFmtId="3" fontId="18" fillId="0" borderId="14" xfId="0" applyNumberFormat="1" applyFont="1" applyBorder="1" applyAlignment="1"/>
    <xf numFmtId="167" fontId="18" fillId="0" borderId="0" xfId="0" applyNumberFormat="1" applyFont="1" applyBorder="1" applyAlignment="1">
      <alignment horizontal="center"/>
    </xf>
    <xf numFmtId="167" fontId="18" fillId="0" borderId="13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18" fillId="0" borderId="13" xfId="0" applyNumberFormat="1" applyFont="1" applyBorder="1" applyAlignment="1">
      <alignment horizontal="center"/>
    </xf>
    <xf numFmtId="166" fontId="18" fillId="0" borderId="14" xfId="0" applyNumberFormat="1" applyFont="1" applyBorder="1" applyAlignment="1">
      <alignment horizontal="center"/>
    </xf>
    <xf numFmtId="0" fontId="18" fillId="0" borderId="8" xfId="0" applyFont="1" applyBorder="1" applyAlignment="1"/>
    <xf numFmtId="166" fontId="18" fillId="0" borderId="2" xfId="0" applyNumberFormat="1" applyFont="1" applyBorder="1" applyAlignment="1"/>
    <xf numFmtId="3" fontId="18" fillId="0" borderId="2" xfId="0" applyNumberFormat="1" applyFont="1" applyBorder="1" applyAlignment="1"/>
    <xf numFmtId="166" fontId="18" fillId="0" borderId="2" xfId="0" applyNumberFormat="1" applyFont="1" applyBorder="1" applyAlignment="1">
      <alignment horizontal="center"/>
    </xf>
    <xf numFmtId="166" fontId="18" fillId="0" borderId="0" xfId="0" applyNumberFormat="1" applyFont="1" applyFill="1" applyBorder="1" applyAlignment="1"/>
    <xf numFmtId="166" fontId="18" fillId="0" borderId="2" xfId="0" applyNumberFormat="1" applyFont="1" applyFill="1" applyBorder="1" applyAlignment="1"/>
    <xf numFmtId="3" fontId="18" fillId="0" borderId="0" xfId="0" applyNumberFormat="1" applyFont="1" applyFill="1" applyBorder="1" applyAlignment="1"/>
    <xf numFmtId="175" fontId="18" fillId="0" borderId="0" xfId="0" applyNumberFormat="1" applyFont="1" applyBorder="1" applyAlignment="1">
      <alignment horizontal="center"/>
    </xf>
    <xf numFmtId="175" fontId="18" fillId="0" borderId="2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166" fontId="18" fillId="0" borderId="10" xfId="0" applyNumberFormat="1" applyFont="1" applyBorder="1" applyAlignment="1"/>
    <xf numFmtId="166" fontId="18" fillId="0" borderId="3" xfId="0" applyNumberFormat="1" applyFont="1" applyBorder="1" applyAlignment="1"/>
    <xf numFmtId="166" fontId="18" fillId="0" borderId="3" xfId="0" applyNumberFormat="1" applyFont="1" applyFill="1" applyBorder="1" applyAlignment="1"/>
    <xf numFmtId="166" fontId="18" fillId="0" borderId="11" xfId="0" applyNumberFormat="1" applyFont="1" applyFill="1" applyBorder="1" applyAlignment="1"/>
    <xf numFmtId="3" fontId="18" fillId="0" borderId="10" xfId="0" applyNumberFormat="1" applyFont="1" applyBorder="1" applyAlignment="1"/>
    <xf numFmtId="3" fontId="18" fillId="0" borderId="3" xfId="0" applyNumberFormat="1" applyFont="1" applyBorder="1" applyAlignment="1"/>
    <xf numFmtId="3" fontId="18" fillId="0" borderId="11" xfId="0" applyNumberFormat="1" applyFont="1" applyBorder="1" applyAlignment="1"/>
    <xf numFmtId="167" fontId="18" fillId="0" borderId="3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67" fontId="18" fillId="0" borderId="0" xfId="0" applyNumberFormat="1" applyFont="1" applyAlignment="1"/>
    <xf numFmtId="0" fontId="11" fillId="0" borderId="0" xfId="0" quotePrefix="1" applyFont="1" applyFill="1" applyAlignment="1">
      <alignment horizontal="left"/>
    </xf>
    <xf numFmtId="0" fontId="14" fillId="0" borderId="0" xfId="0" applyFont="1" applyFill="1" applyBorder="1">
      <alignment horizontal="left" vertical="top" wrapText="1"/>
    </xf>
    <xf numFmtId="0" fontId="30" fillId="0" borderId="0" xfId="0" applyFont="1" applyFill="1" applyBorder="1">
      <alignment horizontal="left" vertical="top" wrapText="1"/>
    </xf>
    <xf numFmtId="0" fontId="4" fillId="0" borderId="3" xfId="0" applyFont="1" applyFill="1" applyBorder="1" applyAlignment="1"/>
    <xf numFmtId="0" fontId="14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12" fillId="0" borderId="7" xfId="0" quotePrefix="1" applyFont="1" applyFill="1" applyBorder="1" applyAlignment="1">
      <alignment horizontal="left"/>
    </xf>
    <xf numFmtId="0" fontId="12" fillId="0" borderId="7" xfId="0" quotePrefix="1" applyFont="1" applyFill="1" applyBorder="1" applyAlignment="1">
      <alignment horizontal="left" wrapText="1"/>
    </xf>
    <xf numFmtId="0" fontId="14" fillId="0" borderId="0" xfId="0" applyFont="1" applyFill="1" applyAlignment="1">
      <alignment horizontal="left" vertical="top"/>
    </xf>
    <xf numFmtId="3" fontId="4" fillId="0" borderId="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9" fontId="4" fillId="0" borderId="12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69" fontId="14" fillId="0" borderId="8" xfId="0" applyNumberFormat="1" applyFont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177" fontId="14" fillId="0" borderId="0" xfId="0" applyNumberFormat="1" applyFont="1" applyBorder="1" applyAlignment="1">
      <alignment horizontal="right"/>
    </xf>
    <xf numFmtId="177" fontId="14" fillId="0" borderId="2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0" fontId="23" fillId="0" borderId="0" xfId="0" applyFont="1">
      <alignment horizontal="left" vertical="top" wrapText="1"/>
    </xf>
    <xf numFmtId="169" fontId="4" fillId="0" borderId="5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/>
    </xf>
    <xf numFmtId="0" fontId="12" fillId="0" borderId="0" xfId="0" quotePrefix="1" applyFont="1" applyBorder="1" applyAlignment="1">
      <alignment wrapText="1"/>
    </xf>
    <xf numFmtId="169" fontId="4" fillId="4" borderId="15" xfId="0" applyNumberFormat="1" applyFont="1" applyFill="1" applyBorder="1" applyAlignment="1">
      <alignment horizontal="center"/>
    </xf>
    <xf numFmtId="169" fontId="4" fillId="4" borderId="5" xfId="0" applyNumberFormat="1" applyFont="1" applyFill="1" applyBorder="1" applyAlignment="1">
      <alignment horizontal="center"/>
    </xf>
    <xf numFmtId="169" fontId="4" fillId="4" borderId="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31" fillId="0" borderId="0" xfId="0" applyFont="1">
      <alignment horizontal="left" vertical="top" wrapText="1"/>
    </xf>
    <xf numFmtId="0" fontId="31" fillId="0" borderId="0" xfId="0" applyFont="1" applyBorder="1">
      <alignment horizontal="left" vertical="top" wrapText="1"/>
    </xf>
    <xf numFmtId="0" fontId="31" fillId="0" borderId="0" xfId="0" applyFont="1" applyAlignment="1">
      <alignment horizontal="left"/>
    </xf>
    <xf numFmtId="0" fontId="24" fillId="0" borderId="4" xfId="0" applyFont="1" applyBorder="1" applyAlignment="1">
      <alignment horizontal="center"/>
    </xf>
    <xf numFmtId="176" fontId="14" fillId="0" borderId="2" xfId="0" applyNumberFormat="1" applyFont="1" applyBorder="1" applyAlignment="1">
      <alignment horizontal="center"/>
    </xf>
    <xf numFmtId="178" fontId="14" fillId="0" borderId="0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5" fillId="0" borderId="0" xfId="0" applyFont="1" applyAlignment="1">
      <alignment horizontal="left"/>
    </xf>
    <xf numFmtId="179" fontId="4" fillId="4" borderId="5" xfId="0" applyNumberFormat="1" applyFont="1" applyFill="1" applyBorder="1" applyAlignment="1">
      <alignment horizontal="center"/>
    </xf>
    <xf numFmtId="179" fontId="4" fillId="4" borderId="6" xfId="0" applyNumberFormat="1" applyFont="1" applyFill="1" applyBorder="1" applyAlignment="1">
      <alignment horizontal="center"/>
    </xf>
    <xf numFmtId="169" fontId="4" fillId="0" borderId="8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wrapText="1"/>
    </xf>
    <xf numFmtId="176" fontId="4" fillId="0" borderId="13" xfId="0" applyNumberFormat="1" applyFont="1" applyBorder="1" applyAlignment="1">
      <alignment horizontal="center" wrapText="1"/>
    </xf>
    <xf numFmtId="169" fontId="4" fillId="0" borderId="13" xfId="0" applyNumberFormat="1" applyFont="1" applyBorder="1" applyAlignment="1">
      <alignment horizontal="center" wrapText="1"/>
    </xf>
    <xf numFmtId="169" fontId="14" fillId="0" borderId="8" xfId="0" applyNumberFormat="1" applyFont="1" applyBorder="1" applyAlignment="1">
      <alignment horizontal="center" wrapText="1"/>
    </xf>
    <xf numFmtId="169" fontId="14" fillId="0" borderId="0" xfId="0" applyNumberFormat="1" applyFont="1" applyBorder="1" applyAlignment="1">
      <alignment horizontal="center" wrapText="1"/>
    </xf>
    <xf numFmtId="176" fontId="14" fillId="0" borderId="0" xfId="0" applyNumberFormat="1" applyFont="1" applyBorder="1" applyAlignment="1">
      <alignment horizontal="center" wrapText="1"/>
    </xf>
    <xf numFmtId="176" fontId="14" fillId="0" borderId="2" xfId="0" applyNumberFormat="1" applyFont="1" applyBorder="1" applyAlignment="1">
      <alignment horizontal="center" wrapText="1"/>
    </xf>
    <xf numFmtId="176" fontId="4" fillId="0" borderId="2" xfId="0" applyNumberFormat="1" applyFont="1" applyBorder="1" applyAlignment="1">
      <alignment horizontal="center" wrapText="1"/>
    </xf>
    <xf numFmtId="169" fontId="4" fillId="0" borderId="2" xfId="0" applyNumberFormat="1" applyFont="1" applyBorder="1" applyAlignment="1">
      <alignment horizontal="center" wrapText="1"/>
    </xf>
    <xf numFmtId="169" fontId="14" fillId="0" borderId="2" xfId="0" applyNumberFormat="1" applyFont="1" applyBorder="1" applyAlignment="1">
      <alignment horizontal="center" wrapText="1"/>
    </xf>
    <xf numFmtId="176" fontId="4" fillId="0" borderId="8" xfId="0" applyNumberFormat="1" applyFont="1" applyBorder="1" applyAlignment="1">
      <alignment horizontal="center" wrapText="1"/>
    </xf>
    <xf numFmtId="180" fontId="4" fillId="0" borderId="3" xfId="0" applyNumberFormat="1" applyFont="1" applyFill="1" applyBorder="1" applyAlignment="1">
      <alignment horizontal="center" wrapText="1"/>
    </xf>
    <xf numFmtId="176" fontId="4" fillId="0" borderId="3" xfId="0" applyNumberFormat="1" applyFont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0" fontId="12" fillId="4" borderId="16" xfId="0" applyFont="1" applyFill="1" applyBorder="1" applyAlignment="1">
      <alignment horizontal="left" wrapText="1"/>
    </xf>
    <xf numFmtId="169" fontId="4" fillId="4" borderId="5" xfId="0" applyNumberFormat="1" applyFont="1" applyFill="1" applyBorder="1" applyAlignment="1">
      <alignment horizontal="center" wrapText="1"/>
    </xf>
    <xf numFmtId="180" fontId="4" fillId="4" borderId="5" xfId="0" applyNumberFormat="1" applyFont="1" applyFill="1" applyBorder="1" applyAlignment="1">
      <alignment horizontal="center" wrapText="1"/>
    </xf>
    <xf numFmtId="181" fontId="4" fillId="4" borderId="5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 applyAlignment="1">
      <alignment horizontal="center" wrapText="1"/>
    </xf>
    <xf numFmtId="0" fontId="4" fillId="4" borderId="5" xfId="0" applyNumberFormat="1" applyFont="1" applyFill="1" applyBorder="1" applyAlignment="1">
      <alignment horizontal="center" wrapText="1"/>
    </xf>
    <xf numFmtId="168" fontId="4" fillId="4" borderId="6" xfId="1" applyNumberFormat="1" applyFont="1" applyFill="1" applyBorder="1" applyAlignment="1">
      <alignment horizontal="center" wrapText="1"/>
    </xf>
    <xf numFmtId="0" fontId="4" fillId="0" borderId="0" xfId="0" applyFont="1" applyFill="1">
      <alignment horizontal="left" vertical="top" wrapText="1"/>
    </xf>
    <xf numFmtId="0" fontId="4" fillId="0" borderId="0" xfId="0" applyFont="1" applyBorder="1" applyAlignment="1">
      <alignment horizontal="left"/>
    </xf>
    <xf numFmtId="169" fontId="4" fillId="0" borderId="0" xfId="0" applyNumberFormat="1" applyFont="1" applyBorder="1" applyAlignment="1">
      <alignment horizontal="right" wrapText="1" indent="1"/>
    </xf>
    <xf numFmtId="0" fontId="24" fillId="0" borderId="0" xfId="0" applyFont="1" applyAlignment="1">
      <alignment horizontal="left"/>
    </xf>
    <xf numFmtId="0" fontId="33" fillId="0" borderId="0" xfId="0" applyFont="1">
      <alignment horizontal="left" vertical="top" wrapText="1"/>
    </xf>
    <xf numFmtId="0" fontId="33" fillId="0" borderId="0" xfId="0" applyFont="1" applyBorder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34" fillId="0" borderId="0" xfId="0" applyFont="1">
      <alignment horizontal="left" vertical="top" wrapText="1"/>
    </xf>
    <xf numFmtId="0" fontId="12" fillId="0" borderId="4" xfId="0" quotePrefix="1" applyFont="1" applyBorder="1" applyAlignment="1">
      <alignment horizontal="left"/>
    </xf>
    <xf numFmtId="170" fontId="4" fillId="0" borderId="5" xfId="0" applyNumberFormat="1" applyFont="1" applyFill="1" applyBorder="1" applyAlignment="1">
      <alignment horizontal="center" wrapText="1"/>
    </xf>
    <xf numFmtId="170" fontId="4" fillId="0" borderId="0" xfId="0" applyNumberFormat="1" applyFont="1">
      <alignment horizontal="left" vertical="top" wrapText="1"/>
    </xf>
    <xf numFmtId="170" fontId="4" fillId="0" borderId="0" xfId="0" applyNumberFormat="1" applyFont="1" applyBorder="1">
      <alignment horizontal="left" vertical="top" wrapText="1"/>
    </xf>
    <xf numFmtId="0" fontId="24" fillId="0" borderId="0" xfId="0" applyFont="1" applyAlignment="1">
      <alignment horizontal="left" vertical="top"/>
    </xf>
    <xf numFmtId="0" fontId="33" fillId="0" borderId="13" xfId="0" applyFont="1" applyBorder="1">
      <alignment horizontal="left" vertical="top" wrapText="1"/>
    </xf>
    <xf numFmtId="0" fontId="33" fillId="0" borderId="3" xfId="0" applyFont="1" applyBorder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right" vertical="top"/>
    </xf>
    <xf numFmtId="1" fontId="4" fillId="0" borderId="6" xfId="0" quotePrefix="1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 wrapText="1"/>
    </xf>
    <xf numFmtId="182" fontId="4" fillId="0" borderId="13" xfId="0" applyNumberFormat="1" applyFont="1" applyBorder="1" applyAlignment="1">
      <alignment horizontal="center" wrapText="1"/>
    </xf>
    <xf numFmtId="182" fontId="4" fillId="0" borderId="14" xfId="0" applyNumberFormat="1" applyFont="1" applyBorder="1" applyAlignment="1">
      <alignment horizontal="center" wrapText="1"/>
    </xf>
    <xf numFmtId="182" fontId="14" fillId="0" borderId="0" xfId="0" applyNumberFormat="1" applyFont="1" applyBorder="1" applyAlignment="1">
      <alignment horizontal="center" wrapText="1"/>
    </xf>
    <xf numFmtId="182" fontId="14" fillId="0" borderId="2" xfId="0" applyNumberFormat="1" applyFont="1" applyBorder="1" applyAlignment="1">
      <alignment horizontal="center" wrapText="1"/>
    </xf>
    <xf numFmtId="0" fontId="15" fillId="0" borderId="0" xfId="0" applyFont="1">
      <alignment horizontal="left" vertical="top" wrapText="1"/>
    </xf>
    <xf numFmtId="183" fontId="17" fillId="0" borderId="0" xfId="0" applyNumberFormat="1" applyFont="1" applyBorder="1" applyAlignment="1"/>
    <xf numFmtId="183" fontId="17" fillId="0" borderId="2" xfId="0" applyNumberFormat="1" applyFont="1" applyBorder="1" applyAlignment="1"/>
    <xf numFmtId="0" fontId="16" fillId="0" borderId="0" xfId="0" applyFont="1">
      <alignment horizontal="left" vertical="top" wrapText="1"/>
    </xf>
    <xf numFmtId="182" fontId="4" fillId="0" borderId="2" xfId="0" applyNumberFormat="1" applyFont="1" applyBorder="1" applyAlignment="1">
      <alignment horizontal="center" wrapText="1"/>
    </xf>
    <xf numFmtId="0" fontId="16" fillId="0" borderId="7" xfId="0" applyFont="1" applyBorder="1" applyAlignment="1">
      <alignment horizontal="left" indent="4"/>
    </xf>
    <xf numFmtId="182" fontId="17" fillId="0" borderId="0" xfId="0" applyNumberFormat="1" applyFont="1" applyBorder="1" applyAlignment="1">
      <alignment horizontal="center" wrapText="1"/>
    </xf>
    <xf numFmtId="182" fontId="17" fillId="0" borderId="2" xfId="0" applyNumberFormat="1" applyFont="1" applyBorder="1" applyAlignment="1">
      <alignment horizontal="center" wrapText="1"/>
    </xf>
    <xf numFmtId="182" fontId="4" fillId="0" borderId="3" xfId="0" applyNumberFormat="1" applyFont="1" applyBorder="1" applyAlignment="1">
      <alignment horizontal="center" wrapText="1"/>
    </xf>
    <xf numFmtId="184" fontId="17" fillId="0" borderId="3" xfId="0" applyNumberFormat="1" applyFont="1" applyBorder="1" applyAlignment="1">
      <alignment horizontal="center" wrapText="1"/>
    </xf>
    <xf numFmtId="184" fontId="17" fillId="0" borderId="0" xfId="0" applyNumberFormat="1" applyFont="1" applyBorder="1" applyAlignment="1">
      <alignment horizontal="center" wrapText="1"/>
    </xf>
    <xf numFmtId="184" fontId="17" fillId="0" borderId="11" xfId="0" applyNumberFormat="1" applyFont="1" applyBorder="1" applyAlignment="1">
      <alignment horizontal="center" wrapText="1"/>
    </xf>
    <xf numFmtId="0" fontId="38" fillId="0" borderId="16" xfId="0" applyFont="1" applyBorder="1" applyAlignment="1">
      <alignment horizontal="left" wrapText="1"/>
    </xf>
    <xf numFmtId="182" fontId="4" fillId="0" borderId="15" xfId="0" applyNumberFormat="1" applyFont="1" applyBorder="1" applyAlignment="1">
      <alignment horizontal="center" wrapText="1"/>
    </xf>
    <xf numFmtId="182" fontId="4" fillId="0" borderId="5" xfId="0" applyNumberFormat="1" applyFont="1" applyBorder="1" applyAlignment="1">
      <alignment horizontal="center" wrapText="1"/>
    </xf>
    <xf numFmtId="182" fontId="4" fillId="0" borderId="6" xfId="0" applyNumberFormat="1" applyFont="1" applyBorder="1" applyAlignment="1">
      <alignment horizontal="center" wrapText="1"/>
    </xf>
    <xf numFmtId="182" fontId="1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6" fontId="12" fillId="0" borderId="0" xfId="0" applyNumberFormat="1" applyFont="1" applyBorder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>
      <alignment horizontal="left" vertical="top" wrapText="1"/>
    </xf>
    <xf numFmtId="185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85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5" fillId="0" borderId="0" xfId="0" applyFont="1" applyBorder="1">
      <alignment horizontal="left" vertical="top" wrapText="1"/>
    </xf>
    <xf numFmtId="177" fontId="14" fillId="0" borderId="0" xfId="0" applyNumberFormat="1" applyFont="1" applyFill="1" applyBorder="1" applyAlignment="1">
      <alignment horizontal="center" wrapText="1"/>
    </xf>
    <xf numFmtId="177" fontId="17" fillId="0" borderId="0" xfId="0" applyNumberFormat="1" applyFont="1" applyFill="1" applyBorder="1" applyAlignment="1">
      <alignment horizontal="center" wrapText="1"/>
    </xf>
    <xf numFmtId="185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86" fontId="1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left" wrapText="1"/>
    </xf>
    <xf numFmtId="169" fontId="4" fillId="0" borderId="3" xfId="0" applyNumberFormat="1" applyFont="1" applyBorder="1" applyAlignment="1">
      <alignment horizontal="center" wrapText="1"/>
    </xf>
    <xf numFmtId="0" fontId="12" fillId="0" borderId="3" xfId="0" applyFont="1" applyBorder="1">
      <alignment horizontal="left" vertical="top" wrapText="1"/>
    </xf>
    <xf numFmtId="0" fontId="12" fillId="0" borderId="11" xfId="0" applyFont="1" applyBorder="1">
      <alignment horizontal="left" vertical="top" wrapText="1"/>
    </xf>
    <xf numFmtId="167" fontId="4" fillId="0" borderId="0" xfId="0" applyNumberFormat="1" applyFont="1" applyAlignment="1">
      <alignment horizontal="center" wrapText="1"/>
    </xf>
    <xf numFmtId="167" fontId="4" fillId="0" borderId="13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0" borderId="14" xfId="0" applyNumberFormat="1" applyFont="1" applyBorder="1" applyAlignment="1">
      <alignment horizontal="center" wrapText="1"/>
    </xf>
    <xf numFmtId="167" fontId="14" fillId="0" borderId="0" xfId="0" applyNumberFormat="1" applyFont="1" applyAlignment="1">
      <alignment horizontal="center" wrapText="1"/>
    </xf>
    <xf numFmtId="167" fontId="14" fillId="0" borderId="0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 wrapText="1"/>
    </xf>
    <xf numFmtId="167" fontId="17" fillId="0" borderId="0" xfId="0" applyNumberFormat="1" applyFont="1" applyAlignment="1">
      <alignment horizontal="center" wrapText="1"/>
    </xf>
    <xf numFmtId="167" fontId="17" fillId="0" borderId="0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 wrapText="1"/>
    </xf>
    <xf numFmtId="167" fontId="4" fillId="0" borderId="2" xfId="0" applyNumberFormat="1" applyFont="1" applyBorder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66" fontId="14" fillId="0" borderId="0" xfId="0" applyNumberFormat="1" applyFont="1" applyAlignment="1">
      <alignment horizontal="center" wrapText="1"/>
    </xf>
    <xf numFmtId="166" fontId="14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 wrapText="1"/>
    </xf>
    <xf numFmtId="185" fontId="4" fillId="0" borderId="0" xfId="0" applyNumberFormat="1" applyFont="1" applyBorder="1" applyAlignment="1">
      <alignment horizontal="center" wrapText="1"/>
    </xf>
    <xf numFmtId="185" fontId="4" fillId="0" borderId="2" xfId="0" applyNumberFormat="1" applyFont="1" applyBorder="1" applyAlignment="1">
      <alignment horizontal="center" wrapText="1"/>
    </xf>
    <xf numFmtId="185" fontId="14" fillId="0" borderId="0" xfId="0" applyNumberFormat="1" applyFont="1" applyBorder="1" applyAlignment="1">
      <alignment horizontal="center" wrapText="1"/>
    </xf>
    <xf numFmtId="175" fontId="14" fillId="0" borderId="0" xfId="0" applyNumberFormat="1" applyFont="1" applyBorder="1" applyAlignment="1">
      <alignment horizontal="center" wrapText="1"/>
    </xf>
    <xf numFmtId="175" fontId="14" fillId="0" borderId="2" xfId="0" applyNumberFormat="1" applyFont="1" applyBorder="1" applyAlignment="1">
      <alignment horizontal="center" wrapText="1"/>
    </xf>
    <xf numFmtId="166" fontId="4" fillId="0" borderId="3" xfId="0" applyNumberFormat="1" applyFont="1" applyBorder="1">
      <alignment horizontal="left" vertical="top" wrapText="1"/>
    </xf>
    <xf numFmtId="166" fontId="4" fillId="0" borderId="11" xfId="0" applyNumberFormat="1" applyFont="1" applyBorder="1">
      <alignment horizontal="left" vertical="top" wrapText="1"/>
    </xf>
    <xf numFmtId="0" fontId="14" fillId="0" borderId="0" xfId="0" applyFont="1" applyAlignment="1"/>
    <xf numFmtId="0" fontId="4" fillId="0" borderId="0" xfId="0" applyFont="1" applyBorder="1" applyAlignment="1"/>
    <xf numFmtId="0" fontId="4" fillId="0" borderId="4" xfId="0" applyFont="1" applyBorder="1">
      <alignment horizontal="left" vertical="top" wrapText="1"/>
    </xf>
    <xf numFmtId="182" fontId="4" fillId="0" borderId="13" xfId="0" applyNumberFormat="1" applyFont="1" applyBorder="1" applyAlignment="1"/>
    <xf numFmtId="182" fontId="4" fillId="0" borderId="14" xfId="0" applyNumberFormat="1" applyFont="1" applyBorder="1" applyAlignment="1"/>
    <xf numFmtId="187" fontId="4" fillId="0" borderId="0" xfId="0" applyNumberFormat="1" applyFont="1" applyBorder="1" applyAlignment="1"/>
    <xf numFmtId="182" fontId="4" fillId="0" borderId="0" xfId="0" applyNumberFormat="1" applyFont="1" applyBorder="1" applyAlignment="1"/>
    <xf numFmtId="182" fontId="14" fillId="0" borderId="0" xfId="0" applyNumberFormat="1" applyFont="1" applyBorder="1" applyAlignment="1"/>
    <xf numFmtId="182" fontId="14" fillId="0" borderId="0" xfId="0" applyNumberFormat="1" applyFont="1" applyFill="1" applyBorder="1" applyAlignment="1"/>
    <xf numFmtId="182" fontId="14" fillId="0" borderId="2" xfId="0" applyNumberFormat="1" applyFont="1" applyBorder="1" applyAlignment="1"/>
    <xf numFmtId="182" fontId="4" fillId="0" borderId="0" xfId="0" applyNumberFormat="1" applyFont="1">
      <alignment horizontal="left" vertical="top" wrapText="1"/>
    </xf>
    <xf numFmtId="182" fontId="17" fillId="0" borderId="0" xfId="0" applyNumberFormat="1" applyFont="1" applyBorder="1" applyAlignment="1"/>
    <xf numFmtId="182" fontId="17" fillId="0" borderId="0" xfId="0" applyNumberFormat="1" applyFont="1" applyFill="1" applyBorder="1" applyAlignment="1"/>
    <xf numFmtId="182" fontId="17" fillId="0" borderId="2" xfId="0" applyNumberFormat="1" applyFont="1" applyBorder="1" applyAlignment="1"/>
    <xf numFmtId="0" fontId="12" fillId="0" borderId="7" xfId="0" applyFont="1" applyFill="1" applyBorder="1" applyAlignment="1">
      <alignment horizontal="left" wrapText="1"/>
    </xf>
    <xf numFmtId="182" fontId="4" fillId="0" borderId="0" xfId="0" applyNumberFormat="1" applyFont="1" applyFill="1" applyBorder="1" applyAlignment="1"/>
    <xf numFmtId="182" fontId="4" fillId="0" borderId="2" xfId="0" applyNumberFormat="1" applyFont="1" applyBorder="1" applyAlignment="1"/>
    <xf numFmtId="188" fontId="14" fillId="0" borderId="0" xfId="0" applyNumberFormat="1" applyFont="1" applyBorder="1" applyAlignment="1"/>
    <xf numFmtId="0" fontId="17" fillId="0" borderId="7" xfId="0" applyFont="1" applyBorder="1" applyAlignment="1">
      <alignment horizontal="left"/>
    </xf>
    <xf numFmtId="184" fontId="17" fillId="0" borderId="3" xfId="0" applyNumberFormat="1" applyFont="1" applyBorder="1" applyAlignment="1"/>
    <xf numFmtId="184" fontId="17" fillId="0" borderId="0" xfId="0" applyNumberFormat="1" applyFont="1" applyBorder="1" applyAlignment="1"/>
    <xf numFmtId="184" fontId="17" fillId="0" borderId="2" xfId="0" applyNumberFormat="1" applyFont="1" applyBorder="1" applyAlignment="1"/>
    <xf numFmtId="182" fontId="4" fillId="0" borderId="5" xfId="0" applyNumberFormat="1" applyFont="1" applyFill="1" applyBorder="1" applyAlignment="1"/>
    <xf numFmtId="182" fontId="4" fillId="0" borderId="6" xfId="0" applyNumberFormat="1" applyFont="1" applyFill="1" applyBorder="1" applyAlignment="1"/>
    <xf numFmtId="0" fontId="4" fillId="0" borderId="0" xfId="0" applyFont="1" applyBorder="1" applyAlignment="1">
      <alignment horizontal="left" wrapText="1"/>
    </xf>
    <xf numFmtId="182" fontId="4" fillId="0" borderId="13" xfId="0" applyNumberFormat="1" applyFont="1" applyFill="1" applyBorder="1" applyAlignment="1"/>
    <xf numFmtId="182" fontId="4" fillId="0" borderId="0" xfId="0" applyNumberFormat="1" applyFont="1" applyBorder="1">
      <alignment horizontal="left" vertical="top" wrapText="1"/>
    </xf>
    <xf numFmtId="166" fontId="18" fillId="0" borderId="0" xfId="0" applyNumberFormat="1" applyFont="1">
      <alignment horizontal="left" vertical="top" wrapText="1"/>
    </xf>
    <xf numFmtId="0" fontId="18" fillId="0" borderId="2" xfId="0" applyFont="1" applyBorder="1">
      <alignment horizontal="left" vertical="top" wrapText="1"/>
    </xf>
    <xf numFmtId="0" fontId="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quotePrefix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18" fillId="0" borderId="7" xfId="0" quotePrefix="1" applyFont="1" applyFill="1" applyBorder="1" applyAlignment="1">
      <alignment horizontal="left"/>
    </xf>
    <xf numFmtId="165" fontId="14" fillId="0" borderId="8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24" fillId="0" borderId="7" xfId="0" quotePrefix="1" applyFont="1" applyBorder="1" applyAlignment="1">
      <alignment horizontal="left"/>
    </xf>
    <xf numFmtId="165" fontId="4" fillId="0" borderId="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24" fillId="0" borderId="7" xfId="0" applyFont="1" applyBorder="1" applyAlignment="1">
      <alignment horizontal="left"/>
    </xf>
    <xf numFmtId="165" fontId="4" fillId="0" borderId="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4" fillId="0" borderId="16" xfId="0" applyFont="1" applyBorder="1" applyAlignment="1"/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4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indent="4"/>
    </xf>
    <xf numFmtId="190" fontId="14" fillId="0" borderId="0" xfId="0" applyNumberFormat="1" applyFont="1" applyBorder="1" applyAlignment="1"/>
    <xf numFmtId="190" fontId="14" fillId="0" borderId="2" xfId="0" applyNumberFormat="1" applyFont="1" applyBorder="1" applyAlignment="1"/>
    <xf numFmtId="165" fontId="14" fillId="0" borderId="3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91" fontId="14" fillId="0" borderId="8" xfId="0" applyNumberFormat="1" applyFont="1" applyBorder="1" applyAlignment="1">
      <alignment horizontal="center"/>
    </xf>
    <xf numFmtId="191" fontId="14" fillId="0" borderId="0" xfId="0" applyNumberFormat="1" applyFont="1" applyBorder="1" applyAlignment="1">
      <alignment horizontal="center"/>
    </xf>
    <xf numFmtId="192" fontId="4" fillId="0" borderId="8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192" fontId="4" fillId="0" borderId="2" xfId="0" applyNumberFormat="1" applyFont="1" applyBorder="1" applyAlignment="1">
      <alignment horizontal="center"/>
    </xf>
    <xf numFmtId="3" fontId="24" fillId="0" borderId="16" xfId="0" quotePrefix="1" applyNumberFormat="1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191" fontId="4" fillId="0" borderId="12" xfId="0" applyNumberFormat="1" applyFont="1" applyBorder="1" applyAlignment="1"/>
    <xf numFmtId="191" fontId="4" fillId="0" borderId="13" xfId="0" applyNumberFormat="1" applyFont="1" applyBorder="1" applyAlignment="1"/>
    <xf numFmtId="191" fontId="4" fillId="0" borderId="14" xfId="0" applyNumberFormat="1" applyFont="1" applyBorder="1" applyAlignment="1"/>
    <xf numFmtId="192" fontId="4" fillId="0" borderId="8" xfId="0" applyNumberFormat="1" applyFont="1" applyBorder="1" applyAlignment="1"/>
    <xf numFmtId="192" fontId="4" fillId="0" borderId="0" xfId="0" applyNumberFormat="1" applyFont="1" applyBorder="1" applyAlignment="1"/>
    <xf numFmtId="192" fontId="4" fillId="0" borderId="2" xfId="0" applyNumberFormat="1" applyFont="1" applyBorder="1" applyAlignment="1"/>
    <xf numFmtId="191" fontId="14" fillId="0" borderId="8" xfId="0" applyNumberFormat="1" applyFont="1" applyBorder="1" applyAlignment="1"/>
    <xf numFmtId="191" fontId="14" fillId="0" borderId="0" xfId="0" applyNumberFormat="1" applyFont="1" applyBorder="1" applyAlignment="1"/>
    <xf numFmtId="191" fontId="14" fillId="0" borderId="2" xfId="0" applyNumberFormat="1" applyFont="1" applyBorder="1" applyAlignment="1"/>
    <xf numFmtId="0" fontId="9" fillId="0" borderId="9" xfId="0" applyFont="1" applyBorder="1" applyAlignment="1">
      <alignment horizontal="center"/>
    </xf>
    <xf numFmtId="192" fontId="14" fillId="0" borderId="10" xfId="0" applyNumberFormat="1" applyFont="1" applyBorder="1" applyAlignment="1"/>
    <xf numFmtId="192" fontId="14" fillId="0" borderId="3" xfId="0" applyNumberFormat="1" applyFont="1" applyBorder="1" applyAlignment="1"/>
    <xf numFmtId="191" fontId="14" fillId="0" borderId="3" xfId="0" applyNumberFormat="1" applyFont="1" applyBorder="1" applyAlignment="1"/>
    <xf numFmtId="191" fontId="14" fillId="0" borderId="11" xfId="0" applyNumberFormat="1" applyFont="1" applyBorder="1" applyAlignment="1"/>
    <xf numFmtId="0" fontId="40" fillId="0" borderId="0" xfId="0" applyFont="1">
      <alignment horizontal="left" vertical="top" wrapText="1"/>
    </xf>
    <xf numFmtId="0" fontId="3" fillId="0" borderId="0" xfId="0" applyFont="1" applyAlignment="1"/>
    <xf numFmtId="3" fontId="4" fillId="0" borderId="0" xfId="0" applyNumberFormat="1" applyFont="1">
      <alignment horizontal="left" vertical="top" wrapText="1"/>
    </xf>
    <xf numFmtId="3" fontId="4" fillId="0" borderId="0" xfId="0" applyNumberFormat="1" applyFont="1" applyBorder="1">
      <alignment horizontal="left" vertical="top" wrapText="1"/>
    </xf>
    <xf numFmtId="0" fontId="10" fillId="0" borderId="0" xfId="0" applyFont="1">
      <alignment horizontal="left" vertical="top" wrapText="1"/>
    </xf>
    <xf numFmtId="0" fontId="33" fillId="0" borderId="0" xfId="0" applyFont="1" applyAlignment="1">
      <alignment vertical="top" wrapText="1"/>
    </xf>
    <xf numFmtId="170" fontId="33" fillId="0" borderId="0" xfId="0" applyNumberFormat="1" applyFont="1">
      <alignment horizontal="left" vertical="top" wrapText="1"/>
    </xf>
    <xf numFmtId="170" fontId="33" fillId="0" borderId="0" xfId="0" applyNumberFormat="1" applyFont="1" applyBorder="1">
      <alignment horizontal="left" vertical="top" wrapText="1"/>
    </xf>
    <xf numFmtId="0" fontId="14" fillId="0" borderId="3" xfId="0" applyFont="1" applyBorder="1" applyAlignment="1"/>
    <xf numFmtId="0" fontId="4" fillId="0" borderId="0" xfId="0" applyFont="1" applyBorder="1" applyAlignment="1">
      <alignment horizontal="right"/>
    </xf>
    <xf numFmtId="0" fontId="14" fillId="0" borderId="4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12" fillId="0" borderId="7" xfId="0" quotePrefix="1" applyFont="1" applyBorder="1" applyAlignment="1">
      <alignment horizontal="left" vertical="center"/>
    </xf>
    <xf numFmtId="193" fontId="4" fillId="0" borderId="13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170" fontId="4" fillId="0" borderId="0" xfId="0" applyNumberFormat="1" applyFont="1" applyBorder="1" applyAlignment="1">
      <alignment vertical="center"/>
    </xf>
    <xf numFmtId="170" fontId="4" fillId="0" borderId="2" xfId="0" applyNumberFormat="1" applyFont="1" applyBorder="1" applyAlignment="1">
      <alignment vertical="center"/>
    </xf>
    <xf numFmtId="0" fontId="15" fillId="0" borderId="7" xfId="0" quotePrefix="1" applyFont="1" applyBorder="1" applyAlignment="1">
      <alignment horizontal="left" vertical="center"/>
    </xf>
    <xf numFmtId="170" fontId="14" fillId="0" borderId="0" xfId="0" applyNumberFormat="1" applyFont="1" applyBorder="1" applyAlignment="1">
      <alignment vertical="center"/>
    </xf>
    <xf numFmtId="170" fontId="14" fillId="0" borderId="2" xfId="0" applyNumberFormat="1" applyFont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3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70" fontId="4" fillId="0" borderId="5" xfId="0" applyNumberFormat="1" applyFont="1" applyBorder="1" applyAlignment="1">
      <alignment vertical="center"/>
    </xf>
    <xf numFmtId="170" fontId="4" fillId="0" borderId="6" xfId="0" applyNumberFormat="1" applyFont="1" applyBorder="1" applyAlignment="1">
      <alignment vertical="center"/>
    </xf>
    <xf numFmtId="0" fontId="12" fillId="0" borderId="16" xfId="0" quotePrefix="1" applyFont="1" applyBorder="1" applyAlignment="1">
      <alignment horizontal="left" vertical="center"/>
    </xf>
    <xf numFmtId="170" fontId="4" fillId="0" borderId="3" xfId="0" applyNumberFormat="1" applyFont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170" fontId="14" fillId="0" borderId="13" xfId="0" applyNumberFormat="1" applyFont="1" applyBorder="1" applyAlignment="1">
      <alignment vertical="center"/>
    </xf>
    <xf numFmtId="0" fontId="16" fillId="0" borderId="7" xfId="0" quotePrefix="1" applyFont="1" applyBorder="1" applyAlignment="1">
      <alignment horizontal="left" vertical="center"/>
    </xf>
    <xf numFmtId="170" fontId="17" fillId="0" borderId="0" xfId="0" applyNumberFormat="1" applyFont="1" applyBorder="1" applyAlignment="1">
      <alignment vertical="center"/>
    </xf>
    <xf numFmtId="170" fontId="17" fillId="0" borderId="2" xfId="0" applyNumberFormat="1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171" fontId="4" fillId="0" borderId="5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 vertical="center"/>
    </xf>
    <xf numFmtId="0" fontId="4" fillId="0" borderId="0" xfId="0" quotePrefix="1" applyFont="1" applyAlignment="1">
      <alignment horizontal="lef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7" xfId="0" quotePrefix="1" applyFont="1" applyBorder="1" applyAlignment="1">
      <alignment horizontal="left"/>
    </xf>
    <xf numFmtId="194" fontId="4" fillId="0" borderId="0" xfId="0" applyNumberFormat="1" applyFont="1" applyFill="1" applyBorder="1" applyAlignment="1">
      <alignment horizontal="right"/>
    </xf>
    <xf numFmtId="0" fontId="33" fillId="0" borderId="2" xfId="0" applyFont="1" applyBorder="1">
      <alignment horizontal="left" vertical="top" wrapText="1"/>
    </xf>
    <xf numFmtId="195" fontId="4" fillId="0" borderId="0" xfId="0" applyNumberFormat="1" applyFont="1" applyFill="1" applyBorder="1" applyAlignment="1"/>
    <xf numFmtId="195" fontId="4" fillId="0" borderId="2" xfId="0" applyNumberFormat="1" applyFont="1" applyFill="1" applyBorder="1" applyAlignment="1"/>
    <xf numFmtId="195" fontId="14" fillId="0" borderId="0" xfId="0" applyNumberFormat="1" applyFont="1" applyFill="1" applyBorder="1" applyAlignment="1">
      <alignment horizontal="right"/>
    </xf>
    <xf numFmtId="195" fontId="14" fillId="0" borderId="2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95" fontId="4" fillId="0" borderId="2" xfId="0" applyNumberFormat="1" applyFont="1" applyFill="1" applyBorder="1" applyAlignment="1">
      <alignment horizontal="right"/>
    </xf>
    <xf numFmtId="0" fontId="17" fillId="0" borderId="7" xfId="0" quotePrefix="1" applyFont="1" applyBorder="1" applyAlignment="1">
      <alignment horizontal="left"/>
    </xf>
    <xf numFmtId="195" fontId="17" fillId="0" borderId="0" xfId="0" applyNumberFormat="1" applyFont="1" applyFill="1" applyBorder="1" applyAlignment="1">
      <alignment horizontal="right"/>
    </xf>
    <xf numFmtId="195" fontId="17" fillId="0" borderId="2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>
      <alignment horizontal="right"/>
    </xf>
    <xf numFmtId="195" fontId="42" fillId="0" borderId="3" xfId="0" applyNumberFormat="1" applyFont="1" applyFill="1" applyBorder="1" applyAlignment="1">
      <alignment horizontal="right"/>
    </xf>
    <xf numFmtId="195" fontId="42" fillId="0" borderId="11" xfId="0" applyNumberFormat="1" applyFont="1" applyFill="1" applyBorder="1" applyAlignment="1">
      <alignment horizontal="right"/>
    </xf>
    <xf numFmtId="195" fontId="4" fillId="0" borderId="5" xfId="0" applyNumberFormat="1" applyFont="1" applyFill="1" applyBorder="1" applyAlignment="1">
      <alignment horizontal="right" vertical="center"/>
    </xf>
    <xf numFmtId="195" fontId="4" fillId="0" borderId="6" xfId="0" applyNumberFormat="1" applyFont="1" applyFill="1" applyBorder="1" applyAlignment="1">
      <alignment horizontal="right" vertical="center"/>
    </xf>
    <xf numFmtId="195" fontId="41" fillId="0" borderId="0" xfId="0" applyNumberFormat="1" applyFont="1" applyFill="1" applyBorder="1" applyAlignment="1">
      <alignment horizontal="right"/>
    </xf>
    <xf numFmtId="195" fontId="41" fillId="0" borderId="2" xfId="0" applyNumberFormat="1" applyFont="1" applyFill="1" applyBorder="1" applyAlignment="1">
      <alignment horizontal="right"/>
    </xf>
    <xf numFmtId="0" fontId="14" fillId="0" borderId="7" xfId="0" applyFont="1" applyBorder="1" applyAlignment="1">
      <alignment horizontal="left" vertical="center"/>
    </xf>
    <xf numFmtId="0" fontId="14" fillId="0" borderId="7" xfId="0" quotePrefix="1" applyFont="1" applyBorder="1" applyAlignment="1">
      <alignment horizontal="left" vertical="center"/>
    </xf>
    <xf numFmtId="195" fontId="14" fillId="0" borderId="3" xfId="0" applyNumberFormat="1" applyFont="1" applyFill="1" applyBorder="1" applyAlignment="1">
      <alignment horizontal="right"/>
    </xf>
    <xf numFmtId="195" fontId="14" fillId="0" borderId="11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95" fontId="4" fillId="0" borderId="5" xfId="0" applyNumberFormat="1" applyFont="1" applyFill="1" applyBorder="1" applyAlignment="1">
      <alignment vertical="center"/>
    </xf>
    <xf numFmtId="195" fontId="4" fillId="0" borderId="6" xfId="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ill="1">
      <alignment horizontal="left" vertical="top" wrapText="1"/>
    </xf>
    <xf numFmtId="0" fontId="18" fillId="0" borderId="7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0" fillId="0" borderId="3" xfId="0" applyBorder="1">
      <alignment horizontal="left" vertical="top" wrapText="1"/>
    </xf>
    <xf numFmtId="0" fontId="28" fillId="0" borderId="0" xfId="0" quotePrefix="1" applyFont="1" applyAlignment="1">
      <alignment horizontal="left"/>
    </xf>
    <xf numFmtId="0" fontId="24" fillId="0" borderId="16" xfId="0" applyFont="1" applyBorder="1" applyAlignment="1">
      <alignment horizontal="center" vertical="center"/>
    </xf>
    <xf numFmtId="0" fontId="14" fillId="0" borderId="7" xfId="0" applyFont="1" applyBorder="1">
      <alignment horizontal="left" vertical="top" wrapText="1"/>
    </xf>
    <xf numFmtId="1" fontId="18" fillId="0" borderId="0" xfId="0" applyNumberFormat="1" applyFont="1">
      <alignment horizontal="left" vertical="top" wrapText="1"/>
    </xf>
    <xf numFmtId="0" fontId="0" fillId="0" borderId="0" xfId="0" quotePrefix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7" xfId="0" applyBorder="1">
      <alignment horizontal="left" vertical="top" wrapText="1"/>
    </xf>
    <xf numFmtId="0" fontId="14" fillId="0" borderId="13" xfId="0" applyFont="1" applyBorder="1" applyAlignment="1">
      <alignment horizontal="centerContinuous"/>
    </xf>
    <xf numFmtId="0" fontId="14" fillId="0" borderId="13" xfId="0" applyFont="1" applyBorder="1" applyAlignment="1">
      <alignment horizontal="left" wrapText="1"/>
    </xf>
    <xf numFmtId="0" fontId="0" fillId="0" borderId="13" xfId="0" applyBorder="1">
      <alignment horizontal="left" vertical="top" wrapText="1"/>
    </xf>
    <xf numFmtId="197" fontId="14" fillId="0" borderId="0" xfId="0" applyNumberFormat="1" applyFont="1" applyBorder="1" applyAlignment="1"/>
    <xf numFmtId="197" fontId="14" fillId="0" borderId="0" xfId="0" applyNumberFormat="1" applyFont="1" applyAlignment="1"/>
    <xf numFmtId="197" fontId="14" fillId="0" borderId="0" xfId="0" applyNumberFormat="1" applyFont="1" applyFill="1" applyBorder="1" applyAlignment="1"/>
    <xf numFmtId="197" fontId="14" fillId="0" borderId="2" xfId="0" applyNumberFormat="1" applyFont="1" applyFill="1" applyBorder="1" applyAlignment="1"/>
    <xf numFmtId="0" fontId="18" fillId="0" borderId="7" xfId="0" quotePrefix="1" applyFont="1" applyBorder="1" applyAlignment="1">
      <alignment horizontal="left" wrapText="1"/>
    </xf>
    <xf numFmtId="0" fontId="18" fillId="0" borderId="7" xfId="0" quotePrefix="1" applyFont="1" applyBorder="1" applyAlignment="1">
      <alignment horizontal="left"/>
    </xf>
    <xf numFmtId="197" fontId="14" fillId="0" borderId="3" xfId="0" applyNumberFormat="1" applyFont="1" applyBorder="1" applyAlignment="1"/>
    <xf numFmtId="197" fontId="14" fillId="0" borderId="3" xfId="0" applyNumberFormat="1" applyFont="1" applyFill="1" applyBorder="1" applyAlignment="1"/>
    <xf numFmtId="197" fontId="14" fillId="0" borderId="11" xfId="0" applyNumberFormat="1" applyFont="1" applyFill="1" applyBorder="1" applyAlignment="1"/>
    <xf numFmtId="0" fontId="1" fillId="0" borderId="0" xfId="0" applyFont="1">
      <alignment horizontal="left" vertical="top" wrapText="1"/>
    </xf>
    <xf numFmtId="0" fontId="0" fillId="0" borderId="0" xfId="0" applyAlignment="1">
      <alignment vertical="top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165" fontId="4" fillId="0" borderId="12" xfId="0" applyNumberFormat="1" applyFont="1" applyFill="1" applyBorder="1" applyAlignment="1"/>
    <xf numFmtId="165" fontId="4" fillId="0" borderId="14" xfId="0" applyNumberFormat="1" applyFont="1" applyFill="1" applyBorder="1" applyAlignment="1"/>
    <xf numFmtId="165" fontId="4" fillId="0" borderId="13" xfId="0" applyNumberFormat="1" applyFont="1" applyFill="1" applyBorder="1" applyAlignment="1"/>
    <xf numFmtId="165" fontId="4" fillId="0" borderId="13" xfId="0" applyNumberFormat="1" applyFont="1" applyBorder="1" applyAlignment="1"/>
    <xf numFmtId="165" fontId="4" fillId="0" borderId="14" xfId="0" applyNumberFormat="1" applyFont="1" applyBorder="1" applyAlignment="1"/>
    <xf numFmtId="0" fontId="14" fillId="0" borderId="7" xfId="0" applyFont="1" applyFill="1" applyBorder="1" applyAlignment="1">
      <alignment horizontal="left" wrapText="1"/>
    </xf>
    <xf numFmtId="165" fontId="14" fillId="0" borderId="8" xfId="0" applyNumberFormat="1" applyFont="1" applyFill="1" applyBorder="1" applyAlignment="1"/>
    <xf numFmtId="165" fontId="14" fillId="0" borderId="2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165" fontId="4" fillId="0" borderId="8" xfId="0" applyNumberFormat="1" applyFont="1" applyFill="1" applyBorder="1" applyAlignment="1"/>
    <xf numFmtId="165" fontId="4" fillId="0" borderId="2" xfId="0" applyNumberFormat="1" applyFont="1" applyFill="1" applyBorder="1" applyAlignment="1"/>
    <xf numFmtId="165" fontId="4" fillId="0" borderId="0" xfId="0" applyNumberFormat="1" applyFont="1" applyFill="1" applyBorder="1" applyAlignment="1"/>
    <xf numFmtId="165" fontId="14" fillId="0" borderId="10" xfId="0" applyNumberFormat="1" applyFont="1" applyFill="1" applyBorder="1" applyAlignment="1"/>
    <xf numFmtId="165" fontId="14" fillId="0" borderId="11" xfId="0" applyNumberFormat="1" applyFont="1" applyFill="1" applyBorder="1" applyAlignment="1"/>
    <xf numFmtId="165" fontId="14" fillId="0" borderId="3" xfId="0" applyNumberFormat="1" applyFont="1" applyFill="1" applyBorder="1" applyAlignment="1"/>
    <xf numFmtId="0" fontId="4" fillId="0" borderId="16" xfId="0" applyFont="1" applyFill="1" applyBorder="1" applyAlignment="1">
      <alignment horizontal="left"/>
    </xf>
    <xf numFmtId="165" fontId="4" fillId="0" borderId="10" xfId="0" applyNumberFormat="1" applyFont="1" applyFill="1" applyBorder="1" applyAlignment="1"/>
    <xf numFmtId="165" fontId="4" fillId="0" borderId="11" xfId="0" applyNumberFormat="1" applyFont="1" applyFill="1" applyBorder="1" applyAlignment="1"/>
    <xf numFmtId="165" fontId="4" fillId="0" borderId="3" xfId="0" applyNumberFormat="1" applyFont="1" applyFill="1" applyBorder="1" applyAlignment="1"/>
    <xf numFmtId="165" fontId="4" fillId="0" borderId="15" xfId="0" applyNumberFormat="1" applyFont="1" applyFill="1" applyBorder="1" applyAlignment="1"/>
    <xf numFmtId="165" fontId="4" fillId="0" borderId="6" xfId="0" applyNumberFormat="1" applyFont="1" applyFill="1" applyBorder="1" applyAlignment="1"/>
    <xf numFmtId="0" fontId="34" fillId="0" borderId="0" xfId="0" applyFont="1" applyFill="1">
      <alignment horizontal="left" vertical="top" wrapText="1"/>
    </xf>
    <xf numFmtId="0" fontId="25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165" fontId="0" fillId="0" borderId="0" xfId="0" applyNumberFormat="1">
      <alignment horizontal="left" vertical="top" wrapText="1"/>
    </xf>
    <xf numFmtId="165" fontId="4" fillId="0" borderId="0" xfId="0" applyNumberFormat="1" applyFont="1" applyBorder="1" applyAlignment="1"/>
    <xf numFmtId="165" fontId="4" fillId="0" borderId="3" xfId="0" applyNumberFormat="1" applyFont="1" applyBorder="1" applyAlignment="1"/>
    <xf numFmtId="165" fontId="4" fillId="0" borderId="11" xfId="0" applyNumberFormat="1" applyFont="1" applyBorder="1" applyAlignment="1"/>
    <xf numFmtId="165" fontId="4" fillId="0" borderId="6" xfId="0" applyNumberFormat="1" applyFont="1" applyBorder="1" applyAlignment="1"/>
    <xf numFmtId="3" fontId="28" fillId="0" borderId="0" xfId="0" quotePrefix="1" applyNumberFormat="1" applyFont="1" applyAlignment="1">
      <alignment horizontal="left"/>
    </xf>
    <xf numFmtId="3" fontId="18" fillId="0" borderId="0" xfId="0" applyNumberFormat="1" applyFont="1">
      <alignment horizontal="left" vertical="top" wrapText="1"/>
    </xf>
    <xf numFmtId="3" fontId="0" fillId="0" borderId="0" xfId="0" applyNumberFormat="1">
      <alignment horizontal="left" vertical="top" wrapText="1"/>
    </xf>
    <xf numFmtId="3" fontId="4" fillId="0" borderId="4" xfId="0" applyNumberFormat="1" applyFont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165" fontId="14" fillId="0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 wrapText="1"/>
    </xf>
    <xf numFmtId="165" fontId="4" fillId="0" borderId="8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center"/>
    </xf>
    <xf numFmtId="165" fontId="4" fillId="0" borderId="5" xfId="0" applyNumberFormat="1" applyFont="1" applyBorder="1" applyAlignment="1"/>
    <xf numFmtId="3" fontId="4" fillId="0" borderId="0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quotePrefix="1" applyFont="1" applyBorder="1" applyAlignment="1">
      <alignment horizontal="left"/>
    </xf>
    <xf numFmtId="165" fontId="4" fillId="0" borderId="4" xfId="0" applyNumberFormat="1" applyFont="1" applyBorder="1" applyAlignment="1"/>
    <xf numFmtId="0" fontId="14" fillId="0" borderId="8" xfId="0" quotePrefix="1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vertical="top"/>
    </xf>
    <xf numFmtId="165" fontId="14" fillId="0" borderId="2" xfId="0" applyNumberFormat="1" applyFont="1" applyFill="1" applyBorder="1" applyAlignment="1">
      <alignment vertical="top"/>
    </xf>
    <xf numFmtId="0" fontId="14" fillId="0" borderId="8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165" fontId="33" fillId="0" borderId="7" xfId="0" applyNumberFormat="1" applyFont="1" applyFill="1" applyBorder="1" applyAlignment="1">
      <alignment vertical="top"/>
    </xf>
    <xf numFmtId="165" fontId="33" fillId="0" borderId="2" xfId="0" applyNumberFormat="1" applyFont="1" applyFill="1" applyBorder="1" applyAlignment="1">
      <alignment vertical="top"/>
    </xf>
    <xf numFmtId="0" fontId="33" fillId="0" borderId="7" xfId="0" applyFont="1" applyBorder="1">
      <alignment horizontal="left" vertical="top" wrapText="1"/>
    </xf>
    <xf numFmtId="0" fontId="0" fillId="0" borderId="9" xfId="0" applyFill="1" applyBorder="1">
      <alignment horizontal="left" vertical="top" wrapText="1"/>
    </xf>
    <xf numFmtId="165" fontId="4" fillId="0" borderId="4" xfId="0" applyNumberFormat="1" applyFont="1" applyBorder="1" applyAlignment="1">
      <alignment horizontal="center"/>
    </xf>
    <xf numFmtId="3" fontId="14" fillId="0" borderId="8" xfId="0" applyNumberFormat="1" applyFont="1" applyBorder="1" applyAlignment="1"/>
    <xf numFmtId="3" fontId="14" fillId="0" borderId="8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0" fontId="33" fillId="0" borderId="8" xfId="0" applyNumberFormat="1" applyFont="1" applyBorder="1" applyAlignment="1">
      <alignment horizontal="center"/>
    </xf>
    <xf numFmtId="0" fontId="33" fillId="0" borderId="7" xfId="0" applyNumberFormat="1" applyFont="1" applyBorder="1" applyAlignment="1">
      <alignment horizontal="center"/>
    </xf>
    <xf numFmtId="0" fontId="33" fillId="0" borderId="7" xfId="0" applyNumberFormat="1" applyFont="1" applyFill="1" applyBorder="1" applyAlignment="1">
      <alignment horizontal="center"/>
    </xf>
    <xf numFmtId="3" fontId="17" fillId="0" borderId="8" xfId="0" applyNumberFormat="1" applyFont="1" applyBorder="1" applyAlignment="1"/>
    <xf numFmtId="3" fontId="14" fillId="0" borderId="8" xfId="0" applyNumberFormat="1" applyFont="1" applyBorder="1" applyAlignment="1">
      <alignment wrapText="1"/>
    </xf>
    <xf numFmtId="3" fontId="14" fillId="0" borderId="9" xfId="0" applyNumberFormat="1" applyFont="1" applyFill="1" applyBorder="1" applyAlignment="1">
      <alignment horizontal="center"/>
    </xf>
    <xf numFmtId="165" fontId="12" fillId="0" borderId="16" xfId="0" applyNumberFormat="1" applyFont="1" applyBorder="1" applyAlignment="1">
      <alignment horizontal="center" vertical="top"/>
    </xf>
    <xf numFmtId="0" fontId="33" fillId="0" borderId="11" xfId="0" applyFont="1" applyFill="1" applyBorder="1">
      <alignment horizontal="left" vertical="top" wrapText="1"/>
    </xf>
    <xf numFmtId="0" fontId="31" fillId="0" borderId="0" xfId="0" applyFont="1" applyAlignment="1">
      <alignment horizontal="center" vertical="top" wrapText="1"/>
    </xf>
    <xf numFmtId="1" fontId="31" fillId="0" borderId="0" xfId="0" applyNumberFormat="1" applyFo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4" xfId="0" applyFont="1" applyBorder="1">
      <alignment horizontal="left" vertical="top" wrapText="1"/>
    </xf>
    <xf numFmtId="0" fontId="24" fillId="0" borderId="15" xfId="0" applyFont="1" applyBorder="1" applyAlignment="1">
      <alignment horizontal="centerContinuous" vertical="center"/>
    </xf>
    <xf numFmtId="0" fontId="24" fillId="0" borderId="5" xfId="0" applyFont="1" applyBorder="1" applyAlignment="1">
      <alignment horizontal="centerContinuous" vertical="center"/>
    </xf>
    <xf numFmtId="0" fontId="24" fillId="0" borderId="6" xfId="0" applyFont="1" applyBorder="1" applyAlignment="1">
      <alignment horizontal="centerContinuous" vertical="center"/>
    </xf>
    <xf numFmtId="1" fontId="24" fillId="0" borderId="6" xfId="0" applyNumberFormat="1" applyFont="1" applyBorder="1" applyAlignment="1">
      <alignment horizontal="centerContinuous" vertical="center"/>
    </xf>
    <xf numFmtId="0" fontId="43" fillId="0" borderId="5" xfId="0" applyFont="1" applyBorder="1">
      <alignment horizontal="left" vertical="top" wrapText="1"/>
    </xf>
    <xf numFmtId="0" fontId="18" fillId="0" borderId="7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top"/>
    </xf>
    <xf numFmtId="1" fontId="18" fillId="0" borderId="1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 wrapText="1"/>
    </xf>
    <xf numFmtId="170" fontId="14" fillId="0" borderId="13" xfId="0" applyNumberFormat="1" applyFont="1" applyBorder="1" applyAlignment="1">
      <alignment horizontal="center" wrapText="1"/>
    </xf>
    <xf numFmtId="182" fontId="14" fillId="0" borderId="13" xfId="0" applyNumberFormat="1" applyFont="1" applyBorder="1" applyAlignment="1">
      <alignment horizontal="center" wrapText="1"/>
    </xf>
    <xf numFmtId="198" fontId="14" fillId="0" borderId="14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wrapText="1"/>
    </xf>
    <xf numFmtId="3" fontId="14" fillId="0" borderId="13" xfId="0" applyNumberFormat="1" applyFont="1" applyFill="1" applyBorder="1" applyAlignment="1">
      <alignment horizontal="center" wrapText="1"/>
    </xf>
    <xf numFmtId="170" fontId="14" fillId="0" borderId="13" xfId="0" applyNumberFormat="1" applyFont="1" applyFill="1" applyBorder="1" applyAlignment="1">
      <alignment horizontal="center" wrapText="1"/>
    </xf>
    <xf numFmtId="198" fontId="14" fillId="0" borderId="14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 wrapText="1"/>
    </xf>
    <xf numFmtId="198" fontId="14" fillId="0" borderId="2" xfId="0" applyNumberFormat="1" applyFont="1" applyBorder="1" applyAlignment="1">
      <alignment horizontal="center"/>
    </xf>
    <xf numFmtId="3" fontId="14" fillId="0" borderId="8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198" fontId="14" fillId="0" borderId="2" xfId="0" applyNumberFormat="1" applyFont="1" applyFill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70" fontId="14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left" wrapText="1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/>
    </xf>
    <xf numFmtId="0" fontId="33" fillId="0" borderId="11" xfId="0" applyFont="1" applyBorder="1">
      <alignment horizontal="left" vertical="top" wrapText="1"/>
    </xf>
    <xf numFmtId="198" fontId="14" fillId="0" borderId="11" xfId="0" applyNumberFormat="1" applyFont="1" applyBorder="1" applyAlignment="1">
      <alignment horizontal="center"/>
    </xf>
    <xf numFmtId="0" fontId="8" fillId="0" borderId="8" xfId="0" applyFont="1" applyFill="1" applyBorder="1">
      <alignment horizontal="left" vertical="top" wrapText="1"/>
    </xf>
    <xf numFmtId="0" fontId="8" fillId="0" borderId="0" xfId="0" applyFont="1" applyFill="1" applyBorder="1">
      <alignment horizontal="left" vertical="top" wrapText="1"/>
    </xf>
    <xf numFmtId="0" fontId="8" fillId="0" borderId="2" xfId="0" applyFont="1" applyFill="1" applyBorder="1">
      <alignment horizontal="left" vertical="top" wrapText="1"/>
    </xf>
    <xf numFmtId="165" fontId="24" fillId="0" borderId="15" xfId="0" applyNumberFormat="1" applyFont="1" applyBorder="1" applyAlignment="1">
      <alignment horizontal="center" vertical="center"/>
    </xf>
    <xf numFmtId="165" fontId="24" fillId="0" borderId="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170" fontId="24" fillId="0" borderId="5" xfId="0" applyNumberFormat="1" applyFont="1" applyBorder="1" applyAlignment="1">
      <alignment horizontal="center" vertical="center"/>
    </xf>
    <xf numFmtId="198" fontId="24" fillId="0" borderId="6" xfId="0" applyNumberFormat="1" applyFont="1" applyBorder="1" applyAlignment="1">
      <alignment horizontal="center" vertical="center"/>
    </xf>
    <xf numFmtId="170" fontId="24" fillId="0" borderId="6" xfId="0" applyNumberFormat="1" applyFont="1" applyBorder="1" applyAlignment="1">
      <alignment horizontal="center" vertical="center"/>
    </xf>
    <xf numFmtId="170" fontId="24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Fill="1" applyBorder="1" applyAlignment="1">
      <alignment horizontal="center" vertical="center"/>
    </xf>
    <xf numFmtId="170" fontId="3" fillId="0" borderId="5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horizontal="right" vertical="center"/>
    </xf>
    <xf numFmtId="170" fontId="24" fillId="0" borderId="0" xfId="0" applyNumberFormat="1" applyFont="1" applyBorder="1" applyAlignment="1">
      <alignment horizontal="right" vertical="center"/>
    </xf>
    <xf numFmtId="170" fontId="24" fillId="0" borderId="0" xfId="0" applyNumberFormat="1" applyFont="1" applyBorder="1" applyAlignment="1">
      <alignment vertical="center"/>
    </xf>
    <xf numFmtId="198" fontId="2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top" wrapText="1"/>
    </xf>
    <xf numFmtId="3" fontId="14" fillId="0" borderId="14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8" fontId="14" fillId="0" borderId="0" xfId="0" applyNumberFormat="1" applyFont="1" applyFill="1" applyBorder="1" applyAlignment="1">
      <alignment horizontal="center"/>
    </xf>
    <xf numFmtId="198" fontId="14" fillId="0" borderId="11" xfId="0" applyNumberFormat="1" applyFont="1" applyFill="1" applyBorder="1" applyAlignment="1">
      <alignment horizontal="center"/>
    </xf>
    <xf numFmtId="0" fontId="19" fillId="0" borderId="0" xfId="2" quotePrefix="1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33" fillId="0" borderId="7" xfId="3" applyFont="1" applyBorder="1" applyAlignment="1">
      <alignment horizontal="center" vertical="center"/>
    </xf>
    <xf numFmtId="0" fontId="20" fillId="0" borderId="0" xfId="3" applyFont="1" applyAlignment="1">
      <alignment vertical="center" wrapText="1"/>
    </xf>
    <xf numFmtId="199" fontId="47" fillId="0" borderId="7" xfId="4" applyNumberFormat="1" applyFont="1" applyBorder="1" applyAlignment="1">
      <alignment vertical="center"/>
    </xf>
    <xf numFmtId="199" fontId="49" fillId="3" borderId="7" xfId="5" applyNumberFormat="1" applyFont="1" applyFill="1" applyBorder="1" applyAlignment="1">
      <alignment vertical="center"/>
    </xf>
    <xf numFmtId="199" fontId="49" fillId="0" borderId="7" xfId="5" applyNumberFormat="1" applyFont="1" applyBorder="1" applyAlignment="1">
      <alignment vertical="center"/>
    </xf>
    <xf numFmtId="0" fontId="33" fillId="0" borderId="7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47" fillId="0" borderId="7" xfId="3" applyFont="1" applyBorder="1" applyAlignment="1">
      <alignment vertical="center"/>
    </xf>
    <xf numFmtId="0" fontId="20" fillId="0" borderId="7" xfId="2" applyFont="1" applyBorder="1" applyAlignment="1">
      <alignment vertical="center"/>
    </xf>
    <xf numFmtId="199" fontId="47" fillId="0" borderId="9" xfId="4" applyNumberFormat="1" applyFont="1" applyBorder="1" applyAlignment="1">
      <alignment vertical="center"/>
    </xf>
    <xf numFmtId="199" fontId="50" fillId="0" borderId="16" xfId="4" applyNumberFormat="1" applyFont="1" applyBorder="1" applyAlignment="1">
      <alignment vertical="center"/>
    </xf>
    <xf numFmtId="3" fontId="50" fillId="0" borderId="16" xfId="4" applyNumberFormat="1" applyFont="1" applyBorder="1" applyAlignment="1">
      <alignment vertical="center"/>
    </xf>
    <xf numFmtId="3" fontId="51" fillId="3" borderId="16" xfId="5" applyNumberFormat="1" applyFont="1" applyFill="1" applyBorder="1" applyAlignment="1">
      <alignment vertical="center"/>
    </xf>
    <xf numFmtId="3" fontId="51" fillId="0" borderId="16" xfId="5" applyNumberFormat="1" applyFont="1" applyBorder="1" applyAlignment="1">
      <alignment vertical="center"/>
    </xf>
    <xf numFmtId="0" fontId="20" fillId="0" borderId="0" xfId="2" quotePrefix="1" applyFont="1" applyAlignment="1">
      <alignment horizontal="left" vertical="center"/>
    </xf>
    <xf numFmtId="168" fontId="20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167" fontId="20" fillId="0" borderId="2" xfId="0" applyNumberFormat="1" applyFont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9" fontId="4" fillId="0" borderId="14" xfId="0" applyNumberFormat="1" applyFont="1" applyBorder="1" applyAlignment="1">
      <alignment horizontal="center" wrapText="1"/>
    </xf>
    <xf numFmtId="172" fontId="20" fillId="0" borderId="14" xfId="0" applyNumberFormat="1" applyFont="1" applyBorder="1" applyAlignment="1">
      <alignment horizontal="center" vertical="center"/>
    </xf>
    <xf numFmtId="172" fontId="20" fillId="0" borderId="2" xfId="0" applyNumberFormat="1" applyFont="1" applyBorder="1" applyAlignment="1">
      <alignment horizontal="center" vertical="center"/>
    </xf>
    <xf numFmtId="172" fontId="20" fillId="0" borderId="11" xfId="0" applyNumberFormat="1" applyFont="1" applyBorder="1" applyAlignment="1">
      <alignment horizontal="center" vertical="center"/>
    </xf>
    <xf numFmtId="172" fontId="19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1" fillId="0" borderId="0" xfId="0" quotePrefix="1" applyFont="1" applyFill="1" applyAlignment="1">
      <alignment horizontal="left" vertical="top"/>
    </xf>
    <xf numFmtId="0" fontId="24" fillId="0" borderId="0" xfId="0" applyFont="1" applyFill="1" applyBorder="1">
      <alignment horizontal="left" vertical="top" wrapText="1"/>
    </xf>
    <xf numFmtId="0" fontId="18" fillId="0" borderId="0" xfId="0" applyFont="1" applyFill="1" applyBorder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14" xfId="0" applyFont="1" applyBorder="1">
      <alignment horizontal="left" vertical="top" wrapText="1"/>
    </xf>
    <xf numFmtId="0" fontId="24" fillId="0" borderId="5" xfId="0" applyNumberFormat="1" applyFont="1" applyBorder="1" applyAlignment="1">
      <alignment horizontal="center"/>
    </xf>
    <xf numFmtId="0" fontId="18" fillId="0" borderId="13" xfId="0" applyFont="1" applyBorder="1">
      <alignment horizontal="left" vertical="top" wrapText="1"/>
    </xf>
    <xf numFmtId="0" fontId="18" fillId="0" borderId="13" xfId="0" applyFont="1" applyFill="1" applyBorder="1">
      <alignment horizontal="left" vertical="top" wrapText="1"/>
    </xf>
    <xf numFmtId="0" fontId="18" fillId="0" borderId="2" xfId="0" applyFont="1" applyFill="1" applyBorder="1">
      <alignment horizontal="left" vertical="top" wrapText="1"/>
    </xf>
    <xf numFmtId="0" fontId="18" fillId="0" borderId="2" xfId="0" applyFont="1" applyBorder="1" applyAlignment="1">
      <alignment horizontal="left" wrapText="1"/>
    </xf>
    <xf numFmtId="195" fontId="18" fillId="0" borderId="0" xfId="0" applyNumberFormat="1" applyFont="1" applyFill="1" applyBorder="1" applyAlignment="1">
      <alignment horizontal="right"/>
    </xf>
    <xf numFmtId="195" fontId="18" fillId="0" borderId="2" xfId="0" applyNumberFormat="1" applyFont="1" applyFill="1" applyBorder="1" applyAlignment="1">
      <alignment horizontal="right"/>
    </xf>
    <xf numFmtId="196" fontId="18" fillId="0" borderId="0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left" wrapText="1"/>
    </xf>
    <xf numFmtId="195" fontId="24" fillId="0" borderId="5" xfId="0" applyNumberFormat="1" applyFont="1" applyFill="1" applyBorder="1" applyAlignment="1">
      <alignment horizontal="right"/>
    </xf>
    <xf numFmtId="195" fontId="24" fillId="0" borderId="6" xfId="0" applyNumberFormat="1" applyFont="1" applyFill="1" applyBorder="1" applyAlignment="1">
      <alignment horizontal="right"/>
    </xf>
    <xf numFmtId="200" fontId="1" fillId="0" borderId="13" xfId="96" applyNumberFormat="1" applyFill="1" applyBorder="1" applyAlignment="1">
      <alignment horizontal="center" vertical="top" wrapText="1"/>
    </xf>
    <xf numFmtId="200" fontId="1" fillId="0" borderId="0" xfId="96" applyNumberFormat="1" applyFill="1" applyBorder="1" applyAlignment="1">
      <alignment horizontal="center" vertical="top" wrapText="1"/>
    </xf>
    <xf numFmtId="0" fontId="24" fillId="0" borderId="0" xfId="0" quotePrefix="1" applyFont="1" applyAlignment="1">
      <alignment horizontal="left" vertical="top"/>
    </xf>
    <xf numFmtId="0" fontId="68" fillId="0" borderId="13" xfId="0" applyFont="1" applyBorder="1">
      <alignment horizontal="left" vertical="top" wrapText="1"/>
    </xf>
    <xf numFmtId="166" fontId="18" fillId="0" borderId="0" xfId="0" applyNumberFormat="1" applyFont="1" applyAlignment="1">
      <alignment horizontal="right" vertical="top" wrapText="1"/>
    </xf>
    <xf numFmtId="166" fontId="18" fillId="0" borderId="0" xfId="0" applyNumberFormat="1" applyFont="1" applyFill="1" applyBorder="1" applyAlignment="1">
      <alignment horizontal="right" vertical="top" wrapText="1"/>
    </xf>
    <xf numFmtId="166" fontId="18" fillId="0" borderId="0" xfId="0" applyNumberFormat="1" applyFont="1" applyFill="1" applyBorder="1">
      <alignment horizontal="left" vertical="top" wrapText="1"/>
    </xf>
    <xf numFmtId="0" fontId="14" fillId="0" borderId="0" xfId="0" quotePrefix="1" applyFont="1" applyAlignment="1">
      <alignment horizontal="left"/>
    </xf>
    <xf numFmtId="0" fontId="1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left" vertical="center" wrapText="1"/>
    </xf>
    <xf numFmtId="0" fontId="16" fillId="0" borderId="7" xfId="0" quotePrefix="1" applyFont="1" applyBorder="1" applyAlignment="1">
      <alignment horizontal="left" vertical="center" wrapText="1"/>
    </xf>
    <xf numFmtId="170" fontId="14" fillId="0" borderId="11" xfId="0" applyNumberFormat="1" applyFont="1" applyBorder="1" applyAlignment="1">
      <alignment vertical="center"/>
    </xf>
    <xf numFmtId="170" fontId="14" fillId="0" borderId="14" xfId="0" applyNumberFormat="1" applyFont="1" applyBorder="1" applyAlignment="1">
      <alignment vertical="center"/>
    </xf>
    <xf numFmtId="0" fontId="16" fillId="0" borderId="7" xfId="0" quotePrefix="1" applyFont="1" applyBorder="1" applyAlignment="1">
      <alignment horizontal="left"/>
    </xf>
    <xf numFmtId="170" fontId="17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0" fillId="0" borderId="0" xfId="0" applyFont="1" applyBorder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>
      <alignment horizontal="left" vertical="top" wrapText="1"/>
    </xf>
    <xf numFmtId="167" fontId="24" fillId="0" borderId="8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201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>
      <alignment horizontal="center"/>
    </xf>
    <xf numFmtId="167" fontId="18" fillId="0" borderId="8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201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7" fontId="18" fillId="0" borderId="2" xfId="0" applyNumberFormat="1" applyFont="1" applyFill="1" applyBorder="1" applyAlignment="1">
      <alignment horizontal="center"/>
    </xf>
    <xf numFmtId="202" fontId="24" fillId="0" borderId="0" xfId="0" applyNumberFormat="1" applyFont="1" applyFill="1" applyBorder="1" applyAlignment="1">
      <alignment horizontal="center"/>
    </xf>
    <xf numFmtId="202" fontId="24" fillId="0" borderId="2" xfId="0" applyNumberFormat="1" applyFont="1" applyFill="1" applyBorder="1" applyAlignment="1">
      <alignment horizontal="center"/>
    </xf>
    <xf numFmtId="4" fontId="0" fillId="0" borderId="0" xfId="1" applyFont="1" applyAlignment="1">
      <alignment horizontal="left" vertical="top" wrapText="1"/>
    </xf>
    <xf numFmtId="169" fontId="18" fillId="0" borderId="8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167" fontId="18" fillId="0" borderId="10" xfId="0" applyNumberFormat="1" applyFont="1" applyFill="1" applyBorder="1" applyAlignment="1">
      <alignment horizontal="center"/>
    </xf>
    <xf numFmtId="167" fontId="18" fillId="0" borderId="3" xfId="0" applyNumberFormat="1" applyFont="1" applyFill="1" applyBorder="1" applyAlignment="1">
      <alignment horizontal="center"/>
    </xf>
    <xf numFmtId="0" fontId="0" fillId="0" borderId="11" xfId="0" applyFont="1" applyBorder="1">
      <alignment horizontal="left" vertical="top" wrapText="1"/>
    </xf>
    <xf numFmtId="167" fontId="24" fillId="0" borderId="15" xfId="0" applyNumberFormat="1" applyFont="1" applyFill="1" applyBorder="1" applyAlignment="1">
      <alignment horizontal="center" vertical="center"/>
    </xf>
    <xf numFmtId="167" fontId="24" fillId="0" borderId="5" xfId="0" applyNumberFormat="1" applyFont="1" applyFill="1" applyBorder="1" applyAlignment="1">
      <alignment horizontal="center" vertical="center"/>
    </xf>
    <xf numFmtId="167" fontId="2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>
      <alignment horizontal="left" vertical="top" wrapText="1"/>
    </xf>
    <xf numFmtId="0" fontId="18" fillId="0" borderId="3" xfId="0" applyFont="1" applyFill="1" applyBorder="1" applyAlignment="1">
      <alignment vertical="top"/>
    </xf>
    <xf numFmtId="0" fontId="24" fillId="0" borderId="3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0" borderId="16" xfId="0" applyFont="1" applyBorder="1">
      <alignment horizontal="left" vertical="top" wrapText="1"/>
    </xf>
    <xf numFmtId="170" fontId="24" fillId="0" borderId="13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170" fontId="24" fillId="0" borderId="2" xfId="0" applyNumberFormat="1" applyFont="1" applyFill="1" applyBorder="1" applyAlignment="1">
      <alignment horizontal="center"/>
    </xf>
    <xf numFmtId="0" fontId="43" fillId="0" borderId="0" xfId="0" applyFont="1">
      <alignment horizontal="left" vertical="top" wrapText="1"/>
    </xf>
    <xf numFmtId="1" fontId="43" fillId="0" borderId="0" xfId="0" applyNumberFormat="1" applyFont="1">
      <alignment horizontal="left" vertical="top" wrapText="1"/>
    </xf>
    <xf numFmtId="170" fontId="18" fillId="0" borderId="0" xfId="0" applyNumberFormat="1" applyFont="1" applyFill="1" applyBorder="1" applyAlignment="1">
      <alignment horizontal="center"/>
    </xf>
    <xf numFmtId="203" fontId="18" fillId="0" borderId="0" xfId="0" applyNumberFormat="1" applyFont="1" applyFill="1" applyBorder="1" applyAlignment="1">
      <alignment horizontal="center"/>
    </xf>
    <xf numFmtId="3" fontId="18" fillId="0" borderId="0" xfId="96" applyNumberFormat="1" applyFont="1" applyFill="1" applyBorder="1" applyAlignment="1">
      <alignment horizontal="center" wrapText="1"/>
    </xf>
    <xf numFmtId="170" fontId="18" fillId="0" borderId="2" xfId="0" applyNumberFormat="1" applyFont="1" applyFill="1" applyBorder="1" applyAlignment="1">
      <alignment horizontal="center"/>
    </xf>
    <xf numFmtId="170" fontId="0" fillId="0" borderId="0" xfId="0" applyNumberFormat="1">
      <alignment horizontal="left" vertical="top" wrapText="1"/>
    </xf>
    <xf numFmtId="1" fontId="0" fillId="0" borderId="0" xfId="0" applyNumberFormat="1">
      <alignment horizontal="left" vertical="top" wrapText="1"/>
    </xf>
    <xf numFmtId="1" fontId="0" fillId="0" borderId="0" xfId="0" applyNumberFormat="1" applyFill="1">
      <alignment horizontal="left" vertical="top" wrapText="1"/>
    </xf>
    <xf numFmtId="170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11" xfId="0" applyBorder="1">
      <alignment horizontal="left" vertical="top" wrapText="1"/>
    </xf>
    <xf numFmtId="0" fontId="24" fillId="0" borderId="4" xfId="0" applyFont="1" applyBorder="1" applyAlignment="1">
      <alignment horizontal="left" wrapText="1"/>
    </xf>
    <xf numFmtId="170" fontId="1" fillId="0" borderId="3" xfId="0" applyNumberFormat="1" applyFont="1" applyFill="1" applyBorder="1" applyAlignment="1">
      <alignment horizontal="center" vertical="top"/>
    </xf>
    <xf numFmtId="170" fontId="18" fillId="0" borderId="3" xfId="0" applyNumberFormat="1" applyFont="1" applyFill="1" applyBorder="1" applyAlignment="1">
      <alignment horizontal="center" vertical="top"/>
    </xf>
    <xf numFmtId="170" fontId="18" fillId="0" borderId="0" xfId="0" applyNumberFormat="1" applyFont="1" applyFill="1" applyBorder="1" applyAlignment="1">
      <alignment horizontal="center" vertical="top"/>
    </xf>
    <xf numFmtId="0" fontId="24" fillId="0" borderId="16" xfId="0" applyFont="1" applyBorder="1" applyAlignment="1">
      <alignment horizontal="center" wrapText="1"/>
    </xf>
    <xf numFmtId="170" fontId="24" fillId="0" borderId="5" xfId="0" applyNumberFormat="1" applyFont="1" applyFill="1" applyBorder="1" applyAlignment="1">
      <alignment horizontal="center"/>
    </xf>
    <xf numFmtId="0" fontId="71" fillId="0" borderId="0" xfId="0" applyFont="1" applyAlignment="1">
      <alignment horizontal="left" vertical="top"/>
    </xf>
    <xf numFmtId="170" fontId="0" fillId="0" borderId="0" xfId="0" applyNumberFormat="1" applyFill="1">
      <alignment horizontal="left" vertical="top" wrapText="1"/>
    </xf>
    <xf numFmtId="170" fontId="0" fillId="0" borderId="2" xfId="0" applyNumberFormat="1" applyBorder="1">
      <alignment horizontal="left" vertical="top" wrapText="1"/>
    </xf>
    <xf numFmtId="3" fontId="18" fillId="0" borderId="0" xfId="0" applyNumberFormat="1" applyFont="1" applyFill="1" applyAlignment="1">
      <alignment horizontal="center" wrapText="1"/>
    </xf>
    <xf numFmtId="170" fontId="0" fillId="0" borderId="0" xfId="0" applyNumberFormat="1" applyFill="1" applyBorder="1">
      <alignment horizontal="left" vertical="top" wrapText="1"/>
    </xf>
    <xf numFmtId="171" fontId="0" fillId="0" borderId="0" xfId="0" applyNumberFormat="1" applyFill="1" applyBorder="1" applyAlignment="1">
      <alignment horizontal="right" vertical="top" wrapText="1"/>
    </xf>
    <xf numFmtId="0" fontId="18" fillId="0" borderId="4" xfId="0" applyFont="1" applyBorder="1" applyAlignment="1">
      <alignment horizontal="left" wrapText="1"/>
    </xf>
    <xf numFmtId="3" fontId="18" fillId="0" borderId="13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0" fontId="0" fillId="0" borderId="13" xfId="0" applyFill="1" applyBorder="1">
      <alignment horizontal="left" vertical="top" wrapText="1"/>
    </xf>
    <xf numFmtId="1" fontId="18" fillId="0" borderId="0" xfId="0" applyNumberFormat="1" applyFont="1" applyFill="1" applyBorder="1" applyAlignment="1">
      <alignment horizontal="center" wrapText="1"/>
    </xf>
    <xf numFmtId="1" fontId="18" fillId="0" borderId="2" xfId="0" applyNumberFormat="1" applyFont="1" applyFill="1" applyBorder="1" applyAlignment="1">
      <alignment horizontal="center" wrapText="1"/>
    </xf>
    <xf numFmtId="170" fontId="68" fillId="0" borderId="3" xfId="0" applyNumberFormat="1" applyFont="1" applyFill="1" applyBorder="1" applyAlignment="1"/>
    <xf numFmtId="170" fontId="68" fillId="0" borderId="0" xfId="0" applyNumberFormat="1" applyFont="1" applyFill="1" applyBorder="1" applyAlignment="1"/>
    <xf numFmtId="170" fontId="6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70" fontId="24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1" fontId="18" fillId="0" borderId="0" xfId="0" applyNumberFormat="1" applyFont="1" applyFill="1">
      <alignment horizontal="left" vertical="top" wrapText="1"/>
    </xf>
    <xf numFmtId="1" fontId="0" fillId="0" borderId="0" xfId="0" applyNumberFormat="1" applyFill="1" applyBorder="1">
      <alignment horizontal="left" vertical="top" wrapText="1"/>
    </xf>
    <xf numFmtId="204" fontId="0" fillId="0" borderId="0" xfId="0" applyNumberFormat="1" applyFill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24" fillId="0" borderId="0" xfId="0" quotePrefix="1" applyFont="1" applyAlignment="1">
      <alignment horizontal="left" wrapText="1"/>
    </xf>
    <xf numFmtId="0" fontId="24" fillId="0" borderId="3" xfId="0" applyFont="1" applyFill="1" applyBorder="1" applyAlignment="1"/>
    <xf numFmtId="0" fontId="24" fillId="0" borderId="0" xfId="0" applyFont="1" applyFill="1" applyBorder="1" applyAlignment="1"/>
    <xf numFmtId="0" fontId="24" fillId="0" borderId="16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07" fontId="14" fillId="0" borderId="13" xfId="0" applyNumberFormat="1" applyFont="1" applyFill="1" applyBorder="1" applyAlignment="1"/>
    <xf numFmtId="207" fontId="14" fillId="0" borderId="0" xfId="0" applyNumberFormat="1" applyFont="1" applyFill="1" applyBorder="1" applyAlignment="1"/>
    <xf numFmtId="207" fontId="14" fillId="0" borderId="2" xfId="0" applyNumberFormat="1" applyFont="1" applyFill="1" applyBorder="1" applyAlignment="1"/>
    <xf numFmtId="208" fontId="14" fillId="0" borderId="0" xfId="0" applyNumberFormat="1" applyFont="1" applyFill="1" applyBorder="1" applyAlignment="1"/>
    <xf numFmtId="208" fontId="14" fillId="0" borderId="2" xfId="0" applyNumberFormat="1" applyFont="1" applyFill="1" applyBorder="1" applyAlignment="1"/>
    <xf numFmtId="0" fontId="15" fillId="0" borderId="7" xfId="0" applyFont="1" applyBorder="1" applyAlignment="1">
      <alignment horizontal="left" wrapText="1"/>
    </xf>
    <xf numFmtId="207" fontId="17" fillId="0" borderId="0" xfId="0" applyNumberFormat="1" applyFont="1" applyFill="1" applyBorder="1" applyAlignment="1"/>
    <xf numFmtId="207" fontId="17" fillId="0" borderId="2" xfId="0" applyNumberFormat="1" applyFont="1" applyFill="1" applyBorder="1" applyAlignment="1"/>
    <xf numFmtId="0" fontId="72" fillId="0" borderId="0" xfId="0" applyFont="1" applyAlignment="1">
      <alignment horizontal="left" wrapText="1"/>
    </xf>
    <xf numFmtId="168" fontId="0" fillId="0" borderId="0" xfId="0" applyNumberFormat="1" applyAlignment="1">
      <alignment horizontal="left" wrapText="1"/>
    </xf>
    <xf numFmtId="0" fontId="15" fillId="0" borderId="7" xfId="0" quotePrefix="1" applyFont="1" applyBorder="1" applyAlignment="1">
      <alignment horizontal="left" wrapText="1"/>
    </xf>
    <xf numFmtId="207" fontId="14" fillId="0" borderId="3" xfId="0" applyNumberFormat="1" applyFont="1" applyFill="1" applyBorder="1" applyAlignment="1"/>
    <xf numFmtId="207" fontId="4" fillId="0" borderId="5" xfId="0" applyNumberFormat="1" applyFont="1" applyFill="1" applyBorder="1" applyAlignment="1"/>
    <xf numFmtId="207" fontId="4" fillId="0" borderId="6" xfId="0" applyNumberFormat="1" applyFont="1" applyFill="1" applyBorder="1" applyAlignment="1"/>
    <xf numFmtId="0" fontId="71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72" fillId="0" borderId="0" xfId="0" applyFont="1" applyFill="1" applyAlignment="1">
      <alignment horizontal="left" wrapText="1"/>
    </xf>
    <xf numFmtId="0" fontId="72" fillId="0" borderId="0" xfId="0" applyFont="1" applyBorder="1" applyAlignment="1">
      <alignment horizontal="left" wrapText="1"/>
    </xf>
    <xf numFmtId="207" fontId="4" fillId="0" borderId="3" xfId="0" applyNumberFormat="1" applyFont="1" applyFill="1" applyBorder="1" applyAlignment="1"/>
    <xf numFmtId="0" fontId="1" fillId="0" borderId="0" xfId="0" applyFont="1" applyFill="1" applyAlignment="1">
      <alignment horizontal="left" wrapText="1"/>
    </xf>
    <xf numFmtId="0" fontId="18" fillId="0" borderId="3" xfId="0" applyFont="1" applyFill="1" applyBorder="1" applyAlignment="1"/>
    <xf numFmtId="0" fontId="24" fillId="0" borderId="3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73" fillId="0" borderId="0" xfId="0" applyFont="1" applyAlignment="1">
      <alignment horizontal="left" wrapText="1"/>
    </xf>
    <xf numFmtId="0" fontId="28" fillId="0" borderId="0" xfId="0" quotePrefix="1" applyFont="1" applyFill="1" applyAlignment="1">
      <alignment horizontal="left"/>
    </xf>
    <xf numFmtId="0" fontId="24" fillId="0" borderId="0" xfId="0" applyFont="1" applyFill="1" applyAlignment="1" applyProtection="1">
      <alignment horizontal="center"/>
    </xf>
    <xf numFmtId="0" fontId="18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right"/>
    </xf>
    <xf numFmtId="0" fontId="4" fillId="0" borderId="16" xfId="0" applyFont="1" applyBorder="1" applyAlignment="1" applyProtection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left"/>
    </xf>
    <xf numFmtId="204" fontId="18" fillId="0" borderId="13" xfId="0" applyNumberFormat="1" applyFont="1" applyFill="1" applyBorder="1" applyAlignment="1"/>
    <xf numFmtId="204" fontId="18" fillId="0" borderId="14" xfId="0" applyNumberFormat="1" applyFont="1" applyFill="1" applyBorder="1" applyAlignment="1"/>
    <xf numFmtId="204" fontId="18" fillId="0" borderId="0" xfId="0" applyNumberFormat="1" applyFont="1" applyFill="1" applyBorder="1" applyAlignment="1"/>
    <xf numFmtId="204" fontId="18" fillId="0" borderId="2" xfId="0" applyNumberFormat="1" applyFont="1" applyFill="1" applyBorder="1" applyAlignment="1"/>
    <xf numFmtId="204" fontId="18" fillId="0" borderId="3" xfId="0" applyNumberFormat="1" applyFont="1" applyBorder="1" applyAlignment="1"/>
    <xf numFmtId="204" fontId="18" fillId="0" borderId="3" xfId="0" applyNumberFormat="1" applyFont="1" applyFill="1" applyBorder="1" applyAlignment="1"/>
    <xf numFmtId="204" fontId="18" fillId="0" borderId="11" xfId="0" applyNumberFormat="1" applyFont="1" applyFill="1" applyBorder="1" applyAlignment="1"/>
    <xf numFmtId="0" fontId="4" fillId="0" borderId="16" xfId="0" applyFont="1" applyBorder="1" applyAlignment="1" applyProtection="1">
      <alignment horizontal="left" vertical="center"/>
    </xf>
    <xf numFmtId="204" fontId="24" fillId="0" borderId="5" xfId="0" applyNumberFormat="1" applyFont="1" applyBorder="1" applyAlignment="1" applyProtection="1">
      <alignment vertical="center"/>
    </xf>
    <xf numFmtId="204" fontId="24" fillId="0" borderId="5" xfId="0" applyNumberFormat="1" applyFont="1" applyFill="1" applyBorder="1" applyAlignment="1" applyProtection="1">
      <alignment vertical="center"/>
    </xf>
    <xf numFmtId="204" fontId="24" fillId="0" borderId="6" xfId="0" applyNumberFormat="1" applyFont="1" applyFill="1" applyBorder="1" applyAlignment="1" applyProtection="1">
      <alignment vertical="center"/>
    </xf>
    <xf numFmtId="0" fontId="28" fillId="0" borderId="0" xfId="0" quotePrefix="1" applyFont="1" applyAlignment="1" applyProtection="1">
      <alignment horizontal="left"/>
    </xf>
    <xf numFmtId="204" fontId="24" fillId="0" borderId="0" xfId="0" applyNumberFormat="1" applyFont="1" applyAlignment="1">
      <alignment horizontal="center"/>
    </xf>
    <xf numFmtId="204" fontId="0" fillId="0" borderId="0" xfId="0" applyNumberFormat="1" applyFill="1" applyBorder="1" applyAlignment="1">
      <alignment horizontal="center" vertical="top" wrapText="1"/>
    </xf>
    <xf numFmtId="0" fontId="24" fillId="0" borderId="0" xfId="0" applyFont="1" applyAlignment="1" applyProtection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quotePrefix="1" applyFont="1" applyAlignment="1" applyProtection="1">
      <alignment horizontal="center"/>
    </xf>
    <xf numFmtId="0" fontId="14" fillId="0" borderId="4" xfId="0" applyFont="1" applyBorder="1" applyAlignment="1" applyProtection="1">
      <alignment horizontal="left"/>
    </xf>
    <xf numFmtId="204" fontId="18" fillId="0" borderId="0" xfId="0" applyNumberFormat="1" applyFont="1" applyBorder="1" applyAlignment="1"/>
    <xf numFmtId="1" fontId="18" fillId="0" borderId="0" xfId="0" applyNumberFormat="1" applyFont="1" applyFill="1" applyBorder="1" applyAlignment="1"/>
    <xf numFmtId="0" fontId="28" fillId="0" borderId="0" xfId="0" quotePrefix="1" applyFont="1" applyAlignment="1" applyProtection="1"/>
    <xf numFmtId="204" fontId="4" fillId="0" borderId="3" xfId="0" quotePrefix="1" applyNumberFormat="1" applyFont="1" applyFill="1" applyBorder="1" applyAlignment="1">
      <alignment horizontal="right"/>
    </xf>
    <xf numFmtId="204" fontId="18" fillId="0" borderId="13" xfId="0" applyNumberFormat="1" applyFont="1" applyFill="1" applyBorder="1" applyAlignment="1" applyProtection="1"/>
    <xf numFmtId="204" fontId="18" fillId="0" borderId="0" xfId="0" applyNumberFormat="1" applyFont="1" applyFill="1" applyBorder="1" applyAlignment="1" applyProtection="1"/>
    <xf numFmtId="204" fontId="18" fillId="0" borderId="3" xfId="0" applyNumberFormat="1" applyFont="1" applyBorder="1" applyAlignment="1" applyProtection="1"/>
    <xf numFmtId="204" fontId="18" fillId="0" borderId="3" xfId="0" applyNumberFormat="1" applyFont="1" applyFill="1" applyBorder="1" applyAlignment="1" applyProtection="1"/>
    <xf numFmtId="204" fontId="18" fillId="0" borderId="0" xfId="0" quotePrefix="1" applyNumberFormat="1" applyFont="1" applyAlignment="1">
      <alignment horizontal="left"/>
    </xf>
    <xf numFmtId="204" fontId="0" fillId="0" borderId="0" xfId="0" applyNumberFormat="1" applyFill="1" applyBorder="1">
      <alignment horizontal="left" vertical="top" wrapText="1"/>
    </xf>
    <xf numFmtId="0" fontId="20" fillId="0" borderId="3" xfId="0" applyNumberFormat="1" applyFont="1" applyBorder="1" applyAlignment="1">
      <alignment horizontal="center"/>
    </xf>
    <xf numFmtId="170" fontId="20" fillId="0" borderId="0" xfId="0" applyNumberFormat="1" applyFo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85" fontId="4" fillId="0" borderId="2" xfId="0" applyNumberFormat="1" applyFont="1" applyFill="1" applyBorder="1" applyAlignment="1">
      <alignment horizontal="center" wrapText="1"/>
    </xf>
    <xf numFmtId="185" fontId="14" fillId="0" borderId="2" xfId="0" applyNumberFormat="1" applyFont="1" applyFill="1" applyBorder="1" applyAlignment="1">
      <alignment horizontal="center" wrapText="1"/>
    </xf>
    <xf numFmtId="185" fontId="17" fillId="0" borderId="2" xfId="0" applyNumberFormat="1" applyFont="1" applyFill="1" applyBorder="1" applyAlignment="1">
      <alignment horizontal="center" wrapText="1"/>
    </xf>
    <xf numFmtId="186" fontId="14" fillId="0" borderId="2" xfId="0" applyNumberFormat="1" applyFont="1" applyFill="1" applyBorder="1" applyAlignment="1">
      <alignment horizontal="center" wrapText="1"/>
    </xf>
    <xf numFmtId="1" fontId="12" fillId="0" borderId="6" xfId="0" applyNumberFormat="1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1" fontId="24" fillId="0" borderId="6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24" fillId="0" borderId="15" xfId="0" applyNumberFormat="1" applyFont="1" applyBorder="1" applyAlignment="1">
      <alignment horizontal="center" vertical="center"/>
    </xf>
    <xf numFmtId="170" fontId="14" fillId="0" borderId="12" xfId="0" applyNumberFormat="1" applyFont="1" applyBorder="1" applyAlignment="1">
      <alignment horizontal="center" wrapText="1"/>
    </xf>
    <xf numFmtId="170" fontId="14" fillId="0" borderId="10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vertical="top" wrapText="1"/>
    </xf>
    <xf numFmtId="198" fontId="14" fillId="0" borderId="8" xfId="0" applyNumberFormat="1" applyFont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98" fontId="14" fillId="0" borderId="13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/>
    </xf>
    <xf numFmtId="3" fontId="33" fillId="0" borderId="3" xfId="0" applyNumberFormat="1" applyFont="1" applyFill="1" applyBorder="1" applyAlignment="1">
      <alignment horizontal="center" vertical="top" wrapText="1"/>
    </xf>
    <xf numFmtId="0" fontId="0" fillId="0" borderId="8" xfId="0" applyFill="1" applyBorder="1">
      <alignment horizontal="left" vertical="top" wrapText="1"/>
    </xf>
    <xf numFmtId="0" fontId="0" fillId="0" borderId="2" xfId="0" applyFill="1" applyBorder="1">
      <alignment horizontal="left" vertical="top" wrapText="1"/>
    </xf>
    <xf numFmtId="170" fontId="24" fillId="0" borderId="15" xfId="0" applyNumberFormat="1" applyFont="1" applyFill="1" applyBorder="1" applyAlignment="1">
      <alignment horizontal="center" vertical="center"/>
    </xf>
    <xf numFmtId="170" fontId="24" fillId="0" borderId="6" xfId="0" applyNumberFormat="1" applyFont="1" applyFill="1" applyBorder="1" applyAlignment="1">
      <alignment horizontal="center" vertical="center"/>
    </xf>
    <xf numFmtId="0" fontId="43" fillId="0" borderId="24" xfId="0" applyFont="1" applyFill="1" applyBorder="1">
      <alignment horizontal="left" vertical="top" wrapText="1"/>
    </xf>
    <xf numFmtId="0" fontId="43" fillId="0" borderId="25" xfId="0" applyFont="1" applyFill="1" applyBorder="1">
      <alignment horizontal="left" vertical="top" wrapText="1"/>
    </xf>
    <xf numFmtId="0" fontId="43" fillId="0" borderId="26" xfId="0" applyFont="1" applyFill="1" applyBorder="1">
      <alignment horizontal="left" vertical="top" wrapText="1"/>
    </xf>
    <xf numFmtId="0" fontId="43" fillId="0" borderId="27" xfId="0" applyFont="1" applyFill="1" applyBorder="1">
      <alignment horizontal="left" vertical="top" wrapText="1"/>
    </xf>
    <xf numFmtId="0" fontId="43" fillId="0" borderId="0" xfId="0" applyFont="1" applyFill="1" applyBorder="1">
      <alignment horizontal="left" vertical="top" wrapText="1"/>
    </xf>
    <xf numFmtId="0" fontId="43" fillId="0" borderId="28" xfId="0" applyFont="1" applyFill="1" applyBorder="1">
      <alignment horizontal="left" vertical="top" wrapText="1"/>
    </xf>
    <xf numFmtId="0" fontId="77" fillId="0" borderId="0" xfId="0" applyFont="1" applyFill="1" applyBorder="1" applyAlignment="1">
      <alignment wrapText="1"/>
    </xf>
    <xf numFmtId="0" fontId="78" fillId="0" borderId="0" xfId="0" applyFont="1" applyFill="1" applyBorder="1">
      <alignment horizontal="left" vertical="top" wrapText="1"/>
    </xf>
    <xf numFmtId="17" fontId="79" fillId="0" borderId="0" xfId="0" quotePrefix="1" applyNumberFormat="1" applyFont="1" applyFill="1" applyBorder="1" applyAlignment="1">
      <alignment horizontal="left"/>
    </xf>
    <xf numFmtId="0" fontId="79" fillId="0" borderId="0" xfId="0" applyFont="1" applyFill="1" applyBorder="1">
      <alignment horizontal="left" vertical="top" wrapText="1"/>
    </xf>
    <xf numFmtId="0" fontId="79" fillId="0" borderId="0" xfId="0" applyFont="1" applyFill="1">
      <alignment horizontal="left" vertical="top" wrapText="1"/>
    </xf>
    <xf numFmtId="17" fontId="3" fillId="0" borderId="0" xfId="0" applyNumberFormat="1" applyFont="1" applyFill="1" applyBorder="1" applyAlignment="1">
      <alignment horizontal="left"/>
    </xf>
    <xf numFmtId="0" fontId="43" fillId="0" borderId="29" xfId="0" applyFont="1" applyFill="1" applyBorder="1">
      <alignment horizontal="left" vertical="top" wrapText="1"/>
    </xf>
    <xf numFmtId="0" fontId="43" fillId="0" borderId="30" xfId="0" applyFont="1" applyFill="1" applyBorder="1">
      <alignment horizontal="left" vertical="top" wrapText="1"/>
    </xf>
    <xf numFmtId="0" fontId="43" fillId="0" borderId="31" xfId="0" applyFont="1" applyFill="1" applyBorder="1">
      <alignment horizontal="left" vertical="top" wrapText="1"/>
    </xf>
    <xf numFmtId="0" fontId="11" fillId="0" borderId="0" xfId="0" applyFont="1" applyFill="1">
      <alignment horizontal="left" vertical="top" wrapText="1"/>
    </xf>
    <xf numFmtId="0" fontId="81" fillId="0" borderId="0" xfId="0" applyFont="1" applyFill="1">
      <alignment horizontal="left" vertical="top" wrapText="1"/>
    </xf>
    <xf numFmtId="0" fontId="81" fillId="0" borderId="0" xfId="0" applyFont="1">
      <alignment horizontal="left" vertical="top" wrapText="1"/>
    </xf>
    <xf numFmtId="0" fontId="82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74" fillId="0" borderId="0" xfId="97">
      <alignment horizontal="left" vertical="top" wrapText="1"/>
    </xf>
    <xf numFmtId="0" fontId="10" fillId="0" borderId="0" xfId="0" applyFont="1" applyAlignment="1">
      <alignment horizontal="left"/>
    </xf>
    <xf numFmtId="0" fontId="14" fillId="0" borderId="0" xfId="0" applyNumberFormat="1" applyFont="1" applyBorder="1" applyAlignment="1"/>
    <xf numFmtId="190" fontId="14" fillId="0" borderId="8" xfId="0" applyNumberFormat="1" applyFont="1" applyBorder="1" applyAlignment="1"/>
    <xf numFmtId="165" fontId="14" fillId="0" borderId="0" xfId="0" applyNumberFormat="1" applyFont="1" applyBorder="1" applyAlignment="1"/>
    <xf numFmtId="165" fontId="14" fillId="0" borderId="2" xfId="0" applyNumberFormat="1" applyFont="1" applyBorder="1" applyAlignment="1"/>
    <xf numFmtId="189" fontId="14" fillId="0" borderId="8" xfId="0" applyNumberFormat="1" applyFont="1" applyBorder="1" applyAlignment="1"/>
    <xf numFmtId="189" fontId="14" fillId="0" borderId="0" xfId="0" applyNumberFormat="1" applyFont="1" applyBorder="1" applyAlignment="1"/>
    <xf numFmtId="165" fontId="4" fillId="0" borderId="8" xfId="0" applyNumberFormat="1" applyFont="1" applyBorder="1" applyAlignment="1"/>
    <xf numFmtId="165" fontId="4" fillId="0" borderId="2" xfId="0" applyNumberFormat="1" applyFont="1" applyBorder="1" applyAlignment="1"/>
    <xf numFmtId="165" fontId="14" fillId="0" borderId="8" xfId="0" applyNumberFormat="1" applyFont="1" applyBorder="1" applyAlignment="1"/>
    <xf numFmtId="190" fontId="14" fillId="0" borderId="3" xfId="0" applyNumberFormat="1" applyFont="1" applyBorder="1" applyAlignment="1"/>
    <xf numFmtId="165" fontId="14" fillId="0" borderId="3" xfId="0" applyNumberFormat="1" applyFont="1" applyBorder="1" applyAlignment="1"/>
    <xf numFmtId="165" fontId="14" fillId="0" borderId="11" xfId="0" applyNumberFormat="1" applyFont="1" applyBorder="1" applyAlignment="1"/>
    <xf numFmtId="0" fontId="83" fillId="0" borderId="0" xfId="97" applyFont="1">
      <alignment horizontal="left" vertical="top" wrapText="1"/>
    </xf>
    <xf numFmtId="0" fontId="84" fillId="0" borderId="0" xfId="0" applyFont="1" applyFill="1">
      <alignment horizontal="left" vertical="top" wrapText="1"/>
    </xf>
    <xf numFmtId="0" fontId="81" fillId="0" borderId="3" xfId="0" applyFont="1" applyFill="1" applyBorder="1" applyAlignment="1">
      <alignment horizontal="left"/>
    </xf>
    <xf numFmtId="3" fontId="81" fillId="0" borderId="3" xfId="0" applyNumberFormat="1" applyFont="1" applyFill="1" applyBorder="1" applyAlignment="1">
      <alignment horizontal="center"/>
    </xf>
    <xf numFmtId="0" fontId="81" fillId="0" borderId="3" xfId="0" applyFont="1" applyFill="1" applyBorder="1">
      <alignment horizontal="left" vertical="top" wrapText="1"/>
    </xf>
    <xf numFmtId="0" fontId="81" fillId="0" borderId="0" xfId="0" applyFont="1" applyFill="1" applyBorder="1">
      <alignment horizontal="left" vertical="top" wrapText="1"/>
    </xf>
    <xf numFmtId="0" fontId="84" fillId="0" borderId="0" xfId="0" applyFont="1" applyFill="1" applyBorder="1">
      <alignment horizontal="left" vertical="top" wrapText="1"/>
    </xf>
    <xf numFmtId="0" fontId="11" fillId="0" borderId="4" xfId="0" applyFont="1" applyFill="1" applyBorder="1" applyAlignment="1" applyProtection="1">
      <alignment horizontal="left"/>
    </xf>
    <xf numFmtId="3" fontId="11" fillId="0" borderId="15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left" vertical="center" wrapText="1"/>
    </xf>
    <xf numFmtId="0" fontId="81" fillId="0" borderId="9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1" fillId="0" borderId="7" xfId="0" applyFont="1" applyFill="1" applyBorder="1" applyAlignment="1">
      <alignment horizontal="left"/>
    </xf>
    <xf numFmtId="0" fontId="81" fillId="0" borderId="7" xfId="0" applyFont="1" applyFill="1" applyBorder="1" applyAlignment="1">
      <alignment horizontal="left" wrapText="1"/>
    </xf>
    <xf numFmtId="0" fontId="86" fillId="0" borderId="7" xfId="0" quotePrefix="1" applyFont="1" applyFill="1" applyBorder="1" applyAlignment="1">
      <alignment horizontal="left"/>
    </xf>
    <xf numFmtId="0" fontId="87" fillId="0" borderId="0" xfId="0" applyFont="1" applyFill="1">
      <alignment horizontal="left" vertical="top" wrapText="1"/>
    </xf>
    <xf numFmtId="0" fontId="86" fillId="0" borderId="7" xfId="0" applyFont="1" applyFill="1" applyBorder="1" applyAlignment="1">
      <alignment horizontal="left"/>
    </xf>
    <xf numFmtId="0" fontId="81" fillId="0" borderId="7" xfId="0" quotePrefix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/>
    </xf>
    <xf numFmtId="0" fontId="11" fillId="0" borderId="5" xfId="0" quotePrefix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204" fontId="84" fillId="0" borderId="0" xfId="0" applyNumberFormat="1" applyFont="1" applyFill="1">
      <alignment horizontal="left" vertical="top" wrapText="1"/>
    </xf>
    <xf numFmtId="0" fontId="88" fillId="0" borderId="0" xfId="0" applyFont="1" applyFill="1" applyAlignment="1">
      <alignment horizontal="left" vertical="top"/>
    </xf>
    <xf numFmtId="0" fontId="81" fillId="0" borderId="0" xfId="0" quotePrefix="1" applyFont="1" applyFill="1" applyAlignment="1">
      <alignment horizontal="left"/>
    </xf>
    <xf numFmtId="204" fontId="81" fillId="0" borderId="0" xfId="0" applyNumberFormat="1" applyFont="1" applyFill="1">
      <alignment horizontal="left" vertical="top" wrapText="1"/>
    </xf>
    <xf numFmtId="0" fontId="81" fillId="0" borderId="0" xfId="0" applyFont="1" applyFill="1" applyAlignment="1">
      <alignment horizontal="left"/>
    </xf>
    <xf numFmtId="204" fontId="18" fillId="0" borderId="12" xfId="0" applyNumberFormat="1" applyFont="1" applyFill="1" applyBorder="1" applyAlignment="1"/>
    <xf numFmtId="205" fontId="18" fillId="0" borderId="0" xfId="0" applyNumberFormat="1" applyFont="1" applyFill="1" applyBorder="1" applyAlignment="1">
      <alignment horizontal="center"/>
    </xf>
    <xf numFmtId="204" fontId="18" fillId="0" borderId="8" xfId="0" applyNumberFormat="1" applyFont="1" applyFill="1" applyBorder="1" applyAlignment="1"/>
    <xf numFmtId="204" fontId="89" fillId="0" borderId="8" xfId="0" applyNumberFormat="1" applyFont="1" applyFill="1" applyBorder="1" applyAlignment="1"/>
    <xf numFmtId="204" fontId="89" fillId="0" borderId="0" xfId="0" applyNumberFormat="1" applyFont="1" applyFill="1" applyBorder="1" applyAlignment="1"/>
    <xf numFmtId="204" fontId="89" fillId="0" borderId="2" xfId="0" applyNumberFormat="1" applyFont="1" applyFill="1" applyBorder="1" applyAlignment="1"/>
    <xf numFmtId="204" fontId="18" fillId="0" borderId="8" xfId="0" applyNumberFormat="1" applyFont="1" applyFill="1" applyBorder="1" applyAlignment="1">
      <alignment vertical="center"/>
    </xf>
    <xf numFmtId="204" fontId="18" fillId="0" borderId="0" xfId="0" applyNumberFormat="1" applyFont="1" applyFill="1" applyBorder="1" applyAlignment="1">
      <alignment vertical="center"/>
    </xf>
    <xf numFmtId="204" fontId="18" fillId="0" borderId="2" xfId="0" applyNumberFormat="1" applyFont="1" applyFill="1" applyBorder="1" applyAlignment="1">
      <alignment vertical="center"/>
    </xf>
    <xf numFmtId="204" fontId="18" fillId="0" borderId="11" xfId="0" applyNumberFormat="1" applyFont="1" applyFill="1" applyBorder="1" applyAlignment="1">
      <alignment vertical="center"/>
    </xf>
    <xf numFmtId="204" fontId="24" fillId="0" borderId="5" xfId="0" applyNumberFormat="1" applyFont="1" applyFill="1" applyBorder="1" applyAlignment="1"/>
    <xf numFmtId="204" fontId="24" fillId="0" borderId="6" xfId="0" applyNumberFormat="1" applyFont="1" applyFill="1" applyBorder="1" applyAlignment="1"/>
    <xf numFmtId="205" fontId="18" fillId="0" borderId="8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206" fontId="18" fillId="0" borderId="8" xfId="96" applyNumberFormat="1" applyFont="1" applyFill="1" applyBorder="1" applyAlignment="1">
      <alignment horizontal="right"/>
    </xf>
    <xf numFmtId="206" fontId="18" fillId="0" borderId="0" xfId="96" applyNumberFormat="1" applyFont="1" applyFill="1" applyBorder="1" applyAlignment="1">
      <alignment horizontal="right"/>
    </xf>
    <xf numFmtId="206" fontId="89" fillId="0" borderId="8" xfId="96" applyNumberFormat="1" applyFont="1" applyFill="1" applyBorder="1" applyAlignment="1">
      <alignment horizontal="right"/>
    </xf>
    <xf numFmtId="206" fontId="89" fillId="0" borderId="0" xfId="96" applyNumberFormat="1" applyFont="1" applyFill="1" applyBorder="1" applyAlignment="1">
      <alignment horizontal="right"/>
    </xf>
    <xf numFmtId="206" fontId="89" fillId="0" borderId="2" xfId="96" applyNumberFormat="1" applyFont="1" applyFill="1" applyBorder="1" applyAlignment="1">
      <alignment horizontal="right"/>
    </xf>
    <xf numFmtId="204" fontId="18" fillId="0" borderId="10" xfId="0" applyNumberFormat="1" applyFont="1" applyFill="1" applyBorder="1" applyAlignment="1">
      <alignment vertical="center"/>
    </xf>
    <xf numFmtId="204" fontId="24" fillId="0" borderId="15" xfId="0" applyNumberFormat="1" applyFont="1" applyFill="1" applyBorder="1" applyAlignment="1"/>
    <xf numFmtId="0" fontId="75" fillId="0" borderId="27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76" fillId="0" borderId="27" xfId="0" quotePrefix="1" applyFont="1" applyFill="1" applyBorder="1" applyAlignment="1">
      <alignment horizontal="center"/>
    </xf>
    <xf numFmtId="0" fontId="76" fillId="0" borderId="0" xfId="0" quotePrefix="1" applyFont="1" applyFill="1" applyBorder="1" applyAlignment="1">
      <alignment horizontal="center"/>
    </xf>
    <xf numFmtId="0" fontId="76" fillId="0" borderId="28" xfId="0" quotePrefix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11" fillId="0" borderId="15" xfId="0" quotePrefix="1" applyNumberFormat="1" applyFont="1" applyFill="1" applyBorder="1" applyAlignment="1">
      <alignment horizontal="center" vertical="center"/>
    </xf>
    <xf numFmtId="1" fontId="11" fillId="0" borderId="5" xfId="0" quotePrefix="1" applyNumberFormat="1" applyFont="1" applyFill="1" applyBorder="1" applyAlignment="1">
      <alignment horizontal="center" vertical="center"/>
    </xf>
    <xf numFmtId="1" fontId="11" fillId="0" borderId="6" xfId="0" quotePrefix="1" applyNumberFormat="1" applyFont="1" applyFill="1" applyBorder="1" applyAlignment="1">
      <alignment horizontal="center" vertical="center"/>
    </xf>
    <xf numFmtId="0" fontId="11" fillId="0" borderId="15" xfId="0" quotePrefix="1" applyNumberFormat="1" applyFont="1" applyFill="1" applyBorder="1" applyAlignment="1">
      <alignment horizontal="center"/>
    </xf>
    <xf numFmtId="1" fontId="11" fillId="0" borderId="5" xfId="0" quotePrefix="1" applyNumberFormat="1" applyFont="1" applyFill="1" applyBorder="1" applyAlignment="1">
      <alignment horizontal="center"/>
    </xf>
    <xf numFmtId="1" fontId="11" fillId="0" borderId="6" xfId="0" quotePrefix="1" applyNumberFormat="1" applyFont="1" applyFill="1" applyBorder="1" applyAlignment="1">
      <alignment horizontal="center"/>
    </xf>
    <xf numFmtId="0" fontId="11" fillId="0" borderId="15" xfId="0" quotePrefix="1" applyNumberFormat="1" applyFont="1" applyFill="1" applyBorder="1" applyAlignment="1">
      <alignment horizontal="center" vertical="center"/>
    </xf>
    <xf numFmtId="0" fontId="11" fillId="0" borderId="5" xfId="0" quotePrefix="1" applyNumberFormat="1" applyFont="1" applyFill="1" applyBorder="1" applyAlignment="1">
      <alignment horizontal="center" vertical="center"/>
    </xf>
    <xf numFmtId="0" fontId="11" fillId="0" borderId="6" xfId="0" quotePrefix="1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8" fillId="0" borderId="0" xfId="0" quotePrefix="1" applyFont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34" fillId="0" borderId="16" xfId="3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81" fillId="0" borderId="8" xfId="0" applyFont="1" applyBorder="1">
      <alignment horizontal="left" vertical="top" wrapText="1"/>
    </xf>
    <xf numFmtId="0" fontId="0" fillId="0" borderId="8" xfId="0" applyBorder="1">
      <alignment horizontal="left" vertical="top" wrapText="1"/>
    </xf>
    <xf numFmtId="0" fontId="11" fillId="0" borderId="0" xfId="0" applyFont="1" applyFill="1" applyBorder="1">
      <alignment horizontal="left" vertical="top" wrapText="1"/>
    </xf>
    <xf numFmtId="0" fontId="81" fillId="0" borderId="0" xfId="0" applyFont="1" applyBorder="1">
      <alignment horizontal="left" vertical="top" wrapText="1"/>
    </xf>
    <xf numFmtId="0" fontId="11" fillId="0" borderId="32" xfId="0" applyFont="1" applyFill="1" applyBorder="1" applyAlignment="1">
      <alignment horizontal="left" wrapText="1"/>
    </xf>
    <xf numFmtId="0" fontId="74" fillId="0" borderId="32" xfId="97" quotePrefix="1" applyFill="1" applyBorder="1" applyAlignment="1">
      <alignment horizontal="left"/>
    </xf>
    <xf numFmtId="0" fontId="74" fillId="0" borderId="32" xfId="97" quotePrefix="1" applyBorder="1">
      <alignment horizontal="left" vertical="top" wrapText="1"/>
    </xf>
    <xf numFmtId="0" fontId="80" fillId="0" borderId="33" xfId="0" applyFont="1" applyFill="1" applyBorder="1" applyAlignment="1">
      <alignment horizontal="center" vertical="center" wrapText="1"/>
    </xf>
    <xf numFmtId="0" fontId="74" fillId="0" borderId="34" xfId="97" quotePrefix="1" applyFill="1" applyBorder="1" applyAlignment="1">
      <alignment horizontal="left"/>
    </xf>
  </cellXfs>
  <cellStyles count="98">
    <cellStyle name="20% - Accent1 2" xfId="6"/>
    <cellStyle name="20% - Accent2 2" xfId="7"/>
    <cellStyle name="20% - Accent3 2" xfId="8"/>
    <cellStyle name="20% - Accent4 2" xfId="9"/>
    <cellStyle name="20% - Accent6 2" xfId="10"/>
    <cellStyle name="40% - Accent1 2" xfId="11"/>
    <cellStyle name="40% - Accent3 2" xfId="12"/>
    <cellStyle name="40% - Accent4 2" xfId="13"/>
    <cellStyle name="40% - Accent6 2" xfId="14"/>
    <cellStyle name="60% - Accent1 2" xfId="15"/>
    <cellStyle name="60% - Accent3 2" xfId="16"/>
    <cellStyle name="60% - Accent4 2" xfId="17"/>
    <cellStyle name="60% - Accent6 2" xfId="18"/>
    <cellStyle name="Accent1 2" xfId="19"/>
    <cellStyle name="Accent4 2" xfId="20"/>
    <cellStyle name="Calculation 2" xfId="21"/>
    <cellStyle name="Comma" xfId="1" builtinId="3"/>
    <cellStyle name="Comma 2" xfId="4"/>
    <cellStyle name="Comma 2 2" xfId="22"/>
    <cellStyle name="Comma 2 3" xfId="5"/>
    <cellStyle name="Comma 2 4" xfId="23"/>
    <cellStyle name="Comma 3" xfId="24"/>
    <cellStyle name="Comma 4" xfId="25"/>
    <cellStyle name="Comma 5" xfId="26"/>
    <cellStyle name="Comma 6" xfId="27"/>
    <cellStyle name="Heading 1 2" xfId="28"/>
    <cellStyle name="Heading 2 2" xfId="29"/>
    <cellStyle name="Heading 3 2" xfId="30"/>
    <cellStyle name="Heading 4 2" xfId="31"/>
    <cellStyle name="Hyperlink" xfId="97" builtinId="8"/>
    <cellStyle name="Hyperlink 2" xfId="32"/>
    <cellStyle name="Input 2" xfId="33"/>
    <cellStyle name="Normal" xfId="0" builtinId="0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2" xfId="41"/>
    <cellStyle name="Normal 2 2" xfId="42"/>
    <cellStyle name="Normal 2 2 2" xfId="43"/>
    <cellStyle name="Normal 2 2 3" xfId="44"/>
    <cellStyle name="Normal 2 3" xfId="3"/>
    <cellStyle name="Normal 2 4" xfId="45"/>
    <cellStyle name="Normal 3" xfId="46"/>
    <cellStyle name="Normal 3 2" xfId="47"/>
    <cellStyle name="Normal 3 3" xfId="48"/>
    <cellStyle name="Normal 3 4" xfId="49"/>
    <cellStyle name="Normal 3 5" xfId="50"/>
    <cellStyle name="Normal 3 6" xfId="51"/>
    <cellStyle name="Normal 4" xfId="52"/>
    <cellStyle name="Normal 4 2" xfId="53"/>
    <cellStyle name="Normal 4 2 2" xfId="54"/>
    <cellStyle name="Normal 4 3" xfId="55"/>
    <cellStyle name="Normal 4 4" xfId="56"/>
    <cellStyle name="Normal 4 5" xfId="57"/>
    <cellStyle name="Normal 4 6" xfId="58"/>
    <cellStyle name="Normal 4 7" xfId="59"/>
    <cellStyle name="Normal 4 8" xfId="60"/>
    <cellStyle name="Normal 5" xfId="61"/>
    <cellStyle name="Normal 5 2" xfId="62"/>
    <cellStyle name="Normal 5 3" xfId="63"/>
    <cellStyle name="Normal 5 4" xfId="64"/>
    <cellStyle name="Normal 5 5" xfId="65"/>
    <cellStyle name="Normal 5 6" xfId="66"/>
    <cellStyle name="Normal 6" xfId="67"/>
    <cellStyle name="Normal 6 2" xfId="68"/>
    <cellStyle name="Normal 6 3" xfId="69"/>
    <cellStyle name="Normal 6 4" xfId="70"/>
    <cellStyle name="Normal 6 5" xfId="71"/>
    <cellStyle name="Normal 6 6" xfId="72"/>
    <cellStyle name="Normal 6 7" xfId="73"/>
    <cellStyle name="Normal 6 8" xfId="74"/>
    <cellStyle name="Normal 7" xfId="75"/>
    <cellStyle name="Normal 8" xfId="76"/>
    <cellStyle name="Normal 8 2" xfId="77"/>
    <cellStyle name="Normal 9" xfId="78"/>
    <cellStyle name="Normal_GDFCF tables for series" xfId="96"/>
    <cellStyle name="Normal_Tab 5.3c - Imp Div (2004)" xfId="2"/>
    <cellStyle name="Note 2" xfId="79"/>
    <cellStyle name="Note 2 2" xfId="80"/>
    <cellStyle name="Note 2 3" xfId="81"/>
    <cellStyle name="Note 2 4" xfId="82"/>
    <cellStyle name="Note 2 5" xfId="83"/>
    <cellStyle name="Note 3" xfId="84"/>
    <cellStyle name="Note 3 2" xfId="85"/>
    <cellStyle name="Note 3 3" xfId="86"/>
    <cellStyle name="Note 3 4" xfId="87"/>
    <cellStyle name="Note 3 5" xfId="88"/>
    <cellStyle name="Note 4" xfId="89"/>
    <cellStyle name="Output 2" xfId="90"/>
    <cellStyle name="Output Amounts" xfId="91"/>
    <cellStyle name="Output Line Items" xfId="92"/>
    <cellStyle name="Percent 2" xfId="93"/>
    <cellStyle name="Title 2" xfId="94"/>
    <cellStyle name="Total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47</xdr:row>
      <xdr:rowOff>57150</xdr:rowOff>
    </xdr:from>
    <xdr:to>
      <xdr:col>2</xdr:col>
      <xdr:colOff>123825</xdr:colOff>
      <xdr:row>48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 flipH="1">
          <a:off x="2705100" y="11049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47</xdr:row>
      <xdr:rowOff>57150</xdr:rowOff>
    </xdr:from>
    <xdr:to>
      <xdr:col>3</xdr:col>
      <xdr:colOff>123825</xdr:colOff>
      <xdr:row>48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 flipH="1">
          <a:off x="3314700" y="11049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47</xdr:row>
      <xdr:rowOff>57150</xdr:rowOff>
    </xdr:from>
    <xdr:to>
      <xdr:col>2</xdr:col>
      <xdr:colOff>123825</xdr:colOff>
      <xdr:row>48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 flipH="1">
          <a:off x="2705100" y="11049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47</xdr:row>
      <xdr:rowOff>57150</xdr:rowOff>
    </xdr:from>
    <xdr:to>
      <xdr:col>4</xdr:col>
      <xdr:colOff>123825</xdr:colOff>
      <xdr:row>48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 flipH="1">
          <a:off x="3924300" y="11049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47</xdr:row>
      <xdr:rowOff>57150</xdr:rowOff>
    </xdr:from>
    <xdr:to>
      <xdr:col>4</xdr:col>
      <xdr:colOff>123825</xdr:colOff>
      <xdr:row>48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 flipH="1">
          <a:off x="3924300" y="11049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</xdr:row>
      <xdr:rowOff>19050</xdr:rowOff>
    </xdr:from>
    <xdr:to>
      <xdr:col>0</xdr:col>
      <xdr:colOff>1295400</xdr:colOff>
      <xdr:row>1</xdr:row>
      <xdr:rowOff>123825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47750" y="19050"/>
          <a:ext cx="2476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1047750</xdr:colOff>
      <xdr:row>1</xdr:row>
      <xdr:rowOff>19050</xdr:rowOff>
    </xdr:from>
    <xdr:to>
      <xdr:col>0</xdr:col>
      <xdr:colOff>1295400</xdr:colOff>
      <xdr:row>1</xdr:row>
      <xdr:rowOff>123825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047750" y="19050"/>
          <a:ext cx="2476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1047750</xdr:colOff>
      <xdr:row>1</xdr:row>
      <xdr:rowOff>19050</xdr:rowOff>
    </xdr:from>
    <xdr:to>
      <xdr:col>0</xdr:col>
      <xdr:colOff>1295400</xdr:colOff>
      <xdr:row>1</xdr:row>
      <xdr:rowOff>123825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1047750" y="19050"/>
          <a:ext cx="2476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1047750</xdr:colOff>
      <xdr:row>1</xdr:row>
      <xdr:rowOff>19050</xdr:rowOff>
    </xdr:from>
    <xdr:to>
      <xdr:col>0</xdr:col>
      <xdr:colOff>1295400</xdr:colOff>
      <xdr:row>1</xdr:row>
      <xdr:rowOff>123825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047750" y="19050"/>
          <a:ext cx="2476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nchu\LOCALS~1\Temp\TD_80\f63edd01\Attach\BUG10183\Format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Headquarters%20Building\Statistics\Balance%20of%20Payments\Managemernt%20meeting16-05-08\Meeting6-05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7\bom\Loan&amp;Deposits%20analy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Mauritius\Monthly\2005\Alm07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Mau_regdist09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ryah%20Prakash\Downloads\M-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DOCUME~1/jenchu/LOCALS~1/Temp/TD_80/f63edd01/Attach/BUG10183/Forma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Loan&amp;Deposits%20analysis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Statistics/Balance%20of%20Payments/BOPs/Capital%20&amp;%20Fin%20Account/Compilation%20of%20Capital%20and%20Financial/2017/Q12017/684BOPBPM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COMINGPROJECTS"/>
      <sheetName val="IRSBANKREVISED3"/>
      <sheetName val="IRSREVISED-3"/>
      <sheetName val="Tourism earnings"/>
      <sheetName val="ImpExp"/>
      <sheetName val="chart"/>
      <sheetName val="IRS Bankwise"/>
      <sheetName val="IRS Projectwise"/>
      <sheetName val="chartGOR"/>
      <sheetName val="GORNIR"/>
      <sheetName val="Sheet5"/>
      <sheetName val="FDIINOUT"/>
      <sheetName val="FINANCIAL FLOWS"/>
      <sheetName val="Portfolio investment inflows"/>
      <sheetName val="Direct investment account"/>
      <sheetName val="financial flows monthl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 refreshError="1">
        <row r="8">
          <cell r="B8">
            <v>1.7611593999999999</v>
          </cell>
        </row>
      </sheetData>
      <sheetData sheetId="1"/>
      <sheetData sheetId="2" refreshError="1">
        <row r="2">
          <cell r="J2" t="str">
            <v>Remaining Currencies Pivot Table</v>
          </cell>
        </row>
        <row r="3">
          <cell r="C3" t="str">
            <v>Data</v>
          </cell>
          <cell r="K3" t="str">
            <v>Data</v>
          </cell>
        </row>
        <row r="4">
          <cell r="B4" t="str">
            <v>CCY/MAT</v>
          </cell>
          <cell r="C4" t="str">
            <v>Min of GMIS Interest/Lookup int</v>
          </cell>
          <cell r="D4" t="str">
            <v>Max of GMIS Interest/Lookup int</v>
          </cell>
          <cell r="E4" t="str">
            <v>Sum of Calculated annual interest</v>
          </cell>
          <cell r="F4" t="str">
            <v>Sum of WBS Liabilities</v>
          </cell>
          <cell r="G4" t="str">
            <v>Average Interest</v>
          </cell>
          <cell r="H4" t="str">
            <v>Depo in Source Currency</v>
          </cell>
          <cell r="J4" t="str">
            <v>Other ccy</v>
          </cell>
          <cell r="K4" t="str">
            <v>Min of Min of GMIS Interest/Lookup int</v>
          </cell>
          <cell r="L4" t="str">
            <v>Max of Max of GMIS Interest/Lookup int</v>
          </cell>
          <cell r="M4" t="str">
            <v>Sum of Sum of Calculated annual interest</v>
          </cell>
          <cell r="N4" t="str">
            <v>Sum of Sum of WBS Liabilities</v>
          </cell>
          <cell r="O4" t="str">
            <v>Average Interest</v>
          </cell>
        </row>
        <row r="5">
          <cell r="B5" t="str">
            <v>AUD11</v>
          </cell>
          <cell r="C5">
            <v>5.15</v>
          </cell>
          <cell r="D5">
            <v>5.35</v>
          </cell>
          <cell r="E5">
            <v>8243.887017300498</v>
          </cell>
          <cell r="F5">
            <v>158380.36665772536</v>
          </cell>
          <cell r="G5">
            <v>5.2051192905218491</v>
          </cell>
          <cell r="H5">
            <v>366960.42000000004</v>
          </cell>
          <cell r="J5" t="str">
            <v>10TRUE</v>
          </cell>
          <cell r="K5">
            <v>1.7</v>
          </cell>
          <cell r="L5">
            <v>6.7</v>
          </cell>
          <cell r="M5">
            <v>3884860.4408848989</v>
          </cell>
          <cell r="N5">
            <v>131118999.46579529</v>
          </cell>
          <cell r="O5">
            <v>2.9628508886679947</v>
          </cell>
        </row>
        <row r="6">
          <cell r="B6" t="str">
            <v>AUD9</v>
          </cell>
          <cell r="C6">
            <v>1</v>
          </cell>
          <cell r="D6">
            <v>1</v>
          </cell>
          <cell r="E6">
            <v>27.20879740297239</v>
          </cell>
          <cell r="F6">
            <v>2720.8797402972391</v>
          </cell>
          <cell r="G6">
            <v>1</v>
          </cell>
          <cell r="H6">
            <v>6304.16</v>
          </cell>
          <cell r="J6" t="str">
            <v>11FALSE</v>
          </cell>
          <cell r="K6">
            <v>5.15</v>
          </cell>
          <cell r="L6">
            <v>5.35</v>
          </cell>
          <cell r="M6">
            <v>8243.887017300498</v>
          </cell>
          <cell r="N6">
            <v>158380.36665772536</v>
          </cell>
          <cell r="O6">
            <v>5.2051192905218491</v>
          </cell>
        </row>
        <row r="7">
          <cell r="B7" t="str">
            <v>CHF9</v>
          </cell>
          <cell r="C7">
            <v>0</v>
          </cell>
          <cell r="D7">
            <v>0</v>
          </cell>
          <cell r="E7">
            <v>0</v>
          </cell>
          <cell r="F7">
            <v>32464.833996949561</v>
          </cell>
          <cell r="G7">
            <v>0</v>
          </cell>
          <cell r="H7">
            <v>73459.92</v>
          </cell>
          <cell r="J7" t="str">
            <v>11TRUE</v>
          </cell>
          <cell r="K7">
            <v>1</v>
          </cell>
          <cell r="L7">
            <v>4.6399999999999997</v>
          </cell>
          <cell r="M7">
            <v>525305.0524252702</v>
          </cell>
          <cell r="N7">
            <v>13280709.143071374</v>
          </cell>
          <cell r="O7">
            <v>3.9553991188740478</v>
          </cell>
        </row>
        <row r="8">
          <cell r="B8" t="str">
            <v>EUR10</v>
          </cell>
          <cell r="C8">
            <v>1.7</v>
          </cell>
          <cell r="D8">
            <v>1.75</v>
          </cell>
          <cell r="E8">
            <v>15488.766003342083</v>
          </cell>
          <cell r="F8">
            <v>886062.33846237918</v>
          </cell>
          <cell r="G8">
            <v>1.748044729022157</v>
          </cell>
          <cell r="H8">
            <v>1284148.3500000001</v>
          </cell>
          <cell r="J8" t="str">
            <v>12TRUE</v>
          </cell>
          <cell r="K8">
            <v>1.7</v>
          </cell>
          <cell r="L8">
            <v>4.91</v>
          </cell>
          <cell r="M8">
            <v>691291.53692913137</v>
          </cell>
          <cell r="N8">
            <v>16077546.394338334</v>
          </cell>
          <cell r="O8">
            <v>4.2997328073179615</v>
          </cell>
        </row>
        <row r="9">
          <cell r="B9" t="str">
            <v>EUR11</v>
          </cell>
          <cell r="C9">
            <v>1</v>
          </cell>
          <cell r="D9">
            <v>1.85</v>
          </cell>
          <cell r="E9">
            <v>1605.9934640441697</v>
          </cell>
          <cell r="F9">
            <v>90469.568447791215</v>
          </cell>
          <cell r="G9">
            <v>1.7751753342019834</v>
          </cell>
          <cell r="H9">
            <v>131115.32</v>
          </cell>
          <cell r="J9" t="str">
            <v>13TRUE</v>
          </cell>
          <cell r="K9">
            <v>3.2</v>
          </cell>
          <cell r="L9">
            <v>4.8</v>
          </cell>
          <cell r="M9">
            <v>16657.653225483169</v>
          </cell>
          <cell r="N9">
            <v>490051.02547787555</v>
          </cell>
          <cell r="O9">
            <v>3.3991670988218785</v>
          </cell>
        </row>
        <row r="10">
          <cell r="B10" t="str">
            <v>EUR9</v>
          </cell>
          <cell r="C10">
            <v>0</v>
          </cell>
          <cell r="D10">
            <v>0.25</v>
          </cell>
          <cell r="E10">
            <v>8206.8104309229293</v>
          </cell>
          <cell r="F10">
            <v>5933044.5476408424</v>
          </cell>
          <cell r="G10">
            <v>0.13832376219366505</v>
          </cell>
          <cell r="H10">
            <v>8598615.5100000016</v>
          </cell>
          <cell r="J10" t="str">
            <v>14TRUE</v>
          </cell>
          <cell r="K10">
            <v>5.09</v>
          </cell>
          <cell r="L10">
            <v>5.09</v>
          </cell>
          <cell r="M10">
            <v>127250</v>
          </cell>
          <cell r="N10">
            <v>2500000</v>
          </cell>
          <cell r="O10">
            <v>5.09</v>
          </cell>
        </row>
        <row r="11">
          <cell r="B11" t="str">
            <v>GBP10</v>
          </cell>
          <cell r="C11">
            <v>3.95</v>
          </cell>
          <cell r="D11">
            <v>3.95</v>
          </cell>
          <cell r="E11">
            <v>22980.355425000002</v>
          </cell>
          <cell r="F11">
            <v>581781.15</v>
          </cell>
          <cell r="G11">
            <v>3.9499999999999997</v>
          </cell>
          <cell r="H11">
            <v>581781.15</v>
          </cell>
          <cell r="J11" t="str">
            <v>15TRUE</v>
          </cell>
          <cell r="K11">
            <v>3.62</v>
          </cell>
          <cell r="L11">
            <v>3.62</v>
          </cell>
          <cell r="M11">
            <v>46862.157054040646</v>
          </cell>
          <cell r="N11">
            <v>1294534.7252497417</v>
          </cell>
          <cell r="O11">
            <v>3.6199999999999997</v>
          </cell>
        </row>
        <row r="12">
          <cell r="B12" t="str">
            <v>GBP11</v>
          </cell>
          <cell r="C12">
            <v>3.9</v>
          </cell>
          <cell r="D12">
            <v>4.6399999999999997</v>
          </cell>
          <cell r="E12">
            <v>419436.13220400002</v>
          </cell>
          <cell r="F12">
            <v>9325484.1300000008</v>
          </cell>
          <cell r="G12">
            <v>4.4977410969439937</v>
          </cell>
          <cell r="H12">
            <v>9325484.1300000008</v>
          </cell>
          <cell r="J12" t="str">
            <v>17TRUE</v>
          </cell>
          <cell r="K12">
            <v>3.8</v>
          </cell>
          <cell r="L12">
            <v>3.8</v>
          </cell>
          <cell r="M12">
            <v>47254.47338838267</v>
          </cell>
          <cell r="N12">
            <v>1243538.7733784914</v>
          </cell>
          <cell r="O12">
            <v>3.8</v>
          </cell>
        </row>
        <row r="13">
          <cell r="B13" t="str">
            <v>GBP12</v>
          </cell>
          <cell r="C13">
            <v>3.95</v>
          </cell>
          <cell r="D13">
            <v>4.91</v>
          </cell>
          <cell r="E13">
            <v>558339.60045999999</v>
          </cell>
          <cell r="F13">
            <v>11485663.970000001</v>
          </cell>
          <cell r="G13">
            <v>4.8611869711525255</v>
          </cell>
          <cell r="H13">
            <v>11485663.970000001</v>
          </cell>
          <cell r="J13" t="str">
            <v>18TRUE</v>
          </cell>
          <cell r="K13">
            <v>3.95</v>
          </cell>
          <cell r="L13">
            <v>3.95</v>
          </cell>
          <cell r="M13">
            <v>48489.251739507512</v>
          </cell>
          <cell r="N13">
            <v>1227575.9934052534</v>
          </cell>
          <cell r="O13">
            <v>3.95</v>
          </cell>
        </row>
        <row r="14">
          <cell r="B14" t="str">
            <v>GBP13</v>
          </cell>
          <cell r="C14">
            <v>4.8</v>
          </cell>
          <cell r="D14">
            <v>4.8</v>
          </cell>
          <cell r="E14">
            <v>2400</v>
          </cell>
          <cell r="F14">
            <v>50000</v>
          </cell>
          <cell r="G14">
            <v>4.8</v>
          </cell>
          <cell r="H14">
            <v>50000</v>
          </cell>
          <cell r="J14" t="str">
            <v>9FALSE</v>
          </cell>
          <cell r="K14">
            <v>0</v>
          </cell>
          <cell r="L14">
            <v>1</v>
          </cell>
          <cell r="M14">
            <v>27.20879740297239</v>
          </cell>
          <cell r="N14">
            <v>92546.373646354055</v>
          </cell>
          <cell r="O14">
            <v>2.9400176723233827E-2</v>
          </cell>
        </row>
        <row r="15">
          <cell r="B15" t="str">
            <v>GBP14</v>
          </cell>
          <cell r="C15">
            <v>5.09</v>
          </cell>
          <cell r="D15">
            <v>5.09</v>
          </cell>
          <cell r="E15">
            <v>127250</v>
          </cell>
          <cell r="F15">
            <v>2500000</v>
          </cell>
          <cell r="G15">
            <v>5.09</v>
          </cell>
          <cell r="H15">
            <v>2500000</v>
          </cell>
          <cell r="J15" t="str">
            <v>9TRUE</v>
          </cell>
          <cell r="K15">
            <v>0</v>
          </cell>
          <cell r="L15">
            <v>4</v>
          </cell>
          <cell r="M15">
            <v>317994.49260066781</v>
          </cell>
          <cell r="N15">
            <v>84580963.831121266</v>
          </cell>
          <cell r="O15">
            <v>0.37596461212666255</v>
          </cell>
        </row>
        <row r="16">
          <cell r="B16" t="str">
            <v>GBP9</v>
          </cell>
          <cell r="C16">
            <v>0</v>
          </cell>
          <cell r="D16">
            <v>1.75</v>
          </cell>
          <cell r="E16">
            <v>11152.5496</v>
          </cell>
          <cell r="F16">
            <v>2109043.5499999998</v>
          </cell>
          <cell r="G16">
            <v>0.52879655330019149</v>
          </cell>
          <cell r="H16">
            <v>2109043.5499999998</v>
          </cell>
          <cell r="J16" t="str">
            <v>(blank)</v>
          </cell>
          <cell r="O16" t="e">
            <v>#DIV/0!</v>
          </cell>
        </row>
        <row r="17">
          <cell r="B17" t="str">
            <v>JPY9</v>
          </cell>
          <cell r="C17">
            <v>0</v>
          </cell>
          <cell r="D17">
            <v>0</v>
          </cell>
          <cell r="E17">
            <v>0</v>
          </cell>
          <cell r="F17">
            <v>55237.199646036373</v>
          </cell>
          <cell r="G17">
            <v>0</v>
          </cell>
          <cell r="H17">
            <v>10905000</v>
          </cell>
          <cell r="J17" t="str">
            <v>anFALSE</v>
          </cell>
          <cell r="O17" t="e">
            <v>#DIV/0!</v>
          </cell>
        </row>
        <row r="18">
          <cell r="B18" t="str">
            <v>SGD9</v>
          </cell>
          <cell r="C18">
            <v>0</v>
          </cell>
          <cell r="D18">
            <v>0</v>
          </cell>
          <cell r="E18">
            <v>0</v>
          </cell>
          <cell r="F18">
            <v>2123.4602630708769</v>
          </cell>
          <cell r="G18">
            <v>0</v>
          </cell>
          <cell r="H18">
            <v>6207.89</v>
          </cell>
          <cell r="J18" t="str">
            <v>ndFALSE</v>
          </cell>
          <cell r="K18">
            <v>0</v>
          </cell>
          <cell r="L18">
            <v>6.7</v>
          </cell>
          <cell r="M18">
            <v>5714236.1540620858</v>
          </cell>
          <cell r="N18">
            <v>252064846.09214169</v>
          </cell>
        </row>
        <row r="19">
          <cell r="B19" t="str">
            <v>USD10</v>
          </cell>
          <cell r="C19">
            <v>2.5</v>
          </cell>
          <cell r="D19">
            <v>3.1</v>
          </cell>
          <cell r="E19">
            <v>3718102.5971272108</v>
          </cell>
          <cell r="F19">
            <v>127724811.85973287</v>
          </cell>
          <cell r="G19">
            <v>2.9110260903812675</v>
          </cell>
          <cell r="H19">
            <v>224943753.02000001</v>
          </cell>
          <cell r="J19" t="str">
            <v>FALSE</v>
          </cell>
        </row>
        <row r="20">
          <cell r="B20" t="str">
            <v>USD11</v>
          </cell>
          <cell r="C20">
            <v>2.2999999999999998</v>
          </cell>
          <cell r="D20">
            <v>2.8</v>
          </cell>
          <cell r="E20">
            <v>104262.92675722597</v>
          </cell>
          <cell r="F20">
            <v>3864755.4446235821</v>
          </cell>
          <cell r="G20">
            <v>2.6977884694430112</v>
          </cell>
          <cell r="H20">
            <v>6806450.3800000008</v>
          </cell>
          <cell r="J20" t="str">
            <v>Grand Total</v>
          </cell>
          <cell r="K20">
            <v>0</v>
          </cell>
          <cell r="L20">
            <v>6.7</v>
          </cell>
          <cell r="M20">
            <v>11428472.30812417</v>
          </cell>
          <cell r="N20">
            <v>504129692.18428338</v>
          </cell>
        </row>
        <row r="21">
          <cell r="B21" t="str">
            <v>USD12</v>
          </cell>
          <cell r="C21">
            <v>2.5</v>
          </cell>
          <cell r="D21">
            <v>3.65</v>
          </cell>
          <cell r="E21">
            <v>129591.00312271563</v>
          </cell>
          <cell r="F21">
            <v>4400693.5999092422</v>
          </cell>
          <cell r="G21">
            <v>2.9447858656959953</v>
          </cell>
          <cell r="H21">
            <v>7750322.9000000004</v>
          </cell>
        </row>
        <row r="22">
          <cell r="B22" t="str">
            <v>USD13</v>
          </cell>
          <cell r="C22">
            <v>3.2</v>
          </cell>
          <cell r="D22">
            <v>3.35</v>
          </cell>
          <cell r="E22">
            <v>14257.653225483167</v>
          </cell>
          <cell r="F22">
            <v>440051.02547787555</v>
          </cell>
          <cell r="G22">
            <v>3.24</v>
          </cell>
          <cell r="H22">
            <v>775000</v>
          </cell>
        </row>
        <row r="23">
          <cell r="B23" t="str">
            <v>USD15</v>
          </cell>
          <cell r="C23">
            <v>3.62</v>
          </cell>
          <cell r="D23">
            <v>3.62</v>
          </cell>
          <cell r="E23">
            <v>46862.157054040646</v>
          </cell>
          <cell r="F23">
            <v>1294534.7252497417</v>
          </cell>
          <cell r="G23">
            <v>3.6199999999999997</v>
          </cell>
          <cell r="H23">
            <v>2279882</v>
          </cell>
        </row>
        <row r="24">
          <cell r="B24" t="str">
            <v>USD17</v>
          </cell>
          <cell r="C24">
            <v>3.8</v>
          </cell>
          <cell r="D24">
            <v>3.8</v>
          </cell>
          <cell r="E24">
            <v>47254.47338838267</v>
          </cell>
          <cell r="F24">
            <v>1243538.7733784914</v>
          </cell>
          <cell r="G24">
            <v>3.8</v>
          </cell>
          <cell r="H24">
            <v>2190070</v>
          </cell>
        </row>
        <row r="25">
          <cell r="B25" t="str">
            <v>USD18</v>
          </cell>
          <cell r="C25">
            <v>3.95</v>
          </cell>
          <cell r="D25">
            <v>3.95</v>
          </cell>
          <cell r="E25">
            <v>48489.251739507512</v>
          </cell>
          <cell r="F25">
            <v>1227575.9934052534</v>
          </cell>
          <cell r="G25">
            <v>3.95</v>
          </cell>
          <cell r="H25">
            <v>2161957</v>
          </cell>
        </row>
        <row r="26">
          <cell r="B26" t="str">
            <v>USD9</v>
          </cell>
          <cell r="C26">
            <v>0</v>
          </cell>
          <cell r="D26">
            <v>0.75</v>
          </cell>
          <cell r="E26">
            <v>292370.92313298013</v>
          </cell>
          <cell r="F26">
            <v>75918720.184743851</v>
          </cell>
          <cell r="G26">
            <v>0.38511044762281588</v>
          </cell>
          <cell r="H26">
            <v>133704967.68933137</v>
          </cell>
        </row>
        <row r="27">
          <cell r="B27" t="str">
            <v>ZAR10</v>
          </cell>
          <cell r="C27">
            <v>6.3</v>
          </cell>
          <cell r="D27">
            <v>6.7</v>
          </cell>
          <cell r="E27">
            <v>128288.7223293461</v>
          </cell>
          <cell r="F27">
            <v>1926344.1176000508</v>
          </cell>
          <cell r="G27">
            <v>6.6596991242237387</v>
          </cell>
          <cell r="H27">
            <v>22285288.91</v>
          </cell>
        </row>
        <row r="28">
          <cell r="B28" t="str">
            <v>ZAR9</v>
          </cell>
          <cell r="C28">
            <v>1</v>
          </cell>
          <cell r="D28">
            <v>4</v>
          </cell>
          <cell r="E28">
            <v>6264.2094367647696</v>
          </cell>
          <cell r="F28">
            <v>620155.54873657902</v>
          </cell>
          <cell r="G28">
            <v>1.0101029410325557</v>
          </cell>
          <cell r="H28">
            <v>7174390.8300000019</v>
          </cell>
        </row>
        <row r="29">
          <cell r="B29" t="str">
            <v>(blank)</v>
          </cell>
          <cell r="G29" t="e">
            <v>#DIV/0!</v>
          </cell>
          <cell r="H29" t="e">
            <v>#N/A</v>
          </cell>
        </row>
        <row r="30">
          <cell r="B30" t="str">
            <v>EUR12</v>
          </cell>
          <cell r="C30">
            <v>1.7</v>
          </cell>
          <cell r="D30">
            <v>1.9</v>
          </cell>
          <cell r="E30">
            <v>3360.9333464157326</v>
          </cell>
          <cell r="F30">
            <v>191188.82442909054</v>
          </cell>
          <cell r="G30">
            <v>1.7579130770074163</v>
          </cell>
          <cell r="H30">
            <v>277085.26</v>
          </cell>
        </row>
        <row r="31">
          <cell r="B31" t="str">
            <v>Grand Total</v>
          </cell>
          <cell r="C31">
            <v>0</v>
          </cell>
          <cell r="D31">
            <v>6.7</v>
          </cell>
          <cell r="E31">
            <v>5714236.1540620858</v>
          </cell>
          <cell r="F31">
            <v>252064846.09214169</v>
          </cell>
          <cell r="G31">
            <v>2.2669706794311417</v>
          </cell>
          <cell r="H31" t="e">
            <v>#REF!</v>
          </cell>
        </row>
        <row r="32">
          <cell r="G32" t="e">
            <v>#DIV/0!</v>
          </cell>
          <cell r="H32" t="e">
            <v>#REF!</v>
          </cell>
        </row>
        <row r="34">
          <cell r="G34" t="e">
            <v>#DIV/0!</v>
          </cell>
        </row>
      </sheetData>
      <sheetData sheetId="3"/>
      <sheetData sheetId="4"/>
      <sheetData sheetId="5"/>
      <sheetData sheetId="6"/>
      <sheetData sheetId="7" refreshError="1">
        <row r="11">
          <cell r="A11" t="str">
            <v>AA</v>
          </cell>
          <cell r="B11" t="str">
            <v>Agriculture &amp; Fishing</v>
          </cell>
        </row>
        <row r="12">
          <cell r="B12" t="str">
            <v xml:space="preserve">  - of which</v>
          </cell>
        </row>
        <row r="13">
          <cell r="A13" t="str">
            <v>AA1</v>
          </cell>
          <cell r="B13" t="str">
            <v xml:space="preserve">      Mauritius Sugar Syndicate</v>
          </cell>
        </row>
        <row r="14">
          <cell r="A14" t="str">
            <v>AA2</v>
          </cell>
          <cell r="B14" t="str">
            <v xml:space="preserve">      Sugar Industry - Estates</v>
          </cell>
        </row>
        <row r="15">
          <cell r="A15" t="str">
            <v>AA3</v>
          </cell>
          <cell r="B15" t="str">
            <v xml:space="preserve">      Sugar Industry - Others</v>
          </cell>
        </row>
        <row r="16">
          <cell r="A16" t="str">
            <v>AA4</v>
          </cell>
          <cell r="B16" t="str">
            <v xml:space="preserve">      Agricultural Development Certificate Holders</v>
          </cell>
        </row>
        <row r="17">
          <cell r="A17" t="str">
            <v>AA5</v>
          </cell>
          <cell r="B17" t="str">
            <v xml:space="preserve">      Agro-based Industrial Certificate Holders</v>
          </cell>
        </row>
        <row r="18">
          <cell r="A18" t="str">
            <v>AA6</v>
          </cell>
          <cell r="B18" t="str">
            <v xml:space="preserve">      Sugarcane Planters</v>
          </cell>
        </row>
        <row r="19">
          <cell r="A19" t="str">
            <v>AA7</v>
          </cell>
          <cell r="B19" t="str">
            <v xml:space="preserve">      Other Plantation</v>
          </cell>
        </row>
        <row r="20">
          <cell r="A20" t="str">
            <v>AA8</v>
          </cell>
          <cell r="B20" t="str">
            <v xml:space="preserve">      Animal Breeding</v>
          </cell>
        </row>
        <row r="21">
          <cell r="A21" t="str">
            <v>AA9</v>
          </cell>
          <cell r="B21" t="str">
            <v xml:space="preserve">      Fishing</v>
          </cell>
        </row>
        <row r="22">
          <cell r="A22" t="str">
            <v>AA10</v>
          </cell>
          <cell r="B22" t="str">
            <v xml:space="preserve">      Other</v>
          </cell>
        </row>
        <row r="24">
          <cell r="A24" t="str">
            <v>AB</v>
          </cell>
          <cell r="B24" t="str">
            <v>Manufacturing</v>
          </cell>
        </row>
        <row r="25">
          <cell r="B25" t="str">
            <v xml:space="preserve">  - of which</v>
          </cell>
        </row>
        <row r="26">
          <cell r="A26" t="str">
            <v>AB1</v>
          </cell>
          <cell r="B26" t="str">
            <v xml:space="preserve">      Export Enterprise Certificate Holders</v>
          </cell>
        </row>
        <row r="27">
          <cell r="A27" t="str">
            <v>AB2</v>
          </cell>
          <cell r="B27" t="str">
            <v xml:space="preserve">      Export Service Certificate Holders</v>
          </cell>
        </row>
        <row r="28">
          <cell r="A28" t="str">
            <v>AB3</v>
          </cell>
          <cell r="B28" t="str">
            <v xml:space="preserve">      Pioneer Status Certificate Holders</v>
          </cell>
        </row>
        <row r="29">
          <cell r="A29" t="str">
            <v>AB4</v>
          </cell>
          <cell r="B29" t="str">
            <v xml:space="preserve">      Small and Medium Enterprise Certificate Holders</v>
          </cell>
        </row>
        <row r="30">
          <cell r="A30" t="str">
            <v>AB5</v>
          </cell>
          <cell r="B30" t="str">
            <v xml:space="preserve">      Strategic Local Enterprise Certificate Holders</v>
          </cell>
        </row>
        <row r="31">
          <cell r="A31" t="str">
            <v>AB6</v>
          </cell>
          <cell r="B31" t="str">
            <v xml:space="preserve">      Furnitures &amp; Wood Products</v>
          </cell>
        </row>
        <row r="32">
          <cell r="A32" t="str">
            <v>AB7</v>
          </cell>
          <cell r="B32" t="str">
            <v xml:space="preserve">      Printing &amp; Publishing</v>
          </cell>
        </row>
        <row r="33">
          <cell r="A33" t="str">
            <v>AB8</v>
          </cell>
          <cell r="B33" t="str">
            <v xml:space="preserve">      Steel/Metal Products</v>
          </cell>
        </row>
        <row r="34">
          <cell r="A34" t="str">
            <v>AB9</v>
          </cell>
          <cell r="B34" t="str">
            <v xml:space="preserve">      Food &amp; Beverages</v>
          </cell>
        </row>
        <row r="35">
          <cell r="A35" t="str">
            <v>AB10</v>
          </cell>
          <cell r="B35" t="str">
            <v xml:space="preserve">      Plastic Products</v>
          </cell>
        </row>
        <row r="36">
          <cell r="A36" t="str">
            <v>AB11</v>
          </cell>
          <cell r="B36" t="str">
            <v xml:space="preserve">      Pharmaceuticals &amp; Health Care</v>
          </cell>
        </row>
        <row r="37">
          <cell r="A37" t="str">
            <v>AB12</v>
          </cell>
          <cell r="B37" t="str">
            <v xml:space="preserve">      Jewellery &amp; Precision Engineering</v>
          </cell>
        </row>
        <row r="38">
          <cell r="A38" t="str">
            <v>AB13</v>
          </cell>
          <cell r="B38" t="str">
            <v xml:space="preserve">      Electronics</v>
          </cell>
        </row>
        <row r="39">
          <cell r="A39" t="str">
            <v>AB14</v>
          </cell>
          <cell r="B39" t="str">
            <v xml:space="preserve">      Leather Products &amp; Footwear</v>
          </cell>
        </row>
        <row r="40">
          <cell r="A40" t="str">
            <v>AB15</v>
          </cell>
          <cell r="B40" t="str">
            <v xml:space="preserve">      Paints</v>
          </cell>
        </row>
        <row r="41">
          <cell r="A41" t="str">
            <v>AB16</v>
          </cell>
          <cell r="B41" t="str">
            <v xml:space="preserve">      Cement</v>
          </cell>
        </row>
        <row r="42">
          <cell r="A42" t="str">
            <v>AB17</v>
          </cell>
          <cell r="B42" t="str">
            <v xml:space="preserve">      Other</v>
          </cell>
        </row>
        <row r="44">
          <cell r="A44" t="str">
            <v>AC</v>
          </cell>
          <cell r="B44" t="str">
            <v>Tourism</v>
          </cell>
        </row>
        <row r="45">
          <cell r="B45" t="str">
            <v xml:space="preserve">  - of which</v>
          </cell>
        </row>
        <row r="46">
          <cell r="A46" t="str">
            <v>AC1</v>
          </cell>
          <cell r="B46" t="str">
            <v xml:space="preserve">      Hotels</v>
          </cell>
        </row>
        <row r="47">
          <cell r="A47" t="str">
            <v>AC2</v>
          </cell>
          <cell r="B47" t="str">
            <v xml:space="preserve">      Tour Operators &amp; Travel Agents</v>
          </cell>
        </row>
        <row r="48">
          <cell r="A48" t="str">
            <v>AC3</v>
          </cell>
          <cell r="B48" t="str">
            <v xml:space="preserve">      Hotel Development Certificate Holders</v>
          </cell>
        </row>
        <row r="49">
          <cell r="A49" t="str">
            <v>AC4</v>
          </cell>
          <cell r="B49" t="str">
            <v xml:space="preserve">      Hotel Management Service Certificate Holders</v>
          </cell>
        </row>
        <row r="50">
          <cell r="A50" t="str">
            <v>AC5</v>
          </cell>
          <cell r="B50" t="str">
            <v xml:space="preserve">      Restaurants</v>
          </cell>
        </row>
        <row r="51">
          <cell r="A51" t="str">
            <v>AC6</v>
          </cell>
          <cell r="B51" t="str">
            <v xml:space="preserve">      Duty-Free Shops</v>
          </cell>
        </row>
        <row r="52">
          <cell r="A52" t="str">
            <v>AC7</v>
          </cell>
          <cell r="B52" t="str">
            <v xml:space="preserve">      Other</v>
          </cell>
        </row>
        <row r="54">
          <cell r="A54" t="str">
            <v>AD</v>
          </cell>
          <cell r="B54" t="str">
            <v>Transport</v>
          </cell>
        </row>
        <row r="55">
          <cell r="B55" t="str">
            <v xml:space="preserve">  - of which</v>
          </cell>
        </row>
        <row r="56">
          <cell r="A56" t="str">
            <v>AD1</v>
          </cell>
          <cell r="B56" t="str">
            <v xml:space="preserve">      Airlines</v>
          </cell>
        </row>
        <row r="57">
          <cell r="A57" t="str">
            <v>AD2</v>
          </cell>
          <cell r="B57" t="str">
            <v xml:space="preserve">      Buses, Lorries, Trucks &amp; Cars</v>
          </cell>
        </row>
        <row r="58">
          <cell r="A58" t="str">
            <v>AD3</v>
          </cell>
          <cell r="B58" t="str">
            <v xml:space="preserve">      Shipping &amp; Freight Forwarders</v>
          </cell>
        </row>
        <row r="59">
          <cell r="A59" t="str">
            <v>AD4</v>
          </cell>
          <cell r="B59" t="str">
            <v xml:space="preserve">      Other</v>
          </cell>
        </row>
        <row r="61">
          <cell r="A61" t="str">
            <v>AE</v>
          </cell>
          <cell r="B61" t="str">
            <v>Construction</v>
          </cell>
        </row>
        <row r="62">
          <cell r="B62" t="str">
            <v xml:space="preserve">  - of which</v>
          </cell>
        </row>
        <row r="63">
          <cell r="A63" t="str">
            <v>AE1</v>
          </cell>
          <cell r="B63" t="str">
            <v xml:space="preserve">      Building &amp; Housing Contractors</v>
          </cell>
        </row>
        <row r="64">
          <cell r="A64" t="str">
            <v>AE2</v>
          </cell>
          <cell r="B64" t="str">
            <v xml:space="preserve">      Property Development - Commercial</v>
          </cell>
        </row>
        <row r="65">
          <cell r="A65" t="str">
            <v>AE3</v>
          </cell>
          <cell r="B65" t="str">
            <v xml:space="preserve">      Property Development - Residential</v>
          </cell>
        </row>
        <row r="66">
          <cell r="A66" t="str">
            <v>AE4</v>
          </cell>
          <cell r="B66" t="str">
            <v xml:space="preserve">      Property Development - Land Parcelling</v>
          </cell>
        </row>
        <row r="67">
          <cell r="A67" t="str">
            <v>AE5</v>
          </cell>
          <cell r="B67" t="str">
            <v xml:space="preserve">      Housing</v>
          </cell>
        </row>
        <row r="68">
          <cell r="A68" t="str">
            <v>AE6</v>
          </cell>
          <cell r="B68" t="str">
            <v xml:space="preserve">      Housing - Staff</v>
          </cell>
        </row>
        <row r="69">
          <cell r="A69" t="str">
            <v>AE7</v>
          </cell>
          <cell r="B69" t="str">
            <v xml:space="preserve">      Housing Development Certificate Holders</v>
          </cell>
        </row>
        <row r="70">
          <cell r="A70" t="str">
            <v>AE8</v>
          </cell>
          <cell r="B70" t="str">
            <v xml:space="preserve">      Industrial Building Enterprise Certificate Holders</v>
          </cell>
        </row>
        <row r="71">
          <cell r="A71" t="str">
            <v>AE9</v>
          </cell>
          <cell r="B71" t="str">
            <v xml:space="preserve">      Building Supplies &amp; Materials</v>
          </cell>
        </row>
        <row r="72">
          <cell r="A72" t="str">
            <v>AE10</v>
          </cell>
          <cell r="B72" t="str">
            <v xml:space="preserve">      Stone Crushing and Concrete Products</v>
          </cell>
        </row>
        <row r="73">
          <cell r="A73" t="str">
            <v>AE11</v>
          </cell>
          <cell r="B73" t="str">
            <v xml:space="preserve">      Other</v>
          </cell>
        </row>
        <row r="75">
          <cell r="A75" t="str">
            <v>AF</v>
          </cell>
          <cell r="B75" t="str">
            <v>Traders</v>
          </cell>
        </row>
        <row r="76">
          <cell r="B76" t="str">
            <v xml:space="preserve">  - of which</v>
          </cell>
        </row>
        <row r="77">
          <cell r="A77" t="str">
            <v>AF1</v>
          </cell>
          <cell r="B77" t="str">
            <v xml:space="preserve">      Marketing Companies</v>
          </cell>
        </row>
        <row r="78">
          <cell r="A78" t="str">
            <v>AF2</v>
          </cell>
          <cell r="B78" t="str">
            <v xml:space="preserve">      Wholesalers</v>
          </cell>
        </row>
        <row r="79">
          <cell r="A79" t="str">
            <v>AF3</v>
          </cell>
          <cell r="B79" t="str">
            <v xml:space="preserve">      Retailers - Hypermarkets</v>
          </cell>
        </row>
        <row r="80">
          <cell r="A80" t="str">
            <v>AF4</v>
          </cell>
          <cell r="B80" t="str">
            <v xml:space="preserve">      Retailers - Supermarkets</v>
          </cell>
        </row>
        <row r="81">
          <cell r="A81" t="str">
            <v>AF5</v>
          </cell>
          <cell r="B81" t="str">
            <v xml:space="preserve">      Retailers - Shops &amp; Snacks</v>
          </cell>
        </row>
        <row r="82">
          <cell r="A82" t="str">
            <v>AF6</v>
          </cell>
          <cell r="B82" t="str">
            <v xml:space="preserve">      Retailers - Pharmaceuticals &amp; Chemists</v>
          </cell>
        </row>
        <row r="83">
          <cell r="A83" t="str">
            <v>AF7</v>
          </cell>
          <cell r="B83" t="str">
            <v xml:space="preserve">      Retailers - Other</v>
          </cell>
        </row>
        <row r="84">
          <cell r="A84" t="str">
            <v>AF8</v>
          </cell>
          <cell r="B84" t="str">
            <v xml:space="preserve">      Automobile Dealers &amp; Garages</v>
          </cell>
        </row>
        <row r="85">
          <cell r="A85" t="str">
            <v>AF9</v>
          </cell>
          <cell r="B85" t="str">
            <v xml:space="preserve">      Petroleum and Energy Products</v>
          </cell>
        </row>
        <row r="86">
          <cell r="A86" t="str">
            <v>AF10</v>
          </cell>
          <cell r="B86" t="str">
            <v xml:space="preserve">      Tyre Dealers and Suppliers</v>
          </cell>
        </row>
        <row r="87">
          <cell r="A87" t="str">
            <v>AF11</v>
          </cell>
          <cell r="B87" t="str">
            <v xml:space="preserve">      Other</v>
          </cell>
        </row>
        <row r="89">
          <cell r="A89" t="str">
            <v>AG</v>
          </cell>
          <cell r="B89" t="str">
            <v>Information Communication and Technology</v>
          </cell>
        </row>
        <row r="90">
          <cell r="B90" t="str">
            <v xml:space="preserve">  - of which</v>
          </cell>
        </row>
        <row r="91">
          <cell r="A91" t="str">
            <v>AG1</v>
          </cell>
          <cell r="B91" t="str">
            <v xml:space="preserve">      Telecommunications</v>
          </cell>
        </row>
        <row r="92">
          <cell r="A92" t="str">
            <v>AG2</v>
          </cell>
          <cell r="B92" t="str">
            <v xml:space="preserve">      Internet</v>
          </cell>
        </row>
        <row r="93">
          <cell r="A93" t="str">
            <v>AG3</v>
          </cell>
          <cell r="B93" t="str">
            <v xml:space="preserve">      E-Commerce</v>
          </cell>
        </row>
        <row r="94">
          <cell r="A94" t="str">
            <v>AG4</v>
          </cell>
          <cell r="B94" t="str">
            <v xml:space="preserve">      Information Technology - Hardware</v>
          </cell>
        </row>
        <row r="95">
          <cell r="A95" t="str">
            <v>AG5</v>
          </cell>
          <cell r="B95" t="str">
            <v xml:space="preserve">      Information Technology - Software</v>
          </cell>
        </row>
        <row r="96">
          <cell r="A96" t="str">
            <v>AG6</v>
          </cell>
          <cell r="B96" t="str">
            <v xml:space="preserve">      Personal Computers</v>
          </cell>
        </row>
        <row r="97">
          <cell r="A97" t="str">
            <v>AG7</v>
          </cell>
          <cell r="B97" t="str">
            <v xml:space="preserve">      Other</v>
          </cell>
        </row>
        <row r="99">
          <cell r="A99" t="str">
            <v>AH</v>
          </cell>
          <cell r="B99" t="str">
            <v>Financial and Business Services</v>
          </cell>
        </row>
        <row r="100">
          <cell r="B100" t="str">
            <v xml:space="preserve">  - of which</v>
          </cell>
        </row>
        <row r="101">
          <cell r="A101" t="str">
            <v>AH1</v>
          </cell>
          <cell r="B101" t="str">
            <v xml:space="preserve">      Stockbrokers &amp; Stockbroking Companies</v>
          </cell>
        </row>
        <row r="102">
          <cell r="A102" t="str">
            <v>AH2</v>
          </cell>
          <cell r="B102" t="str">
            <v xml:space="preserve">      Insurance Companies</v>
          </cell>
        </row>
        <row r="103">
          <cell r="A103" t="str">
            <v>AH3</v>
          </cell>
          <cell r="B103" t="str">
            <v xml:space="preserve">      Nonbank Deposit-Taking Institutions</v>
          </cell>
        </row>
        <row r="104">
          <cell r="A104" t="str">
            <v>AH4</v>
          </cell>
          <cell r="B104" t="str">
            <v xml:space="preserve">      Mutual Funds</v>
          </cell>
        </row>
        <row r="105">
          <cell r="A105" t="str">
            <v>AH5</v>
          </cell>
          <cell r="B105" t="str">
            <v xml:space="preserve">      Accounting &amp; Consultancy Services</v>
          </cell>
        </row>
        <row r="106">
          <cell r="A106" t="str">
            <v>AH6</v>
          </cell>
          <cell r="B106" t="str">
            <v xml:space="preserve">      Investment Companies</v>
          </cell>
        </row>
        <row r="107">
          <cell r="A107" t="str">
            <v>AH7</v>
          </cell>
          <cell r="B107" t="str">
            <v xml:space="preserve">      Public Fnancial Corporations</v>
          </cell>
        </row>
        <row r="108">
          <cell r="A108" t="str">
            <v>AH8</v>
          </cell>
          <cell r="B108" t="str">
            <v xml:space="preserve">      Other</v>
          </cell>
        </row>
        <row r="110">
          <cell r="A110" t="str">
            <v>AI</v>
          </cell>
          <cell r="B110" t="str">
            <v>Infrastructure</v>
          </cell>
        </row>
        <row r="111">
          <cell r="B111" t="str">
            <v xml:space="preserve">  - of which</v>
          </cell>
        </row>
        <row r="112">
          <cell r="A112" t="str">
            <v>AI1</v>
          </cell>
          <cell r="B112" t="str">
            <v xml:space="preserve">      Airport Development</v>
          </cell>
        </row>
        <row r="113">
          <cell r="A113" t="str">
            <v>AI2</v>
          </cell>
          <cell r="B113" t="str">
            <v xml:space="preserve">      Port Development</v>
          </cell>
        </row>
        <row r="114">
          <cell r="A114" t="str">
            <v>AI3</v>
          </cell>
          <cell r="B114" t="str">
            <v xml:space="preserve">      Power Generation</v>
          </cell>
        </row>
        <row r="115">
          <cell r="A115" t="str">
            <v>AI4</v>
          </cell>
          <cell r="B115" t="str">
            <v xml:space="preserve">      Water Development</v>
          </cell>
        </row>
        <row r="116">
          <cell r="A116" t="str">
            <v>AI5</v>
          </cell>
          <cell r="B116" t="str">
            <v xml:space="preserve">      Road Development</v>
          </cell>
        </row>
        <row r="117">
          <cell r="A117" t="str">
            <v>AI6</v>
          </cell>
          <cell r="B117" t="str">
            <v xml:space="preserve">      Other</v>
          </cell>
        </row>
        <row r="119">
          <cell r="A119" t="str">
            <v>AJ</v>
          </cell>
          <cell r="B119" t="str">
            <v>Global Business Licence Holders</v>
          </cell>
        </row>
        <row r="120">
          <cell r="B120" t="str">
            <v xml:space="preserve">  - of which</v>
          </cell>
        </row>
        <row r="121">
          <cell r="A121" t="str">
            <v>AJ1</v>
          </cell>
          <cell r="B121" t="str">
            <v xml:space="preserve">      Category 1 </v>
          </cell>
        </row>
        <row r="122">
          <cell r="A122" t="str">
            <v>AJ2</v>
          </cell>
          <cell r="B122" t="str">
            <v xml:space="preserve">      Category 2</v>
          </cell>
        </row>
        <row r="123">
          <cell r="A123" t="str">
            <v>AJ3</v>
          </cell>
          <cell r="B123" t="str">
            <v xml:space="preserve">      Other</v>
          </cell>
        </row>
        <row r="125">
          <cell r="A125" t="str">
            <v>AK</v>
          </cell>
          <cell r="B125" t="str">
            <v>State and Local Government</v>
          </cell>
        </row>
        <row r="127">
          <cell r="A127" t="str">
            <v>AL</v>
          </cell>
          <cell r="B127" t="str">
            <v>Public Nonfinancial Corporations</v>
          </cell>
        </row>
        <row r="129">
          <cell r="A129" t="str">
            <v>AM</v>
          </cell>
          <cell r="B129" t="str">
            <v>Regional Development Certificate Holders</v>
          </cell>
        </row>
        <row r="131">
          <cell r="A131" t="str">
            <v>AN</v>
          </cell>
          <cell r="B131" t="str">
            <v>Freeport Enterprise Certificate Holders</v>
          </cell>
        </row>
        <row r="133">
          <cell r="A133" t="str">
            <v>AO</v>
          </cell>
          <cell r="B133" t="str">
            <v>Regional Headquarters Certificate Holders</v>
          </cell>
        </row>
        <row r="135">
          <cell r="A135" t="str">
            <v>AP</v>
          </cell>
          <cell r="B135" t="str">
            <v>Health Development Certificate Holders</v>
          </cell>
        </row>
        <row r="137">
          <cell r="A137" t="str">
            <v>AQ</v>
          </cell>
          <cell r="B137" t="str">
            <v>Modernisation &amp; Expansion Enterprise Cert. Holders</v>
          </cell>
        </row>
        <row r="139">
          <cell r="A139" t="str">
            <v>AR</v>
          </cell>
          <cell r="B139" t="str">
            <v>Personal</v>
          </cell>
        </row>
        <row r="140">
          <cell r="B140" t="str">
            <v xml:space="preserve">  - of which</v>
          </cell>
        </row>
        <row r="141">
          <cell r="A141" t="str">
            <v>AR1</v>
          </cell>
          <cell r="B141" t="str">
            <v xml:space="preserve">      Credit Card Advances</v>
          </cell>
        </row>
        <row r="143">
          <cell r="A143" t="str">
            <v>AS</v>
          </cell>
          <cell r="B143" t="str">
            <v>Professional</v>
          </cell>
        </row>
        <row r="144">
          <cell r="B144" t="str">
            <v xml:space="preserve">  - of which</v>
          </cell>
        </row>
        <row r="145">
          <cell r="A145" t="str">
            <v>AS1</v>
          </cell>
          <cell r="B145" t="str">
            <v xml:space="preserve">      Credit Card Advances</v>
          </cell>
        </row>
        <row r="147">
          <cell r="A147" t="str">
            <v>AT</v>
          </cell>
          <cell r="B147" t="str">
            <v>Human Resource Development Certificate Holders</v>
          </cell>
        </row>
        <row r="149">
          <cell r="A149" t="str">
            <v>AU</v>
          </cell>
          <cell r="B149" t="str">
            <v>Media, Entertainment and Recreational Activities</v>
          </cell>
        </row>
        <row r="151">
          <cell r="A151" t="str">
            <v>AV</v>
          </cell>
          <cell r="B151" t="str">
            <v>Education</v>
          </cell>
        </row>
        <row r="153">
          <cell r="A153" t="str">
            <v>AW</v>
          </cell>
          <cell r="B153" t="str">
            <v xml:space="preserve">Other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2"/>
      <sheetName val="nos&amp;oths"/>
      <sheetName val="Grp loans"/>
      <sheetName val="Loans"/>
      <sheetName val="Sheet1"/>
      <sheetName val="Deposits "/>
      <sheetName val="GrpDeposits"/>
      <sheetName val="IB F.Depo"/>
      <sheetName val="IB loan db"/>
      <sheetName val="BOM"/>
      <sheetName val="Control"/>
      <sheetName val="List"/>
      <sheetName val="TAbles"/>
      <sheetName val="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1">
          <cell r="A11" t="str">
            <v>Account</v>
          </cell>
          <cell r="B11" t="str">
            <v>Customer name</v>
          </cell>
          <cell r="C11" t="str">
            <v>O/I/L/B/X</v>
          </cell>
          <cell r="D11" t="str">
            <v>Residence</v>
          </cell>
          <cell r="E11" t="str">
            <v>Business</v>
          </cell>
        </row>
        <row r="12">
          <cell r="A12" t="str">
            <v>110007</v>
          </cell>
          <cell r="B12" t="str">
            <v>MAURITIUS COMMERCIAL BANK LTD</v>
          </cell>
          <cell r="C12" t="str">
            <v>B</v>
          </cell>
          <cell r="D12" t="str">
            <v>MAURITIUS</v>
          </cell>
          <cell r="E12" t="str">
            <v>BANK</v>
          </cell>
        </row>
        <row r="13">
          <cell r="A13" t="str">
            <v>110077</v>
          </cell>
          <cell r="B13" t="str">
            <v>FNB BOTSWANA</v>
          </cell>
          <cell r="C13" t="str">
            <v>B</v>
          </cell>
          <cell r="D13" t="str">
            <v>BOTSWANA</v>
          </cell>
          <cell r="E13" t="str">
            <v>BANK</v>
          </cell>
        </row>
        <row r="14">
          <cell r="A14" t="str">
            <v>110078</v>
          </cell>
          <cell r="B14" t="str">
            <v>KINGDOM BANK AFRICA LIMITED</v>
          </cell>
          <cell r="C14" t="str">
            <v>B</v>
          </cell>
          <cell r="D14" t="str">
            <v>BOTSWANA</v>
          </cell>
          <cell r="E14" t="str">
            <v>BANK</v>
          </cell>
        </row>
        <row r="15">
          <cell r="A15" t="str">
            <v>210024</v>
          </cell>
          <cell r="B15" t="str">
            <v>DEUTSCHE BANK AG MUMBAI</v>
          </cell>
          <cell r="C15" t="str">
            <v>B</v>
          </cell>
          <cell r="D15" t="str">
            <v>INDIA</v>
          </cell>
          <cell r="E15" t="str">
            <v>BANK</v>
          </cell>
        </row>
        <row r="16">
          <cell r="A16" t="str">
            <v>210026</v>
          </cell>
          <cell r="B16" t="str">
            <v>BANKERS TRUST CO NY</v>
          </cell>
          <cell r="C16" t="str">
            <v>B</v>
          </cell>
          <cell r="D16" t="str">
            <v>UNITED STATES OF AMERICA</v>
          </cell>
          <cell r="E16" t="str">
            <v>BANK</v>
          </cell>
        </row>
        <row r="17">
          <cell r="A17" t="str">
            <v>210122</v>
          </cell>
          <cell r="B17" t="str">
            <v>DEUTSCHE BANK AG          LDN</v>
          </cell>
          <cell r="C17" t="str">
            <v>B</v>
          </cell>
          <cell r="D17" t="str">
            <v>UNITED KINGDOM</v>
          </cell>
          <cell r="E17" t="str">
            <v>BANK</v>
          </cell>
        </row>
        <row r="18">
          <cell r="A18" t="str">
            <v>220060</v>
          </cell>
          <cell r="B18" t="str">
            <v>MORGAN GRENFELL + CO LTD LDN</v>
          </cell>
          <cell r="C18" t="str">
            <v>B</v>
          </cell>
          <cell r="D18" t="str">
            <v>UNITED KINGDOM</v>
          </cell>
          <cell r="E18" t="str">
            <v>BANK</v>
          </cell>
        </row>
        <row r="19">
          <cell r="A19" t="str">
            <v>220126</v>
          </cell>
          <cell r="B19" t="str">
            <v>DEUTSCHE INT TRUST CORP (MAUR)</v>
          </cell>
          <cell r="C19" t="str">
            <v>M</v>
          </cell>
          <cell r="D19" t="str">
            <v>MAURITIUS</v>
          </cell>
          <cell r="E19" t="str">
            <v>OTHER FINANCIAL INSTITUTIONS</v>
          </cell>
        </row>
        <row r="20">
          <cell r="A20" t="str">
            <v>220137</v>
          </cell>
          <cell r="B20" t="str">
            <v>DEUTSCHE EQUITIES (MTIUS)LTD</v>
          </cell>
          <cell r="C20" t="str">
            <v>GBC1</v>
          </cell>
          <cell r="D20" t="str">
            <v>MAURITIUS</v>
          </cell>
          <cell r="E20" t="str">
            <v>OTHER FINANCIAL INSTITUTIONS</v>
          </cell>
        </row>
        <row r="21">
          <cell r="A21" t="str">
            <v>228001</v>
          </cell>
          <cell r="B21" t="str">
            <v>DEUTSCHE BANK INT LIMITED JSY</v>
          </cell>
          <cell r="C21" t="str">
            <v>B</v>
          </cell>
          <cell r="D21" t="str">
            <v>JERSEY</v>
          </cell>
          <cell r="E21" t="str">
            <v>BANK</v>
          </cell>
        </row>
        <row r="22">
          <cell r="A22" t="str">
            <v>500000</v>
          </cell>
          <cell r="B22" t="str">
            <v>PASTEL LIMITED</v>
          </cell>
          <cell r="C22" t="str">
            <v>GBC1</v>
          </cell>
          <cell r="D22" t="str">
            <v>MAURITIUS</v>
          </cell>
          <cell r="E22" t="str">
            <v>OTHER FINANCIAL INSTITUTIONS</v>
          </cell>
        </row>
        <row r="23">
          <cell r="A23" t="str">
            <v>500001</v>
          </cell>
          <cell r="B23" t="str">
            <v>HIGH ECONOMY HOLDINGS LTD</v>
          </cell>
          <cell r="C23" t="str">
            <v>GBC1</v>
          </cell>
          <cell r="D23" t="str">
            <v>MAURITIUS</v>
          </cell>
          <cell r="E23" t="str">
            <v>OTHER FINANCIAL INSTITUTIONS</v>
          </cell>
        </row>
        <row r="24">
          <cell r="A24" t="str">
            <v>500002</v>
          </cell>
          <cell r="B24" t="str">
            <v>MULIALAND FINANCE LIMITED</v>
          </cell>
          <cell r="C24" t="str">
            <v>GBC1</v>
          </cell>
          <cell r="D24" t="str">
            <v>MAURITIUS</v>
          </cell>
          <cell r="E24" t="str">
            <v>OTHER FINANCIAL INSTITUTIONS</v>
          </cell>
        </row>
        <row r="25">
          <cell r="A25" t="str">
            <v>500003</v>
          </cell>
          <cell r="B25" t="str">
            <v>MULIAKERAMIK FINANCE LIMITED</v>
          </cell>
          <cell r="C25" t="str">
            <v>GBC1</v>
          </cell>
          <cell r="D25" t="str">
            <v>MAURITIUS</v>
          </cell>
          <cell r="E25" t="str">
            <v>OTHER FINANCIAL INSTITUTIONS</v>
          </cell>
        </row>
        <row r="26">
          <cell r="A26" t="str">
            <v>500004</v>
          </cell>
          <cell r="B26" t="str">
            <v>MULIAGLASS FINANCE LIMITED</v>
          </cell>
          <cell r="C26" t="str">
            <v>GBC1</v>
          </cell>
          <cell r="D26" t="str">
            <v>MAURITIUS</v>
          </cell>
          <cell r="E26" t="str">
            <v>OTHER FINANCIAL INSTITUTIONS</v>
          </cell>
        </row>
        <row r="27">
          <cell r="A27" t="str">
            <v>500005</v>
          </cell>
          <cell r="B27" t="str">
            <v>LALETHA NITHIYANANDAN</v>
          </cell>
          <cell r="C27" t="str">
            <v>P</v>
          </cell>
          <cell r="D27" t="str">
            <v>SINGAPORE</v>
          </cell>
          <cell r="E27" t="str">
            <v>OTHER ADVANCES</v>
          </cell>
        </row>
        <row r="28">
          <cell r="A28" t="str">
            <v>500006</v>
          </cell>
          <cell r="B28" t="str">
            <v>ACCENT SERVICES</v>
          </cell>
          <cell r="C28" t="str">
            <v>GBC1</v>
          </cell>
          <cell r="D28" t="str">
            <v>MAURITIUS</v>
          </cell>
          <cell r="E28" t="str">
            <v>OTHER FINANCIAL INSTITUTIONS</v>
          </cell>
        </row>
        <row r="29">
          <cell r="A29" t="str">
            <v>500007</v>
          </cell>
          <cell r="B29" t="str">
            <v>FINANCIAL SOLUTIONS(MTIUS)LTD</v>
          </cell>
          <cell r="C29" t="str">
            <v>GBC1</v>
          </cell>
          <cell r="D29" t="str">
            <v>MAURITIUS</v>
          </cell>
          <cell r="E29" t="str">
            <v>OTHER FINANCIAL INSTITUTIONS</v>
          </cell>
        </row>
        <row r="30">
          <cell r="A30" t="str">
            <v>500008</v>
          </cell>
          <cell r="B30" t="str">
            <v>MR LAM SUNG FOON AH-YEN ANDRE</v>
          </cell>
          <cell r="C30" t="str">
            <v>P</v>
          </cell>
          <cell r="D30" t="str">
            <v>MAURITIUS</v>
          </cell>
          <cell r="E30" t="str">
            <v>OTHER ADVANCES</v>
          </cell>
        </row>
        <row r="31">
          <cell r="A31" t="str">
            <v>500009</v>
          </cell>
          <cell r="B31" t="str">
            <v>DBMGOF MAURITIUS LIMITED</v>
          </cell>
          <cell r="C31" t="str">
            <v>GBC1</v>
          </cell>
          <cell r="D31" t="str">
            <v>MAURITIUS</v>
          </cell>
          <cell r="E31" t="str">
            <v>OTHER FINANCIAL INSTITUTIONS</v>
          </cell>
        </row>
        <row r="32">
          <cell r="A32" t="str">
            <v>500010</v>
          </cell>
          <cell r="B32" t="str">
            <v>702671 KADINE HOLDINGS LTD</v>
          </cell>
          <cell r="C32" t="str">
            <v>F</v>
          </cell>
          <cell r="D32" t="str">
            <v>GUERNSEY</v>
          </cell>
          <cell r="E32" t="str">
            <v>OTHER FINANCIAL INSTITUTIONS</v>
          </cell>
        </row>
        <row r="33">
          <cell r="A33" t="str">
            <v>500011</v>
          </cell>
          <cell r="B33" t="str">
            <v>DEUTSCHE G.E.M.FUND MTIUS LTD</v>
          </cell>
          <cell r="C33" t="str">
            <v>GBC1</v>
          </cell>
          <cell r="D33" t="str">
            <v>MAURITIUS</v>
          </cell>
          <cell r="E33" t="str">
            <v>OTHER FINANCIAL INSTITUTIONS</v>
          </cell>
        </row>
        <row r="34">
          <cell r="A34" t="str">
            <v>500012</v>
          </cell>
          <cell r="B34" t="str">
            <v>DBAG AS CUSTODIAN D.IND.F(M)LT</v>
          </cell>
          <cell r="C34" t="str">
            <v>GBC1</v>
          </cell>
          <cell r="D34" t="str">
            <v>MAURITIUS</v>
          </cell>
          <cell r="E34" t="str">
            <v>OTHER FINANCIAL INSTITUTIONS</v>
          </cell>
        </row>
        <row r="35">
          <cell r="A35" t="str">
            <v>500013</v>
          </cell>
          <cell r="B35" t="str">
            <v>CMA INDIA GROWTH F(MTIUS)LTD</v>
          </cell>
          <cell r="C35" t="str">
            <v>GBC1</v>
          </cell>
          <cell r="D35" t="str">
            <v>MAURITIUS</v>
          </cell>
          <cell r="E35" t="str">
            <v>OTHER FINANCIAL INSTITUTIONS</v>
          </cell>
        </row>
        <row r="36">
          <cell r="A36" t="str">
            <v>500014</v>
          </cell>
          <cell r="B36" t="str">
            <v>MRS GE &amp; MR AR PARNWELL</v>
          </cell>
          <cell r="C36" t="str">
            <v>P</v>
          </cell>
          <cell r="D36" t="str">
            <v>SPAIN</v>
          </cell>
          <cell r="E36" t="str">
            <v>OTHER ADVANCES</v>
          </cell>
        </row>
        <row r="37">
          <cell r="A37" t="str">
            <v>500015</v>
          </cell>
          <cell r="B37" t="str">
            <v>DEUTSCHE DEBT INVESTMENT(MTIUS</v>
          </cell>
          <cell r="C37" t="str">
            <v>GBC1</v>
          </cell>
          <cell r="D37" t="str">
            <v>MAURITIUS</v>
          </cell>
          <cell r="E37" t="str">
            <v>OTHER FINANCIAL INSTITUTIONS</v>
          </cell>
        </row>
        <row r="38">
          <cell r="A38" t="str">
            <v>500016</v>
          </cell>
          <cell r="B38" t="str">
            <v>DEUTSCHE INTL.TRUST CORP.M.LTD</v>
          </cell>
          <cell r="C38" t="str">
            <v>GBC1</v>
          </cell>
          <cell r="D38" t="str">
            <v>MAURITIUS</v>
          </cell>
          <cell r="E38" t="str">
            <v>OTHER FINANCIAL INSTITUTIONS</v>
          </cell>
        </row>
        <row r="39">
          <cell r="A39" t="str">
            <v>500017</v>
          </cell>
          <cell r="B39" t="str">
            <v>INTL SOURCE &amp; DESIGN SOL.LTD</v>
          </cell>
          <cell r="C39" t="str">
            <v>GBC1</v>
          </cell>
          <cell r="D39" t="str">
            <v>MAURITIUS</v>
          </cell>
          <cell r="E39" t="str">
            <v>OTHER FINANCIAL INSTITUTIONS</v>
          </cell>
        </row>
        <row r="40">
          <cell r="A40" t="str">
            <v>500018</v>
          </cell>
          <cell r="B40" t="str">
            <v>FASTROCK INTL INVESTMENTS LTD</v>
          </cell>
          <cell r="C40" t="str">
            <v>GBC1</v>
          </cell>
          <cell r="D40" t="str">
            <v>MAURITIUS</v>
          </cell>
          <cell r="E40" t="str">
            <v>OTHER FINANCIAL INSTITUTIONS</v>
          </cell>
        </row>
        <row r="41">
          <cell r="A41" t="str">
            <v>500019</v>
          </cell>
          <cell r="B41" t="str">
            <v>SHENVALLA LTD</v>
          </cell>
          <cell r="C41" t="str">
            <v>F</v>
          </cell>
          <cell r="D41" t="str">
            <v>ISLE OF MAN</v>
          </cell>
          <cell r="E41" t="str">
            <v>OTHER FINANCIAL INSTITUTIONS</v>
          </cell>
        </row>
        <row r="42">
          <cell r="A42" t="str">
            <v>500020</v>
          </cell>
          <cell r="B42" t="str">
            <v>ZIP GLOBAL NETWORK LIMITED</v>
          </cell>
          <cell r="C42" t="str">
            <v>GBC1</v>
          </cell>
          <cell r="D42" t="str">
            <v>MAURITIUS</v>
          </cell>
          <cell r="E42" t="str">
            <v>OTHER FINANCIAL INSTITUTIONS</v>
          </cell>
        </row>
        <row r="43">
          <cell r="A43" t="str">
            <v>500021</v>
          </cell>
          <cell r="B43" t="str">
            <v>ALTS LIMITED</v>
          </cell>
          <cell r="C43" t="str">
            <v>GBC1</v>
          </cell>
          <cell r="D43" t="str">
            <v>MAURITIUS</v>
          </cell>
          <cell r="E43" t="str">
            <v>OTHER FINANCIAL INSTITUTIONS</v>
          </cell>
        </row>
        <row r="44">
          <cell r="A44" t="str">
            <v>500022</v>
          </cell>
          <cell r="B44" t="str">
            <v>STRATAL LIMITED</v>
          </cell>
          <cell r="C44" t="str">
            <v>GBC1</v>
          </cell>
          <cell r="D44" t="str">
            <v>MAURITIUS</v>
          </cell>
          <cell r="E44" t="str">
            <v>OTHER FINANCIAL INSTITUTIONS</v>
          </cell>
        </row>
        <row r="45">
          <cell r="A45" t="str">
            <v>500023</v>
          </cell>
          <cell r="B45" t="str">
            <v>IDEAL SOLUTIONS INC.</v>
          </cell>
          <cell r="C45" t="str">
            <v>GBC1</v>
          </cell>
          <cell r="D45" t="str">
            <v>MAURITIUS</v>
          </cell>
          <cell r="E45" t="str">
            <v>OTHER FINANCIAL INSTITUTIONS</v>
          </cell>
        </row>
        <row r="46">
          <cell r="A46" t="str">
            <v>500024</v>
          </cell>
          <cell r="B46" t="str">
            <v>702955 REDWAN INVESTMENTS LTD</v>
          </cell>
          <cell r="C46" t="str">
            <v>F</v>
          </cell>
          <cell r="D46" t="str">
            <v>GUERNSEY</v>
          </cell>
          <cell r="E46" t="str">
            <v>OTHER FINANCIAL INSTITUTIONS</v>
          </cell>
        </row>
        <row r="47">
          <cell r="A47" t="str">
            <v>500025</v>
          </cell>
          <cell r="B47" t="str">
            <v>SHD CORPORATION</v>
          </cell>
          <cell r="C47" t="str">
            <v>GBC2</v>
          </cell>
          <cell r="D47" t="str">
            <v>MAURITIUS</v>
          </cell>
          <cell r="E47" t="str">
            <v>CLOSED</v>
          </cell>
        </row>
        <row r="48">
          <cell r="A48" t="str">
            <v>500026</v>
          </cell>
          <cell r="B48" t="str">
            <v>RAJMEN HOLDINGS PVT LTD</v>
          </cell>
          <cell r="C48" t="str">
            <v>GBC1</v>
          </cell>
          <cell r="D48" t="str">
            <v>MAURITIUS</v>
          </cell>
          <cell r="E48" t="str">
            <v>OTHER FINANCIAL INSTITUTIONS</v>
          </cell>
        </row>
        <row r="49">
          <cell r="A49" t="str">
            <v>500027</v>
          </cell>
          <cell r="B49" t="str">
            <v>HERALD INVESTMENT COMPANY LTD</v>
          </cell>
          <cell r="C49" t="str">
            <v>GBC1</v>
          </cell>
          <cell r="D49" t="str">
            <v>MAURITIUS</v>
          </cell>
          <cell r="E49" t="str">
            <v>OTHER FINANCIAL INSTITUTIONS</v>
          </cell>
        </row>
        <row r="50">
          <cell r="A50" t="str">
            <v>500028</v>
          </cell>
          <cell r="B50" t="str">
            <v>NEWBURY INVESTMENTS LIMITED</v>
          </cell>
          <cell r="C50" t="str">
            <v>GBC1</v>
          </cell>
          <cell r="D50" t="str">
            <v>MAURITIUS</v>
          </cell>
          <cell r="E50" t="str">
            <v>OTHER FINANCIAL INSTITUTIONS</v>
          </cell>
        </row>
        <row r="51">
          <cell r="A51" t="str">
            <v>500029</v>
          </cell>
          <cell r="B51" t="str">
            <v>POWERLINE LTD</v>
          </cell>
          <cell r="C51" t="str">
            <v>GBC1</v>
          </cell>
          <cell r="D51" t="str">
            <v>MAURITIUS</v>
          </cell>
          <cell r="E51" t="str">
            <v>OTHER FINANCIAL INSTITUTIONS</v>
          </cell>
        </row>
        <row r="52">
          <cell r="A52" t="str">
            <v>500030</v>
          </cell>
          <cell r="B52" t="str">
            <v>KEE CHONG LI KWONG WING</v>
          </cell>
          <cell r="C52" t="str">
            <v>P</v>
          </cell>
          <cell r="D52" t="str">
            <v>MAURITIUS</v>
          </cell>
          <cell r="E52" t="str">
            <v>OTHER ADVANCES</v>
          </cell>
        </row>
        <row r="53">
          <cell r="A53" t="str">
            <v>500031</v>
          </cell>
          <cell r="B53" t="str">
            <v>GLOBUS MOTOR NOVA LIMITED</v>
          </cell>
          <cell r="C53" t="str">
            <v>GBC2</v>
          </cell>
          <cell r="D53" t="str">
            <v>MAURITIUS</v>
          </cell>
          <cell r="E53" t="str">
            <v>OTHER FINANCIAL INSTITUTIONS</v>
          </cell>
        </row>
        <row r="54">
          <cell r="A54" t="str">
            <v>500032</v>
          </cell>
          <cell r="B54" t="str">
            <v>ARACHON INVESTMENTS LIMITED</v>
          </cell>
          <cell r="C54" t="str">
            <v>F</v>
          </cell>
          <cell r="D54" t="str">
            <v>GUERNSEY</v>
          </cell>
          <cell r="E54" t="str">
            <v>OTHER FINANCIAL INSTITUTIONS</v>
          </cell>
        </row>
        <row r="55">
          <cell r="A55" t="str">
            <v>500033</v>
          </cell>
          <cell r="B55" t="str">
            <v>AMANIND INVESTMENTS LIMITED</v>
          </cell>
          <cell r="C55" t="str">
            <v>GBC2</v>
          </cell>
          <cell r="D55" t="str">
            <v>MAURITIUS</v>
          </cell>
          <cell r="E55" t="str">
            <v>OTHER FINANCIAL INSTITUTIONS</v>
          </cell>
        </row>
        <row r="56">
          <cell r="A56" t="str">
            <v>500034</v>
          </cell>
          <cell r="B56" t="str">
            <v>*KEY_ERR</v>
          </cell>
          <cell r="D56" t="str">
            <v>*KEY_ERR</v>
          </cell>
          <cell r="E56" t="str">
            <v>*KEY_ERR</v>
          </cell>
        </row>
        <row r="57">
          <cell r="A57" t="str">
            <v>500035</v>
          </cell>
          <cell r="B57" t="str">
            <v>P.T TMFC LIMITED</v>
          </cell>
          <cell r="C57" t="str">
            <v>GBC2</v>
          </cell>
          <cell r="D57" t="str">
            <v>MAURITIUS</v>
          </cell>
          <cell r="E57" t="str">
            <v>OTHER FINANCIAL INSTITUTIONS</v>
          </cell>
        </row>
        <row r="58">
          <cell r="A58" t="str">
            <v>500036</v>
          </cell>
          <cell r="B58" t="str">
            <v>*KEY_ERR</v>
          </cell>
          <cell r="D58" t="str">
            <v>*KEY_ERR</v>
          </cell>
          <cell r="E58" t="str">
            <v>*KEY_ERR</v>
          </cell>
        </row>
        <row r="59">
          <cell r="A59" t="str">
            <v>500037</v>
          </cell>
          <cell r="B59" t="str">
            <v>IFS T'EES RE:TLC FAMILY TRUST</v>
          </cell>
          <cell r="C59" t="str">
            <v>GBC1</v>
          </cell>
          <cell r="D59" t="str">
            <v>MAURITIUS</v>
          </cell>
          <cell r="E59" t="str">
            <v>OTHER FINANCIAL INSTITUTIONS</v>
          </cell>
        </row>
        <row r="60">
          <cell r="A60" t="str">
            <v>500038</v>
          </cell>
          <cell r="B60" t="str">
            <v>MILLHILL INVESTMENTS LIMITED</v>
          </cell>
          <cell r="C60" t="str">
            <v>GBC1</v>
          </cell>
          <cell r="D60" t="str">
            <v>MAURITIUS</v>
          </cell>
          <cell r="E60" t="str">
            <v>OTHER FINANCIAL INSTITUTIONS</v>
          </cell>
        </row>
        <row r="61">
          <cell r="A61" t="str">
            <v>500039</v>
          </cell>
          <cell r="B61" t="str">
            <v>FEES IN ADVANCE HOLDING A/C</v>
          </cell>
          <cell r="C61" t="str">
            <v>X</v>
          </cell>
          <cell r="D61" t="str">
            <v>MAURITIUS</v>
          </cell>
          <cell r="E61" t="str">
            <v>OTHER FINANCIAL INSTITUTIONS</v>
          </cell>
        </row>
        <row r="62">
          <cell r="A62" t="str">
            <v>500040</v>
          </cell>
          <cell r="B62" t="str">
            <v>KB CONSULTING S.A.</v>
          </cell>
          <cell r="C62" t="str">
            <v>GBC2</v>
          </cell>
          <cell r="D62" t="str">
            <v>MAURITIUS</v>
          </cell>
          <cell r="E62" t="str">
            <v>OTHER FINANCIAL INSTITUTIONS</v>
          </cell>
        </row>
        <row r="63">
          <cell r="A63" t="str">
            <v>500041</v>
          </cell>
          <cell r="B63" t="str">
            <v>OAKLEY HOLDING LIMITED</v>
          </cell>
          <cell r="C63" t="str">
            <v>F</v>
          </cell>
          <cell r="D63" t="str">
            <v>GUERNSEY</v>
          </cell>
          <cell r="E63" t="str">
            <v>OTHER FINANCIAL INSTITUTIONS</v>
          </cell>
        </row>
        <row r="64">
          <cell r="A64" t="str">
            <v>500042</v>
          </cell>
          <cell r="B64" t="str">
            <v>RENAISSANCE EAST. HLDS CORP</v>
          </cell>
          <cell r="C64" t="str">
            <v>GBC2</v>
          </cell>
          <cell r="D64" t="str">
            <v>MAURITIUS</v>
          </cell>
          <cell r="E64" t="str">
            <v>OTHER FINANCIAL INSTITUTIONS</v>
          </cell>
        </row>
        <row r="65">
          <cell r="A65" t="str">
            <v>500043</v>
          </cell>
          <cell r="B65" t="str">
            <v>AREDIN INVESTMENT LTD</v>
          </cell>
          <cell r="C65" t="str">
            <v>GBC1</v>
          </cell>
          <cell r="D65" t="str">
            <v>MAURITIUS</v>
          </cell>
          <cell r="E65" t="str">
            <v>OTHER FINANCIAL INSTITUTIONS</v>
          </cell>
        </row>
        <row r="66">
          <cell r="A66" t="str">
            <v>500044</v>
          </cell>
          <cell r="B66" t="str">
            <v>AREDIN INTERNATIONAL LTD</v>
          </cell>
          <cell r="C66" t="str">
            <v>GBC1</v>
          </cell>
          <cell r="D66" t="str">
            <v>MAURITIUS</v>
          </cell>
          <cell r="E66" t="str">
            <v>OTHER FINANCIAL INSTITUTIONS</v>
          </cell>
        </row>
        <row r="67">
          <cell r="A67" t="str">
            <v>500045</v>
          </cell>
          <cell r="B67" t="str">
            <v>KR INVESTMENTS CORPORATION</v>
          </cell>
          <cell r="C67" t="str">
            <v>GBC1</v>
          </cell>
          <cell r="D67" t="str">
            <v>MAURITIUS</v>
          </cell>
          <cell r="E67" t="str">
            <v>OTHER FINANCIAL INSTITUTIONS</v>
          </cell>
        </row>
        <row r="68">
          <cell r="A68" t="str">
            <v>500046</v>
          </cell>
          <cell r="B68" t="str">
            <v>HEMERY TRUST(MAURITIUS)LIMITED</v>
          </cell>
          <cell r="C68" t="str">
            <v>M</v>
          </cell>
          <cell r="D68" t="str">
            <v>MAURITIUS</v>
          </cell>
          <cell r="E68" t="str">
            <v>OTHER FINANCIAL INSTITUTIONS</v>
          </cell>
        </row>
        <row r="69">
          <cell r="A69" t="str">
            <v>500047</v>
          </cell>
          <cell r="B69" t="str">
            <v>ITNET CORP.</v>
          </cell>
          <cell r="C69" t="str">
            <v>GBC1</v>
          </cell>
          <cell r="D69" t="str">
            <v>MAURITIUS</v>
          </cell>
          <cell r="E69" t="str">
            <v>OTHER FINANCIAL INSTITUTIONS</v>
          </cell>
        </row>
        <row r="70">
          <cell r="A70" t="str">
            <v>500048</v>
          </cell>
          <cell r="B70" t="str">
            <v>*KEY_ERR</v>
          </cell>
          <cell r="D70" t="str">
            <v>*KEY_ERR</v>
          </cell>
          <cell r="E70" t="str">
            <v>*KEY_ERR</v>
          </cell>
        </row>
        <row r="71">
          <cell r="A71" t="str">
            <v>500049</v>
          </cell>
          <cell r="B71" t="str">
            <v>CASTERITE INTERNATIONAL LTD</v>
          </cell>
          <cell r="C71" t="str">
            <v>GBC2</v>
          </cell>
          <cell r="D71" t="str">
            <v>MAURITIUS</v>
          </cell>
          <cell r="E71" t="str">
            <v>OTHER FINANCIAL INSTITUTIONS</v>
          </cell>
        </row>
        <row r="72">
          <cell r="A72" t="str">
            <v>500050</v>
          </cell>
          <cell r="B72" t="str">
            <v>RMC INVESTMENTS LIMITED</v>
          </cell>
          <cell r="C72" t="str">
            <v>GBC1</v>
          </cell>
          <cell r="D72" t="str">
            <v>MAURITIUS</v>
          </cell>
          <cell r="E72" t="str">
            <v>OTHER FINANCIAL INSTITUTIONS</v>
          </cell>
        </row>
        <row r="73">
          <cell r="A73" t="str">
            <v>500051</v>
          </cell>
          <cell r="B73" t="str">
            <v>*KEY_ERR</v>
          </cell>
          <cell r="D73" t="str">
            <v>*KEY_ERR</v>
          </cell>
          <cell r="E73" t="str">
            <v>*KEY_ERR</v>
          </cell>
        </row>
        <row r="74">
          <cell r="A74" t="str">
            <v>500052</v>
          </cell>
          <cell r="B74" t="str">
            <v>BLUE OCEAN INVESTMENTS LIMITED</v>
          </cell>
          <cell r="C74" t="str">
            <v>GBC2</v>
          </cell>
          <cell r="D74" t="str">
            <v>MAURITIUS</v>
          </cell>
          <cell r="E74" t="str">
            <v>OTHER FINANCIAL INSTITUTIONS</v>
          </cell>
        </row>
        <row r="75">
          <cell r="A75" t="str">
            <v>500053</v>
          </cell>
          <cell r="B75" t="str">
            <v>NUPLAS LIMITED</v>
          </cell>
          <cell r="C75" t="str">
            <v>GBC1</v>
          </cell>
          <cell r="D75" t="str">
            <v>MAURITIUS</v>
          </cell>
          <cell r="E75" t="str">
            <v>OTHER FINANCIAL INSTITUTIONS</v>
          </cell>
        </row>
        <row r="76">
          <cell r="A76" t="str">
            <v>500054</v>
          </cell>
          <cell r="B76" t="str">
            <v>TANDON CAPITAL OFFSHORE</v>
          </cell>
          <cell r="C76" t="str">
            <v>GBC1</v>
          </cell>
          <cell r="D76" t="str">
            <v>MAURITIUS</v>
          </cell>
          <cell r="E76" t="str">
            <v>OTHER FINANCIAL INSTITUTIONS</v>
          </cell>
        </row>
        <row r="77">
          <cell r="A77" t="str">
            <v>500055</v>
          </cell>
          <cell r="B77" t="str">
            <v>SPG INFINITY TECHNOLOGY FUND I</v>
          </cell>
          <cell r="C77" t="str">
            <v>GBC1</v>
          </cell>
          <cell r="D77" t="str">
            <v>MAURITIUS</v>
          </cell>
          <cell r="E77" t="str">
            <v>OTHER FINANCIAL INSTITUTIONS</v>
          </cell>
        </row>
        <row r="78">
          <cell r="A78" t="str">
            <v>500056</v>
          </cell>
          <cell r="B78" t="str">
            <v>*KEY_ERR</v>
          </cell>
          <cell r="D78" t="str">
            <v>*KEY_ERR</v>
          </cell>
          <cell r="E78" t="str">
            <v>*KEY_ERR</v>
          </cell>
        </row>
        <row r="79">
          <cell r="A79" t="str">
            <v>500057</v>
          </cell>
          <cell r="B79" t="str">
            <v>MR BALZARETTI DENIS</v>
          </cell>
          <cell r="C79" t="str">
            <v>P</v>
          </cell>
          <cell r="D79" t="str">
            <v>SWITZERLAND</v>
          </cell>
          <cell r="E79" t="str">
            <v>OTHER ADVANCES</v>
          </cell>
        </row>
        <row r="80">
          <cell r="A80" t="str">
            <v>500058</v>
          </cell>
          <cell r="B80" t="str">
            <v>ACCESS DEVELOPMENT CORPORATION</v>
          </cell>
          <cell r="C80" t="str">
            <v>F</v>
          </cell>
          <cell r="D80" t="str">
            <v>UNITED STATES OF AMERICA</v>
          </cell>
          <cell r="E80" t="str">
            <v>OTHER FINANCIAL INSTITUTIONS</v>
          </cell>
        </row>
        <row r="81">
          <cell r="A81" t="str">
            <v>500059</v>
          </cell>
          <cell r="B81" t="str">
            <v>ROSELLINI INTL. ALPHA LTD</v>
          </cell>
          <cell r="C81" t="str">
            <v>GBC1</v>
          </cell>
          <cell r="D81" t="str">
            <v>MAURITIUS</v>
          </cell>
          <cell r="E81" t="str">
            <v>OTHER FINANCIAL INSTITUTIONS</v>
          </cell>
        </row>
        <row r="82">
          <cell r="A82" t="str">
            <v>500060</v>
          </cell>
          <cell r="B82" t="str">
            <v>ROSELLINI INTL. BETA LTD</v>
          </cell>
          <cell r="C82" t="str">
            <v>GBC1</v>
          </cell>
          <cell r="D82" t="str">
            <v>MAURITIUS</v>
          </cell>
          <cell r="E82" t="str">
            <v>OTHER FINANCIAL INSTITUTIONS</v>
          </cell>
        </row>
        <row r="83">
          <cell r="A83" t="str">
            <v>500061</v>
          </cell>
          <cell r="B83" t="str">
            <v>ROSELLINI INTL. GAMMA LTD</v>
          </cell>
          <cell r="C83" t="str">
            <v>GBC1</v>
          </cell>
          <cell r="D83" t="str">
            <v>MAURITIUS</v>
          </cell>
          <cell r="E83" t="str">
            <v>OTHER FINANCIAL INSTITUTIONS</v>
          </cell>
        </row>
        <row r="84">
          <cell r="A84" t="str">
            <v>500062</v>
          </cell>
          <cell r="B84" t="str">
            <v>TELLIAC S.A.</v>
          </cell>
          <cell r="C84" t="str">
            <v>GBC1</v>
          </cell>
          <cell r="D84" t="str">
            <v>MAURITIUS</v>
          </cell>
          <cell r="E84" t="str">
            <v>OTHER FINANCIAL INSTITUTIONS</v>
          </cell>
        </row>
        <row r="85">
          <cell r="A85" t="str">
            <v>500063</v>
          </cell>
          <cell r="B85" t="str">
            <v>FIRST DTV MAURITIUS LIMITED</v>
          </cell>
          <cell r="C85" t="str">
            <v>GBC1</v>
          </cell>
          <cell r="D85" t="str">
            <v>MAURITIUS</v>
          </cell>
          <cell r="E85" t="str">
            <v>OTHER FINANCIAL INSTITUTIONS</v>
          </cell>
        </row>
        <row r="86">
          <cell r="A86" t="str">
            <v>500064</v>
          </cell>
          <cell r="B86" t="str">
            <v>COMPUSOFT INC</v>
          </cell>
          <cell r="C86" t="str">
            <v>GBC2</v>
          </cell>
          <cell r="D86" t="str">
            <v>MAURITIUS</v>
          </cell>
          <cell r="E86" t="str">
            <v>OTHER FINANCIAL INSTITUTIONS</v>
          </cell>
        </row>
        <row r="87">
          <cell r="A87" t="str">
            <v>500065</v>
          </cell>
          <cell r="B87" t="str">
            <v>LA VALLIERE ASSET MGMT S. A.</v>
          </cell>
          <cell r="C87" t="str">
            <v>GBC1</v>
          </cell>
          <cell r="D87" t="str">
            <v>MAURITIUS</v>
          </cell>
          <cell r="E87" t="str">
            <v>OTHER FINANCIAL INSTITUTIONS</v>
          </cell>
        </row>
        <row r="88">
          <cell r="A88" t="str">
            <v>500066</v>
          </cell>
          <cell r="B88" t="str">
            <v>MR V.C.ANANTAPADMANBHAN</v>
          </cell>
          <cell r="C88" t="str">
            <v>P</v>
          </cell>
          <cell r="D88" t="str">
            <v>UNITED STATES OF AMERICA</v>
          </cell>
          <cell r="E88" t="str">
            <v>OTHER ADVANCES</v>
          </cell>
        </row>
        <row r="89">
          <cell r="A89" t="str">
            <v>500067</v>
          </cell>
          <cell r="B89" t="str">
            <v>BAY HILL INTERNATIONAL LIMITED</v>
          </cell>
          <cell r="C89" t="str">
            <v>F</v>
          </cell>
          <cell r="D89" t="str">
            <v>JERSEY</v>
          </cell>
          <cell r="E89" t="str">
            <v>OTHER FINANCIAL INSTITUTIONS</v>
          </cell>
        </row>
        <row r="90">
          <cell r="A90" t="str">
            <v>500068</v>
          </cell>
          <cell r="B90" t="str">
            <v>SUMUS NOS LIMITED</v>
          </cell>
          <cell r="C90" t="str">
            <v>GBC1</v>
          </cell>
          <cell r="D90" t="str">
            <v>MAURITIUS</v>
          </cell>
          <cell r="E90" t="str">
            <v>OTHER FINANCIAL INSTITUTIONS</v>
          </cell>
        </row>
        <row r="91">
          <cell r="A91" t="str">
            <v>500069</v>
          </cell>
          <cell r="B91" t="str">
            <v>DTV MAURITIUS HOLDINGS</v>
          </cell>
          <cell r="C91" t="str">
            <v>GBC1</v>
          </cell>
          <cell r="D91" t="str">
            <v>MAURITIUS</v>
          </cell>
          <cell r="E91" t="str">
            <v>OTHER FINANCIAL INSTITUTIONS</v>
          </cell>
        </row>
        <row r="92">
          <cell r="A92" t="str">
            <v>500070</v>
          </cell>
          <cell r="B92" t="str">
            <v>HWIC ASIA FUND CLASS A</v>
          </cell>
          <cell r="C92" t="str">
            <v>GBC1</v>
          </cell>
          <cell r="D92" t="str">
            <v>MAURITIUS</v>
          </cell>
          <cell r="E92" t="str">
            <v>OTHER FINANCIAL INSTITUTIONS</v>
          </cell>
        </row>
        <row r="93">
          <cell r="A93" t="str">
            <v>500071</v>
          </cell>
          <cell r="B93" t="str">
            <v>HWIC ASIA FUND CLASS B</v>
          </cell>
          <cell r="C93" t="str">
            <v>GBC1</v>
          </cell>
          <cell r="D93" t="str">
            <v>MAURITIUS</v>
          </cell>
          <cell r="E93" t="str">
            <v>OTHER FINANCIAL INSTITUTIONS</v>
          </cell>
        </row>
        <row r="94">
          <cell r="A94" t="str">
            <v>500072</v>
          </cell>
          <cell r="B94" t="str">
            <v>*KEY_ERR</v>
          </cell>
          <cell r="D94" t="str">
            <v>*KEY_ERR</v>
          </cell>
          <cell r="E94" t="str">
            <v>*KEY_ERR</v>
          </cell>
        </row>
        <row r="95">
          <cell r="A95" t="str">
            <v>500073</v>
          </cell>
          <cell r="B95" t="str">
            <v>*KEY_ERR</v>
          </cell>
          <cell r="D95" t="str">
            <v>*KEY_ERR</v>
          </cell>
          <cell r="E95" t="str">
            <v>*KEY_ERR</v>
          </cell>
        </row>
        <row r="96">
          <cell r="A96" t="str">
            <v>500074</v>
          </cell>
          <cell r="B96" t="str">
            <v>*KEY_ERR</v>
          </cell>
          <cell r="D96" t="str">
            <v>*KEY_ERR</v>
          </cell>
          <cell r="E96" t="str">
            <v>*KEY_ERR</v>
          </cell>
        </row>
        <row r="97">
          <cell r="A97" t="str">
            <v>500075</v>
          </cell>
          <cell r="B97" t="str">
            <v>LOCKLEIGH ESTATES LTD</v>
          </cell>
          <cell r="C97" t="str">
            <v>F</v>
          </cell>
          <cell r="D97" t="str">
            <v>JERSEY</v>
          </cell>
          <cell r="E97" t="str">
            <v>OTHER FINANCIAL INSTITUTIONS</v>
          </cell>
        </row>
        <row r="98">
          <cell r="A98" t="str">
            <v>500076</v>
          </cell>
          <cell r="B98" t="str">
            <v>SAFARI DAWN LTD</v>
          </cell>
          <cell r="C98" t="str">
            <v>F</v>
          </cell>
          <cell r="D98" t="str">
            <v>JERSEY</v>
          </cell>
          <cell r="E98" t="str">
            <v>OTHER FINANCIAL INSTITUTIONS</v>
          </cell>
        </row>
        <row r="99">
          <cell r="A99" t="str">
            <v>500077</v>
          </cell>
          <cell r="B99" t="str">
            <v>*KEY_ERR</v>
          </cell>
          <cell r="D99" t="str">
            <v>*KEY_ERR</v>
          </cell>
          <cell r="E99" t="str">
            <v>*KEY_ERR</v>
          </cell>
        </row>
        <row r="100">
          <cell r="A100" t="str">
            <v>500078</v>
          </cell>
          <cell r="B100" t="str">
            <v>*KEY_ERR</v>
          </cell>
          <cell r="D100" t="str">
            <v>*KEY_ERR</v>
          </cell>
          <cell r="E100" t="str">
            <v>*KEY_ERR</v>
          </cell>
        </row>
        <row r="101">
          <cell r="A101" t="str">
            <v>500079</v>
          </cell>
          <cell r="B101" t="str">
            <v>PRINCE REEF INVESTMENTS LTD</v>
          </cell>
          <cell r="C101" t="str">
            <v>GBC2</v>
          </cell>
          <cell r="D101" t="str">
            <v>MAURITIUS</v>
          </cell>
          <cell r="E101" t="str">
            <v>OTHER FINANCIAL INSTITUTIONS</v>
          </cell>
        </row>
        <row r="102">
          <cell r="A102" t="str">
            <v>500080</v>
          </cell>
          <cell r="B102" t="str">
            <v>EVON CORPORATION</v>
          </cell>
          <cell r="C102" t="str">
            <v>GBC1</v>
          </cell>
          <cell r="D102" t="str">
            <v>MAURITIUS</v>
          </cell>
          <cell r="E102" t="str">
            <v>OTHER FINANCIAL INSTITUTIONS</v>
          </cell>
        </row>
        <row r="103">
          <cell r="A103" t="str">
            <v>500081</v>
          </cell>
          <cell r="B103" t="str">
            <v>FINCH SOFTWARE LTD</v>
          </cell>
          <cell r="C103" t="str">
            <v>GBC1</v>
          </cell>
          <cell r="D103" t="str">
            <v>MAURITIUS</v>
          </cell>
          <cell r="E103" t="str">
            <v>OTHER FINANCIAL INSTITUTIONS</v>
          </cell>
        </row>
        <row r="104">
          <cell r="A104" t="str">
            <v>500082</v>
          </cell>
          <cell r="B104" t="str">
            <v>*KEY_ERR</v>
          </cell>
          <cell r="D104" t="str">
            <v>*KEY_ERR</v>
          </cell>
          <cell r="E104" t="str">
            <v>*KEY_ERR</v>
          </cell>
        </row>
        <row r="105">
          <cell r="A105" t="str">
            <v>500083</v>
          </cell>
          <cell r="B105" t="str">
            <v>*KEY_ERR</v>
          </cell>
          <cell r="D105" t="str">
            <v>*KEY_ERR</v>
          </cell>
          <cell r="E105" t="str">
            <v>*KEY_ERR</v>
          </cell>
        </row>
        <row r="106">
          <cell r="A106" t="str">
            <v>500084</v>
          </cell>
          <cell r="B106" t="str">
            <v>FEDNAV INTERNATIONAL LIMITED</v>
          </cell>
          <cell r="C106" t="str">
            <v>GBC1</v>
          </cell>
          <cell r="D106" t="str">
            <v>MAURITIUS</v>
          </cell>
          <cell r="E106" t="str">
            <v>OTHER FINANCIAL INSTITUTIONS</v>
          </cell>
        </row>
        <row r="107">
          <cell r="A107" t="str">
            <v>500085</v>
          </cell>
          <cell r="B107" t="str">
            <v>*KEY_ERR</v>
          </cell>
          <cell r="D107" t="str">
            <v>*KEY_ERR</v>
          </cell>
          <cell r="E107" t="str">
            <v>*KEY_ERR</v>
          </cell>
        </row>
        <row r="108">
          <cell r="A108" t="str">
            <v>500086</v>
          </cell>
          <cell r="B108" t="str">
            <v>*KEY_ERR</v>
          </cell>
          <cell r="D108" t="str">
            <v>*KEY_ERR</v>
          </cell>
          <cell r="E108" t="str">
            <v>*KEY_ERR</v>
          </cell>
        </row>
        <row r="109">
          <cell r="A109" t="str">
            <v>500087</v>
          </cell>
          <cell r="B109" t="str">
            <v>*KEY_ERR</v>
          </cell>
          <cell r="D109" t="str">
            <v>*KEY_ERR</v>
          </cell>
          <cell r="E109" t="str">
            <v>*KEY_ERR</v>
          </cell>
        </row>
        <row r="110">
          <cell r="A110" t="str">
            <v>500088</v>
          </cell>
          <cell r="B110" t="str">
            <v>SAMSON INTERNATIONAL INC</v>
          </cell>
          <cell r="C110" t="str">
            <v>GBC2</v>
          </cell>
          <cell r="D110" t="str">
            <v>MAURITIUS</v>
          </cell>
          <cell r="E110" t="str">
            <v>OTHER FINANCIAL INSTITUTIONS</v>
          </cell>
        </row>
        <row r="111">
          <cell r="A111" t="str">
            <v>500089</v>
          </cell>
          <cell r="B111" t="str">
            <v>DOSSIER STOCK INC</v>
          </cell>
          <cell r="C111" t="str">
            <v>GBC1</v>
          </cell>
          <cell r="D111" t="str">
            <v>MAURITIUS</v>
          </cell>
          <cell r="E111" t="str">
            <v>OTHER FINANCIAL INSTITUTIONS</v>
          </cell>
        </row>
        <row r="112">
          <cell r="A112" t="str">
            <v>500090</v>
          </cell>
          <cell r="B112" t="str">
            <v>HIGHVELD INVESTMENTS LIMITED</v>
          </cell>
          <cell r="C112" t="str">
            <v>GBC1</v>
          </cell>
          <cell r="D112" t="str">
            <v>MAURITIUS</v>
          </cell>
          <cell r="E112" t="str">
            <v>OTHER FINANCIAL INSTITUTIONS</v>
          </cell>
        </row>
        <row r="113">
          <cell r="A113" t="str">
            <v>500091</v>
          </cell>
          <cell r="B113" t="str">
            <v>TAIB SECURITIES MAURITIUS LTD</v>
          </cell>
          <cell r="C113" t="str">
            <v>GBC1</v>
          </cell>
          <cell r="D113" t="str">
            <v>MAURITIUS</v>
          </cell>
          <cell r="E113" t="str">
            <v>OTHER FINANCIAL INSTITUTIONS</v>
          </cell>
        </row>
        <row r="114">
          <cell r="A114" t="str">
            <v>500092</v>
          </cell>
          <cell r="B114" t="str">
            <v>INTERCOAST INV. HLDGS LIMITED</v>
          </cell>
          <cell r="C114" t="str">
            <v>GBC1</v>
          </cell>
          <cell r="D114" t="str">
            <v>MAURITIUS</v>
          </cell>
          <cell r="E114" t="str">
            <v>OTHER FINANCIAL INSTITUTIONS</v>
          </cell>
        </row>
        <row r="115">
          <cell r="A115" t="str">
            <v>500093</v>
          </cell>
          <cell r="B115" t="str">
            <v>MIBRO INTL. SECURITIES LIMITED</v>
          </cell>
          <cell r="C115" t="str">
            <v>GBC1</v>
          </cell>
          <cell r="D115" t="str">
            <v>MAURITIUS</v>
          </cell>
          <cell r="E115" t="str">
            <v>OTHER FINANCIAL INSTITUTIONS</v>
          </cell>
        </row>
        <row r="116">
          <cell r="A116" t="str">
            <v>500094</v>
          </cell>
          <cell r="B116" t="str">
            <v>THE AIG AFRICAN INFRA.FUND LLC</v>
          </cell>
          <cell r="C116" t="str">
            <v>GBC1</v>
          </cell>
          <cell r="D116" t="str">
            <v>MAURITIUS</v>
          </cell>
          <cell r="E116" t="str">
            <v>OTHER FINANCIAL INSTITUTIONS</v>
          </cell>
        </row>
        <row r="117">
          <cell r="A117" t="str">
            <v>500095</v>
          </cell>
          <cell r="B117" t="str">
            <v>AIG AFRICAN INFR.MGMNT LLC</v>
          </cell>
          <cell r="C117" t="str">
            <v>GBC1</v>
          </cell>
          <cell r="D117" t="str">
            <v>MAURITIUS</v>
          </cell>
          <cell r="E117" t="str">
            <v>OTHER FINANCIAL INSTITUTIONS</v>
          </cell>
        </row>
        <row r="118">
          <cell r="A118" t="str">
            <v>500096</v>
          </cell>
          <cell r="B118" t="str">
            <v>RAYTEK INVESTMENTS (MTIUS) LTD</v>
          </cell>
          <cell r="C118" t="str">
            <v>GBC1</v>
          </cell>
          <cell r="D118" t="str">
            <v>MAURITIUS</v>
          </cell>
          <cell r="E118" t="str">
            <v>OTHER FINANCIAL INSTITUTIONS</v>
          </cell>
        </row>
        <row r="119">
          <cell r="A119" t="str">
            <v>500097</v>
          </cell>
          <cell r="B119" t="str">
            <v>RPG GLOBAL MUSIC LIMITED</v>
          </cell>
          <cell r="C119" t="str">
            <v>GBC2</v>
          </cell>
          <cell r="D119" t="str">
            <v>MAURITIUS</v>
          </cell>
          <cell r="E119" t="str">
            <v>OTHER FINANCIAL INSTITUTIONS</v>
          </cell>
        </row>
        <row r="120">
          <cell r="A120" t="str">
            <v>500098</v>
          </cell>
          <cell r="B120" t="str">
            <v>TD WATERHOUSE PACIFIC LTD</v>
          </cell>
          <cell r="C120" t="str">
            <v>GBC1</v>
          </cell>
          <cell r="D120" t="str">
            <v>MAURITIUS</v>
          </cell>
          <cell r="E120" t="str">
            <v>OTHER FINANCIAL INSTITUTIONS</v>
          </cell>
        </row>
        <row r="121">
          <cell r="A121" t="str">
            <v>500099</v>
          </cell>
          <cell r="B121" t="str">
            <v>MORGAN STANLEY D.W.MTIUS LTD</v>
          </cell>
          <cell r="C121" t="str">
            <v>GBC1</v>
          </cell>
          <cell r="D121" t="str">
            <v>MAURITIUS</v>
          </cell>
          <cell r="E121" t="str">
            <v>OTHER FINANCIAL INSTITUTIONS</v>
          </cell>
        </row>
        <row r="122">
          <cell r="A122" t="str">
            <v>500100</v>
          </cell>
          <cell r="B122" t="str">
            <v>*KEY_ERR</v>
          </cell>
          <cell r="D122" t="str">
            <v>*KEY_ERR</v>
          </cell>
          <cell r="E122" t="str">
            <v>*KEY_ERR</v>
          </cell>
        </row>
        <row r="123">
          <cell r="A123" t="str">
            <v>500101</v>
          </cell>
          <cell r="B123" t="str">
            <v>*KEY_ERR</v>
          </cell>
          <cell r="D123" t="str">
            <v>*KEY_ERR</v>
          </cell>
          <cell r="E123" t="str">
            <v>*KEY_ERR</v>
          </cell>
        </row>
        <row r="124">
          <cell r="A124" t="str">
            <v>500102</v>
          </cell>
          <cell r="B124" t="str">
            <v>UNIVERSAL ENG.CON.MTIUS LTD</v>
          </cell>
          <cell r="C124" t="str">
            <v>GBC1</v>
          </cell>
          <cell r="D124" t="str">
            <v>MAURITIUS</v>
          </cell>
          <cell r="E124" t="str">
            <v>OTHER FINANCIAL INSTITUTIONS</v>
          </cell>
        </row>
        <row r="125">
          <cell r="A125" t="str">
            <v>500103</v>
          </cell>
          <cell r="B125" t="str">
            <v>BELIZE SECURITIES LIMITED</v>
          </cell>
          <cell r="C125" t="str">
            <v>GBC1</v>
          </cell>
          <cell r="D125" t="str">
            <v>MAURITIUS</v>
          </cell>
          <cell r="E125" t="str">
            <v>OTHER FINANCIAL INSTITUTIONS</v>
          </cell>
        </row>
        <row r="126">
          <cell r="A126" t="str">
            <v>500104</v>
          </cell>
          <cell r="B126" t="str">
            <v>ICICI GLOBAL OPPOR. FUND LLC</v>
          </cell>
          <cell r="C126" t="str">
            <v>GBC1</v>
          </cell>
          <cell r="D126" t="str">
            <v>MAURITIUS</v>
          </cell>
          <cell r="E126" t="str">
            <v>OTHER FINANCIAL INSTITUTIONS</v>
          </cell>
        </row>
        <row r="127">
          <cell r="A127" t="str">
            <v>500105</v>
          </cell>
          <cell r="B127" t="str">
            <v>*KEY_ERR</v>
          </cell>
          <cell r="D127" t="str">
            <v>*KEY_ERR</v>
          </cell>
          <cell r="E127" t="str">
            <v>*KEY_ERR</v>
          </cell>
        </row>
        <row r="128">
          <cell r="A128" t="str">
            <v>500106</v>
          </cell>
          <cell r="B128" t="str">
            <v>PRINCIPAL FIN.GROUP(MTIUS)LTD</v>
          </cell>
          <cell r="C128" t="str">
            <v>GBC1</v>
          </cell>
          <cell r="D128" t="str">
            <v>MAURITIUS</v>
          </cell>
          <cell r="E128" t="str">
            <v>OTHER FINANCIAL INSTITUTIONS</v>
          </cell>
        </row>
        <row r="129">
          <cell r="A129" t="str">
            <v>500107</v>
          </cell>
          <cell r="B129" t="str">
            <v>RIMOSAN INVESTMENT LIMITED</v>
          </cell>
          <cell r="C129" t="str">
            <v>GBC1</v>
          </cell>
          <cell r="D129" t="str">
            <v>MAURITIUS</v>
          </cell>
          <cell r="E129" t="str">
            <v>OTHER FINANCIAL INSTITUTIONS</v>
          </cell>
        </row>
        <row r="130">
          <cell r="A130" t="str">
            <v>500108</v>
          </cell>
          <cell r="B130" t="str">
            <v>GENESIS INDIAN INV.CO LIMITED</v>
          </cell>
          <cell r="C130" t="str">
            <v>GBC1</v>
          </cell>
          <cell r="D130" t="str">
            <v>MAURITIUS</v>
          </cell>
          <cell r="E130" t="str">
            <v>OTHER FINANCIAL INSTITUTIONS</v>
          </cell>
        </row>
        <row r="131">
          <cell r="A131" t="str">
            <v>500109</v>
          </cell>
          <cell r="B131" t="str">
            <v>GBS HOLDINGS PRIVATE LIMITED</v>
          </cell>
          <cell r="C131" t="str">
            <v>GBC1</v>
          </cell>
          <cell r="D131" t="str">
            <v>MAURITIUS</v>
          </cell>
          <cell r="E131" t="str">
            <v>OTHER FINANCIAL INSTITUTIONS</v>
          </cell>
        </row>
        <row r="132">
          <cell r="A132" t="str">
            <v>500110</v>
          </cell>
          <cell r="B132" t="str">
            <v>PROSPEROUS INVEST. LTD</v>
          </cell>
          <cell r="C132" t="str">
            <v>GBC1</v>
          </cell>
          <cell r="D132" t="str">
            <v>MAURITIUS</v>
          </cell>
          <cell r="E132" t="str">
            <v>OTHER FINANCIAL INSTITUTIONS</v>
          </cell>
        </row>
        <row r="133">
          <cell r="A133" t="str">
            <v>500111</v>
          </cell>
          <cell r="B133" t="str">
            <v>MR &amp;/OR MRS KOO MOY SING K.K.S</v>
          </cell>
          <cell r="C133" t="str">
            <v>P</v>
          </cell>
          <cell r="D133" t="str">
            <v>MAURITIUS</v>
          </cell>
          <cell r="E133" t="str">
            <v>OTHER ADVANCES</v>
          </cell>
        </row>
        <row r="134">
          <cell r="A134" t="str">
            <v>500112</v>
          </cell>
          <cell r="B134" t="str">
            <v>HEXCEL-CHINA HOLDINGS CORP</v>
          </cell>
          <cell r="C134" t="str">
            <v>GBC1</v>
          </cell>
          <cell r="D134" t="str">
            <v>MAURITIUS</v>
          </cell>
          <cell r="E134" t="str">
            <v>OTHER FINANCIAL INSTITUTIONS</v>
          </cell>
        </row>
        <row r="135">
          <cell r="A135" t="str">
            <v>500113</v>
          </cell>
          <cell r="B135" t="str">
            <v>INTL.FILM PROD.DIST.LIMITED</v>
          </cell>
          <cell r="C135" t="str">
            <v>GBC1</v>
          </cell>
          <cell r="D135" t="str">
            <v>MAURITIUS</v>
          </cell>
          <cell r="E135" t="str">
            <v>OTHER FINANCIAL INSTITUTIONS</v>
          </cell>
        </row>
        <row r="136">
          <cell r="A136" t="str">
            <v>500114</v>
          </cell>
          <cell r="B136" t="str">
            <v>*KEY_ERR</v>
          </cell>
          <cell r="D136" t="str">
            <v>*KEY_ERR</v>
          </cell>
          <cell r="E136" t="str">
            <v>*KEY_ERR</v>
          </cell>
        </row>
        <row r="137">
          <cell r="A137" t="str">
            <v>500115</v>
          </cell>
          <cell r="B137" t="str">
            <v>*KEY_ERR</v>
          </cell>
          <cell r="D137" t="str">
            <v>*KEY_ERR</v>
          </cell>
          <cell r="E137" t="str">
            <v>*KEY_ERR</v>
          </cell>
        </row>
        <row r="138">
          <cell r="A138" t="str">
            <v>500116</v>
          </cell>
          <cell r="B138" t="str">
            <v>GOLDERA INTERNATIONAL LTD</v>
          </cell>
          <cell r="C138" t="str">
            <v>GBC1</v>
          </cell>
          <cell r="D138" t="str">
            <v>MAURITIUS</v>
          </cell>
          <cell r="E138" t="str">
            <v>OTHER FINANCIAL INSTITUTIONS</v>
          </cell>
        </row>
        <row r="139">
          <cell r="A139" t="str">
            <v>500117</v>
          </cell>
          <cell r="B139" t="str">
            <v>CONVERGELABS CORP.</v>
          </cell>
          <cell r="C139" t="str">
            <v>GBC1</v>
          </cell>
          <cell r="D139" t="str">
            <v>MAURITIUS</v>
          </cell>
          <cell r="E139" t="str">
            <v>OTHER FINANCIAL INSTITUTIONS</v>
          </cell>
        </row>
        <row r="140">
          <cell r="A140" t="str">
            <v>500118</v>
          </cell>
          <cell r="B140" t="str">
            <v>CYCLE AND CARRIAGE(MTIUS)LTD</v>
          </cell>
          <cell r="C140" t="str">
            <v>GBC1</v>
          </cell>
          <cell r="D140" t="str">
            <v>MAURITIUS</v>
          </cell>
          <cell r="E140" t="str">
            <v>OTHER FINANCIAL INSTITUTIONS</v>
          </cell>
        </row>
        <row r="141">
          <cell r="A141" t="str">
            <v>500119</v>
          </cell>
          <cell r="B141" t="str">
            <v>INVESTEC BANK (MAURITIUS) LTD</v>
          </cell>
          <cell r="C141" t="str">
            <v>B</v>
          </cell>
          <cell r="D141" t="str">
            <v>MAURITIUS</v>
          </cell>
          <cell r="E141" t="str">
            <v>BANK</v>
          </cell>
        </row>
        <row r="142">
          <cell r="A142" t="str">
            <v>500120</v>
          </cell>
          <cell r="B142" t="str">
            <v>INTERNATIONAL MNGT (MTIUS) LTD</v>
          </cell>
          <cell r="C142" t="str">
            <v>M</v>
          </cell>
          <cell r="D142" t="str">
            <v>MAURITIUS</v>
          </cell>
          <cell r="E142" t="str">
            <v>OTHER FINANCIAL INSTITUTIONS</v>
          </cell>
        </row>
        <row r="143">
          <cell r="A143" t="str">
            <v>500121</v>
          </cell>
          <cell r="B143" t="str">
            <v>JUMPSTARTUP VENTURE FUND I LLC</v>
          </cell>
          <cell r="C143" t="str">
            <v>GBC1</v>
          </cell>
          <cell r="D143" t="str">
            <v>MAURITIUS</v>
          </cell>
          <cell r="E143" t="str">
            <v>OTHER FINANCIAL INSTITUTIONS</v>
          </cell>
        </row>
        <row r="144">
          <cell r="A144" t="str">
            <v>500122</v>
          </cell>
          <cell r="B144" t="str">
            <v>JUMPSTARTUP ADVISORS LLC</v>
          </cell>
          <cell r="C144" t="str">
            <v>GBC1</v>
          </cell>
          <cell r="D144" t="str">
            <v>MAURITIUS</v>
          </cell>
          <cell r="E144" t="str">
            <v>OTHER FINANCIAL INSTITUTIONS</v>
          </cell>
        </row>
        <row r="145">
          <cell r="A145" t="str">
            <v>500123</v>
          </cell>
          <cell r="B145" t="str">
            <v>MR WARREN LUYT</v>
          </cell>
          <cell r="C145" t="str">
            <v>P</v>
          </cell>
          <cell r="D145" t="str">
            <v>MAURITIUS</v>
          </cell>
          <cell r="E145" t="str">
            <v>OTHER ADVANCES</v>
          </cell>
        </row>
        <row r="146">
          <cell r="A146" t="str">
            <v>500124</v>
          </cell>
          <cell r="B146" t="str">
            <v>RR DONNELLEY (MTIUS) LTD</v>
          </cell>
          <cell r="C146" t="str">
            <v>GBC1</v>
          </cell>
          <cell r="D146" t="str">
            <v>MAURITIUS</v>
          </cell>
          <cell r="E146" t="str">
            <v>OTHER FINANCIAL INSTITUTIONS</v>
          </cell>
        </row>
        <row r="147">
          <cell r="A147" t="str">
            <v>500125</v>
          </cell>
          <cell r="B147" t="str">
            <v>YANNIS CORPORATION</v>
          </cell>
          <cell r="C147" t="str">
            <v>GBC1</v>
          </cell>
          <cell r="D147" t="str">
            <v>MAURITIUS</v>
          </cell>
          <cell r="E147" t="str">
            <v>OTHER FINANCIAL INSTITUTIONS</v>
          </cell>
        </row>
        <row r="148">
          <cell r="A148" t="str">
            <v>500126</v>
          </cell>
          <cell r="B148" t="str">
            <v>DBAG AS CUSTODIAN FOR INDIA F.</v>
          </cell>
          <cell r="C148" t="str">
            <v>F</v>
          </cell>
          <cell r="D148" t="str">
            <v>UNITED STATES OF AMERICA</v>
          </cell>
          <cell r="E148" t="str">
            <v>OTHER FINANCIAL INSTITUTIONS</v>
          </cell>
        </row>
        <row r="149">
          <cell r="A149" t="str">
            <v>500127</v>
          </cell>
          <cell r="B149" t="str">
            <v>*KEY_ERR</v>
          </cell>
          <cell r="D149" t="str">
            <v>*KEY_ERR</v>
          </cell>
          <cell r="E149" t="str">
            <v>*KEY_ERR</v>
          </cell>
        </row>
        <row r="150">
          <cell r="A150" t="str">
            <v>500128</v>
          </cell>
          <cell r="B150" t="str">
            <v>STRATEGIC VENTURES F MTIUS LTD</v>
          </cell>
          <cell r="C150" t="str">
            <v>GBC1</v>
          </cell>
          <cell r="D150" t="str">
            <v>MAURITIUS</v>
          </cell>
          <cell r="E150" t="str">
            <v>OTHER FINANCIAL INSTITUTIONS</v>
          </cell>
        </row>
        <row r="151">
          <cell r="A151" t="str">
            <v>500129</v>
          </cell>
          <cell r="B151" t="str">
            <v>IFS TRUSTEES RE SANNOX TRUST</v>
          </cell>
          <cell r="C151" t="str">
            <v>GBC1</v>
          </cell>
          <cell r="D151" t="str">
            <v>MAURITIUS</v>
          </cell>
          <cell r="E151" t="str">
            <v>OTHER FINANCIAL INSTITUTIONS</v>
          </cell>
        </row>
        <row r="152">
          <cell r="A152" t="str">
            <v>500130</v>
          </cell>
          <cell r="B152" t="str">
            <v>ASIAN COMPUTERS EXPERTS LTD</v>
          </cell>
          <cell r="C152" t="str">
            <v>GBC1</v>
          </cell>
          <cell r="D152" t="str">
            <v>MAURITIUS</v>
          </cell>
          <cell r="E152" t="str">
            <v>OTHER FINANCIAL INSTITUTIONS</v>
          </cell>
        </row>
        <row r="153">
          <cell r="A153" t="str">
            <v>500131</v>
          </cell>
          <cell r="B153" t="str">
            <v>IFS TRUSTEES RE:PERIVOLI TRUST</v>
          </cell>
          <cell r="C153" t="str">
            <v>GBC1</v>
          </cell>
          <cell r="D153" t="str">
            <v>MAURITIUS</v>
          </cell>
          <cell r="E153" t="str">
            <v>OTHER FINANCIAL INSTITUTIONS</v>
          </cell>
        </row>
        <row r="154">
          <cell r="A154" t="str">
            <v>500132</v>
          </cell>
          <cell r="B154" t="str">
            <v>RISHIMA INVESTMENTS LIMITED</v>
          </cell>
          <cell r="C154" t="str">
            <v>GBC1</v>
          </cell>
          <cell r="D154" t="str">
            <v>MAURITIUS</v>
          </cell>
          <cell r="E154" t="str">
            <v>OTHER FINANCIAL INSTITUTIONS</v>
          </cell>
        </row>
        <row r="155">
          <cell r="A155" t="str">
            <v>500133</v>
          </cell>
          <cell r="B155" t="str">
            <v>SHUTTLE INVESTMENTS LIMITED</v>
          </cell>
          <cell r="C155" t="str">
            <v>GBC1</v>
          </cell>
          <cell r="D155" t="str">
            <v>MAURITIUS</v>
          </cell>
          <cell r="E155" t="str">
            <v>OTHER FINANCIAL INSTITUTIONS</v>
          </cell>
        </row>
        <row r="156">
          <cell r="A156" t="str">
            <v>500134</v>
          </cell>
          <cell r="B156" t="str">
            <v>EROS BROADBAND LIMITED</v>
          </cell>
          <cell r="C156" t="str">
            <v>GBC1</v>
          </cell>
          <cell r="D156" t="str">
            <v>MAURITIUS</v>
          </cell>
          <cell r="E156" t="str">
            <v>OTHER FINANCIAL INSTITUTIONS</v>
          </cell>
        </row>
        <row r="157">
          <cell r="A157" t="str">
            <v>500135</v>
          </cell>
          <cell r="B157" t="str">
            <v>GINNY INVESTMENTS LIMITED</v>
          </cell>
          <cell r="C157" t="str">
            <v>GBC1</v>
          </cell>
          <cell r="D157" t="str">
            <v>MAURITIUS</v>
          </cell>
          <cell r="E157" t="str">
            <v>OTHER FINANCIAL INSTITUTIONS</v>
          </cell>
        </row>
        <row r="158">
          <cell r="A158" t="str">
            <v>500136</v>
          </cell>
          <cell r="B158" t="str">
            <v>CONNECTCAPITAL HOLDINGS</v>
          </cell>
          <cell r="C158" t="str">
            <v>GBC1</v>
          </cell>
          <cell r="D158" t="str">
            <v>MAURITIUS</v>
          </cell>
          <cell r="E158" t="str">
            <v>OTHER FINANCIAL INSTITUTIONS</v>
          </cell>
        </row>
        <row r="159">
          <cell r="A159" t="str">
            <v>500137</v>
          </cell>
          <cell r="B159" t="str">
            <v>QUEST HOLDINGS INC.</v>
          </cell>
          <cell r="C159" t="str">
            <v>GBC1</v>
          </cell>
          <cell r="D159" t="str">
            <v>MAURITIUS</v>
          </cell>
          <cell r="E159" t="str">
            <v>OTHER FINANCIAL INSTITUTIONS</v>
          </cell>
        </row>
        <row r="160">
          <cell r="A160" t="str">
            <v>500138</v>
          </cell>
          <cell r="B160" t="str">
            <v>GREEN DOT CAPITAL (MTIUS)LTD</v>
          </cell>
          <cell r="C160" t="str">
            <v>GBC1</v>
          </cell>
          <cell r="D160" t="str">
            <v>MAURITIUS</v>
          </cell>
          <cell r="E160" t="str">
            <v>OTHER FINANCIAL INSTITUTIONS</v>
          </cell>
        </row>
        <row r="161">
          <cell r="A161" t="str">
            <v>500139</v>
          </cell>
          <cell r="B161" t="str">
            <v>REGINA ESTATES LIMITED</v>
          </cell>
          <cell r="C161" t="str">
            <v>F</v>
          </cell>
          <cell r="D161" t="str">
            <v>MAURITIUS</v>
          </cell>
          <cell r="E161" t="str">
            <v>OTHER FINANCIAL INSTITUTIONS</v>
          </cell>
        </row>
        <row r="162">
          <cell r="A162" t="str">
            <v>500140</v>
          </cell>
          <cell r="B162" t="str">
            <v>CARRICK HOLDINGS LIMITED</v>
          </cell>
          <cell r="C162" t="str">
            <v>GBC2</v>
          </cell>
          <cell r="D162" t="str">
            <v>MAURITIUS</v>
          </cell>
          <cell r="E162" t="str">
            <v>OTHER FINANCIAL INSTITUTIONS</v>
          </cell>
        </row>
        <row r="163">
          <cell r="A163" t="str">
            <v>500141</v>
          </cell>
          <cell r="B163" t="str">
            <v>GLOBAL ENV.TECHNOLOGIES LTD</v>
          </cell>
          <cell r="C163" t="str">
            <v>GBC1</v>
          </cell>
          <cell r="D163" t="str">
            <v>MAURITIUS</v>
          </cell>
          <cell r="E163" t="str">
            <v>OTHER FINANCIAL INSTITUTIONS</v>
          </cell>
        </row>
        <row r="164">
          <cell r="A164" t="str">
            <v>500142</v>
          </cell>
          <cell r="B164" t="str">
            <v>INDASIA HOLDERINGS LIMITED</v>
          </cell>
          <cell r="C164" t="str">
            <v>GBC1</v>
          </cell>
          <cell r="D164" t="str">
            <v>MAURITIUS</v>
          </cell>
          <cell r="E164" t="str">
            <v>OTHER FINANCIAL INSTITUTIONS</v>
          </cell>
        </row>
        <row r="165">
          <cell r="A165" t="str">
            <v>500143</v>
          </cell>
          <cell r="B165" t="str">
            <v>SPACELINK COMMUNICATIONS</v>
          </cell>
          <cell r="C165" t="str">
            <v>GBC1</v>
          </cell>
          <cell r="D165" t="str">
            <v>MAURITIUS</v>
          </cell>
          <cell r="E165" t="str">
            <v>OTHER FINANCIAL INSTITUTIONS</v>
          </cell>
        </row>
        <row r="166">
          <cell r="A166" t="str">
            <v>500144</v>
          </cell>
          <cell r="B166" t="str">
            <v>INTECH.PCI (INDIA) LIMITED</v>
          </cell>
          <cell r="C166" t="str">
            <v>GBC1</v>
          </cell>
          <cell r="D166" t="str">
            <v>MAURITIUS</v>
          </cell>
          <cell r="E166" t="str">
            <v>OTHER FINANCIAL INSTITUTIONS</v>
          </cell>
        </row>
        <row r="167">
          <cell r="A167" t="str">
            <v>500145</v>
          </cell>
          <cell r="B167" t="str">
            <v>ENFIELD SOLUTIONS INC.</v>
          </cell>
          <cell r="C167" t="str">
            <v>GBC1</v>
          </cell>
          <cell r="D167" t="str">
            <v>MAURITIUS</v>
          </cell>
          <cell r="E167" t="str">
            <v>OTHER FINANCIAL INSTITUTIONS</v>
          </cell>
        </row>
        <row r="168">
          <cell r="A168" t="str">
            <v>500146</v>
          </cell>
          <cell r="B168" t="str">
            <v>NUCLEUS INV.&amp; SEC.PVT LIMITED</v>
          </cell>
          <cell r="C168" t="str">
            <v>GBC1</v>
          </cell>
          <cell r="D168" t="str">
            <v>MAURITIUS</v>
          </cell>
          <cell r="E168" t="str">
            <v>OTHER FINANCIAL INSTITUTIONS</v>
          </cell>
        </row>
        <row r="169">
          <cell r="A169" t="str">
            <v>500147</v>
          </cell>
          <cell r="B169" t="str">
            <v>LONDON NETWORK COMM CORP</v>
          </cell>
          <cell r="C169" t="str">
            <v>GBC1</v>
          </cell>
          <cell r="D169" t="str">
            <v>MAURITIUS</v>
          </cell>
          <cell r="E169" t="str">
            <v>OTHER FINANCIAL INSTITUTIONS</v>
          </cell>
        </row>
        <row r="170">
          <cell r="A170" t="str">
            <v>500148</v>
          </cell>
          <cell r="B170" t="str">
            <v>WATCHSTICK INV. CORP LIMITED</v>
          </cell>
          <cell r="C170" t="str">
            <v>GBC1</v>
          </cell>
          <cell r="D170" t="str">
            <v>MAURITIUS</v>
          </cell>
          <cell r="E170" t="str">
            <v>OTHER FINANCIAL INSTITUTIONS</v>
          </cell>
        </row>
        <row r="171">
          <cell r="A171" t="str">
            <v>500149</v>
          </cell>
          <cell r="B171" t="str">
            <v>MISSISSIPI INV.&amp; SECS PVT LTD</v>
          </cell>
          <cell r="C171" t="str">
            <v>GBC1</v>
          </cell>
          <cell r="D171" t="str">
            <v>MAURITIUS</v>
          </cell>
          <cell r="E171" t="str">
            <v>OTHER FINANCIAL INSTITUTIONS</v>
          </cell>
        </row>
        <row r="172">
          <cell r="A172" t="str">
            <v>500150</v>
          </cell>
          <cell r="B172" t="str">
            <v>KAMAKSHI GLOBAL FINANCIAL LTD</v>
          </cell>
          <cell r="C172" t="str">
            <v>GBC1</v>
          </cell>
          <cell r="D172" t="str">
            <v>MAURITIUS</v>
          </cell>
          <cell r="E172" t="str">
            <v>OTHER FINANCIAL INSTITUTIONS</v>
          </cell>
        </row>
        <row r="173">
          <cell r="A173" t="str">
            <v>500151</v>
          </cell>
          <cell r="B173" t="str">
            <v>*KEY_ERR</v>
          </cell>
          <cell r="D173" t="str">
            <v>*KEY_ERR</v>
          </cell>
          <cell r="E173" t="str">
            <v>*KEY_ERR</v>
          </cell>
        </row>
        <row r="174">
          <cell r="A174" t="str">
            <v>500152</v>
          </cell>
          <cell r="B174" t="str">
            <v>*KEY_ERR</v>
          </cell>
          <cell r="D174" t="str">
            <v>*KEY_ERR</v>
          </cell>
          <cell r="E174" t="str">
            <v>*KEY_ERR</v>
          </cell>
        </row>
        <row r="175">
          <cell r="A175" t="str">
            <v>500153</v>
          </cell>
          <cell r="B175" t="str">
            <v>*KEY_ERR</v>
          </cell>
          <cell r="D175" t="str">
            <v>*KEY_ERR</v>
          </cell>
          <cell r="E175" t="str">
            <v>*KEY_ERR</v>
          </cell>
        </row>
        <row r="176">
          <cell r="A176" t="str">
            <v>500154</v>
          </cell>
          <cell r="B176" t="str">
            <v>*KEY_ERR</v>
          </cell>
          <cell r="D176" t="str">
            <v>*KEY_ERR</v>
          </cell>
          <cell r="E176" t="str">
            <v>*KEY_ERR</v>
          </cell>
        </row>
        <row r="177">
          <cell r="A177" t="str">
            <v>500155</v>
          </cell>
          <cell r="B177" t="str">
            <v>*KEY_ERR</v>
          </cell>
          <cell r="D177" t="str">
            <v>*KEY_ERR</v>
          </cell>
          <cell r="E177" t="str">
            <v>*KEY_ERR</v>
          </cell>
        </row>
        <row r="178">
          <cell r="A178" t="str">
            <v>500156</v>
          </cell>
          <cell r="B178" t="str">
            <v>TROMELIN INTERNATIONAL LIMITED</v>
          </cell>
          <cell r="C178" t="str">
            <v>GBC1</v>
          </cell>
          <cell r="D178" t="str">
            <v>MAURITIUS</v>
          </cell>
          <cell r="E178" t="str">
            <v>OTHER FINANCIAL INSTITUTIONS</v>
          </cell>
        </row>
        <row r="179">
          <cell r="A179" t="str">
            <v>500157</v>
          </cell>
          <cell r="B179" t="str">
            <v>DEUTSCHE SECURITIES MTIUS LTD</v>
          </cell>
          <cell r="C179" t="str">
            <v>GBC1</v>
          </cell>
          <cell r="D179" t="str">
            <v>MAURITIUS</v>
          </cell>
          <cell r="E179" t="str">
            <v>OTHER FINANCIAL INSTITUTIONS</v>
          </cell>
        </row>
        <row r="180">
          <cell r="A180" t="str">
            <v>500158</v>
          </cell>
          <cell r="B180" t="str">
            <v>VISTA FILM &amp; PACKAGING PVT LTD</v>
          </cell>
          <cell r="C180" t="str">
            <v>F</v>
          </cell>
          <cell r="D180" t="str">
            <v>INDIA</v>
          </cell>
          <cell r="E180" t="str">
            <v>OTHER FINANCIAL INSTITUTIONS</v>
          </cell>
        </row>
        <row r="181">
          <cell r="A181" t="str">
            <v>500159</v>
          </cell>
          <cell r="B181" t="str">
            <v>WYCOMBE INTERNATIONAL CORP.LTD</v>
          </cell>
          <cell r="C181" t="str">
            <v>GBC1</v>
          </cell>
          <cell r="D181" t="str">
            <v>MAURITIUS</v>
          </cell>
          <cell r="E181" t="str">
            <v>OTHER FINANCIAL INSTITUTIONS</v>
          </cell>
        </row>
        <row r="182">
          <cell r="A182" t="str">
            <v>500160</v>
          </cell>
          <cell r="B182" t="str">
            <v>WEBSERVER TECHNOLOGIES LIMITED</v>
          </cell>
          <cell r="C182" t="str">
            <v>GBC1</v>
          </cell>
          <cell r="D182" t="str">
            <v>MAURITIUS</v>
          </cell>
          <cell r="E182" t="str">
            <v>OTHER FINANCIAL INSTITUTIONS</v>
          </cell>
        </row>
        <row r="183">
          <cell r="A183" t="str">
            <v>500161</v>
          </cell>
          <cell r="B183" t="str">
            <v>*KEY_ERR</v>
          </cell>
          <cell r="D183" t="str">
            <v>*KEY_ERR</v>
          </cell>
          <cell r="E183" t="str">
            <v>*KEY_ERR</v>
          </cell>
        </row>
        <row r="184">
          <cell r="A184" t="str">
            <v>500162</v>
          </cell>
          <cell r="B184" t="str">
            <v>AVENIR HOLDINGS INC.</v>
          </cell>
          <cell r="C184" t="str">
            <v>GBC1</v>
          </cell>
          <cell r="D184" t="str">
            <v>MAURITIUS</v>
          </cell>
          <cell r="E184" t="str">
            <v>OTHER FINANCIAL INSTITUTIONS</v>
          </cell>
        </row>
        <row r="185">
          <cell r="A185" t="str">
            <v>500163</v>
          </cell>
          <cell r="B185" t="str">
            <v>ROBERTS INVESTMENTS LTD</v>
          </cell>
          <cell r="C185" t="str">
            <v>GBC1</v>
          </cell>
          <cell r="D185" t="str">
            <v>MAURITIUS</v>
          </cell>
          <cell r="E185" t="str">
            <v>OTHER FINANCIAL INSTITUTIONS</v>
          </cell>
        </row>
        <row r="186">
          <cell r="A186" t="str">
            <v>500164</v>
          </cell>
          <cell r="B186" t="str">
            <v>eSOFTWARE PROJECT  LTD</v>
          </cell>
          <cell r="C186" t="str">
            <v>GBC1</v>
          </cell>
          <cell r="D186" t="str">
            <v>MAURITIUS</v>
          </cell>
          <cell r="E186" t="str">
            <v>OTHER FINANCIAL INSTITUTIONS</v>
          </cell>
        </row>
        <row r="187">
          <cell r="A187" t="str">
            <v>500165</v>
          </cell>
          <cell r="B187" t="str">
            <v>INDTEL INVESTMENTS (MTIUS)LTD</v>
          </cell>
          <cell r="C187" t="str">
            <v>GBC1</v>
          </cell>
          <cell r="D187" t="str">
            <v>MAURITIUS</v>
          </cell>
          <cell r="E187" t="str">
            <v>OTHER FINANCIAL INSTITUTIONS</v>
          </cell>
        </row>
        <row r="188">
          <cell r="A188" t="str">
            <v>500166</v>
          </cell>
          <cell r="B188" t="str">
            <v>INTL HOLDINGS(TRIUMPH)LIMITED</v>
          </cell>
          <cell r="C188" t="str">
            <v>GBC1</v>
          </cell>
          <cell r="D188" t="str">
            <v>MAURITIUS</v>
          </cell>
          <cell r="E188" t="str">
            <v>OTHER FINANCIAL INSTITUTIONS</v>
          </cell>
        </row>
        <row r="189">
          <cell r="A189" t="str">
            <v>500167</v>
          </cell>
          <cell r="B189" t="str">
            <v>*KEY_ERR</v>
          </cell>
          <cell r="D189" t="str">
            <v>*KEY_ERR</v>
          </cell>
          <cell r="E189" t="str">
            <v>*KEY_ERR</v>
          </cell>
        </row>
        <row r="190">
          <cell r="A190" t="str">
            <v>500168</v>
          </cell>
          <cell r="B190" t="str">
            <v>MC TRUST LTD AS T'EES FOR DBT</v>
          </cell>
          <cell r="C190" t="str">
            <v>GBC1</v>
          </cell>
          <cell r="D190" t="str">
            <v>MAURITIUS</v>
          </cell>
          <cell r="E190" t="str">
            <v>OTHER FINANCIAL INSTITUTIONS</v>
          </cell>
        </row>
        <row r="191">
          <cell r="A191" t="str">
            <v>500169</v>
          </cell>
          <cell r="B191" t="str">
            <v>PBI INVESTMENTS LIMITED</v>
          </cell>
          <cell r="C191" t="str">
            <v>GBC2</v>
          </cell>
          <cell r="D191" t="str">
            <v>MAURITIUS</v>
          </cell>
          <cell r="E191" t="str">
            <v>OTHER FINANCIAL INSTITUTIONS</v>
          </cell>
        </row>
        <row r="192">
          <cell r="A192" t="str">
            <v>500170</v>
          </cell>
          <cell r="B192" t="str">
            <v>*KEY_ERR</v>
          </cell>
          <cell r="C192" t="str">
            <v>GBC1</v>
          </cell>
          <cell r="D192" t="str">
            <v>*KEY_ERR</v>
          </cell>
          <cell r="E192" t="str">
            <v>*KEY_ERR</v>
          </cell>
        </row>
        <row r="193">
          <cell r="A193" t="str">
            <v>500171</v>
          </cell>
          <cell r="B193" t="str">
            <v>WINSTAR INDIA INVESTMENT CO LT</v>
          </cell>
          <cell r="C193" t="str">
            <v>GBC1</v>
          </cell>
          <cell r="D193" t="str">
            <v>MAURITIUS</v>
          </cell>
          <cell r="E193" t="str">
            <v>OTHER FINANCIAL INSTITUTIONS</v>
          </cell>
        </row>
        <row r="194">
          <cell r="A194" t="str">
            <v>500172</v>
          </cell>
          <cell r="B194" t="str">
            <v>*KEY_ERR</v>
          </cell>
          <cell r="D194" t="str">
            <v>*KEY_ERR</v>
          </cell>
          <cell r="E194" t="str">
            <v>*KEY_ERR</v>
          </cell>
        </row>
        <row r="195">
          <cell r="A195" t="str">
            <v>500173</v>
          </cell>
          <cell r="B195" t="str">
            <v>MR RAVI KAILAS</v>
          </cell>
          <cell r="C195" t="str">
            <v>P</v>
          </cell>
          <cell r="D195" t="str">
            <v>INDIA</v>
          </cell>
          <cell r="E195" t="str">
            <v>OTHER ADVANCES</v>
          </cell>
        </row>
        <row r="196">
          <cell r="A196" t="str">
            <v>500174</v>
          </cell>
          <cell r="B196" t="str">
            <v>IFS T'TEES FOR GREENVIEW TECH.</v>
          </cell>
          <cell r="C196" t="str">
            <v>GBC1</v>
          </cell>
          <cell r="D196" t="str">
            <v>MAURITIUS</v>
          </cell>
          <cell r="E196" t="str">
            <v>OTHER FINANCIAL INSTITUTIONS</v>
          </cell>
        </row>
        <row r="197">
          <cell r="A197" t="str">
            <v>500175</v>
          </cell>
          <cell r="B197" t="str">
            <v>IFS T'TEES FOR ZENITH TECH.</v>
          </cell>
          <cell r="C197" t="str">
            <v>GBC1</v>
          </cell>
          <cell r="D197" t="str">
            <v>MAURITIUS</v>
          </cell>
          <cell r="E197" t="str">
            <v>OTHER FINANCIAL INSTITUTIONS</v>
          </cell>
        </row>
        <row r="198">
          <cell r="A198" t="str">
            <v>500176</v>
          </cell>
          <cell r="B198" t="str">
            <v>AMAZON.COM.INCS LIMITED</v>
          </cell>
          <cell r="C198" t="str">
            <v>GBC1</v>
          </cell>
          <cell r="D198" t="str">
            <v>MAURITIUS</v>
          </cell>
          <cell r="E198" t="str">
            <v>OTHER FINANCIAL INSTITUTIONS</v>
          </cell>
        </row>
        <row r="199">
          <cell r="A199" t="str">
            <v>500177</v>
          </cell>
          <cell r="B199" t="str">
            <v>FEDERAL FINANCE (MTIUS) LTD</v>
          </cell>
          <cell r="C199" t="str">
            <v>M</v>
          </cell>
          <cell r="D199" t="str">
            <v>MAURITIUS</v>
          </cell>
          <cell r="E199" t="str">
            <v>OTHER FINANCIAL INSTITUTIONS</v>
          </cell>
        </row>
        <row r="200">
          <cell r="A200" t="str">
            <v>500178</v>
          </cell>
          <cell r="B200" t="str">
            <v>VASCO INC</v>
          </cell>
          <cell r="C200" t="str">
            <v>GBC1</v>
          </cell>
          <cell r="D200" t="str">
            <v>MAURITIUS</v>
          </cell>
          <cell r="E200" t="str">
            <v>OTHER FINANCIAL INSTITUTIONS</v>
          </cell>
        </row>
        <row r="201">
          <cell r="A201" t="str">
            <v>500179</v>
          </cell>
          <cell r="B201" t="str">
            <v>HTSG A/C CAM-GTF LIMITED</v>
          </cell>
          <cell r="C201" t="str">
            <v>GBC1</v>
          </cell>
          <cell r="D201" t="str">
            <v>MAURITIUS</v>
          </cell>
          <cell r="E201" t="str">
            <v>OTHER FINANCIAL INSTITUTIONS</v>
          </cell>
        </row>
        <row r="202">
          <cell r="A202" t="str">
            <v>500180</v>
          </cell>
          <cell r="B202" t="str">
            <v>WEBMASTER TECHNOLOGY LIMITED</v>
          </cell>
          <cell r="C202" t="str">
            <v>F</v>
          </cell>
          <cell r="D202" t="str">
            <v>CYPRUS</v>
          </cell>
          <cell r="E202" t="str">
            <v>OTHER FINANCIAL INSTITUTIONS</v>
          </cell>
        </row>
        <row r="203">
          <cell r="A203" t="str">
            <v>500181</v>
          </cell>
          <cell r="B203" t="str">
            <v>*KEY_ERR</v>
          </cell>
          <cell r="D203" t="str">
            <v>*KEY_ERR</v>
          </cell>
          <cell r="E203" t="str">
            <v>*KEY_ERR</v>
          </cell>
        </row>
        <row r="204">
          <cell r="A204" t="str">
            <v>500182</v>
          </cell>
          <cell r="B204" t="str">
            <v>JUNIPER INVEST.ADVISORS  LTD</v>
          </cell>
          <cell r="C204" t="str">
            <v>F</v>
          </cell>
          <cell r="D204" t="str">
            <v>MAURITIUS</v>
          </cell>
          <cell r="E204" t="str">
            <v>OTHER FINANCIAL INSTITUTIONS</v>
          </cell>
        </row>
        <row r="205">
          <cell r="A205" t="str">
            <v>500183</v>
          </cell>
          <cell r="B205" t="str">
            <v>LUCERNE INVESTMT ADVISORS LTD</v>
          </cell>
          <cell r="C205" t="str">
            <v>F</v>
          </cell>
          <cell r="D205" t="str">
            <v>MAURITIUS</v>
          </cell>
          <cell r="E205" t="str">
            <v>OTHER FINANCIAL INSTITUTIONS</v>
          </cell>
        </row>
        <row r="206">
          <cell r="A206" t="str">
            <v>500184</v>
          </cell>
          <cell r="B206" t="str">
            <v>E &amp; I CHEMICALS(MTIUS) LTD</v>
          </cell>
          <cell r="C206" t="str">
            <v>GBC2</v>
          </cell>
          <cell r="D206" t="str">
            <v>MAURITIUS</v>
          </cell>
          <cell r="E206" t="str">
            <v>OTHER FINANCIAL INSTITUTIONS</v>
          </cell>
        </row>
        <row r="207">
          <cell r="A207" t="str">
            <v>500185</v>
          </cell>
          <cell r="B207" t="str">
            <v>FUTURA ADVISORS LIMITED</v>
          </cell>
          <cell r="C207" t="str">
            <v>F</v>
          </cell>
          <cell r="D207" t="str">
            <v>BRITISH VIRGIN ISLANDS</v>
          </cell>
          <cell r="E207" t="str">
            <v>OTHER FINANCIAL INSTITUTIONS</v>
          </cell>
        </row>
        <row r="208">
          <cell r="A208" t="str">
            <v>500186</v>
          </cell>
          <cell r="B208" t="str">
            <v>NEXGEN ADVISORS LIMITED</v>
          </cell>
          <cell r="C208" t="str">
            <v>F</v>
          </cell>
          <cell r="D208" t="str">
            <v>BRITISH VIRGIN ISLANDS</v>
          </cell>
          <cell r="E208" t="str">
            <v>OTHER FINANCIAL INSTITUTIONS</v>
          </cell>
        </row>
        <row r="209">
          <cell r="A209" t="str">
            <v>500187</v>
          </cell>
          <cell r="B209" t="str">
            <v>*KEY_ERR</v>
          </cell>
          <cell r="D209" t="str">
            <v>*KEY_ERR</v>
          </cell>
          <cell r="E209" t="str">
            <v>*KEY_ERR</v>
          </cell>
        </row>
        <row r="210">
          <cell r="A210" t="str">
            <v>500188</v>
          </cell>
          <cell r="B210" t="str">
            <v>WESTBRIDGE VENTURES I LLC</v>
          </cell>
          <cell r="C210" t="str">
            <v>GBC1</v>
          </cell>
          <cell r="D210" t="str">
            <v>MAURITIUS</v>
          </cell>
          <cell r="E210" t="str">
            <v>OTHER FINANCIAL INSTITUTIONS</v>
          </cell>
        </row>
        <row r="211">
          <cell r="A211" t="str">
            <v>500189</v>
          </cell>
          <cell r="B211" t="str">
            <v>*KEY_ERR</v>
          </cell>
          <cell r="D211" t="str">
            <v>*KEY_ERR</v>
          </cell>
          <cell r="E211" t="str">
            <v>*KEY_ERR</v>
          </cell>
        </row>
        <row r="212">
          <cell r="A212" t="str">
            <v>500190</v>
          </cell>
          <cell r="B212" t="str">
            <v>XIUS TECHNOLOGIES LIMITED</v>
          </cell>
          <cell r="C212" t="str">
            <v>GBC1</v>
          </cell>
          <cell r="D212" t="str">
            <v>MAURITIUS</v>
          </cell>
          <cell r="E212" t="str">
            <v>OTHER FINANCIAL INSTITUTIONS</v>
          </cell>
        </row>
        <row r="213">
          <cell r="A213" t="str">
            <v>500191</v>
          </cell>
          <cell r="B213" t="str">
            <v>GALLERY NEW STYLE LIMITED</v>
          </cell>
          <cell r="C213" t="str">
            <v>GBC1</v>
          </cell>
          <cell r="D213" t="str">
            <v>MAURITIUS</v>
          </cell>
          <cell r="E213" t="str">
            <v>OTHER FINANCIAL INSTITUTIONS</v>
          </cell>
        </row>
        <row r="214">
          <cell r="A214" t="str">
            <v>500192</v>
          </cell>
          <cell r="B214" t="str">
            <v>WESTBRIDGE VENTURES CO.INV I</v>
          </cell>
          <cell r="C214" t="str">
            <v>GBC1</v>
          </cell>
          <cell r="D214" t="str">
            <v>MAURITIUS</v>
          </cell>
          <cell r="E214" t="str">
            <v>OTHER FINANCIAL INSTITUTIONS</v>
          </cell>
        </row>
        <row r="215">
          <cell r="A215" t="str">
            <v>500193</v>
          </cell>
          <cell r="B215" t="str">
            <v>*KEY_ERR</v>
          </cell>
          <cell r="D215" t="str">
            <v>*KEY_ERR</v>
          </cell>
          <cell r="E215" t="str">
            <v>*KEY_ERR</v>
          </cell>
        </row>
        <row r="216">
          <cell r="A216" t="str">
            <v>500194</v>
          </cell>
          <cell r="B216" t="str">
            <v>*KEY_ERR</v>
          </cell>
          <cell r="D216" t="str">
            <v>*KEY_ERR</v>
          </cell>
          <cell r="E216" t="str">
            <v>*KEY_ERR</v>
          </cell>
        </row>
        <row r="217">
          <cell r="A217" t="str">
            <v>500195</v>
          </cell>
          <cell r="B217" t="str">
            <v>LIQUID VENTURES LLC</v>
          </cell>
          <cell r="C217" t="str">
            <v>GBC1</v>
          </cell>
          <cell r="D217" t="str">
            <v>MAURITIUS</v>
          </cell>
          <cell r="E217" t="str">
            <v>OTHER FINANCIAL INSTITUTIONS</v>
          </cell>
        </row>
        <row r="218">
          <cell r="A218" t="str">
            <v>500196</v>
          </cell>
          <cell r="B218" t="str">
            <v>*KEY_ERR</v>
          </cell>
          <cell r="D218" t="str">
            <v>*KEY_ERR</v>
          </cell>
          <cell r="E218" t="str">
            <v>*KEY_ERR</v>
          </cell>
        </row>
        <row r="219">
          <cell r="A219" t="str">
            <v>500197</v>
          </cell>
          <cell r="B219" t="str">
            <v>UNITED INFORMATION TECH.SVCS</v>
          </cell>
          <cell r="C219" t="str">
            <v>GBC1</v>
          </cell>
          <cell r="D219" t="str">
            <v>MAURITIUS</v>
          </cell>
          <cell r="E219" t="str">
            <v>OTHER FINANCIAL INSTITUTIONS</v>
          </cell>
        </row>
        <row r="220">
          <cell r="A220" t="str">
            <v>500198</v>
          </cell>
          <cell r="B220" t="str">
            <v>SILVERQUAY LIMITED</v>
          </cell>
          <cell r="C220" t="str">
            <v>GBC2</v>
          </cell>
          <cell r="D220" t="str">
            <v>MAURITIUS</v>
          </cell>
          <cell r="E220" t="str">
            <v>OTHER FINANCIAL INSTITUTIONS</v>
          </cell>
        </row>
        <row r="221">
          <cell r="A221" t="str">
            <v>500199</v>
          </cell>
          <cell r="B221" t="str">
            <v>INDASIA GLOBAL ADVISORS LTD</v>
          </cell>
          <cell r="C221" t="str">
            <v>GBC1</v>
          </cell>
          <cell r="D221" t="str">
            <v>MAURITIUS</v>
          </cell>
          <cell r="E221" t="str">
            <v>OTHER FINANCIAL INSTITUTIONS</v>
          </cell>
        </row>
        <row r="222">
          <cell r="A222" t="str">
            <v>500200</v>
          </cell>
          <cell r="B222" t="str">
            <v>FLINT INK (MAURITIUS) LTD</v>
          </cell>
          <cell r="C222" t="str">
            <v>GBC1</v>
          </cell>
          <cell r="D222" t="str">
            <v>MAURITIUS</v>
          </cell>
          <cell r="E222" t="str">
            <v>OTHER FINANCIAL INSTITUTIONS</v>
          </cell>
        </row>
        <row r="223">
          <cell r="A223" t="str">
            <v>500201</v>
          </cell>
          <cell r="B223" t="str">
            <v>CORRIDOR III LIMITED</v>
          </cell>
          <cell r="C223" t="str">
            <v>GBC1</v>
          </cell>
          <cell r="D223" t="str">
            <v>MAURITIUS</v>
          </cell>
          <cell r="E223" t="str">
            <v>OTHER FINANCIAL INSTITUTIONS</v>
          </cell>
        </row>
        <row r="224">
          <cell r="A224" t="str">
            <v>500202</v>
          </cell>
          <cell r="B224" t="str">
            <v>THAI RECOVERY FUND LLC</v>
          </cell>
          <cell r="C224" t="str">
            <v>GBC1</v>
          </cell>
          <cell r="D224" t="str">
            <v>MAURITIUS</v>
          </cell>
          <cell r="E224" t="str">
            <v>OTHER FINANCIAL INSTITUTIONS</v>
          </cell>
        </row>
        <row r="225">
          <cell r="A225" t="str">
            <v>500203</v>
          </cell>
          <cell r="B225" t="str">
            <v>THAI RECOVERY MGMNT CO LLC</v>
          </cell>
          <cell r="C225" t="str">
            <v>GBC1</v>
          </cell>
          <cell r="D225" t="str">
            <v>MAURITIUS</v>
          </cell>
          <cell r="E225" t="str">
            <v>OTHER FINANCIAL INSTITUTIONS</v>
          </cell>
        </row>
        <row r="226">
          <cell r="A226" t="str">
            <v>500204</v>
          </cell>
          <cell r="B226" t="str">
            <v>CONNECTENERGY SERVICES MTIUS</v>
          </cell>
          <cell r="C226" t="str">
            <v>GBC1</v>
          </cell>
          <cell r="D226" t="str">
            <v>MAURITIUS</v>
          </cell>
          <cell r="E226" t="str">
            <v>OTHER FINANCIAL INSTITUTIONS</v>
          </cell>
        </row>
        <row r="227">
          <cell r="A227" t="str">
            <v>500205</v>
          </cell>
          <cell r="B227" t="str">
            <v>BHARTI i2i LIMITED</v>
          </cell>
          <cell r="C227" t="str">
            <v>GBC1</v>
          </cell>
          <cell r="D227" t="str">
            <v>MAURITIUS</v>
          </cell>
          <cell r="E227" t="str">
            <v>OTHER FINANCIAL INSTITUTIONS</v>
          </cell>
        </row>
        <row r="228">
          <cell r="A228" t="str">
            <v>500206</v>
          </cell>
          <cell r="B228" t="str">
            <v>*KEY_ERR</v>
          </cell>
          <cell r="D228" t="str">
            <v>*KEY_ERR</v>
          </cell>
          <cell r="E228" t="str">
            <v>*KEY_ERR</v>
          </cell>
        </row>
        <row r="229">
          <cell r="A229" t="str">
            <v>500207</v>
          </cell>
          <cell r="B229" t="str">
            <v>NETWORK i2i LIMITED</v>
          </cell>
          <cell r="C229" t="str">
            <v>GBC1</v>
          </cell>
          <cell r="D229" t="str">
            <v>MAURITIUS</v>
          </cell>
          <cell r="E229" t="str">
            <v>OTHER FINANCIAL INSTITUTIONS</v>
          </cell>
        </row>
        <row r="230">
          <cell r="A230" t="str">
            <v>500208</v>
          </cell>
          <cell r="B230" t="str">
            <v>RMB STRUCTURED INS.LTD PCC</v>
          </cell>
          <cell r="C230" t="str">
            <v>GBC1</v>
          </cell>
          <cell r="D230" t="str">
            <v>MAURITIUS</v>
          </cell>
          <cell r="E230" t="str">
            <v>OTHER FINANCIAL INSTITUTIONS</v>
          </cell>
        </row>
        <row r="231">
          <cell r="A231" t="str">
            <v>500209</v>
          </cell>
          <cell r="B231" t="str">
            <v>*KEY_ERR</v>
          </cell>
          <cell r="D231" t="str">
            <v>*KEY_ERR</v>
          </cell>
          <cell r="E231" t="str">
            <v>*KEY_ERR</v>
          </cell>
        </row>
        <row r="232">
          <cell r="A232" t="str">
            <v>500210</v>
          </cell>
          <cell r="B232" t="str">
            <v>SAISTRATEGIC INVESTMENTS</v>
          </cell>
          <cell r="C232" t="str">
            <v>GBC1</v>
          </cell>
          <cell r="D232" t="str">
            <v>MAURITIUS</v>
          </cell>
          <cell r="E232" t="str">
            <v>OTHER FINANCIAL INSTITUTIONS</v>
          </cell>
        </row>
        <row r="233">
          <cell r="A233" t="str">
            <v>500211</v>
          </cell>
          <cell r="B233" t="str">
            <v>LONGBRIDGE LIMITED</v>
          </cell>
          <cell r="C233" t="str">
            <v>GBC1</v>
          </cell>
          <cell r="D233" t="str">
            <v>MAURITIUS</v>
          </cell>
          <cell r="E233" t="str">
            <v>OTHER FINANCIAL INSTITUTIONS</v>
          </cell>
        </row>
        <row r="234">
          <cell r="A234" t="str">
            <v>500212</v>
          </cell>
          <cell r="B234" t="str">
            <v>*KEY_ERR</v>
          </cell>
          <cell r="D234" t="str">
            <v>*KEY_ERR</v>
          </cell>
          <cell r="E234" t="str">
            <v>*KEY_ERR</v>
          </cell>
        </row>
        <row r="235">
          <cell r="A235" t="str">
            <v>500213</v>
          </cell>
          <cell r="B235" t="str">
            <v>MR JOHAN WILHELM SMALBERGER</v>
          </cell>
          <cell r="C235" t="str">
            <v>P</v>
          </cell>
          <cell r="D235" t="str">
            <v>SOUTH AFRICA</v>
          </cell>
          <cell r="E235" t="str">
            <v>OTHER ADVANCES</v>
          </cell>
        </row>
        <row r="236">
          <cell r="A236" t="str">
            <v>500214</v>
          </cell>
          <cell r="B236" t="str">
            <v>*KEY_ERR</v>
          </cell>
          <cell r="D236" t="str">
            <v>*KEY_ERR</v>
          </cell>
          <cell r="E236" t="str">
            <v>*KEY_ERR</v>
          </cell>
        </row>
        <row r="237">
          <cell r="A237" t="str">
            <v>500215</v>
          </cell>
          <cell r="B237" t="str">
            <v>TD INVESTMENT PACIFIC INC.</v>
          </cell>
          <cell r="C237" t="str">
            <v>GBC1</v>
          </cell>
          <cell r="D237" t="str">
            <v>MAURITIUS</v>
          </cell>
          <cell r="E237" t="str">
            <v>OTHER FINANCIAL INSTITUTIONS</v>
          </cell>
        </row>
        <row r="238">
          <cell r="A238" t="str">
            <v>500216</v>
          </cell>
          <cell r="B238" t="str">
            <v>*KEY_ERR</v>
          </cell>
          <cell r="D238" t="str">
            <v>*KEY_ERR</v>
          </cell>
          <cell r="E238" t="str">
            <v>*KEY_ERR</v>
          </cell>
        </row>
        <row r="239">
          <cell r="A239" t="str">
            <v>500217</v>
          </cell>
          <cell r="B239" t="str">
            <v>KANEYA HAWABHAY:LIQUIDATOR AMP</v>
          </cell>
          <cell r="C239" t="str">
            <v>GBC1</v>
          </cell>
          <cell r="D239" t="str">
            <v>MAURITIUS</v>
          </cell>
          <cell r="E239" t="str">
            <v>OTHER FINANCIAL INSTITUTIONS</v>
          </cell>
        </row>
        <row r="240">
          <cell r="A240" t="str">
            <v>500218</v>
          </cell>
          <cell r="B240" t="str">
            <v>BIKIRA INC.</v>
          </cell>
          <cell r="C240" t="str">
            <v>GBC2</v>
          </cell>
          <cell r="D240" t="str">
            <v>MAURITIUS</v>
          </cell>
          <cell r="E240" t="str">
            <v>OTHER FINANCIAL INSTITUTIONS</v>
          </cell>
        </row>
        <row r="241">
          <cell r="A241" t="str">
            <v>500219</v>
          </cell>
          <cell r="B241" t="str">
            <v>GLENCOE LIMITED</v>
          </cell>
          <cell r="C241" t="str">
            <v>GBC2</v>
          </cell>
          <cell r="D241" t="str">
            <v>MAURITIUS</v>
          </cell>
          <cell r="E241" t="str">
            <v>OTHER FINANCIAL INSTITUTIONS</v>
          </cell>
        </row>
        <row r="242">
          <cell r="A242" t="str">
            <v>500220</v>
          </cell>
          <cell r="B242" t="str">
            <v>KANEYA HAWABHAY:LIQUIDATOR AMP</v>
          </cell>
          <cell r="C242" t="str">
            <v>GBC1</v>
          </cell>
          <cell r="D242" t="str">
            <v>MAURITIUS</v>
          </cell>
          <cell r="E242" t="str">
            <v>OTHER FINANCIAL INSTITUTIONS</v>
          </cell>
        </row>
        <row r="243">
          <cell r="A243" t="str">
            <v>500221</v>
          </cell>
          <cell r="B243" t="str">
            <v>ELECTRA PARTNERS MAURITIUS LTD</v>
          </cell>
          <cell r="C243" t="str">
            <v>GBC1</v>
          </cell>
          <cell r="D243" t="str">
            <v>MAURITIUS</v>
          </cell>
          <cell r="E243" t="str">
            <v>OTHER FINANCIAL INSTITUTIONS</v>
          </cell>
        </row>
        <row r="244">
          <cell r="A244" t="str">
            <v>500222</v>
          </cell>
          <cell r="B244" t="str">
            <v>*KEY_ERR</v>
          </cell>
          <cell r="D244" t="str">
            <v>*KEY_ERR</v>
          </cell>
          <cell r="E244" t="str">
            <v>*KEY_ERR</v>
          </cell>
        </row>
        <row r="245">
          <cell r="A245" t="str">
            <v>500223</v>
          </cell>
          <cell r="B245" t="str">
            <v>*KEY_ERR</v>
          </cell>
          <cell r="D245" t="str">
            <v>*KEY_ERR</v>
          </cell>
          <cell r="E245" t="str">
            <v>*KEY_ERR</v>
          </cell>
        </row>
        <row r="246">
          <cell r="A246" t="str">
            <v>500224</v>
          </cell>
          <cell r="B246" t="str">
            <v>BGL AS CUSTODIAN FOR BP FUND</v>
          </cell>
          <cell r="C246" t="str">
            <v>GBC1</v>
          </cell>
          <cell r="D246" t="str">
            <v>MAURITIUS</v>
          </cell>
          <cell r="E246" t="str">
            <v>OTHER FINANCIAL INSTITUTIONS</v>
          </cell>
        </row>
        <row r="247">
          <cell r="A247" t="str">
            <v>500225</v>
          </cell>
          <cell r="B247" t="str">
            <v>*KEY_ERR</v>
          </cell>
          <cell r="D247" t="str">
            <v>*KEY_ERR</v>
          </cell>
          <cell r="E247" t="str">
            <v>*KEY_ERR</v>
          </cell>
        </row>
        <row r="248">
          <cell r="A248" t="str">
            <v>500226</v>
          </cell>
          <cell r="B248" t="str">
            <v>THE CLARK FAMILY TRUST</v>
          </cell>
          <cell r="C248" t="str">
            <v>GBC1</v>
          </cell>
          <cell r="D248" t="str">
            <v>MAURITIUS</v>
          </cell>
          <cell r="E248" t="str">
            <v>OTHER FINANCIAL INSTITUTIONS</v>
          </cell>
        </row>
        <row r="249">
          <cell r="A249" t="str">
            <v>500227</v>
          </cell>
          <cell r="B249" t="str">
            <v>CB HLDGS E WELFARE TRUST RE CK</v>
          </cell>
          <cell r="C249" t="str">
            <v>GBC2</v>
          </cell>
          <cell r="D249" t="str">
            <v>MAURITIUS</v>
          </cell>
          <cell r="E249" t="str">
            <v>OTHER FINANCIAL INSTITUTIONS</v>
          </cell>
        </row>
        <row r="250">
          <cell r="A250" t="str">
            <v>500228</v>
          </cell>
          <cell r="B250" t="str">
            <v>CB HLDGS E WELFARE TRUST RE BS</v>
          </cell>
          <cell r="C250" t="str">
            <v>GBC1</v>
          </cell>
          <cell r="D250" t="str">
            <v>MAURITIUS</v>
          </cell>
          <cell r="E250" t="str">
            <v>OTHER FINANCIAL INSTITUTIONS</v>
          </cell>
        </row>
        <row r="251">
          <cell r="A251" t="str">
            <v>500229</v>
          </cell>
          <cell r="B251" t="str">
            <v>ANSET INTERNATIONAL LTD</v>
          </cell>
          <cell r="C251" t="str">
            <v>GBC1</v>
          </cell>
          <cell r="D251" t="str">
            <v>MAURITIUS</v>
          </cell>
          <cell r="E251" t="str">
            <v>OTHER FINANCIAL INSTITUTIONS</v>
          </cell>
        </row>
        <row r="252">
          <cell r="A252" t="str">
            <v>500230</v>
          </cell>
          <cell r="B252" t="str">
            <v>CARDOMOM LIMITED</v>
          </cell>
          <cell r="C252" t="str">
            <v>GBC1</v>
          </cell>
          <cell r="D252" t="str">
            <v>MAURITIUS</v>
          </cell>
          <cell r="E252" t="str">
            <v>OTHER FINANCIAL INSTITUTIONS</v>
          </cell>
        </row>
        <row r="253">
          <cell r="A253" t="str">
            <v>500231</v>
          </cell>
          <cell r="B253" t="str">
            <v>BEHRINGER INDUSTRIES CORP.</v>
          </cell>
          <cell r="C253" t="str">
            <v>gbc1</v>
          </cell>
          <cell r="D253" t="str">
            <v>MAURITIUS</v>
          </cell>
          <cell r="E253" t="str">
            <v>OTHER FINANCIAL INSTITUTIONS</v>
          </cell>
        </row>
        <row r="254">
          <cell r="A254" t="str">
            <v>500232</v>
          </cell>
          <cell r="B254" t="str">
            <v>MUNICH MTIUS REINSURANCE CO LT</v>
          </cell>
          <cell r="C254" t="str">
            <v>GBC1</v>
          </cell>
          <cell r="D254" t="str">
            <v>MAURITIUS</v>
          </cell>
          <cell r="E254" t="str">
            <v>OTHER FINANCIAL INSTITUTIONS</v>
          </cell>
        </row>
        <row r="255">
          <cell r="A255" t="str">
            <v>500233</v>
          </cell>
          <cell r="B255" t="str">
            <v>WINRED  INVESTMENTS LIMITED</v>
          </cell>
          <cell r="C255" t="str">
            <v>GBC1</v>
          </cell>
          <cell r="D255" t="str">
            <v>MAURITIUS</v>
          </cell>
          <cell r="E255" t="str">
            <v>OTHER FINANCIAL INSTITUTIONS</v>
          </cell>
        </row>
        <row r="256">
          <cell r="A256" t="str">
            <v>500234</v>
          </cell>
          <cell r="B256" t="str">
            <v>WORLD WINE BROKERS LTD</v>
          </cell>
          <cell r="C256" t="str">
            <v>GBC1</v>
          </cell>
          <cell r="D256" t="str">
            <v>MAURITIUS</v>
          </cell>
          <cell r="E256" t="str">
            <v>OTHER FINANCIAL INSTITUTIONS</v>
          </cell>
        </row>
        <row r="257">
          <cell r="A257" t="str">
            <v>500235</v>
          </cell>
          <cell r="B257" t="str">
            <v>WALTHER &amp; WALTHER INTL</v>
          </cell>
          <cell r="C257" t="str">
            <v>GBC1</v>
          </cell>
          <cell r="D257" t="str">
            <v>MAURITIUS</v>
          </cell>
          <cell r="E257" t="str">
            <v>OTHER FINANCIAL INSTITUTIONS</v>
          </cell>
        </row>
        <row r="258">
          <cell r="A258" t="str">
            <v>500236</v>
          </cell>
          <cell r="B258" t="str">
            <v>*KEY_ERR</v>
          </cell>
          <cell r="D258" t="str">
            <v>*KEY_ERR</v>
          </cell>
          <cell r="E258" t="str">
            <v>*KEY_ERR</v>
          </cell>
        </row>
        <row r="259">
          <cell r="A259" t="str">
            <v>500237</v>
          </cell>
          <cell r="B259" t="str">
            <v>*KEY_ERR</v>
          </cell>
          <cell r="D259" t="str">
            <v>*KEY_ERR</v>
          </cell>
          <cell r="E259" t="str">
            <v>*KEY_ERR</v>
          </cell>
        </row>
        <row r="260">
          <cell r="A260" t="str">
            <v>500238</v>
          </cell>
          <cell r="B260" t="str">
            <v>TMI MAURITIUS LTD</v>
          </cell>
          <cell r="C260" t="str">
            <v>GBC1</v>
          </cell>
          <cell r="D260" t="str">
            <v>MAURITIUS</v>
          </cell>
          <cell r="E260" t="str">
            <v>OTHER FINANCIAL INSTITUTIONS</v>
          </cell>
        </row>
        <row r="261">
          <cell r="A261" t="str">
            <v>500239</v>
          </cell>
          <cell r="B261" t="str">
            <v>*KEY_ERR</v>
          </cell>
          <cell r="D261" t="str">
            <v>*KEY_ERR</v>
          </cell>
          <cell r="E261" t="str">
            <v>*KEY_ERR</v>
          </cell>
        </row>
        <row r="262">
          <cell r="A262" t="str">
            <v>500240</v>
          </cell>
          <cell r="B262" t="str">
            <v>MR ABHAY HAVALDAR</v>
          </cell>
          <cell r="C262" t="str">
            <v>P</v>
          </cell>
          <cell r="D262" t="str">
            <v>INDIA</v>
          </cell>
          <cell r="E262" t="str">
            <v>OTHER ADVANCES</v>
          </cell>
        </row>
        <row r="263">
          <cell r="A263" t="str">
            <v>500241</v>
          </cell>
          <cell r="B263" t="str">
            <v>FNB OF BOTSWANA</v>
          </cell>
          <cell r="C263" t="str">
            <v>B</v>
          </cell>
          <cell r="D263" t="str">
            <v>BOTSWANA</v>
          </cell>
          <cell r="E263" t="str">
            <v>OTHER FINANCIAL INSTITUTIONS</v>
          </cell>
        </row>
        <row r="264">
          <cell r="A264" t="str">
            <v>500242</v>
          </cell>
          <cell r="B264" t="str">
            <v>MR REGINALD PONNAPPA</v>
          </cell>
          <cell r="C264" t="str">
            <v>P</v>
          </cell>
          <cell r="D264" t="str">
            <v>UNITED KINGDOM</v>
          </cell>
          <cell r="E264" t="str">
            <v>OTHER ADVANCES</v>
          </cell>
        </row>
        <row r="265">
          <cell r="A265" t="str">
            <v>500243</v>
          </cell>
          <cell r="B265" t="str">
            <v>ALL AFRICA AIRWAYS</v>
          </cell>
          <cell r="C265" t="str">
            <v>GBC1</v>
          </cell>
          <cell r="D265" t="str">
            <v>MAURITIUS</v>
          </cell>
          <cell r="E265" t="str">
            <v>OTHER FINANCIAL INSTITUTIONS</v>
          </cell>
        </row>
        <row r="266">
          <cell r="A266" t="str">
            <v>500244</v>
          </cell>
          <cell r="B266" t="str">
            <v>BUSINESS EXTRANET SERVICES LTD</v>
          </cell>
          <cell r="C266" t="str">
            <v>GBC1</v>
          </cell>
          <cell r="D266" t="str">
            <v>MAURITIUS</v>
          </cell>
          <cell r="E266" t="str">
            <v>OTHER FINANCIAL INSTITUTIONS</v>
          </cell>
        </row>
        <row r="267">
          <cell r="A267" t="str">
            <v>500245</v>
          </cell>
          <cell r="B267" t="str">
            <v>*KEY_ERR</v>
          </cell>
          <cell r="D267" t="str">
            <v>*KEY_ERR</v>
          </cell>
          <cell r="E267" t="str">
            <v>*KEY_ERR</v>
          </cell>
        </row>
        <row r="268">
          <cell r="A268" t="str">
            <v>500246</v>
          </cell>
          <cell r="B268" t="str">
            <v>AFRICAP MICROFINANCE FUND LTD</v>
          </cell>
          <cell r="C268" t="str">
            <v>GBC1</v>
          </cell>
          <cell r="D268" t="str">
            <v>MAURITIUS</v>
          </cell>
          <cell r="E268" t="str">
            <v>OTHER FINANCIAL INSTITUTIONS</v>
          </cell>
        </row>
        <row r="269">
          <cell r="A269" t="str">
            <v>500247</v>
          </cell>
          <cell r="B269" t="str">
            <v>LEASEQUIP INTERNATIONAL LTD</v>
          </cell>
          <cell r="C269" t="str">
            <v>GBC2</v>
          </cell>
          <cell r="D269" t="str">
            <v>MAURITIUS</v>
          </cell>
          <cell r="E269" t="str">
            <v>OTHER FINANCIAL INSTITUTIONS</v>
          </cell>
        </row>
        <row r="270">
          <cell r="A270" t="str">
            <v>500248</v>
          </cell>
          <cell r="B270" t="str">
            <v>DITC (C.I)LTD RE THE PBI TRUST</v>
          </cell>
          <cell r="C270" t="str">
            <v>F</v>
          </cell>
          <cell r="D270" t="str">
            <v>JERSEY</v>
          </cell>
          <cell r="E270" t="str">
            <v>OTHER FINANCIAL INSTITUTIONS</v>
          </cell>
        </row>
        <row r="271">
          <cell r="A271" t="str">
            <v>500249</v>
          </cell>
          <cell r="B271" t="str">
            <v>DITC(C.I)LTD RE THE IBP TRUST</v>
          </cell>
          <cell r="C271" t="str">
            <v>F</v>
          </cell>
          <cell r="D271" t="str">
            <v>JERSEY</v>
          </cell>
          <cell r="E271" t="str">
            <v>OTHER FINANCIAL INSTITUTIONS</v>
          </cell>
        </row>
        <row r="272">
          <cell r="A272" t="str">
            <v>500250</v>
          </cell>
          <cell r="B272" t="str">
            <v>FEDERAL FINANCE(MTIUS)LIMITED</v>
          </cell>
          <cell r="C272" t="str">
            <v>GBC1</v>
          </cell>
          <cell r="D272" t="str">
            <v>MAURITIUS</v>
          </cell>
          <cell r="E272" t="str">
            <v>OTHER FINANCIAL INSTITUTIONS</v>
          </cell>
        </row>
        <row r="273">
          <cell r="A273" t="str">
            <v>500251</v>
          </cell>
          <cell r="B273" t="str">
            <v>GAMUDA(OFFSHORE) PRIVATE LTD</v>
          </cell>
          <cell r="C273" t="str">
            <v>GBC1</v>
          </cell>
          <cell r="D273" t="str">
            <v>MAURITIUS</v>
          </cell>
          <cell r="E273" t="str">
            <v>OTHER FINANCIAL INSTITUTIONS</v>
          </cell>
        </row>
        <row r="274">
          <cell r="A274" t="str">
            <v>500252</v>
          </cell>
          <cell r="B274" t="str">
            <v>GAMUDA-WCT(OFFSHORE)PVT LTD</v>
          </cell>
          <cell r="C274" t="str">
            <v>GBC1</v>
          </cell>
          <cell r="D274" t="str">
            <v>MAURITIUS</v>
          </cell>
          <cell r="E274" t="str">
            <v>OTHER FINANCIAL INSTITUTIONS</v>
          </cell>
        </row>
        <row r="275">
          <cell r="A275" t="str">
            <v>500253</v>
          </cell>
          <cell r="B275" t="str">
            <v>SUNFIELD INVESTMENT LIMITED</v>
          </cell>
          <cell r="C275" t="str">
            <v>GBC2</v>
          </cell>
          <cell r="D275" t="str">
            <v>MAURITIUS</v>
          </cell>
          <cell r="E275" t="str">
            <v>OTHER FINANCIAL INSTITUTIONS</v>
          </cell>
        </row>
        <row r="276">
          <cell r="A276" t="str">
            <v>500254</v>
          </cell>
          <cell r="B276" t="str">
            <v>LUMENARE NETWORKS MTIUS LTD</v>
          </cell>
          <cell r="C276" t="str">
            <v>GBC1</v>
          </cell>
          <cell r="D276" t="str">
            <v>MAURITIUS</v>
          </cell>
          <cell r="E276" t="str">
            <v>OTHER FINANCIAL INSTITUTIONS</v>
          </cell>
        </row>
        <row r="277">
          <cell r="A277" t="str">
            <v>500255</v>
          </cell>
          <cell r="B277" t="str">
            <v>*KEY_ERR</v>
          </cell>
          <cell r="D277" t="str">
            <v>*KEY_ERR</v>
          </cell>
          <cell r="E277" t="str">
            <v>*KEY_ERR</v>
          </cell>
        </row>
        <row r="278">
          <cell r="A278" t="str">
            <v>500256</v>
          </cell>
          <cell r="B278" t="str">
            <v>STEFTINA</v>
          </cell>
          <cell r="C278" t="str">
            <v>GBC2</v>
          </cell>
          <cell r="D278" t="str">
            <v>MAURITIUS</v>
          </cell>
          <cell r="E278" t="str">
            <v>OTHER FINANCIAL INSTITUTIONS</v>
          </cell>
        </row>
        <row r="279">
          <cell r="A279" t="str">
            <v>500257</v>
          </cell>
          <cell r="B279" t="str">
            <v>GOLDENLEAVES HOTELS MGMNT SER</v>
          </cell>
          <cell r="C279" t="str">
            <v>GBC2</v>
          </cell>
          <cell r="D279" t="str">
            <v>MAURITIUS</v>
          </cell>
          <cell r="E279" t="str">
            <v>OTHER FINANCIAL INSTITUTIONS</v>
          </cell>
        </row>
        <row r="280">
          <cell r="A280" t="str">
            <v>500258</v>
          </cell>
          <cell r="B280" t="str">
            <v>INDONESIA COMMUNICATIONS LTD</v>
          </cell>
          <cell r="C280" t="str">
            <v>GBC1</v>
          </cell>
          <cell r="D280" t="str">
            <v>MAURITIUS</v>
          </cell>
          <cell r="E280" t="str">
            <v>OTHER FINANCIAL INSTITUTIONS</v>
          </cell>
        </row>
        <row r="281">
          <cell r="A281" t="str">
            <v>500259</v>
          </cell>
          <cell r="B281" t="str">
            <v>SINGTEL I2I PRIVATE LIMITED</v>
          </cell>
          <cell r="C281" t="str">
            <v>GBC1</v>
          </cell>
          <cell r="D281" t="str">
            <v>MAURITIUS</v>
          </cell>
          <cell r="E281" t="str">
            <v>OTHER FINANCIAL INSTITUTIONS</v>
          </cell>
        </row>
        <row r="282">
          <cell r="A282" t="str">
            <v>500260</v>
          </cell>
          <cell r="B282" t="str">
            <v>IROQUOIS INVESTMT MANAGERS LTD</v>
          </cell>
          <cell r="C282" t="str">
            <v>F</v>
          </cell>
          <cell r="D282" t="str">
            <v>BRITISH VIRGIN ISLANDS</v>
          </cell>
          <cell r="E282" t="str">
            <v>OTHER FINANCIAL INSTITUTIONS</v>
          </cell>
        </row>
        <row r="283">
          <cell r="A283" t="str">
            <v>500261</v>
          </cell>
          <cell r="B283" t="str">
            <v>THE PHIVINDOM TRUST</v>
          </cell>
          <cell r="D283" t="str">
            <v>Coding Error</v>
          </cell>
          <cell r="E283" t="str">
            <v>Coding Error</v>
          </cell>
        </row>
        <row r="284">
          <cell r="A284" t="str">
            <v>500262</v>
          </cell>
          <cell r="B284" t="str">
            <v>NEXGEN (MAURITIUS) LTD</v>
          </cell>
          <cell r="C284" t="str">
            <v>GBC1</v>
          </cell>
          <cell r="D284" t="str">
            <v>MAURITIUS</v>
          </cell>
          <cell r="E284" t="str">
            <v>OTHER FINANCIAL INSTITUTIONS</v>
          </cell>
        </row>
        <row r="285">
          <cell r="A285" t="str">
            <v>500263</v>
          </cell>
          <cell r="B285" t="str">
            <v>DEUTSCHE PARTICIPATIONS(MTIUS)</v>
          </cell>
          <cell r="C285" t="str">
            <v>GBC1</v>
          </cell>
          <cell r="D285" t="str">
            <v>MAURITIUS</v>
          </cell>
          <cell r="E285" t="str">
            <v>OTHER FINANCIAL INSTITUTIONS</v>
          </cell>
        </row>
        <row r="286">
          <cell r="A286" t="str">
            <v>500264</v>
          </cell>
          <cell r="B286" t="str">
            <v>BCM TRUSTEES AS TTEE CLARKE FT</v>
          </cell>
          <cell r="C286" t="str">
            <v>OT</v>
          </cell>
          <cell r="D286" t="str">
            <v>MAURITIUS</v>
          </cell>
          <cell r="E286" t="str">
            <v>OTHER FINANCIAL INSTITUTIONS</v>
          </cell>
        </row>
        <row r="287">
          <cell r="A287" t="str">
            <v>500265</v>
          </cell>
          <cell r="B287" t="str">
            <v>*KEY_ERR</v>
          </cell>
          <cell r="D287" t="str">
            <v>*KEY_ERR</v>
          </cell>
          <cell r="E287" t="str">
            <v>*KEY_ERR</v>
          </cell>
        </row>
        <row r="288">
          <cell r="A288" t="str">
            <v>500266</v>
          </cell>
          <cell r="B288" t="str">
            <v>ZAHRA'S CONSULTANCY LTD</v>
          </cell>
          <cell r="C288" t="str">
            <v>GBC2</v>
          </cell>
          <cell r="D288" t="str">
            <v>MAURITIUS</v>
          </cell>
          <cell r="E288" t="str">
            <v>OTHER FINANCIAL INSTITUTIONS</v>
          </cell>
        </row>
        <row r="289">
          <cell r="A289" t="str">
            <v>500267</v>
          </cell>
          <cell r="B289" t="str">
            <v>CORNING MAURITIUS LTD</v>
          </cell>
          <cell r="C289" t="str">
            <v>GBC1</v>
          </cell>
          <cell r="D289" t="str">
            <v>MAURITIUS</v>
          </cell>
          <cell r="E289" t="str">
            <v>OTHER FINANCIAL INSTITUTIONS</v>
          </cell>
        </row>
        <row r="290">
          <cell r="A290" t="str">
            <v>500268</v>
          </cell>
          <cell r="B290" t="str">
            <v>MICRORATE AFRICA LIMITED</v>
          </cell>
          <cell r="C290" t="str">
            <v>GBC1</v>
          </cell>
          <cell r="D290" t="str">
            <v>MAURITIUS</v>
          </cell>
          <cell r="E290" t="str">
            <v>OTHER FINANCIAL INSTITUTIONS</v>
          </cell>
        </row>
        <row r="291">
          <cell r="A291" t="str">
            <v>500269</v>
          </cell>
          <cell r="B291" t="str">
            <v>FRONTIERE FINANCE HOLDINGS LTD</v>
          </cell>
          <cell r="C291" t="str">
            <v>GBC1</v>
          </cell>
          <cell r="D291" t="str">
            <v>MAURITIUS</v>
          </cell>
          <cell r="E291" t="str">
            <v>OTHER FINANCIAL INSTITUTIONS</v>
          </cell>
        </row>
        <row r="292">
          <cell r="A292" t="str">
            <v>500270</v>
          </cell>
          <cell r="B292" t="str">
            <v>AFRICAN UBUNTU TRUST</v>
          </cell>
          <cell r="C292" t="str">
            <v>GBC1</v>
          </cell>
          <cell r="D292" t="str">
            <v>MAURITIUS</v>
          </cell>
          <cell r="E292" t="str">
            <v>OTHER FINANCIAL INSTITUTIONS</v>
          </cell>
        </row>
        <row r="293">
          <cell r="A293" t="str">
            <v>500271</v>
          </cell>
          <cell r="B293" t="str">
            <v>MR R.&amp; OR MRS S JAWAHEER</v>
          </cell>
          <cell r="C293" t="str">
            <v>P</v>
          </cell>
          <cell r="D293" t="str">
            <v>UNITED KINGDOM</v>
          </cell>
          <cell r="E293" t="str">
            <v>OTHER ADVANCES</v>
          </cell>
        </row>
        <row r="294">
          <cell r="A294" t="str">
            <v>500272</v>
          </cell>
          <cell r="B294" t="str">
            <v>MAURITIUS TOBACCO INVESTMENTS</v>
          </cell>
          <cell r="C294" t="str">
            <v>GBC1</v>
          </cell>
          <cell r="D294" t="str">
            <v>MAURITIUS</v>
          </cell>
          <cell r="E294" t="str">
            <v>OTHER FINANCIAL INSTITUTIONS</v>
          </cell>
        </row>
        <row r="295">
          <cell r="A295" t="str">
            <v>500273</v>
          </cell>
          <cell r="B295" t="str">
            <v>SURIA HOLDING (O) PVT LTD</v>
          </cell>
          <cell r="C295" t="str">
            <v>GBC1</v>
          </cell>
          <cell r="D295" t="str">
            <v>MAURITIUS</v>
          </cell>
          <cell r="E295" t="str">
            <v>OTHER FINANCIAL INSTITUTIONS</v>
          </cell>
        </row>
        <row r="296">
          <cell r="A296" t="str">
            <v>500274</v>
          </cell>
          <cell r="B296" t="str">
            <v>QUICKLINK INVESTMENTS LIMITED</v>
          </cell>
          <cell r="C296" t="str">
            <v>GBC1</v>
          </cell>
          <cell r="D296" t="str">
            <v>MAURITIUS</v>
          </cell>
          <cell r="E296" t="str">
            <v>OTHER FINANCIAL INSTITUTIONS</v>
          </cell>
        </row>
        <row r="297">
          <cell r="A297" t="str">
            <v>500275</v>
          </cell>
          <cell r="B297" t="str">
            <v>STEPHIGH INVESTMENTS LIMITED</v>
          </cell>
          <cell r="C297" t="str">
            <v>GBC1</v>
          </cell>
          <cell r="D297" t="str">
            <v>MAURITIUS</v>
          </cell>
          <cell r="E297" t="str">
            <v>OTHER FINANCIAL INSTITUTIONS</v>
          </cell>
        </row>
        <row r="298">
          <cell r="A298" t="str">
            <v>500276</v>
          </cell>
          <cell r="B298" t="str">
            <v>CLEARPOINT INVESTMENTS LIMITED</v>
          </cell>
          <cell r="C298" t="str">
            <v>GBC1</v>
          </cell>
          <cell r="D298" t="str">
            <v>MAURITIUS</v>
          </cell>
          <cell r="E298" t="str">
            <v>OTHER FINANCIAL INSTITUTIONS</v>
          </cell>
        </row>
        <row r="299">
          <cell r="A299" t="str">
            <v>500277</v>
          </cell>
          <cell r="B299" t="str">
            <v>DTOS LTD AS TTEE FOR WATSON F</v>
          </cell>
          <cell r="C299" t="str">
            <v>OT</v>
          </cell>
          <cell r="D299" t="str">
            <v>MAURITIUS</v>
          </cell>
          <cell r="E299" t="str">
            <v>OTHER FINANCIAL INSTITUTIONS</v>
          </cell>
        </row>
        <row r="300">
          <cell r="A300" t="str">
            <v>500278</v>
          </cell>
          <cell r="B300" t="str">
            <v>*KEY_ERR</v>
          </cell>
          <cell r="D300" t="str">
            <v>*KEY_ERR</v>
          </cell>
          <cell r="E300" t="str">
            <v>*KEY_ERR</v>
          </cell>
        </row>
        <row r="301">
          <cell r="A301" t="str">
            <v>500279</v>
          </cell>
          <cell r="B301" t="str">
            <v>*KEY_ERR</v>
          </cell>
          <cell r="C301" t="str">
            <v>gbc1</v>
          </cell>
          <cell r="D301" t="str">
            <v>*KEY_ERR</v>
          </cell>
          <cell r="E301" t="str">
            <v>*KEY_ERR</v>
          </cell>
        </row>
        <row r="302">
          <cell r="A302" t="str">
            <v>500280</v>
          </cell>
          <cell r="B302" t="str">
            <v>BNP PARIBAS SOUTH ASIA INVT</v>
          </cell>
          <cell r="C302" t="str">
            <v>gbc1</v>
          </cell>
          <cell r="D302" t="str">
            <v>MAURITIUS</v>
          </cell>
          <cell r="E302" t="str">
            <v>OTHER FINANCIAL INSTITUTIONS</v>
          </cell>
        </row>
        <row r="303">
          <cell r="A303" t="str">
            <v>500281</v>
          </cell>
          <cell r="B303" t="str">
            <v>DTOS LTD AS TTEE K.HARRINGTON</v>
          </cell>
          <cell r="C303" t="str">
            <v>ot</v>
          </cell>
          <cell r="D303" t="str">
            <v>MAURITIUS</v>
          </cell>
          <cell r="E303" t="str">
            <v>OTHER FINANCIAL INSTITUTIONS</v>
          </cell>
        </row>
        <row r="304">
          <cell r="A304" t="str">
            <v>500282</v>
          </cell>
          <cell r="B304" t="str">
            <v>DTOS LTD AS TTEES AC LOWRIE</v>
          </cell>
          <cell r="C304" t="str">
            <v>OT</v>
          </cell>
          <cell r="D304" t="str">
            <v>MAURITIUS</v>
          </cell>
          <cell r="E304" t="str">
            <v>OTHER FINANCIAL INSTITUTIONS</v>
          </cell>
        </row>
        <row r="305">
          <cell r="A305" t="str">
            <v>500283</v>
          </cell>
          <cell r="B305" t="str">
            <v>DTOS LTD AS TTEE FOR THE RA LE</v>
          </cell>
          <cell r="C305" t="str">
            <v>OT</v>
          </cell>
          <cell r="D305" t="str">
            <v>MAURITIUS</v>
          </cell>
          <cell r="E305" t="str">
            <v>OTHER FINANCIAL INSTITUTIONS</v>
          </cell>
        </row>
        <row r="306">
          <cell r="A306" t="str">
            <v>500284</v>
          </cell>
          <cell r="B306" t="str">
            <v>DTOS LTD AS TTEE FOR THE NS BU</v>
          </cell>
          <cell r="C306" t="str">
            <v>OT</v>
          </cell>
          <cell r="D306" t="str">
            <v>MAURITIUS</v>
          </cell>
          <cell r="E306" t="str">
            <v>OTHER FINANCIAL INSTITUTIONS</v>
          </cell>
        </row>
        <row r="307">
          <cell r="A307" t="str">
            <v>500285</v>
          </cell>
          <cell r="B307" t="str">
            <v>HWIC ASIA FUND CLASS C</v>
          </cell>
          <cell r="C307" t="str">
            <v>GBC1</v>
          </cell>
          <cell r="D307" t="str">
            <v>MAURITIUS</v>
          </cell>
          <cell r="E307" t="str">
            <v>OTHER FINANCIAL INSTITUTIONS</v>
          </cell>
        </row>
        <row r="308">
          <cell r="A308" t="str">
            <v>500286</v>
          </cell>
          <cell r="B308" t="str">
            <v>ROSE HILL LEASE FINANCE LTD</v>
          </cell>
          <cell r="C308" t="str">
            <v>GBC1</v>
          </cell>
          <cell r="D308" t="str">
            <v>MAURITIUS</v>
          </cell>
          <cell r="E308" t="str">
            <v>OTHER FINANCIAL INSTITUTIONS</v>
          </cell>
        </row>
        <row r="309">
          <cell r="A309" t="str">
            <v>500287</v>
          </cell>
          <cell r="B309" t="str">
            <v>LILA INVESTMENTS LIMITED</v>
          </cell>
          <cell r="C309" t="str">
            <v>GBC1</v>
          </cell>
          <cell r="D309" t="str">
            <v>MAURITIUS</v>
          </cell>
          <cell r="E309" t="str">
            <v>OTHER FINANCIAL INSTITUTIONS</v>
          </cell>
        </row>
        <row r="310">
          <cell r="A310" t="str">
            <v>500288</v>
          </cell>
          <cell r="B310" t="str">
            <v>MR K PATEL &amp; MRS I PATEL</v>
          </cell>
          <cell r="C310" t="str">
            <v>P</v>
          </cell>
          <cell r="D310" t="str">
            <v>UNITED KINGDOM</v>
          </cell>
          <cell r="E310" t="str">
            <v>OTHER ADVANCES</v>
          </cell>
        </row>
        <row r="311">
          <cell r="A311" t="str">
            <v>500289</v>
          </cell>
          <cell r="B311" t="str">
            <v>FRONTFIN INSURANCE LIMITED PCC</v>
          </cell>
          <cell r="C311" t="str">
            <v>GBC1</v>
          </cell>
          <cell r="D311" t="str">
            <v>MAURITIUS</v>
          </cell>
          <cell r="E311" t="str">
            <v>OTHER FINANCIAL INSTITUTIONS</v>
          </cell>
        </row>
        <row r="312">
          <cell r="A312" t="str">
            <v>500290</v>
          </cell>
          <cell r="B312" t="str">
            <v>TELEKOMUNIKASI SELULAR FIN.LTD</v>
          </cell>
          <cell r="C312" t="str">
            <v>GBC1</v>
          </cell>
          <cell r="D312" t="str">
            <v>MAURITIUS</v>
          </cell>
          <cell r="E312" t="str">
            <v>OTHER FINANCIAL INSTITUTIONS</v>
          </cell>
        </row>
        <row r="313">
          <cell r="A313" t="str">
            <v>500291</v>
          </cell>
          <cell r="B313" t="str">
            <v>CORRIDOR II LTD</v>
          </cell>
          <cell r="C313" t="str">
            <v>GBC1</v>
          </cell>
          <cell r="D313" t="str">
            <v>MAURITIUS</v>
          </cell>
          <cell r="E313" t="str">
            <v>OTHER FINANCIAL INSTITUTIONS</v>
          </cell>
        </row>
        <row r="314">
          <cell r="A314" t="str">
            <v>500292</v>
          </cell>
          <cell r="B314" t="str">
            <v>LE CALORIE MAURITIUS LIMITED</v>
          </cell>
          <cell r="C314" t="str">
            <v>GBC1</v>
          </cell>
          <cell r="D314" t="str">
            <v>MAURITIUS</v>
          </cell>
          <cell r="E314" t="str">
            <v>OTHER FINANCIAL INSTITUTIONS</v>
          </cell>
        </row>
        <row r="315">
          <cell r="A315" t="str">
            <v>500293</v>
          </cell>
          <cell r="B315" t="str">
            <v>*KEY_ERR</v>
          </cell>
          <cell r="D315" t="str">
            <v>*KEY_ERR</v>
          </cell>
          <cell r="E315" t="str">
            <v>*KEY_ERR</v>
          </cell>
        </row>
        <row r="316">
          <cell r="A316" t="str">
            <v>500294</v>
          </cell>
          <cell r="B316" t="str">
            <v>ENHANCED INDEX FUNDS PCC</v>
          </cell>
          <cell r="C316" t="str">
            <v>GBC1</v>
          </cell>
          <cell r="D316" t="str">
            <v>MAURITIUS</v>
          </cell>
          <cell r="E316" t="str">
            <v>OTHER FINANCIAL INSTITUTIONS</v>
          </cell>
        </row>
        <row r="317">
          <cell r="A317" t="str">
            <v>500295</v>
          </cell>
          <cell r="B317" t="str">
            <v>MR JAVEED AMEEN</v>
          </cell>
          <cell r="C317" t="str">
            <v>P</v>
          </cell>
          <cell r="D317" t="str">
            <v>SOUTH AFRICA</v>
          </cell>
          <cell r="E317" t="str">
            <v>OTHER ADVANCES</v>
          </cell>
        </row>
        <row r="318">
          <cell r="A318" t="str">
            <v>500296</v>
          </cell>
          <cell r="B318" t="str">
            <v>MR DENNIS PEREIRA</v>
          </cell>
          <cell r="C318" t="str">
            <v>P</v>
          </cell>
          <cell r="D318" t="str">
            <v>SINGAPORE</v>
          </cell>
          <cell r="E318" t="str">
            <v>OTHER ADVANCES</v>
          </cell>
        </row>
        <row r="319">
          <cell r="A319" t="str">
            <v>500297</v>
          </cell>
          <cell r="B319" t="str">
            <v>TRINITY HOLDINGS LIMITED</v>
          </cell>
          <cell r="C319" t="str">
            <v>GBC1</v>
          </cell>
          <cell r="D319" t="str">
            <v>MAURITIUS</v>
          </cell>
          <cell r="E319" t="str">
            <v>OTHER FINANCIAL INSTITUTIONS</v>
          </cell>
        </row>
        <row r="320">
          <cell r="A320" t="str">
            <v>500298</v>
          </cell>
          <cell r="B320" t="str">
            <v>CONNECTCAPITAL FOLLOW-ON LTD</v>
          </cell>
          <cell r="C320" t="str">
            <v>GBC1</v>
          </cell>
          <cell r="D320" t="str">
            <v>MAURITIUS</v>
          </cell>
          <cell r="E320" t="str">
            <v>OTHER FINANCIAL INSTITUTIONS</v>
          </cell>
        </row>
        <row r="321">
          <cell r="A321" t="str">
            <v>500299</v>
          </cell>
          <cell r="B321" t="str">
            <v>MR PRADIP SHAH</v>
          </cell>
          <cell r="C321" t="str">
            <v>P</v>
          </cell>
          <cell r="D321" t="str">
            <v>INDIA</v>
          </cell>
          <cell r="E321" t="str">
            <v>OTHER ADVANCES</v>
          </cell>
        </row>
        <row r="322">
          <cell r="A322" t="str">
            <v>500300</v>
          </cell>
          <cell r="B322" t="str">
            <v>CKLB INTERNATIONAL MGMNT LTD</v>
          </cell>
          <cell r="C322" t="str">
            <v>M</v>
          </cell>
          <cell r="D322" t="str">
            <v>MAURITIUS</v>
          </cell>
          <cell r="E322" t="str">
            <v>OTHER FINANCIAL INSTITUTIONS</v>
          </cell>
        </row>
        <row r="323">
          <cell r="A323" t="str">
            <v>500301</v>
          </cell>
          <cell r="B323" t="str">
            <v>MR/MRS CRAIG &amp; NICOLA McKENZIE</v>
          </cell>
          <cell r="C323" t="str">
            <v>P</v>
          </cell>
          <cell r="D323" t="str">
            <v>MAURITIUS</v>
          </cell>
          <cell r="E323" t="str">
            <v>OTHER ADVANCES</v>
          </cell>
        </row>
        <row r="324">
          <cell r="A324" t="str">
            <v>500302</v>
          </cell>
          <cell r="B324" t="str">
            <v>REMY MAURITIUS HOLDINGS LTD</v>
          </cell>
          <cell r="C324" t="str">
            <v>GBC1</v>
          </cell>
          <cell r="D324" t="str">
            <v>MAURITIUS</v>
          </cell>
          <cell r="E324" t="str">
            <v>OTHER FINANCIAL INSTITUTIONS</v>
          </cell>
        </row>
        <row r="325">
          <cell r="A325" t="str">
            <v>500303</v>
          </cell>
          <cell r="B325" t="str">
            <v>LINSSEN TRADING MAURITIUS LTD</v>
          </cell>
          <cell r="C325" t="str">
            <v>GBC1</v>
          </cell>
          <cell r="D325" t="str">
            <v>MAURITIUS</v>
          </cell>
          <cell r="E325" t="str">
            <v>OTHER FINANCIAL INSTITUTIONS</v>
          </cell>
        </row>
        <row r="326">
          <cell r="A326" t="str">
            <v>500304</v>
          </cell>
          <cell r="B326" t="str">
            <v>MATTERHORN VENTURES/DYNAMIC EF</v>
          </cell>
          <cell r="C326" t="str">
            <v>GBC1</v>
          </cell>
          <cell r="D326" t="str">
            <v>MAURITIUS</v>
          </cell>
          <cell r="E326" t="str">
            <v>OTHER FINANCIAL INSTITUTIONS</v>
          </cell>
        </row>
        <row r="327">
          <cell r="A327" t="str">
            <v>500305</v>
          </cell>
          <cell r="B327" t="str">
            <v>MARIMAR HOLDINGS LTD</v>
          </cell>
          <cell r="C327" t="str">
            <v>GBC1</v>
          </cell>
          <cell r="D327" t="str">
            <v>MAURITIUS</v>
          </cell>
          <cell r="E327" t="str">
            <v>OTHER FINANCIAL INSTITUTIONS</v>
          </cell>
        </row>
        <row r="328">
          <cell r="A328" t="str">
            <v>500306</v>
          </cell>
          <cell r="B328" t="str">
            <v>*KEY_ERR</v>
          </cell>
          <cell r="D328" t="str">
            <v>*KEY_ERR</v>
          </cell>
          <cell r="E328" t="str">
            <v>*KEY_ERR</v>
          </cell>
        </row>
        <row r="329">
          <cell r="A329" t="str">
            <v>500307</v>
          </cell>
          <cell r="B329" t="str">
            <v>*KEY_ERR</v>
          </cell>
          <cell r="D329" t="str">
            <v>*KEY_ERR</v>
          </cell>
          <cell r="E329" t="str">
            <v>*KEY_ERR</v>
          </cell>
        </row>
        <row r="330">
          <cell r="A330" t="str">
            <v>500308</v>
          </cell>
          <cell r="B330" t="str">
            <v>METAPHOR HOLDING COMPANY</v>
          </cell>
          <cell r="C330" t="str">
            <v>GBC2</v>
          </cell>
          <cell r="D330" t="str">
            <v>MAURITIUS</v>
          </cell>
          <cell r="E330" t="str">
            <v>OTHER FINANCIAL INSTITUTIONS</v>
          </cell>
        </row>
        <row r="331">
          <cell r="A331" t="str">
            <v>500309</v>
          </cell>
          <cell r="B331" t="str">
            <v>*KEY_ERR</v>
          </cell>
          <cell r="D331" t="str">
            <v>*KEY_ERR</v>
          </cell>
          <cell r="E331" t="str">
            <v>*KEY_ERR</v>
          </cell>
        </row>
        <row r="332">
          <cell r="A332" t="str">
            <v>500310</v>
          </cell>
          <cell r="B332" t="str">
            <v>METAPHOR INVESTMENT COMPANY</v>
          </cell>
          <cell r="C332" t="str">
            <v>GBC1</v>
          </cell>
          <cell r="D332" t="str">
            <v>MAURITIUS</v>
          </cell>
          <cell r="E332" t="str">
            <v>OTHER FINANCIAL INSTITUTIONS</v>
          </cell>
        </row>
        <row r="333">
          <cell r="A333" t="str">
            <v>500311</v>
          </cell>
          <cell r="B333" t="str">
            <v>CKLB INTERNATIONAL TRUSTEES LT</v>
          </cell>
          <cell r="C333" t="str">
            <v>GBC1</v>
          </cell>
          <cell r="D333" t="str">
            <v>MAURITIUS</v>
          </cell>
          <cell r="E333" t="str">
            <v>OTHER FINANCIAL INSTITUTIONS</v>
          </cell>
        </row>
        <row r="334">
          <cell r="A334" t="str">
            <v>500312</v>
          </cell>
          <cell r="B334" t="str">
            <v>MRS BILKISS MOORAD</v>
          </cell>
          <cell r="C334" t="str">
            <v>P</v>
          </cell>
          <cell r="D334" t="str">
            <v>BOTSWANA</v>
          </cell>
          <cell r="E334" t="str">
            <v>OTHER ADVANCES</v>
          </cell>
        </row>
        <row r="335">
          <cell r="A335" t="str">
            <v>500313</v>
          </cell>
          <cell r="B335" t="str">
            <v>CAPITAL AFRICA WORLDWIDE LTD</v>
          </cell>
          <cell r="C335" t="str">
            <v>GBC1</v>
          </cell>
          <cell r="D335" t="str">
            <v>MAURITIUS</v>
          </cell>
          <cell r="E335" t="str">
            <v>OTHER FINANCIAL INSTITUTIONS</v>
          </cell>
        </row>
        <row r="336">
          <cell r="A336" t="str">
            <v>500314</v>
          </cell>
          <cell r="B336" t="str">
            <v>SNBDC LIMITED</v>
          </cell>
          <cell r="C336" t="str">
            <v>GBC1</v>
          </cell>
          <cell r="D336" t="str">
            <v>MAURITIUS</v>
          </cell>
          <cell r="E336" t="str">
            <v>OTHER FINANCIAL INSTITUTIONS</v>
          </cell>
        </row>
        <row r="337">
          <cell r="A337" t="str">
            <v>500315</v>
          </cell>
          <cell r="B337" t="str">
            <v>GLOBAL GOODRICH CONTROL S.H LT</v>
          </cell>
          <cell r="C337" t="str">
            <v>GBC1</v>
          </cell>
          <cell r="D337" t="str">
            <v>MAURITIUS</v>
          </cell>
          <cell r="E337" t="str">
            <v>OTHER FINANCIAL INSTITUTIONS</v>
          </cell>
        </row>
        <row r="338">
          <cell r="A338" t="str">
            <v>500316</v>
          </cell>
          <cell r="B338" t="str">
            <v>MASCAREIGNES I ENGINEERING LTD</v>
          </cell>
          <cell r="C338" t="str">
            <v>GBC2</v>
          </cell>
          <cell r="D338" t="str">
            <v>MAURITIUS</v>
          </cell>
          <cell r="E338" t="str">
            <v>OTHER FINANCIAL INSTITUTIONS</v>
          </cell>
        </row>
        <row r="339">
          <cell r="A339" t="str">
            <v>500317</v>
          </cell>
          <cell r="B339" t="str">
            <v>*KEY_ERR</v>
          </cell>
          <cell r="D339" t="str">
            <v>*KEY_ERR</v>
          </cell>
          <cell r="E339" t="str">
            <v>*KEY_ERR</v>
          </cell>
        </row>
        <row r="340">
          <cell r="A340" t="str">
            <v>500318</v>
          </cell>
          <cell r="B340" t="str">
            <v>*KEY_ERR</v>
          </cell>
          <cell r="D340" t="str">
            <v>*KEY_ERR</v>
          </cell>
          <cell r="E340" t="str">
            <v>*KEY_ERR</v>
          </cell>
        </row>
        <row r="341">
          <cell r="A341" t="str">
            <v>500319</v>
          </cell>
          <cell r="B341" t="str">
            <v>FIRST DATA(MTIUS)HLDG CO.</v>
          </cell>
          <cell r="C341" t="str">
            <v>GBC1</v>
          </cell>
          <cell r="D341" t="str">
            <v>MAURITIUS</v>
          </cell>
          <cell r="E341" t="str">
            <v>OTHER FINANCIAL INSTITUTIONS</v>
          </cell>
        </row>
        <row r="342">
          <cell r="A342" t="str">
            <v>500320</v>
          </cell>
          <cell r="B342" t="str">
            <v>BROUGHTON INVESTMENTS LTD</v>
          </cell>
          <cell r="C342" t="str">
            <v>GBC1</v>
          </cell>
          <cell r="D342" t="str">
            <v>MAURITIUS</v>
          </cell>
          <cell r="E342" t="str">
            <v>OTHER FINANCIAL INSTITUTIONS</v>
          </cell>
        </row>
        <row r="343">
          <cell r="A343" t="str">
            <v>500321</v>
          </cell>
          <cell r="B343" t="str">
            <v>*KEY_ERR</v>
          </cell>
          <cell r="D343" t="str">
            <v>*KEY_ERR</v>
          </cell>
          <cell r="E343" t="str">
            <v>*KEY_ERR</v>
          </cell>
        </row>
        <row r="344">
          <cell r="A344" t="str">
            <v>500322</v>
          </cell>
          <cell r="B344" t="str">
            <v>TMS GROUP LTD</v>
          </cell>
          <cell r="C344" t="str">
            <v>GBC1</v>
          </cell>
          <cell r="D344" t="str">
            <v>MAURITIUS</v>
          </cell>
          <cell r="E344" t="str">
            <v>OTHER FINANCIAL INSTITUTIONS</v>
          </cell>
        </row>
        <row r="345">
          <cell r="A345" t="str">
            <v>500323</v>
          </cell>
          <cell r="B345" t="str">
            <v>MRS MUNIRA MAHOMED</v>
          </cell>
          <cell r="C345" t="str">
            <v>P</v>
          </cell>
          <cell r="D345" t="str">
            <v>BOTSWANA</v>
          </cell>
          <cell r="E345" t="str">
            <v>OTHER ADVANCES</v>
          </cell>
        </row>
        <row r="346">
          <cell r="A346" t="str">
            <v>500324</v>
          </cell>
          <cell r="B346" t="str">
            <v>BL TRSUTEES (MAURITIUS) LTD</v>
          </cell>
          <cell r="C346" t="str">
            <v>GBC1</v>
          </cell>
          <cell r="D346" t="str">
            <v>MAURITIUS</v>
          </cell>
          <cell r="E346" t="str">
            <v>OTHER FINANCIAL INSTITUTIONS</v>
          </cell>
        </row>
        <row r="347">
          <cell r="A347" t="str">
            <v>500325</v>
          </cell>
          <cell r="B347" t="str">
            <v>TRIPLE M INVESTMENTS LTD</v>
          </cell>
          <cell r="C347" t="str">
            <v>GBC1</v>
          </cell>
          <cell r="D347" t="str">
            <v>MAURITIUS</v>
          </cell>
          <cell r="E347" t="str">
            <v>OTHER FINANCIAL INSTITUTIONS</v>
          </cell>
        </row>
        <row r="348">
          <cell r="A348" t="str">
            <v>500326</v>
          </cell>
          <cell r="B348" t="str">
            <v>ZODIAC ADV AND CONS SERVICES</v>
          </cell>
          <cell r="C348" t="str">
            <v>F</v>
          </cell>
          <cell r="D348" t="str">
            <v>BRITISH VIRGIN ISLANDS</v>
          </cell>
          <cell r="E348" t="str">
            <v>OTHER FINANCIAL INSTITUTIONS</v>
          </cell>
        </row>
        <row r="349">
          <cell r="A349" t="str">
            <v>500327</v>
          </cell>
          <cell r="B349" t="str">
            <v>QUAN CONSULT LTD</v>
          </cell>
          <cell r="C349" t="str">
            <v>GBC2</v>
          </cell>
          <cell r="D349" t="str">
            <v>MAURITIUS</v>
          </cell>
          <cell r="E349" t="str">
            <v>OTHER FINANCIAL INSTITUTIONS</v>
          </cell>
        </row>
        <row r="350">
          <cell r="A350" t="str">
            <v>500328</v>
          </cell>
          <cell r="B350" t="str">
            <v>G &amp; C CORPORATION</v>
          </cell>
          <cell r="C350" t="str">
            <v>GBC1</v>
          </cell>
          <cell r="D350" t="str">
            <v>MAURITIUS</v>
          </cell>
          <cell r="E350" t="str">
            <v>OTHER FINANCIAL INSTITUTIONS</v>
          </cell>
        </row>
        <row r="351">
          <cell r="A351" t="str">
            <v>500329</v>
          </cell>
          <cell r="B351" t="str">
            <v>ANSET AFRICA LTD</v>
          </cell>
          <cell r="D351" t="str">
            <v>Coding Error</v>
          </cell>
          <cell r="E351" t="str">
            <v>Coding Error</v>
          </cell>
        </row>
        <row r="352">
          <cell r="A352" t="str">
            <v>500330</v>
          </cell>
          <cell r="B352" t="str">
            <v>LUMINOR INSURANCE SETTLEMENT</v>
          </cell>
          <cell r="C352" t="str">
            <v>OT</v>
          </cell>
          <cell r="D352" t="str">
            <v>MAURITIUS</v>
          </cell>
          <cell r="E352" t="str">
            <v>OTHER FINANCIAL INSTITUTIONS</v>
          </cell>
        </row>
        <row r="353">
          <cell r="A353" t="str">
            <v>500331</v>
          </cell>
          <cell r="B353" t="str">
            <v>*KEY_ERR</v>
          </cell>
          <cell r="D353" t="str">
            <v>*KEY_ERR</v>
          </cell>
          <cell r="E353" t="str">
            <v>*KEY_ERR</v>
          </cell>
        </row>
        <row r="354">
          <cell r="A354" t="str">
            <v>500332</v>
          </cell>
          <cell r="B354" t="str">
            <v>*KEY_ERR</v>
          </cell>
          <cell r="D354" t="str">
            <v>*KEY_ERR</v>
          </cell>
          <cell r="E354" t="str">
            <v>*KEY_ERR</v>
          </cell>
        </row>
        <row r="355">
          <cell r="A355" t="str">
            <v>500333</v>
          </cell>
          <cell r="B355" t="str">
            <v>*KEY_ERR</v>
          </cell>
          <cell r="D355" t="str">
            <v>*KEY_ERR</v>
          </cell>
          <cell r="E355" t="str">
            <v>*KEY_ERR</v>
          </cell>
        </row>
        <row r="356">
          <cell r="A356" t="str">
            <v>500334</v>
          </cell>
          <cell r="B356" t="str">
            <v>METAL PACKAGING CO LIMITED</v>
          </cell>
          <cell r="C356" t="str">
            <v>L</v>
          </cell>
          <cell r="D356" t="str">
            <v>MAURITIUS</v>
          </cell>
          <cell r="E356" t="str">
            <v>OTHER FINANCIAL INSTITUTIONS</v>
          </cell>
        </row>
        <row r="357">
          <cell r="A357" t="str">
            <v>500335</v>
          </cell>
          <cell r="B357" t="str">
            <v>CAMBRIDGE SERVICES LTD</v>
          </cell>
          <cell r="C357" t="str">
            <v>GBC2</v>
          </cell>
          <cell r="D357" t="str">
            <v>MAURITIUS</v>
          </cell>
          <cell r="E357" t="str">
            <v>OTHER FINANCIAL INSTITUTIONS</v>
          </cell>
        </row>
        <row r="358">
          <cell r="A358" t="str">
            <v>500336</v>
          </cell>
          <cell r="B358" t="str">
            <v>XATON LIMITED</v>
          </cell>
          <cell r="C358" t="str">
            <v>GBC1</v>
          </cell>
          <cell r="D358" t="str">
            <v>MAURITIUS</v>
          </cell>
          <cell r="E358" t="str">
            <v>OTHER FINANCIAL INSTITUTIONS</v>
          </cell>
        </row>
        <row r="359">
          <cell r="A359" t="str">
            <v>500337</v>
          </cell>
          <cell r="B359" t="str">
            <v>*KEY_ERR</v>
          </cell>
          <cell r="D359" t="str">
            <v>*KEY_ERR</v>
          </cell>
          <cell r="E359" t="str">
            <v>*KEY_ERR</v>
          </cell>
        </row>
        <row r="360">
          <cell r="A360" t="str">
            <v>500338</v>
          </cell>
          <cell r="B360" t="str">
            <v>*KEY_ERR</v>
          </cell>
          <cell r="D360" t="str">
            <v>*KEY_ERR</v>
          </cell>
          <cell r="E360" t="str">
            <v>*KEY_ERR</v>
          </cell>
        </row>
        <row r="361">
          <cell r="A361" t="str">
            <v>500339</v>
          </cell>
          <cell r="B361" t="str">
            <v>MR STEPHEN AND MRS K.PETERS</v>
          </cell>
          <cell r="C361" t="str">
            <v>P</v>
          </cell>
          <cell r="D361" t="str">
            <v>SOUTH AFRICA</v>
          </cell>
          <cell r="E361" t="str">
            <v>OTHER ADVANCES</v>
          </cell>
        </row>
        <row r="362">
          <cell r="A362" t="str">
            <v>500340</v>
          </cell>
          <cell r="B362" t="str">
            <v>GLENCORE COAL(MTIUS)LIMITED</v>
          </cell>
          <cell r="C362" t="str">
            <v>GBC1</v>
          </cell>
          <cell r="D362" t="str">
            <v>MAURITIUS</v>
          </cell>
          <cell r="E362" t="str">
            <v>OTHER FINANCIAL INSTITUTIONS</v>
          </cell>
        </row>
        <row r="363">
          <cell r="A363" t="str">
            <v>500341</v>
          </cell>
          <cell r="B363" t="str">
            <v>HERTLEY BRENT INTERNATIONAL</v>
          </cell>
          <cell r="C363" t="str">
            <v>GBC2</v>
          </cell>
          <cell r="D363" t="str">
            <v>MAURITIUS</v>
          </cell>
          <cell r="E363" t="str">
            <v>OTHER FINANCIAL INSTITUTIONS</v>
          </cell>
        </row>
        <row r="364">
          <cell r="A364" t="str">
            <v>500342</v>
          </cell>
          <cell r="B364" t="str">
            <v>CROY MANAGEMENT LIMITED</v>
          </cell>
          <cell r="C364" t="str">
            <v>GBC2</v>
          </cell>
          <cell r="D364" t="str">
            <v>MAURITIUS</v>
          </cell>
          <cell r="E364" t="str">
            <v>OTHER FINANCIAL INSTITUTIONS</v>
          </cell>
        </row>
        <row r="365">
          <cell r="A365" t="str">
            <v>500343</v>
          </cell>
          <cell r="B365" t="str">
            <v>DINARD TRUSTEES LIMITED</v>
          </cell>
          <cell r="C365" t="str">
            <v>GBC1</v>
          </cell>
          <cell r="D365" t="str">
            <v>MAURITIUS</v>
          </cell>
          <cell r="E365" t="str">
            <v>OTHER FINANCIAL INSTITUTIONS</v>
          </cell>
        </row>
        <row r="366">
          <cell r="A366" t="str">
            <v>500344</v>
          </cell>
          <cell r="B366" t="str">
            <v>STEWARDS (INTERNATIONAL) LTD</v>
          </cell>
          <cell r="C366" t="str">
            <v>GBC1</v>
          </cell>
          <cell r="D366" t="str">
            <v>MAURITIUS</v>
          </cell>
          <cell r="E366" t="str">
            <v>OTHER FINANCIAL INSTITUTIONS</v>
          </cell>
        </row>
        <row r="367">
          <cell r="A367" t="str">
            <v>500345</v>
          </cell>
          <cell r="B367" t="str">
            <v>INDIAN &amp; PACIFIC OCEANS F.T LT</v>
          </cell>
          <cell r="C367" t="str">
            <v>GBC2</v>
          </cell>
          <cell r="D367" t="str">
            <v>MAURITIUS</v>
          </cell>
          <cell r="E367" t="str">
            <v>OTHER FINANCIAL INSTITUTIONS</v>
          </cell>
        </row>
        <row r="368">
          <cell r="A368" t="str">
            <v>500346</v>
          </cell>
          <cell r="B368" t="str">
            <v>MR M AND MRS J HORNBY</v>
          </cell>
          <cell r="C368" t="str">
            <v>P</v>
          </cell>
          <cell r="D368" t="str">
            <v>SOUTH AFRICA</v>
          </cell>
          <cell r="E368" t="str">
            <v>OTHER ADVANCES</v>
          </cell>
        </row>
        <row r="369">
          <cell r="A369" t="str">
            <v>500347</v>
          </cell>
          <cell r="B369" t="str">
            <v>MIC 1 LIMITED</v>
          </cell>
          <cell r="C369" t="str">
            <v>GBC2</v>
          </cell>
          <cell r="D369" t="str">
            <v>MAURITIUS</v>
          </cell>
          <cell r="E369" t="str">
            <v>OTHER FINANCIAL INSTITUTIONS</v>
          </cell>
        </row>
        <row r="370">
          <cell r="A370" t="str">
            <v>500348</v>
          </cell>
          <cell r="B370" t="str">
            <v>PEG LIMITED</v>
          </cell>
          <cell r="C370" t="str">
            <v>GBC2</v>
          </cell>
          <cell r="D370" t="str">
            <v>MAURITIUS</v>
          </cell>
          <cell r="E370" t="str">
            <v>OTHER FINANCIAL INSTITUTIONS</v>
          </cell>
        </row>
        <row r="371">
          <cell r="A371" t="str">
            <v>500349</v>
          </cell>
          <cell r="B371" t="str">
            <v>MR R.C &amp; MRS MAXINE A.WICKS</v>
          </cell>
          <cell r="C371" t="str">
            <v>P</v>
          </cell>
          <cell r="D371" t="str">
            <v>SOUTH AFRICA</v>
          </cell>
          <cell r="E371" t="str">
            <v>OTHER ADVANCES</v>
          </cell>
        </row>
        <row r="372">
          <cell r="A372" t="str">
            <v>500350</v>
          </cell>
          <cell r="B372" t="str">
            <v>MR R M AND MRS K A JAMIESON</v>
          </cell>
          <cell r="C372" t="str">
            <v>P</v>
          </cell>
          <cell r="D372" t="str">
            <v>EIRE</v>
          </cell>
          <cell r="E372" t="str">
            <v>OTHER ADVANCES</v>
          </cell>
        </row>
        <row r="373">
          <cell r="A373" t="str">
            <v>500351</v>
          </cell>
          <cell r="B373" t="str">
            <v>GAP HOLDINGS PLC</v>
          </cell>
          <cell r="C373" t="str">
            <v>F</v>
          </cell>
          <cell r="D373" t="str">
            <v>BRITISH VIRGIN ISLANDS</v>
          </cell>
          <cell r="E373" t="str">
            <v>OTHER FINANCIAL INSTITUTIONS</v>
          </cell>
        </row>
        <row r="374">
          <cell r="A374" t="str">
            <v>500352</v>
          </cell>
          <cell r="B374" t="str">
            <v>STEWARDS (INTL) LTD-CLIENTS'AC</v>
          </cell>
          <cell r="C374" t="str">
            <v>GBC1</v>
          </cell>
          <cell r="D374" t="str">
            <v>Coding Error</v>
          </cell>
          <cell r="E374" t="str">
            <v>Coding Error</v>
          </cell>
        </row>
        <row r="375">
          <cell r="A375" t="str">
            <v>500353</v>
          </cell>
          <cell r="B375" t="str">
            <v>*KEY_ERR</v>
          </cell>
          <cell r="D375" t="str">
            <v>*KEY_ERR</v>
          </cell>
          <cell r="E375" t="str">
            <v>*KEY_ERR</v>
          </cell>
        </row>
        <row r="376">
          <cell r="A376" t="str">
            <v>500354</v>
          </cell>
          <cell r="B376" t="str">
            <v>MIC 3 LIMITED</v>
          </cell>
          <cell r="C376" t="str">
            <v>GBC2</v>
          </cell>
          <cell r="D376" t="str">
            <v>MAURITIUS</v>
          </cell>
          <cell r="E376" t="str">
            <v>OTHER FINANCIAL INSTITUTIONS</v>
          </cell>
        </row>
        <row r="377">
          <cell r="A377" t="str">
            <v>500355</v>
          </cell>
          <cell r="B377" t="str">
            <v>MRS VALERIE DAWN METCALFE</v>
          </cell>
          <cell r="C377" t="str">
            <v>P</v>
          </cell>
          <cell r="D377" t="str">
            <v>SOUTH AFRICA</v>
          </cell>
          <cell r="E377" t="str">
            <v>OTHER ADVANCES</v>
          </cell>
        </row>
        <row r="378">
          <cell r="A378" t="str">
            <v>500356</v>
          </cell>
          <cell r="B378" t="str">
            <v>MIC 4 LIMITED</v>
          </cell>
          <cell r="C378" t="str">
            <v>GBC2</v>
          </cell>
          <cell r="D378" t="str">
            <v>MAURITIUS</v>
          </cell>
          <cell r="E378" t="str">
            <v>OTHER FINANCIAL INSTITUTIONS</v>
          </cell>
        </row>
        <row r="379">
          <cell r="A379" t="str">
            <v>500357</v>
          </cell>
          <cell r="B379" t="str">
            <v>MIC 5 LIMITED</v>
          </cell>
          <cell r="C379" t="str">
            <v>GBC2</v>
          </cell>
          <cell r="D379" t="str">
            <v>MAURITIUS</v>
          </cell>
          <cell r="E379" t="str">
            <v>OTHER FINANCIAL INSTITUTIONS</v>
          </cell>
        </row>
        <row r="380">
          <cell r="A380" t="str">
            <v>500358</v>
          </cell>
          <cell r="B380" t="str">
            <v>MIC 2 LIMITED</v>
          </cell>
          <cell r="C380" t="str">
            <v>GBC2</v>
          </cell>
          <cell r="D380" t="str">
            <v>MAURITIUS</v>
          </cell>
          <cell r="E380" t="str">
            <v>OTHER FINANCIAL INSTITUTIONS</v>
          </cell>
        </row>
        <row r="381">
          <cell r="A381" t="str">
            <v>500359</v>
          </cell>
          <cell r="B381" t="str">
            <v>MIC 9 LIMITED</v>
          </cell>
          <cell r="C381" t="str">
            <v>GBC2</v>
          </cell>
          <cell r="D381" t="str">
            <v>MAURITIUS</v>
          </cell>
          <cell r="E381" t="str">
            <v>OTHER FINANCIAL INSTITUTIONS</v>
          </cell>
        </row>
        <row r="382">
          <cell r="A382" t="str">
            <v>500360</v>
          </cell>
          <cell r="B382" t="str">
            <v>BL TRUSTEES (MAURITIUS) LTD</v>
          </cell>
          <cell r="C382" t="str">
            <v>GBC1</v>
          </cell>
          <cell r="D382" t="str">
            <v>MAURITIUS</v>
          </cell>
          <cell r="E382" t="str">
            <v>OTHER FINANCIAL INSTITUTIONS</v>
          </cell>
        </row>
        <row r="383">
          <cell r="A383" t="str">
            <v>500361</v>
          </cell>
          <cell r="B383" t="str">
            <v>*KEY_ERR</v>
          </cell>
          <cell r="D383" t="str">
            <v>*KEY_ERR</v>
          </cell>
          <cell r="E383" t="str">
            <v>*KEY_ERR</v>
          </cell>
        </row>
        <row r="384">
          <cell r="A384" t="str">
            <v>500362</v>
          </cell>
          <cell r="B384" t="str">
            <v>M/S HUINCK DOMINIQUE A.K</v>
          </cell>
          <cell r="C384" t="str">
            <v>P</v>
          </cell>
          <cell r="D384" t="str">
            <v>NETHERLANDS</v>
          </cell>
          <cell r="E384" t="str">
            <v>OTHER ADVANCES</v>
          </cell>
        </row>
        <row r="385">
          <cell r="A385" t="str">
            <v>500363</v>
          </cell>
          <cell r="B385" t="str">
            <v>MR HUINCK VINCENT W.LODEWIJK</v>
          </cell>
          <cell r="C385" t="str">
            <v>P</v>
          </cell>
          <cell r="D385" t="str">
            <v>NETHERLANDS</v>
          </cell>
          <cell r="E385" t="str">
            <v>OTHER ADVANCES</v>
          </cell>
        </row>
        <row r="386">
          <cell r="A386" t="str">
            <v>500364</v>
          </cell>
          <cell r="B386" t="str">
            <v>THE LAETANS CORPORATION</v>
          </cell>
          <cell r="D386" t="str">
            <v>MAURITIUS</v>
          </cell>
          <cell r="E386" t="str">
            <v>OTHER FINANCIAL INSTITUTIONS</v>
          </cell>
        </row>
        <row r="387">
          <cell r="A387" t="str">
            <v>500365</v>
          </cell>
          <cell r="B387" t="str">
            <v>*KEY_ERR</v>
          </cell>
          <cell r="D387" t="str">
            <v>*KEY_ERR</v>
          </cell>
          <cell r="E387" t="str">
            <v>*KEY_ERR</v>
          </cell>
        </row>
        <row r="388">
          <cell r="A388" t="str">
            <v>500366</v>
          </cell>
          <cell r="B388" t="str">
            <v>ITL TTEE FOR THE MTIUS WATER T</v>
          </cell>
          <cell r="C388" t="str">
            <v>OT</v>
          </cell>
          <cell r="D388" t="str">
            <v>MAURITIUS</v>
          </cell>
          <cell r="E388" t="str">
            <v>OTHER FINANCIAL INSTITUTIONS</v>
          </cell>
        </row>
        <row r="389">
          <cell r="A389" t="str">
            <v>500367</v>
          </cell>
          <cell r="B389" t="str">
            <v>FT CAPITAL LIMITED</v>
          </cell>
          <cell r="C389" t="str">
            <v>GBC1</v>
          </cell>
          <cell r="D389" t="str">
            <v>MAURITIUS</v>
          </cell>
          <cell r="E389" t="str">
            <v>OTHER FINANCIAL INSTITUTIONS</v>
          </cell>
        </row>
        <row r="390">
          <cell r="A390" t="str">
            <v>500368</v>
          </cell>
          <cell r="B390" t="str">
            <v>FEDERAL TRUST(MAURITIUS)LTD</v>
          </cell>
          <cell r="C390" t="str">
            <v>M</v>
          </cell>
          <cell r="D390" t="str">
            <v>MAURITIUS</v>
          </cell>
          <cell r="E390" t="str">
            <v>OTHER FINANCIAL INSTITUTIONS</v>
          </cell>
        </row>
        <row r="391">
          <cell r="A391" t="str">
            <v>500369</v>
          </cell>
          <cell r="B391" t="str">
            <v>*KEY_ERR</v>
          </cell>
          <cell r="D391" t="str">
            <v>*KEY_ERR</v>
          </cell>
          <cell r="E391" t="str">
            <v>*KEY_ERR</v>
          </cell>
        </row>
        <row r="392">
          <cell r="A392" t="str">
            <v>500370</v>
          </cell>
          <cell r="B392" t="str">
            <v>MR HUINCK PHILIPPE H.JAN</v>
          </cell>
          <cell r="C392" t="str">
            <v>P</v>
          </cell>
          <cell r="D392" t="str">
            <v>SINGAPORE</v>
          </cell>
          <cell r="E392" t="str">
            <v>OTHER ADVANCES</v>
          </cell>
        </row>
        <row r="393">
          <cell r="A393" t="str">
            <v>500371</v>
          </cell>
          <cell r="B393" t="str">
            <v>MICHAEL MOORS SETTLEMENT</v>
          </cell>
          <cell r="C393" t="str">
            <v>OT</v>
          </cell>
          <cell r="D393" t="str">
            <v>MAURITIUS</v>
          </cell>
          <cell r="E393" t="str">
            <v>OTHER FINANCIAL INSTITUTIONS</v>
          </cell>
        </row>
        <row r="394">
          <cell r="A394" t="str">
            <v>500372</v>
          </cell>
          <cell r="B394" t="str">
            <v>SHINGI  INVESTMENTS</v>
          </cell>
          <cell r="C394" t="str">
            <v>GBC2</v>
          </cell>
          <cell r="D394" t="str">
            <v>MAURITIUS</v>
          </cell>
          <cell r="E394" t="str">
            <v>OTHER FINANCIAL INSTITUTIONS</v>
          </cell>
        </row>
        <row r="395">
          <cell r="A395" t="str">
            <v>500373</v>
          </cell>
          <cell r="B395" t="str">
            <v>PAKALY INVESTMENTS LIMITED</v>
          </cell>
          <cell r="D395" t="str">
            <v>MAURITIUS</v>
          </cell>
          <cell r="E395" t="str">
            <v>OTHER FINANCIAL INSTITUTIONS</v>
          </cell>
        </row>
        <row r="396">
          <cell r="A396" t="str">
            <v>500374</v>
          </cell>
          <cell r="B396" t="str">
            <v>FEDERAL FIN.(MTIUS)LTD-ESCROW</v>
          </cell>
          <cell r="C396" t="str">
            <v>GBC1</v>
          </cell>
          <cell r="D396" t="str">
            <v>MAURITIUS</v>
          </cell>
          <cell r="E396" t="str">
            <v>OTHER FINANCIAL INSTITUTIONS</v>
          </cell>
        </row>
        <row r="397">
          <cell r="A397" t="str">
            <v>500375</v>
          </cell>
          <cell r="B397" t="str">
            <v>DR LEON ALEXANDRE &amp; MRS DUMAS</v>
          </cell>
          <cell r="C397" t="str">
            <v>P</v>
          </cell>
          <cell r="D397" t="str">
            <v>SOUTH AFRICA</v>
          </cell>
          <cell r="E397" t="str">
            <v>OTHER ADVANCES</v>
          </cell>
        </row>
        <row r="398">
          <cell r="A398" t="str">
            <v>500376</v>
          </cell>
          <cell r="B398" t="str">
            <v>LUDOCA LIMITED</v>
          </cell>
          <cell r="C398" t="str">
            <v>GBC1</v>
          </cell>
          <cell r="D398" t="str">
            <v>MAURITIUS</v>
          </cell>
          <cell r="E398" t="str">
            <v>OTHER FINANCIAL INSTITUTIONS</v>
          </cell>
        </row>
        <row r="399">
          <cell r="A399" t="str">
            <v>500377</v>
          </cell>
          <cell r="B399" t="str">
            <v>CIEL DE CHINE LTD</v>
          </cell>
          <cell r="C399" t="str">
            <v>GBC2</v>
          </cell>
          <cell r="D399" t="str">
            <v>MAURITIUS</v>
          </cell>
          <cell r="E399" t="str">
            <v>OTHER FINANCIAL INSTITUTIONS</v>
          </cell>
        </row>
        <row r="400">
          <cell r="A400" t="str">
            <v>500378</v>
          </cell>
          <cell r="B400" t="str">
            <v>FLEXIBREAKS INL(HOLDINGS)LTD</v>
          </cell>
          <cell r="C400" t="str">
            <v>GBC2</v>
          </cell>
          <cell r="D400" t="str">
            <v>MAURITIUS</v>
          </cell>
          <cell r="E400" t="str">
            <v>OTHER FINANCIAL INSTITUTIONS</v>
          </cell>
        </row>
        <row r="401">
          <cell r="A401" t="str">
            <v>500379</v>
          </cell>
          <cell r="B401" t="str">
            <v>STEWART INTL (HOLDINGS)LTD</v>
          </cell>
          <cell r="C401" t="str">
            <v>GBC2</v>
          </cell>
          <cell r="D401" t="str">
            <v>MAURITIUS</v>
          </cell>
          <cell r="E401" t="str">
            <v>OTHER FINANCIAL INSTITUTIONS</v>
          </cell>
        </row>
        <row r="402">
          <cell r="A402" t="str">
            <v>500380</v>
          </cell>
          <cell r="B402" t="str">
            <v>ART CONSULTANTS LIMITED.</v>
          </cell>
          <cell r="C402" t="str">
            <v>GBC2</v>
          </cell>
          <cell r="D402" t="str">
            <v>MAURITIUS</v>
          </cell>
          <cell r="E402" t="str">
            <v>OTHER FINANCIAL INSTITUTIONS</v>
          </cell>
        </row>
        <row r="403">
          <cell r="A403" t="str">
            <v>500381</v>
          </cell>
          <cell r="B403" t="str">
            <v>WYDAH INTERNATIONAL INV. LTD</v>
          </cell>
          <cell r="C403" t="str">
            <v>GBC2</v>
          </cell>
          <cell r="D403" t="str">
            <v>MAURITIUS</v>
          </cell>
          <cell r="E403" t="str">
            <v>OTHER FINANCIAL INSTITUTIONS</v>
          </cell>
        </row>
        <row r="404">
          <cell r="A404" t="str">
            <v>500382</v>
          </cell>
          <cell r="B404" t="str">
            <v>*KEY_ERR</v>
          </cell>
          <cell r="D404" t="str">
            <v>*KEY_ERR</v>
          </cell>
          <cell r="E404" t="str">
            <v>*KEY_ERR</v>
          </cell>
        </row>
        <row r="405">
          <cell r="A405" t="str">
            <v>500383</v>
          </cell>
          <cell r="B405" t="str">
            <v>MR HARRY BENTEL</v>
          </cell>
          <cell r="C405" t="str">
            <v>P</v>
          </cell>
          <cell r="D405" t="str">
            <v>SOUTH AFRICA</v>
          </cell>
          <cell r="E405" t="str">
            <v>OTHER ADVANCES</v>
          </cell>
        </row>
        <row r="406">
          <cell r="A406" t="str">
            <v>500384</v>
          </cell>
          <cell r="B406" t="str">
            <v>*KEY_ERR</v>
          </cell>
          <cell r="D406" t="str">
            <v>*KEY_ERR</v>
          </cell>
          <cell r="E406" t="str">
            <v>*KEY_ERR</v>
          </cell>
        </row>
        <row r="407">
          <cell r="A407" t="str">
            <v>500385</v>
          </cell>
          <cell r="B407" t="str">
            <v>MIC 6 LIMITED</v>
          </cell>
          <cell r="C407" t="str">
            <v>GBc2</v>
          </cell>
          <cell r="D407" t="str">
            <v>MAURITIUS</v>
          </cell>
          <cell r="E407" t="str">
            <v>OTHER FINANCIAL INSTITUTIONS</v>
          </cell>
        </row>
        <row r="408">
          <cell r="A408" t="str">
            <v>500386</v>
          </cell>
          <cell r="B408" t="str">
            <v>LUCRE INTL TRUSTEE-INCOME AC</v>
          </cell>
          <cell r="C408" t="str">
            <v>M</v>
          </cell>
          <cell r="D408" t="str">
            <v>MAURITIUS</v>
          </cell>
          <cell r="E408" t="str">
            <v>OTHER FINANCIAL INSTITUTIONS</v>
          </cell>
        </row>
        <row r="409">
          <cell r="A409" t="str">
            <v>500387</v>
          </cell>
          <cell r="B409" t="str">
            <v>LUCRE INTL TRUSTEE CO. LTD</v>
          </cell>
          <cell r="C409" t="str">
            <v>M</v>
          </cell>
          <cell r="D409" t="str">
            <v>MAURITIUS</v>
          </cell>
          <cell r="E409" t="str">
            <v>OTHER FINANCIAL INSTITUTIONS</v>
          </cell>
        </row>
        <row r="410">
          <cell r="A410" t="str">
            <v>500388</v>
          </cell>
          <cell r="B410" t="str">
            <v>MIC 7 LIMITED</v>
          </cell>
          <cell r="C410" t="str">
            <v>GBC2</v>
          </cell>
          <cell r="D410" t="str">
            <v>MAURITIUS</v>
          </cell>
          <cell r="E410" t="str">
            <v>OTHER FINANCIAL INSTITUTIONS</v>
          </cell>
        </row>
        <row r="411">
          <cell r="A411" t="str">
            <v>500389</v>
          </cell>
          <cell r="B411" t="str">
            <v>SINTEX OVERSEAS(MTIUS)LTD</v>
          </cell>
          <cell r="C411" t="str">
            <v>GBC1</v>
          </cell>
          <cell r="D411" t="str">
            <v>MAURITIUS</v>
          </cell>
          <cell r="E411" t="str">
            <v>OTHER FINANCIAL INSTITUTIONS</v>
          </cell>
        </row>
        <row r="412">
          <cell r="A412" t="str">
            <v>500390</v>
          </cell>
          <cell r="B412" t="str">
            <v>BL TRUSTEES LIMITED</v>
          </cell>
          <cell r="C412" t="str">
            <v>OT</v>
          </cell>
          <cell r="D412" t="str">
            <v>MAURITIUS</v>
          </cell>
          <cell r="E412" t="str">
            <v>OTHER FINANCIAL INSTITUTIONS</v>
          </cell>
        </row>
        <row r="413">
          <cell r="A413" t="str">
            <v>500391</v>
          </cell>
          <cell r="B413" t="str">
            <v>FC TECHNOLOGIES</v>
          </cell>
          <cell r="C413" t="str">
            <v>GBC2</v>
          </cell>
          <cell r="D413" t="str">
            <v>MAURITIUS</v>
          </cell>
          <cell r="E413" t="str">
            <v>OTHER FINANCIAL INSTITUTIONS</v>
          </cell>
        </row>
        <row r="414">
          <cell r="A414" t="str">
            <v>500392</v>
          </cell>
          <cell r="B414" t="str">
            <v>*KEY_ERR</v>
          </cell>
          <cell r="D414" t="str">
            <v>*KEY_ERR</v>
          </cell>
          <cell r="E414" t="str">
            <v>*KEY_ERR</v>
          </cell>
        </row>
        <row r="415">
          <cell r="A415" t="str">
            <v>500393</v>
          </cell>
          <cell r="B415" t="str">
            <v>*KEY_ERR</v>
          </cell>
          <cell r="D415" t="str">
            <v>*KEY_ERR</v>
          </cell>
          <cell r="E415" t="str">
            <v>*KEY_ERR</v>
          </cell>
        </row>
        <row r="416">
          <cell r="A416" t="str">
            <v>500394</v>
          </cell>
          <cell r="B416" t="str">
            <v>ALPHA RECOVERY OPERATIONS LTD</v>
          </cell>
          <cell r="D416" t="str">
            <v>MAURITIUS</v>
          </cell>
          <cell r="E416" t="str">
            <v>OTHER FINANCIAL INSTITUTIONS</v>
          </cell>
        </row>
        <row r="417">
          <cell r="A417" t="str">
            <v>500395</v>
          </cell>
          <cell r="B417" t="str">
            <v>OMEGA RECOVERY OPERATIONS LTD</v>
          </cell>
          <cell r="C417" t="str">
            <v>GBC1</v>
          </cell>
          <cell r="D417" t="str">
            <v>MAURITIUS</v>
          </cell>
          <cell r="E417" t="str">
            <v>OTHER FINANCIAL INSTITUTIONS</v>
          </cell>
        </row>
        <row r="418">
          <cell r="A418" t="str">
            <v>500396</v>
          </cell>
          <cell r="B418" t="str">
            <v>ALPHA RECOVERY HOLDINGS LTD</v>
          </cell>
          <cell r="D418" t="str">
            <v>MAURITIUS</v>
          </cell>
          <cell r="E418" t="str">
            <v>OTHER FINANCIAL INSTITUTIONS</v>
          </cell>
        </row>
        <row r="419">
          <cell r="A419" t="str">
            <v>500397</v>
          </cell>
          <cell r="B419" t="str">
            <v>OMEGA RECOVERY HOLDINGS LTD</v>
          </cell>
          <cell r="D419" t="str">
            <v>MAURITIUS</v>
          </cell>
          <cell r="E419" t="str">
            <v>OTHER FINANCIAL INSTITUTIONS</v>
          </cell>
        </row>
        <row r="420">
          <cell r="A420" t="str">
            <v>500398</v>
          </cell>
          <cell r="B420" t="str">
            <v>*KEY_ERR</v>
          </cell>
          <cell r="D420" t="str">
            <v>*KEY_ERR</v>
          </cell>
          <cell r="E420" t="str">
            <v>*KEY_ERR</v>
          </cell>
        </row>
        <row r="421">
          <cell r="A421" t="str">
            <v>500399</v>
          </cell>
          <cell r="B421" t="str">
            <v>THE ELVEE(HONG KONG)TRUST</v>
          </cell>
          <cell r="C421" t="str">
            <v>OT</v>
          </cell>
          <cell r="D421" t="str">
            <v>MAURITIUS</v>
          </cell>
          <cell r="E421" t="str">
            <v>OTHER FINANCIAL INSTITUTIONS</v>
          </cell>
        </row>
        <row r="422">
          <cell r="A422" t="str">
            <v>500400</v>
          </cell>
          <cell r="B422" t="str">
            <v>SOUTHERN RESOURCES INC</v>
          </cell>
          <cell r="C422" t="str">
            <v>f</v>
          </cell>
          <cell r="D422" t="str">
            <v>BRITISH VIRGIN ISLANDS</v>
          </cell>
          <cell r="E422" t="str">
            <v>OTHER FINANCIAL INSTITUTIONS</v>
          </cell>
        </row>
        <row r="423">
          <cell r="A423" t="str">
            <v>500401</v>
          </cell>
          <cell r="B423" t="str">
            <v>MIC 8 LIMITED</v>
          </cell>
          <cell r="C423" t="str">
            <v>GBC2</v>
          </cell>
          <cell r="D423" t="str">
            <v>MAURITIUS</v>
          </cell>
          <cell r="E423" t="str">
            <v>OTHER FINANCIAL INSTITUTIONS</v>
          </cell>
        </row>
        <row r="424">
          <cell r="A424" t="str">
            <v>500402</v>
          </cell>
          <cell r="B424" t="str">
            <v>MIC 10 LIMITED</v>
          </cell>
          <cell r="C424" t="str">
            <v>GBC2</v>
          </cell>
          <cell r="D424" t="str">
            <v>MAURITIUS</v>
          </cell>
          <cell r="E424" t="str">
            <v>OTHER FINANCIAL INSTITUTIONS</v>
          </cell>
        </row>
        <row r="425">
          <cell r="A425" t="str">
            <v>500403</v>
          </cell>
          <cell r="B425" t="str">
            <v>USAHA GEDUNG BIMAN FIN BV</v>
          </cell>
          <cell r="C425" t="str">
            <v>GBC1</v>
          </cell>
          <cell r="D425" t="str">
            <v>MAURITIUS</v>
          </cell>
          <cell r="E425" t="str">
            <v>OTHER FINANCIAL INSTITUTIONS</v>
          </cell>
        </row>
        <row r="426">
          <cell r="A426" t="str">
            <v>500404</v>
          </cell>
          <cell r="B426" t="str">
            <v>*KEY_ERR</v>
          </cell>
          <cell r="D426" t="str">
            <v>*KEY_ERR</v>
          </cell>
          <cell r="E426" t="str">
            <v>*KEY_ERR</v>
          </cell>
        </row>
        <row r="427">
          <cell r="A427" t="str">
            <v>500405</v>
          </cell>
          <cell r="B427" t="str">
            <v>TANZANITE ONE MARKETING LTD</v>
          </cell>
          <cell r="C427" t="str">
            <v>GBC1</v>
          </cell>
          <cell r="D427" t="str">
            <v>MAURITIUS</v>
          </cell>
          <cell r="E427" t="str">
            <v>OTHER FINANCIAL INSTITUTIONS</v>
          </cell>
        </row>
        <row r="428">
          <cell r="A428" t="str">
            <v>500406</v>
          </cell>
          <cell r="B428" t="str">
            <v>MR RICHARD HENRY SCHLEY</v>
          </cell>
          <cell r="C428" t="str">
            <v>P</v>
          </cell>
          <cell r="D428" t="str">
            <v>SOUTH AFRICA</v>
          </cell>
          <cell r="E428" t="str">
            <v>OTHER ADVANCES</v>
          </cell>
        </row>
        <row r="429">
          <cell r="A429" t="str">
            <v>500407</v>
          </cell>
          <cell r="B429" t="str">
            <v>MR ROYCE &amp; MRS E ROSETTENSTEIN</v>
          </cell>
          <cell r="C429" t="str">
            <v>P</v>
          </cell>
          <cell r="D429" t="str">
            <v>SOUTH AFRICA</v>
          </cell>
          <cell r="E429" t="str">
            <v>OTHER ADVANCES</v>
          </cell>
        </row>
        <row r="430">
          <cell r="A430" t="str">
            <v>500408</v>
          </cell>
          <cell r="B430" t="str">
            <v>CENAINVEST II LTD</v>
          </cell>
          <cell r="C430" t="str">
            <v>GBC2</v>
          </cell>
          <cell r="D430" t="str">
            <v>MAURITIUS</v>
          </cell>
          <cell r="E430" t="str">
            <v>OTHER FINANCIAL INSTITUTIONS</v>
          </cell>
        </row>
        <row r="431">
          <cell r="A431" t="str">
            <v>500409</v>
          </cell>
          <cell r="B431" t="str">
            <v>*KEY_ERR</v>
          </cell>
          <cell r="D431" t="str">
            <v>*KEY_ERR</v>
          </cell>
          <cell r="E431" t="str">
            <v>*KEY_ERR</v>
          </cell>
        </row>
        <row r="432">
          <cell r="A432" t="str">
            <v>500410</v>
          </cell>
          <cell r="B432" t="str">
            <v>JVR DAWN LIMITED</v>
          </cell>
          <cell r="C432" t="str">
            <v>GBC2</v>
          </cell>
          <cell r="D432" t="str">
            <v>MAURITIUS</v>
          </cell>
          <cell r="E432" t="str">
            <v>OTHER FINANCIAL INSTITUTIONS</v>
          </cell>
        </row>
        <row r="433">
          <cell r="A433" t="str">
            <v>500411</v>
          </cell>
          <cell r="B433" t="str">
            <v>LUCRE PORTF CONS SVC INT LTD</v>
          </cell>
          <cell r="C433" t="str">
            <v>GBC2</v>
          </cell>
          <cell r="D433" t="str">
            <v>MAURITIUS</v>
          </cell>
          <cell r="E433" t="str">
            <v>OTHER FINANCIAL INSTITUTIONS</v>
          </cell>
        </row>
        <row r="434">
          <cell r="A434" t="str">
            <v>500412</v>
          </cell>
          <cell r="B434" t="str">
            <v>RASCOMSTAR QAF</v>
          </cell>
          <cell r="C434" t="str">
            <v>GBC1</v>
          </cell>
          <cell r="D434" t="str">
            <v>MAURITIUS</v>
          </cell>
          <cell r="E434" t="str">
            <v>OTHER FINANCIAL INSTITUTIONS</v>
          </cell>
        </row>
        <row r="435">
          <cell r="A435" t="str">
            <v>500413</v>
          </cell>
          <cell r="B435" t="str">
            <v>RASCOMSTAR FM2</v>
          </cell>
          <cell r="C435" t="str">
            <v>GBC1</v>
          </cell>
          <cell r="D435" t="str">
            <v>MAURITIUS</v>
          </cell>
          <cell r="E435" t="str">
            <v>OTHER FINANCIAL INSTITUTIONS</v>
          </cell>
        </row>
        <row r="436">
          <cell r="A436" t="str">
            <v>500414</v>
          </cell>
          <cell r="B436" t="str">
            <v>MIC 15 LIMITED</v>
          </cell>
          <cell r="C436" t="str">
            <v>GBC2</v>
          </cell>
          <cell r="D436" t="str">
            <v>MAURITIUS</v>
          </cell>
          <cell r="E436" t="str">
            <v>OTHER FINANCIAL INSTITUTIONS</v>
          </cell>
        </row>
        <row r="437">
          <cell r="A437" t="str">
            <v>500415</v>
          </cell>
          <cell r="B437" t="str">
            <v>*KEY_ERR</v>
          </cell>
          <cell r="D437" t="str">
            <v>*KEY_ERR</v>
          </cell>
          <cell r="E437" t="str">
            <v>*KEY_ERR</v>
          </cell>
        </row>
        <row r="438">
          <cell r="A438" t="str">
            <v>500416</v>
          </cell>
          <cell r="B438" t="str">
            <v>BEARING POWER INTL LIMITED</v>
          </cell>
          <cell r="C438" t="str">
            <v>GBC2</v>
          </cell>
          <cell r="D438" t="str">
            <v>MAURITIUS</v>
          </cell>
          <cell r="E438" t="str">
            <v>OTHER FINANCIAL INSTITUTIONS</v>
          </cell>
        </row>
        <row r="439">
          <cell r="A439" t="str">
            <v>500417</v>
          </cell>
          <cell r="B439" t="str">
            <v>MAYFAIR INVESTMENTS LTD</v>
          </cell>
          <cell r="C439" t="str">
            <v>GBC2</v>
          </cell>
          <cell r="D439" t="str">
            <v>MAURITIUS</v>
          </cell>
          <cell r="E439" t="str">
            <v>OTHER FINANCIAL INSTITUTIONS</v>
          </cell>
        </row>
        <row r="440">
          <cell r="A440" t="str">
            <v>500418</v>
          </cell>
          <cell r="B440" t="str">
            <v>KOWLOON INVESTMENTS LTD</v>
          </cell>
          <cell r="C440" t="str">
            <v>GBC2</v>
          </cell>
          <cell r="D440" t="str">
            <v>MAURITIUS</v>
          </cell>
          <cell r="E440" t="str">
            <v>OTHER FINANCIAL INSTITUTIONS</v>
          </cell>
        </row>
        <row r="441">
          <cell r="A441" t="str">
            <v>500419</v>
          </cell>
          <cell r="B441" t="str">
            <v>CLICKBEARINGS INTL LTD</v>
          </cell>
          <cell r="C441" t="str">
            <v>GBC2</v>
          </cell>
          <cell r="D441" t="str">
            <v>MAURITIUS</v>
          </cell>
          <cell r="E441" t="str">
            <v>OTHER FINANCIAL INSTITUTIONS</v>
          </cell>
        </row>
        <row r="442">
          <cell r="A442" t="str">
            <v>500420</v>
          </cell>
          <cell r="B442" t="str">
            <v>MR AND MRS SAXENA</v>
          </cell>
          <cell r="C442" t="str">
            <v>P</v>
          </cell>
          <cell r="D442" t="str">
            <v>INDIA</v>
          </cell>
          <cell r="E442" t="str">
            <v>OTHER ADVANCES</v>
          </cell>
        </row>
        <row r="443">
          <cell r="A443" t="str">
            <v>500421</v>
          </cell>
          <cell r="B443" t="str">
            <v>HEMERY TRUSTEES LIMITED</v>
          </cell>
          <cell r="C443" t="str">
            <v>F</v>
          </cell>
          <cell r="D443" t="str">
            <v>JERSEY</v>
          </cell>
          <cell r="E443" t="str">
            <v>OTHER FINANCIAL INSTITUTIONS</v>
          </cell>
        </row>
        <row r="444">
          <cell r="A444" t="str">
            <v>500422</v>
          </cell>
          <cell r="B444" t="str">
            <v>*KEY_ERR</v>
          </cell>
          <cell r="D444" t="str">
            <v>*KEY_ERR</v>
          </cell>
          <cell r="E444" t="str">
            <v>*KEY_ERR</v>
          </cell>
        </row>
        <row r="445">
          <cell r="A445" t="str">
            <v>500423</v>
          </cell>
          <cell r="B445" t="str">
            <v>TRUE CONSULTING LIMITED</v>
          </cell>
          <cell r="C445" t="str">
            <v>GBC2</v>
          </cell>
          <cell r="D445" t="str">
            <v>MAURITIUS</v>
          </cell>
          <cell r="E445" t="str">
            <v>OTHER FINANCIAL INSTITUTIONS</v>
          </cell>
        </row>
        <row r="446">
          <cell r="A446" t="str">
            <v>500424</v>
          </cell>
          <cell r="B446" t="str">
            <v>*KEY_ERR</v>
          </cell>
          <cell r="D446" t="str">
            <v>*KEY_ERR</v>
          </cell>
          <cell r="E446" t="str">
            <v>*KEY_ERR</v>
          </cell>
        </row>
        <row r="447">
          <cell r="A447" t="str">
            <v>500425</v>
          </cell>
          <cell r="B447" t="str">
            <v>*KEY_ERR</v>
          </cell>
          <cell r="D447" t="str">
            <v>*KEY_ERR</v>
          </cell>
          <cell r="E447" t="str">
            <v>*KEY_ERR</v>
          </cell>
        </row>
        <row r="448">
          <cell r="A448" t="str">
            <v>500426</v>
          </cell>
          <cell r="B448" t="str">
            <v>RHODES TRADING LTD</v>
          </cell>
          <cell r="C448" t="str">
            <v>GBC2</v>
          </cell>
          <cell r="D448" t="str">
            <v>MAURITIUS</v>
          </cell>
          <cell r="E448" t="str">
            <v>OTHER FINANCIAL INSTITUTIONS</v>
          </cell>
        </row>
        <row r="449">
          <cell r="A449" t="str">
            <v>500427</v>
          </cell>
          <cell r="B449" t="str">
            <v>NETTLE TRADING LIMITED</v>
          </cell>
          <cell r="C449" t="str">
            <v>GBC2</v>
          </cell>
          <cell r="D449" t="str">
            <v>MAURITIUS</v>
          </cell>
          <cell r="E449" t="str">
            <v>OTHER FINANCIAL INSTITUTIONS</v>
          </cell>
        </row>
        <row r="450">
          <cell r="A450" t="str">
            <v>500428</v>
          </cell>
          <cell r="B450" t="str">
            <v>*KEY_ERR</v>
          </cell>
          <cell r="D450" t="str">
            <v>*KEY_ERR</v>
          </cell>
          <cell r="E450" t="str">
            <v>*KEY_ERR</v>
          </cell>
        </row>
        <row r="451">
          <cell r="A451" t="str">
            <v>500429</v>
          </cell>
          <cell r="B451" t="str">
            <v>YORK FIDELITY LTD</v>
          </cell>
          <cell r="C451" t="str">
            <v>GBC2</v>
          </cell>
          <cell r="D451" t="str">
            <v>MAURITIUS</v>
          </cell>
          <cell r="E451" t="str">
            <v>OTHER FINANCIAL INSTITUTIONS</v>
          </cell>
        </row>
        <row r="452">
          <cell r="A452" t="str">
            <v>500430</v>
          </cell>
          <cell r="B452" t="str">
            <v>MIC 13 LIMITED</v>
          </cell>
          <cell r="C452" t="str">
            <v>GBC2</v>
          </cell>
          <cell r="D452" t="str">
            <v>MAURITIUS</v>
          </cell>
          <cell r="E452" t="str">
            <v>OTHER FINANCIAL INSTITUTIONS</v>
          </cell>
        </row>
        <row r="453">
          <cell r="A453" t="str">
            <v>500431</v>
          </cell>
          <cell r="B453" t="str">
            <v>MIC 14 LIMITED</v>
          </cell>
          <cell r="C453" t="str">
            <v>GBC2</v>
          </cell>
          <cell r="D453" t="str">
            <v>MAURITIUS</v>
          </cell>
          <cell r="E453" t="str">
            <v>OTHER FINANCIAL INSTITUTIONS</v>
          </cell>
        </row>
        <row r="454">
          <cell r="A454" t="str">
            <v>500432</v>
          </cell>
          <cell r="B454" t="str">
            <v>*KEY_ERR</v>
          </cell>
          <cell r="D454" t="str">
            <v>*KEY_ERR</v>
          </cell>
          <cell r="E454" t="str">
            <v>*KEY_ERR</v>
          </cell>
        </row>
        <row r="455">
          <cell r="A455" t="str">
            <v>500433</v>
          </cell>
          <cell r="B455" t="str">
            <v>UNIVERSAL STUDIOS HOLDINGS LTD</v>
          </cell>
          <cell r="C455" t="str">
            <v>GBc1</v>
          </cell>
          <cell r="D455" t="str">
            <v>MAURITIUS</v>
          </cell>
          <cell r="E455" t="str">
            <v>OTHER FINANCIAL INSTITUTIONS</v>
          </cell>
        </row>
        <row r="456">
          <cell r="A456" t="str">
            <v>500434</v>
          </cell>
          <cell r="B456" t="str">
            <v>ESCROW A/C-RASCOM/GPTC/ALCATEL</v>
          </cell>
          <cell r="C456" t="str">
            <v>GBC1</v>
          </cell>
          <cell r="D456" t="str">
            <v>MAURITIUS</v>
          </cell>
          <cell r="E456" t="str">
            <v>OTHER FINANCIAL INSTITUTIONS</v>
          </cell>
        </row>
        <row r="457">
          <cell r="A457" t="str">
            <v>500435</v>
          </cell>
          <cell r="B457" t="str">
            <v>MIC 16 LIMITED</v>
          </cell>
          <cell r="C457" t="str">
            <v>GBC2</v>
          </cell>
          <cell r="D457" t="str">
            <v>MAURITIUS</v>
          </cell>
          <cell r="E457" t="str">
            <v>OTHER FINANCIAL INSTITUTIONS</v>
          </cell>
        </row>
        <row r="458">
          <cell r="A458" t="str">
            <v>500436</v>
          </cell>
          <cell r="B458" t="str">
            <v>MAGRIKOM LIMITED</v>
          </cell>
          <cell r="C458" t="str">
            <v>GBC1</v>
          </cell>
          <cell r="D458" t="str">
            <v>MAURITIUS</v>
          </cell>
          <cell r="E458" t="str">
            <v>OTHER FINANCIAL INSTITUTIONS</v>
          </cell>
        </row>
        <row r="459">
          <cell r="A459" t="str">
            <v>500437</v>
          </cell>
          <cell r="B459" t="str">
            <v>MIC 12 LIMITED</v>
          </cell>
          <cell r="C459" t="str">
            <v>GBC2</v>
          </cell>
          <cell r="D459" t="str">
            <v>MAURITIUS</v>
          </cell>
          <cell r="E459" t="str">
            <v>OTHER FINANCIAL INSTITUTIONS</v>
          </cell>
        </row>
        <row r="460">
          <cell r="A460" t="str">
            <v>500438</v>
          </cell>
          <cell r="B460" t="str">
            <v>*KEY_ERR</v>
          </cell>
          <cell r="D460" t="str">
            <v>*KEY_ERR</v>
          </cell>
          <cell r="E460" t="str">
            <v>*KEY_ERR</v>
          </cell>
        </row>
        <row r="461">
          <cell r="A461" t="str">
            <v>500439</v>
          </cell>
          <cell r="B461" t="str">
            <v>MR V.H &amp; MRS J.G ALLWOOD</v>
          </cell>
          <cell r="C461" t="str">
            <v>P</v>
          </cell>
          <cell r="D461" t="str">
            <v>SOUTH AFRICA</v>
          </cell>
          <cell r="E461" t="str">
            <v>OTHER ADVANCES</v>
          </cell>
        </row>
        <row r="462">
          <cell r="A462" t="str">
            <v>500440</v>
          </cell>
          <cell r="B462" t="str">
            <v>WORLDPLAY LIMITED</v>
          </cell>
          <cell r="C462" t="str">
            <v>GBC2</v>
          </cell>
          <cell r="D462" t="str">
            <v>MAURITIUS</v>
          </cell>
          <cell r="E462" t="str">
            <v>OTHER FINANCIAL INSTITUTIONS</v>
          </cell>
        </row>
        <row r="463">
          <cell r="A463" t="str">
            <v>500441</v>
          </cell>
          <cell r="B463" t="str">
            <v>KALE INTERNATIONAL INC</v>
          </cell>
          <cell r="C463" t="str">
            <v>GBC2</v>
          </cell>
          <cell r="D463" t="str">
            <v>MAURITIUS</v>
          </cell>
          <cell r="E463" t="str">
            <v>OTHER FINANCIAL INSTITUTIONS</v>
          </cell>
        </row>
        <row r="464">
          <cell r="A464" t="str">
            <v>500442</v>
          </cell>
          <cell r="B464" t="str">
            <v>MR P AND MRS M BELLOS</v>
          </cell>
          <cell r="C464" t="str">
            <v>P</v>
          </cell>
          <cell r="D464" t="str">
            <v>BOTSWANA</v>
          </cell>
          <cell r="E464" t="str">
            <v>OTHER ADVANCES</v>
          </cell>
        </row>
        <row r="465">
          <cell r="A465" t="str">
            <v>500443</v>
          </cell>
          <cell r="B465" t="str">
            <v>INTERMEDICAL PLACEMENT SVCS LT</v>
          </cell>
          <cell r="C465" t="str">
            <v>GBC2</v>
          </cell>
          <cell r="D465" t="str">
            <v>MAURITIUS</v>
          </cell>
          <cell r="E465" t="str">
            <v>OTHER FINANCIAL INSTITUTIONS</v>
          </cell>
        </row>
        <row r="466">
          <cell r="A466" t="str">
            <v>500444</v>
          </cell>
          <cell r="B466" t="str">
            <v>MCC INCORPORATED LIMITED</v>
          </cell>
          <cell r="C466" t="str">
            <v>GBC2</v>
          </cell>
          <cell r="D466" t="str">
            <v>MAURITIUS</v>
          </cell>
          <cell r="E466" t="str">
            <v>OTHER FINANCIAL INSTITUTIONS</v>
          </cell>
        </row>
        <row r="467">
          <cell r="A467" t="str">
            <v>500445</v>
          </cell>
          <cell r="B467" t="str">
            <v>CADMUS KNOWLEDGEWORKS INTL LTD</v>
          </cell>
          <cell r="C467" t="str">
            <v>GBC1</v>
          </cell>
          <cell r="D467" t="str">
            <v>MAURITIUS</v>
          </cell>
          <cell r="E467" t="str">
            <v>OTHER FINANCIAL INSTITUTIONS</v>
          </cell>
        </row>
        <row r="468">
          <cell r="A468" t="str">
            <v>500446</v>
          </cell>
          <cell r="B468" t="str">
            <v>CRESCIENDO INVESTMENTS LIMITED</v>
          </cell>
          <cell r="C468" t="str">
            <v>GBC2</v>
          </cell>
          <cell r="D468" t="str">
            <v>MAURITIUS</v>
          </cell>
          <cell r="E468" t="str">
            <v>OTHER FINANCIAL INSTITUTIONS</v>
          </cell>
        </row>
        <row r="469">
          <cell r="A469" t="str">
            <v>500447</v>
          </cell>
          <cell r="B469" t="str">
            <v>MR ROXY MAXWELL JAMIESON</v>
          </cell>
          <cell r="C469" t="str">
            <v>P</v>
          </cell>
          <cell r="D469" t="str">
            <v>SOUTH AFRICA</v>
          </cell>
          <cell r="E469" t="str">
            <v>OTHER ADVANCES</v>
          </cell>
        </row>
        <row r="470">
          <cell r="A470" t="str">
            <v>500448</v>
          </cell>
          <cell r="B470" t="str">
            <v>FRONTIERE FIN FOR HBI 10012</v>
          </cell>
          <cell r="C470" t="str">
            <v>OT</v>
          </cell>
          <cell r="D470" t="str">
            <v>MAURITIUS</v>
          </cell>
          <cell r="E470" t="str">
            <v>OTHER FINANCIAL INSTITUTIONS</v>
          </cell>
        </row>
        <row r="471">
          <cell r="A471" t="str">
            <v>500449</v>
          </cell>
          <cell r="B471" t="str">
            <v>PT BAKRIE INVESTINDO SPV</v>
          </cell>
          <cell r="D471" t="str">
            <v>Coding Error</v>
          </cell>
          <cell r="E471" t="str">
            <v>Coding Error</v>
          </cell>
        </row>
        <row r="472">
          <cell r="A472" t="str">
            <v>500450</v>
          </cell>
          <cell r="B472" t="str">
            <v>SECOND STAGE CAPITAL PARTNERS</v>
          </cell>
          <cell r="C472" t="str">
            <v>GBC2</v>
          </cell>
          <cell r="D472" t="str">
            <v>MAURITIUS</v>
          </cell>
          <cell r="E472" t="str">
            <v>OTHER FINANCIAL INSTITUTIONS</v>
          </cell>
        </row>
        <row r="473">
          <cell r="A473" t="str">
            <v>500451</v>
          </cell>
          <cell r="B473" t="str">
            <v>MR &amp; MRS PUCHTLER</v>
          </cell>
          <cell r="C473" t="str">
            <v>P</v>
          </cell>
          <cell r="D473" t="str">
            <v>MAURITIUS</v>
          </cell>
          <cell r="E473" t="str">
            <v>OTHER ADVANCES</v>
          </cell>
        </row>
        <row r="474">
          <cell r="A474" t="str">
            <v>500452</v>
          </cell>
          <cell r="B474" t="str">
            <v>MIC 18 LIMITED</v>
          </cell>
          <cell r="C474" t="str">
            <v>GBC2</v>
          </cell>
          <cell r="D474" t="str">
            <v>MAURITIUS</v>
          </cell>
          <cell r="E474" t="str">
            <v>OTHER FINANCIAL INSTITUTIONS</v>
          </cell>
        </row>
        <row r="475">
          <cell r="A475" t="str">
            <v>500453</v>
          </cell>
          <cell r="B475" t="str">
            <v>*KEY_ERR</v>
          </cell>
          <cell r="D475" t="str">
            <v>*KEY_ERR</v>
          </cell>
          <cell r="E475" t="str">
            <v>*KEY_ERR</v>
          </cell>
        </row>
        <row r="476">
          <cell r="A476" t="str">
            <v>500454</v>
          </cell>
          <cell r="B476" t="str">
            <v>THE SAKURA TRUST</v>
          </cell>
          <cell r="C476" t="str">
            <v>OT</v>
          </cell>
          <cell r="D476" t="str">
            <v>MAURITIUS</v>
          </cell>
          <cell r="E476" t="str">
            <v>OTHER FINANCIAL INSTITUTIONS</v>
          </cell>
        </row>
        <row r="477">
          <cell r="A477" t="str">
            <v>500455</v>
          </cell>
          <cell r="B477" t="str">
            <v>ASIAN FUTURE LTD</v>
          </cell>
          <cell r="C477" t="str">
            <v>GBC2</v>
          </cell>
          <cell r="D477" t="str">
            <v>MAURITIUS</v>
          </cell>
          <cell r="E477" t="str">
            <v>OTHER FINANCIAL INSTITUTIONS</v>
          </cell>
        </row>
        <row r="478">
          <cell r="A478" t="str">
            <v>500456</v>
          </cell>
          <cell r="B478" t="str">
            <v>P &amp; H ASIA HOLDINGS</v>
          </cell>
          <cell r="C478" t="str">
            <v>GBC1</v>
          </cell>
          <cell r="D478" t="str">
            <v>MAURITIUS</v>
          </cell>
          <cell r="E478" t="str">
            <v>OTHER FINANCIAL INSTITUTIONS</v>
          </cell>
        </row>
        <row r="479">
          <cell r="A479" t="str">
            <v>500457</v>
          </cell>
          <cell r="B479" t="str">
            <v>MR ABDULLA KHAN</v>
          </cell>
          <cell r="C479" t="str">
            <v>P</v>
          </cell>
          <cell r="D479" t="str">
            <v>BOTSWANA</v>
          </cell>
          <cell r="E479" t="str">
            <v>OTHER ADVANCES</v>
          </cell>
        </row>
        <row r="480">
          <cell r="A480" t="str">
            <v>500458</v>
          </cell>
          <cell r="B480" t="str">
            <v>MR ROBERT MEGGY</v>
          </cell>
          <cell r="C480" t="str">
            <v>P</v>
          </cell>
          <cell r="D480" t="str">
            <v>UNITED KINGDOM</v>
          </cell>
          <cell r="E480" t="str">
            <v>OTHER ADVANCES</v>
          </cell>
        </row>
        <row r="481">
          <cell r="A481" t="str">
            <v>500459</v>
          </cell>
          <cell r="B481" t="str">
            <v>WOOD MANUFACTURING INTL LTD</v>
          </cell>
          <cell r="C481" t="str">
            <v>GBC2</v>
          </cell>
          <cell r="D481" t="str">
            <v>MAURITIUS</v>
          </cell>
          <cell r="E481" t="str">
            <v>OTHER FINANCIAL INSTITUTIONS</v>
          </cell>
        </row>
        <row r="482">
          <cell r="A482" t="str">
            <v>500460</v>
          </cell>
          <cell r="B482" t="str">
            <v>*KEY_ERR</v>
          </cell>
          <cell r="D482" t="str">
            <v>*KEY_ERR</v>
          </cell>
          <cell r="E482" t="str">
            <v>*KEY_ERR</v>
          </cell>
        </row>
        <row r="483">
          <cell r="A483" t="str">
            <v>500461</v>
          </cell>
          <cell r="B483" t="str">
            <v>COME WEALTH INVESTMENTS LTD</v>
          </cell>
          <cell r="C483" t="str">
            <v>GBC2</v>
          </cell>
          <cell r="D483" t="str">
            <v>MAURITIUS</v>
          </cell>
          <cell r="E483" t="str">
            <v>OTHER FINANCIAL INSTITUTIONS</v>
          </cell>
        </row>
        <row r="484">
          <cell r="A484" t="str">
            <v>500462</v>
          </cell>
          <cell r="B484" t="str">
            <v>CANADEX INC.</v>
          </cell>
          <cell r="C484" t="str">
            <v>F</v>
          </cell>
          <cell r="D484" t="str">
            <v>FRANCE</v>
          </cell>
          <cell r="E484" t="str">
            <v>OTHER FINANCIAL INSTITUTIONS</v>
          </cell>
        </row>
        <row r="485">
          <cell r="A485" t="str">
            <v>500463</v>
          </cell>
          <cell r="B485" t="str">
            <v>THE TATA POWER COMPANY LIMITED</v>
          </cell>
          <cell r="C485" t="str">
            <v>F</v>
          </cell>
          <cell r="D485" t="str">
            <v>INDIA</v>
          </cell>
          <cell r="E485" t="str">
            <v>OTHER FINANCIAL INSTITUTIONS</v>
          </cell>
        </row>
        <row r="486">
          <cell r="A486" t="str">
            <v>500464</v>
          </cell>
          <cell r="B486" t="str">
            <v>FRONTIERE FIN.AS TTEE CAGNAZZO</v>
          </cell>
          <cell r="C486" t="str">
            <v>OT</v>
          </cell>
          <cell r="D486" t="str">
            <v>MAURITIUS</v>
          </cell>
          <cell r="E486" t="str">
            <v>OTHER FINANCIAL INSTITUTIONS</v>
          </cell>
        </row>
        <row r="487">
          <cell r="A487" t="str">
            <v>500465</v>
          </cell>
          <cell r="B487" t="str">
            <v>LANDCASTER INTERNATIONAL LTD</v>
          </cell>
          <cell r="C487" t="str">
            <v>GBC2</v>
          </cell>
          <cell r="D487" t="str">
            <v>MAURITIUS</v>
          </cell>
          <cell r="E487" t="str">
            <v>OTHER FINANCIAL INSTITUTIONS</v>
          </cell>
        </row>
        <row r="488">
          <cell r="A488" t="str">
            <v>500466</v>
          </cell>
          <cell r="B488" t="str">
            <v>CLEAR CHANNEL INDEPENDENT CO.</v>
          </cell>
          <cell r="C488" t="str">
            <v>GBC1</v>
          </cell>
          <cell r="D488" t="str">
            <v>MAURITIUS</v>
          </cell>
          <cell r="E488" t="str">
            <v>OTHER FINANCIAL INSTITUTIONS</v>
          </cell>
        </row>
        <row r="489">
          <cell r="A489" t="str">
            <v>500467</v>
          </cell>
          <cell r="B489" t="str">
            <v>MR DONALD G AND MRS V PARRY</v>
          </cell>
          <cell r="C489" t="str">
            <v>P</v>
          </cell>
          <cell r="D489" t="str">
            <v>SOUTH AFRICA</v>
          </cell>
          <cell r="E489" t="str">
            <v>OTHER ADVANCES</v>
          </cell>
        </row>
        <row r="490">
          <cell r="A490" t="str">
            <v>500468</v>
          </cell>
          <cell r="B490" t="str">
            <v>*KEY_ERR</v>
          </cell>
          <cell r="D490" t="str">
            <v>*KEY_ERR</v>
          </cell>
          <cell r="E490" t="str">
            <v>*KEY_ERR</v>
          </cell>
        </row>
        <row r="491">
          <cell r="A491" t="str">
            <v>500469</v>
          </cell>
          <cell r="B491" t="str">
            <v>MERVEILLE CORPORATION</v>
          </cell>
          <cell r="C491" t="str">
            <v>GBC2</v>
          </cell>
          <cell r="D491" t="str">
            <v>MAURITIUS</v>
          </cell>
          <cell r="E491" t="str">
            <v>OTHER FINANCIAL INSTITUTIONS</v>
          </cell>
        </row>
        <row r="492">
          <cell r="A492" t="str">
            <v>500470</v>
          </cell>
          <cell r="B492" t="str">
            <v>STELSAT LIMITED</v>
          </cell>
          <cell r="C492" t="str">
            <v>GBC2</v>
          </cell>
          <cell r="D492" t="str">
            <v>MAURITIUS</v>
          </cell>
          <cell r="E492" t="str">
            <v>OTHER FINANCIAL INSTITUTIONS</v>
          </cell>
        </row>
        <row r="493">
          <cell r="A493" t="str">
            <v>500471</v>
          </cell>
          <cell r="B493" t="str">
            <v>*KEY_ERR</v>
          </cell>
          <cell r="D493" t="str">
            <v>*KEY_ERR</v>
          </cell>
          <cell r="E493" t="str">
            <v>*KEY_ERR</v>
          </cell>
        </row>
        <row r="494">
          <cell r="A494" t="str">
            <v>500472</v>
          </cell>
          <cell r="B494" t="str">
            <v>JAHA INVESTMENTS</v>
          </cell>
          <cell r="C494" t="str">
            <v>GBC2</v>
          </cell>
          <cell r="D494" t="str">
            <v>MAURITIUS</v>
          </cell>
          <cell r="E494" t="str">
            <v>OTHER FINANCIAL INSTITUTIONS</v>
          </cell>
        </row>
        <row r="495">
          <cell r="A495" t="str">
            <v>500473</v>
          </cell>
          <cell r="B495" t="str">
            <v>INVESTORS IN AFRICA LTD</v>
          </cell>
          <cell r="C495" t="str">
            <v>GBC1</v>
          </cell>
          <cell r="D495" t="str">
            <v>MAURITIUS</v>
          </cell>
          <cell r="E495" t="str">
            <v>OTHER FINANCIAL INSTITUTIONS</v>
          </cell>
        </row>
        <row r="496">
          <cell r="A496" t="str">
            <v>500474</v>
          </cell>
          <cell r="B496" t="str">
            <v>IG TELECOM LTD</v>
          </cell>
          <cell r="C496" t="str">
            <v>GBC2</v>
          </cell>
          <cell r="D496" t="str">
            <v>MAURITIUS</v>
          </cell>
          <cell r="E496" t="str">
            <v>OTHER FINANCIAL INSTITUTIONS</v>
          </cell>
        </row>
        <row r="497">
          <cell r="A497" t="str">
            <v>500475</v>
          </cell>
          <cell r="B497" t="str">
            <v>MR ELRIZ MUSTAPHA</v>
          </cell>
          <cell r="C497" t="str">
            <v>P</v>
          </cell>
          <cell r="D497" t="str">
            <v>FRANCE</v>
          </cell>
          <cell r="E497" t="str">
            <v>OTHER ADVANCES</v>
          </cell>
        </row>
        <row r="498">
          <cell r="A498" t="str">
            <v>500476</v>
          </cell>
          <cell r="B498" t="str">
            <v>CARDPRO LIMITED</v>
          </cell>
          <cell r="C498" t="str">
            <v>GBC2</v>
          </cell>
          <cell r="D498" t="str">
            <v>MAURITIUS</v>
          </cell>
          <cell r="E498" t="str">
            <v>OTHER FINANCIAL INSTITUTIONS</v>
          </cell>
        </row>
        <row r="499">
          <cell r="A499" t="str">
            <v>500477</v>
          </cell>
          <cell r="B499" t="str">
            <v>ORIGIN TRUST LIMITED</v>
          </cell>
          <cell r="C499" t="str">
            <v>GBC1</v>
          </cell>
          <cell r="D499" t="str">
            <v>MAURITIUS</v>
          </cell>
          <cell r="E499" t="str">
            <v>OTHER FINANCIAL INSTITUTIONS</v>
          </cell>
        </row>
        <row r="500">
          <cell r="A500" t="str">
            <v>500478</v>
          </cell>
          <cell r="B500" t="str">
            <v>*KEY_ERR</v>
          </cell>
          <cell r="D500" t="str">
            <v>*KEY_ERR</v>
          </cell>
          <cell r="E500" t="str">
            <v>*KEY_ERR</v>
          </cell>
        </row>
        <row r="501">
          <cell r="A501" t="str">
            <v>500479</v>
          </cell>
          <cell r="B501" t="str">
            <v>AGENTEX PTY LTD</v>
          </cell>
          <cell r="C501" t="str">
            <v>GBC2</v>
          </cell>
          <cell r="D501" t="str">
            <v>MAURITIUS</v>
          </cell>
          <cell r="E501" t="str">
            <v>OTHER FINANCIAL INSTITUTIONS</v>
          </cell>
        </row>
        <row r="502">
          <cell r="A502" t="str">
            <v>500480</v>
          </cell>
          <cell r="B502" t="str">
            <v>FRUIT ONE LIMITED</v>
          </cell>
          <cell r="C502" t="str">
            <v>GBC2</v>
          </cell>
          <cell r="D502" t="str">
            <v>MAURITIUS</v>
          </cell>
          <cell r="E502" t="str">
            <v>OTHER FINANCIAL INSTITUTIONS</v>
          </cell>
        </row>
        <row r="503">
          <cell r="A503" t="str">
            <v>500481</v>
          </cell>
          <cell r="B503" t="str">
            <v>DIT (C.I) RE THE QSC TRUST</v>
          </cell>
          <cell r="D503" t="str">
            <v>JERSEY</v>
          </cell>
          <cell r="E503" t="str">
            <v>OTHER FINANCIAL INSTITUTIONS</v>
          </cell>
        </row>
        <row r="504">
          <cell r="A504" t="str">
            <v>500482</v>
          </cell>
          <cell r="B504" t="str">
            <v>SILVERSTON CONSULTANTS LIMITED</v>
          </cell>
          <cell r="C504" t="str">
            <v>GBC2</v>
          </cell>
          <cell r="D504" t="str">
            <v>MAURITIUS</v>
          </cell>
          <cell r="E504" t="str">
            <v>OTHER FINANCIAL INSTITUTIONS</v>
          </cell>
        </row>
        <row r="505">
          <cell r="A505" t="str">
            <v>500483</v>
          </cell>
          <cell r="B505" t="str">
            <v>GANYMEDE MARKETING</v>
          </cell>
          <cell r="C505" t="str">
            <v>GBC2</v>
          </cell>
          <cell r="D505" t="str">
            <v>MAURITIUS</v>
          </cell>
          <cell r="E505" t="str">
            <v>OTHER FINANCIAL INSTITUTIONS</v>
          </cell>
        </row>
        <row r="506">
          <cell r="A506" t="str">
            <v>500484</v>
          </cell>
          <cell r="B506" t="str">
            <v>MR PAUL O.R &amp; MRS C THIEL</v>
          </cell>
          <cell r="C506" t="str">
            <v>P</v>
          </cell>
          <cell r="D506" t="str">
            <v>SOUTH AFRICA</v>
          </cell>
          <cell r="E506" t="str">
            <v>OTHER ADVANCES</v>
          </cell>
        </row>
        <row r="507">
          <cell r="A507" t="str">
            <v>500485</v>
          </cell>
          <cell r="B507" t="str">
            <v>PGN EURO FINANCE 2003 LIMITED</v>
          </cell>
          <cell r="D507" t="str">
            <v>MAURITIUS</v>
          </cell>
          <cell r="E507" t="str">
            <v>OTHER FINANCIAL INSTITUTIONS</v>
          </cell>
        </row>
        <row r="508">
          <cell r="A508" t="str">
            <v>500486</v>
          </cell>
          <cell r="B508" t="str">
            <v>MR CAMERON McFARLANE SCOTT</v>
          </cell>
          <cell r="C508" t="str">
            <v>P</v>
          </cell>
          <cell r="D508" t="str">
            <v>SOUTH AFRICA</v>
          </cell>
          <cell r="E508" t="str">
            <v>OTHER ADVANCES</v>
          </cell>
        </row>
        <row r="509">
          <cell r="A509" t="str">
            <v>500487</v>
          </cell>
          <cell r="B509" t="str">
            <v>MR VITALI SELTZER</v>
          </cell>
          <cell r="C509" t="str">
            <v>P</v>
          </cell>
          <cell r="D509" t="str">
            <v>SOUTH AFRICA</v>
          </cell>
          <cell r="E509" t="str">
            <v>OTHER ADVANCES</v>
          </cell>
        </row>
        <row r="510">
          <cell r="A510" t="str">
            <v>500488</v>
          </cell>
          <cell r="B510" t="str">
            <v>MR BORIS &amp; MRS V.KOKORIN</v>
          </cell>
          <cell r="C510" t="str">
            <v>P</v>
          </cell>
          <cell r="D510" t="str">
            <v>SOUTH AFRICA</v>
          </cell>
          <cell r="E510" t="str">
            <v>OTHER ADVANCES</v>
          </cell>
        </row>
        <row r="511">
          <cell r="A511" t="str">
            <v>500489</v>
          </cell>
          <cell r="B511" t="str">
            <v>FLOREAL GLOBAL LTD</v>
          </cell>
          <cell r="C511" t="str">
            <v>GBC2</v>
          </cell>
          <cell r="D511" t="str">
            <v>MAURITIUS</v>
          </cell>
          <cell r="E511" t="str">
            <v>OTHER FINANCIAL INSTITUTIONS</v>
          </cell>
        </row>
        <row r="512">
          <cell r="A512" t="str">
            <v>500490</v>
          </cell>
          <cell r="B512" t="str">
            <v>FEDERAL TRUST AS TTEE DRACO</v>
          </cell>
          <cell r="C512" t="str">
            <v>OT</v>
          </cell>
          <cell r="D512" t="str">
            <v>MAURITIUS</v>
          </cell>
          <cell r="E512" t="str">
            <v>OTHER FINANCIAL INSTITUTIONS</v>
          </cell>
        </row>
        <row r="513">
          <cell r="A513" t="str">
            <v>500491</v>
          </cell>
          <cell r="B513" t="str">
            <v>ITL TEES LTD FOR THE ASCOT T</v>
          </cell>
          <cell r="C513" t="str">
            <v>OT</v>
          </cell>
          <cell r="D513" t="str">
            <v>MAURITIUS</v>
          </cell>
          <cell r="E513" t="str">
            <v>OTHER FINANCIAL INSTITUTIONS</v>
          </cell>
        </row>
        <row r="514">
          <cell r="A514" t="str">
            <v>500492</v>
          </cell>
          <cell r="B514" t="str">
            <v>FEDERAL TRUST AS TTEE IGMERA</v>
          </cell>
          <cell r="C514" t="str">
            <v>OT</v>
          </cell>
          <cell r="D514" t="str">
            <v>MAURITIUS</v>
          </cell>
          <cell r="E514" t="str">
            <v>OTHER FINANCIAL INSTITUTIONS</v>
          </cell>
        </row>
        <row r="515">
          <cell r="A515" t="str">
            <v>500493</v>
          </cell>
          <cell r="B515" t="str">
            <v>ANTAM FINANCE LIMITED</v>
          </cell>
          <cell r="C515" t="str">
            <v>GBC1</v>
          </cell>
          <cell r="D515" t="str">
            <v>MAURITIUS</v>
          </cell>
          <cell r="E515" t="str">
            <v>OTHER FINANCIAL INSTITUTIONS</v>
          </cell>
        </row>
        <row r="516">
          <cell r="A516" t="str">
            <v>500494</v>
          </cell>
          <cell r="B516" t="str">
            <v>GLOBAL TELECOM SOLUTIONS LTD</v>
          </cell>
          <cell r="C516" t="str">
            <v>GBC2</v>
          </cell>
          <cell r="D516" t="str">
            <v>MAURITIUS</v>
          </cell>
          <cell r="E516" t="str">
            <v>OTHER FINANCIAL INSTITUTIONS</v>
          </cell>
        </row>
        <row r="517">
          <cell r="A517" t="str">
            <v>500495</v>
          </cell>
          <cell r="B517" t="str">
            <v>*KEY_ERR</v>
          </cell>
          <cell r="D517" t="str">
            <v>*KEY_ERR</v>
          </cell>
          <cell r="E517" t="str">
            <v>*KEY_ERR</v>
          </cell>
        </row>
        <row r="518">
          <cell r="A518" t="str">
            <v>500496</v>
          </cell>
          <cell r="B518" t="str">
            <v>*KEY_ERR</v>
          </cell>
          <cell r="D518" t="str">
            <v>*KEY_ERR</v>
          </cell>
          <cell r="E518" t="str">
            <v>*KEY_ERR</v>
          </cell>
        </row>
        <row r="519">
          <cell r="A519" t="str">
            <v>500497</v>
          </cell>
          <cell r="B519" t="str">
            <v>BOYER ALLAN INDIA FUND INC.</v>
          </cell>
          <cell r="C519" t="str">
            <v>GBC1</v>
          </cell>
          <cell r="D519" t="str">
            <v>MAURITIUS</v>
          </cell>
          <cell r="E519" t="str">
            <v>OTHER FINANCIAL INSTITUTIONS</v>
          </cell>
        </row>
        <row r="520">
          <cell r="A520" t="str">
            <v>500498</v>
          </cell>
          <cell r="B520" t="str">
            <v>*KEY_ERR</v>
          </cell>
          <cell r="D520" t="str">
            <v>*KEY_ERR</v>
          </cell>
          <cell r="E520" t="str">
            <v>*KEY_ERR</v>
          </cell>
        </row>
        <row r="521">
          <cell r="A521" t="str">
            <v>500499</v>
          </cell>
          <cell r="B521" t="str">
            <v>MATTERHORN STRATEGIC</v>
          </cell>
          <cell r="C521" t="str">
            <v>GBC1</v>
          </cell>
          <cell r="D521" t="str">
            <v>MAURITIUS</v>
          </cell>
          <cell r="E521" t="str">
            <v>OTHER FINANCIAL INSTITUTIONS</v>
          </cell>
        </row>
        <row r="522">
          <cell r="A522" t="str">
            <v>500500</v>
          </cell>
          <cell r="B522" t="str">
            <v>MR AND MRS PARAMESWARAN</v>
          </cell>
          <cell r="C522" t="str">
            <v>P</v>
          </cell>
          <cell r="D522" t="str">
            <v>BOTSWANA</v>
          </cell>
          <cell r="E522" t="str">
            <v>OTHER ADVANCES</v>
          </cell>
        </row>
        <row r="523">
          <cell r="A523" t="str">
            <v>500501</v>
          </cell>
          <cell r="B523" t="str">
            <v>ROHR REIN CHEMIE LIMITED</v>
          </cell>
          <cell r="C523" t="str">
            <v>F</v>
          </cell>
          <cell r="D523" t="str">
            <v>BRITISH VIRGIN ISLANDS</v>
          </cell>
          <cell r="E523" t="str">
            <v>OTHER FINANCIAL INSTITUTIONS</v>
          </cell>
        </row>
        <row r="524">
          <cell r="A524" t="str">
            <v>500502</v>
          </cell>
          <cell r="B524" t="str">
            <v>PINGA INVEST INTERNATIONAL</v>
          </cell>
          <cell r="C524" t="str">
            <v>GBC2</v>
          </cell>
          <cell r="D524" t="str">
            <v>MAURITIUS</v>
          </cell>
          <cell r="E524" t="str">
            <v>OTHER FINANCIAL INSTITUTIONS</v>
          </cell>
        </row>
        <row r="525">
          <cell r="A525" t="str">
            <v>500503</v>
          </cell>
          <cell r="B525" t="str">
            <v>*KEY_ERR</v>
          </cell>
          <cell r="D525" t="str">
            <v>*KEY_ERR</v>
          </cell>
          <cell r="E525" t="str">
            <v>*KEY_ERR</v>
          </cell>
        </row>
        <row r="526">
          <cell r="A526" t="str">
            <v>500504</v>
          </cell>
          <cell r="B526" t="str">
            <v>ARQ INTERNATIONAL LIMITED</v>
          </cell>
          <cell r="C526" t="str">
            <v>GBC2</v>
          </cell>
          <cell r="D526" t="str">
            <v>MAURITIUS</v>
          </cell>
          <cell r="E526" t="str">
            <v>OTHER FINANCIAL INSTITUTIONS</v>
          </cell>
        </row>
        <row r="527">
          <cell r="A527" t="str">
            <v>500505</v>
          </cell>
          <cell r="B527" t="str">
            <v>SUPRA ADVISORS BVI LIMITED</v>
          </cell>
          <cell r="C527" t="str">
            <v>f</v>
          </cell>
          <cell r="D527" t="str">
            <v>BRITISH VIRGIN ISLANDS</v>
          </cell>
          <cell r="E527" t="str">
            <v>OTHER FINANCIAL INSTITUTIONS</v>
          </cell>
        </row>
        <row r="528">
          <cell r="A528" t="str">
            <v>500506</v>
          </cell>
          <cell r="B528" t="str">
            <v>NORTHROCK CAPITAL INVESTMENTS</v>
          </cell>
          <cell r="C528" t="str">
            <v>GBC1</v>
          </cell>
          <cell r="D528" t="str">
            <v>MAURITIUS</v>
          </cell>
          <cell r="E528" t="str">
            <v>OTHER FINANCIAL INSTITUTIONS</v>
          </cell>
        </row>
        <row r="529">
          <cell r="A529" t="str">
            <v>500507</v>
          </cell>
          <cell r="B529" t="str">
            <v>*KEY_ERR</v>
          </cell>
          <cell r="D529" t="str">
            <v>*KEY_ERR</v>
          </cell>
          <cell r="E529" t="str">
            <v>*KEY_ERR</v>
          </cell>
        </row>
        <row r="530">
          <cell r="A530" t="str">
            <v>500508</v>
          </cell>
          <cell r="B530" t="str">
            <v>MR DIPENKUMAR J PATEL</v>
          </cell>
          <cell r="C530" t="str">
            <v>P</v>
          </cell>
          <cell r="D530" t="str">
            <v>BOTSWANA</v>
          </cell>
          <cell r="E530" t="str">
            <v>OTHER ADVANCES</v>
          </cell>
        </row>
        <row r="531">
          <cell r="A531" t="str">
            <v>500509</v>
          </cell>
          <cell r="B531" t="str">
            <v>LASHAM CAPITAL LIMITED</v>
          </cell>
          <cell r="C531" t="str">
            <v>GBC1</v>
          </cell>
          <cell r="D531" t="str">
            <v>MAURITIUS</v>
          </cell>
          <cell r="E531" t="str">
            <v>OTHER FINANCIAL INSTITUTIONS</v>
          </cell>
        </row>
        <row r="532">
          <cell r="A532" t="str">
            <v>500510</v>
          </cell>
          <cell r="B532" t="str">
            <v>MR AND MRS KAYUMARS F MEHTA</v>
          </cell>
          <cell r="C532" t="str">
            <v>P</v>
          </cell>
          <cell r="D532" t="str">
            <v>SINGAPORE</v>
          </cell>
          <cell r="E532" t="str">
            <v>OTHER ADVANCES</v>
          </cell>
        </row>
        <row r="533">
          <cell r="A533" t="str">
            <v>500511</v>
          </cell>
          <cell r="B533" t="str">
            <v>THE CANVAS AND PAPER COMPANY</v>
          </cell>
          <cell r="C533" t="str">
            <v>GBC2</v>
          </cell>
          <cell r="D533" t="str">
            <v>MAURITIUS</v>
          </cell>
          <cell r="E533" t="str">
            <v>OTHER FINANCIAL INSTITUTIONS</v>
          </cell>
        </row>
        <row r="534">
          <cell r="A534" t="str">
            <v>500512</v>
          </cell>
          <cell r="B534" t="str">
            <v>PVR CONSULTANTS</v>
          </cell>
          <cell r="C534" t="str">
            <v>GBC2</v>
          </cell>
          <cell r="D534" t="str">
            <v>MAURITIUS</v>
          </cell>
          <cell r="E534" t="str">
            <v>OTHER FINANCIAL INSTITUTIONS</v>
          </cell>
        </row>
        <row r="535">
          <cell r="A535" t="str">
            <v>500513</v>
          </cell>
          <cell r="B535" t="str">
            <v>HWIC ASIA FUND CLASS D</v>
          </cell>
          <cell r="C535" t="str">
            <v>GBC1</v>
          </cell>
          <cell r="D535" t="str">
            <v>MAURITIUS</v>
          </cell>
          <cell r="E535" t="str">
            <v>OTHER FINANCIAL INSTITUTIONS</v>
          </cell>
        </row>
        <row r="536">
          <cell r="A536" t="str">
            <v>500514</v>
          </cell>
          <cell r="B536" t="str">
            <v>KM INVESTMENTS LTD</v>
          </cell>
          <cell r="C536" t="str">
            <v>GBC1</v>
          </cell>
          <cell r="D536" t="str">
            <v>MAURITIUS</v>
          </cell>
          <cell r="E536" t="str">
            <v>OTHER FINANCIAL INSTITUTIONS</v>
          </cell>
        </row>
        <row r="537">
          <cell r="A537" t="str">
            <v>500515</v>
          </cell>
          <cell r="B537" t="str">
            <v>THE GRINDSTONE TRUST</v>
          </cell>
          <cell r="C537" t="str">
            <v>OT</v>
          </cell>
          <cell r="D537" t="str">
            <v>MAURITIUS</v>
          </cell>
          <cell r="E537" t="str">
            <v>OTHER FINANCIAL INSTITUTIONS</v>
          </cell>
        </row>
        <row r="538">
          <cell r="A538" t="str">
            <v>500516</v>
          </cell>
          <cell r="B538" t="str">
            <v>*KEY_ERR</v>
          </cell>
          <cell r="D538" t="str">
            <v>*KEY_ERR</v>
          </cell>
          <cell r="E538" t="str">
            <v>*KEY_ERR</v>
          </cell>
        </row>
        <row r="539">
          <cell r="A539" t="str">
            <v>500517</v>
          </cell>
          <cell r="B539" t="str">
            <v>*KEY_ERR</v>
          </cell>
          <cell r="D539" t="str">
            <v>*KEY_ERR</v>
          </cell>
          <cell r="E539" t="str">
            <v>*KEY_ERR</v>
          </cell>
        </row>
        <row r="540">
          <cell r="A540" t="str">
            <v>500518</v>
          </cell>
          <cell r="B540" t="str">
            <v>SWEET SYNERGISTICS LTD</v>
          </cell>
          <cell r="C540" t="str">
            <v>GBC2</v>
          </cell>
          <cell r="D540" t="str">
            <v>MAURITIUS</v>
          </cell>
          <cell r="E540" t="str">
            <v>OTHER FINANCIAL INSTITUTIONS</v>
          </cell>
        </row>
        <row r="541">
          <cell r="A541" t="str">
            <v>500519</v>
          </cell>
          <cell r="B541" t="str">
            <v>LUCRE-TRUSTEE 721/10/02 TRUST</v>
          </cell>
          <cell r="C541" t="str">
            <v>OT</v>
          </cell>
          <cell r="D541" t="str">
            <v>MAURITIUS</v>
          </cell>
          <cell r="E541" t="str">
            <v>OTHER FINANCIAL INSTITUTIONS</v>
          </cell>
        </row>
        <row r="542">
          <cell r="A542" t="str">
            <v>500520</v>
          </cell>
          <cell r="B542" t="str">
            <v>*KEY_ERR</v>
          </cell>
          <cell r="D542" t="str">
            <v>*KEY_ERR</v>
          </cell>
          <cell r="E542" t="str">
            <v>*KEY_ERR</v>
          </cell>
        </row>
        <row r="543">
          <cell r="A543" t="str">
            <v>500521</v>
          </cell>
          <cell r="B543" t="str">
            <v>LOEWS MAURITIUS HOLDING</v>
          </cell>
          <cell r="C543" t="str">
            <v>GBC1</v>
          </cell>
          <cell r="D543" t="str">
            <v>MAURITIUS</v>
          </cell>
          <cell r="E543" t="str">
            <v>OTHER FINANCIAL INSTITUTIONS</v>
          </cell>
        </row>
        <row r="544">
          <cell r="A544" t="str">
            <v>500522</v>
          </cell>
          <cell r="B544" t="str">
            <v>WINSLOW CONSULTING LIMITED</v>
          </cell>
          <cell r="C544" t="str">
            <v>GBC2</v>
          </cell>
          <cell r="D544" t="str">
            <v>MAURITIUS</v>
          </cell>
          <cell r="E544" t="str">
            <v>OTHER FINANCIAL INSTITUTIONS</v>
          </cell>
        </row>
        <row r="545">
          <cell r="A545" t="str">
            <v>500523</v>
          </cell>
          <cell r="B545" t="str">
            <v>VERITAS SOFTWARE MTIUS CORP</v>
          </cell>
          <cell r="C545" t="str">
            <v>GBC1</v>
          </cell>
          <cell r="D545" t="str">
            <v>MAURITIUS</v>
          </cell>
          <cell r="E545" t="str">
            <v>OTHER FINANCIAL INSTITUTIONS</v>
          </cell>
        </row>
        <row r="546">
          <cell r="A546" t="str">
            <v>500524</v>
          </cell>
          <cell r="B546" t="str">
            <v>*KEY_ERR</v>
          </cell>
          <cell r="D546" t="str">
            <v>*KEY_ERR</v>
          </cell>
          <cell r="E546" t="str">
            <v>*KEY_ERR</v>
          </cell>
        </row>
        <row r="547">
          <cell r="A547" t="str">
            <v>500525</v>
          </cell>
          <cell r="B547" t="str">
            <v>SABRE CAPITAL WORLDWIDE(MTIUS)</v>
          </cell>
          <cell r="C547" t="str">
            <v>GBC1</v>
          </cell>
          <cell r="D547" t="str">
            <v>MAURITIUS</v>
          </cell>
          <cell r="E547" t="str">
            <v>OTHER FINANCIAL INSTITUTIONS</v>
          </cell>
        </row>
        <row r="548">
          <cell r="A548" t="str">
            <v>500526</v>
          </cell>
          <cell r="B548" t="str">
            <v>SABRE CAPITAL(MAURITIUS)LTD</v>
          </cell>
          <cell r="C548" t="str">
            <v>GBC1</v>
          </cell>
          <cell r="D548" t="str">
            <v>MAURITIUS</v>
          </cell>
          <cell r="E548" t="str">
            <v>OTHER FINANCIAL INSTITUTIONS</v>
          </cell>
        </row>
        <row r="549">
          <cell r="A549" t="str">
            <v>500527</v>
          </cell>
          <cell r="B549" t="str">
            <v>NEW HALL INVESTMENTS(MTIUS)LTD</v>
          </cell>
          <cell r="C549" t="str">
            <v>GBC2</v>
          </cell>
          <cell r="D549" t="str">
            <v>MAURITIUS</v>
          </cell>
          <cell r="E549" t="str">
            <v>OTHER FINANCIAL INSTITUTIONS</v>
          </cell>
        </row>
        <row r="550">
          <cell r="A550" t="str">
            <v>500528</v>
          </cell>
          <cell r="B550" t="str">
            <v>THE LIGHTSPEED HOLDINGS TRUST</v>
          </cell>
          <cell r="C550" t="str">
            <v>ot</v>
          </cell>
          <cell r="D550" t="str">
            <v>MAURITIUS</v>
          </cell>
          <cell r="E550" t="str">
            <v>OTHER FINANCIAL INSTITUTIONS</v>
          </cell>
        </row>
        <row r="551">
          <cell r="A551" t="str">
            <v>500529</v>
          </cell>
          <cell r="B551" t="str">
            <v>THE PJ INVESTMENTS TRUST</v>
          </cell>
          <cell r="C551" t="str">
            <v>ot</v>
          </cell>
          <cell r="D551" t="str">
            <v>MAURITIUS</v>
          </cell>
          <cell r="E551" t="str">
            <v>OTHER FINANCIAL INSTITUTIONS</v>
          </cell>
        </row>
        <row r="552">
          <cell r="A552" t="str">
            <v>500530</v>
          </cell>
          <cell r="B552" t="str">
            <v>THE LBFM VENTURES TRUST</v>
          </cell>
          <cell r="C552" t="str">
            <v>ot</v>
          </cell>
          <cell r="D552" t="str">
            <v>MAURITIUS</v>
          </cell>
          <cell r="E552" t="str">
            <v>OTHER FINANCIAL INSTITUTIONS</v>
          </cell>
        </row>
        <row r="553">
          <cell r="A553" t="str">
            <v>500531</v>
          </cell>
          <cell r="B553" t="str">
            <v>KEPHINANCE INV.(MTIUS)LTD</v>
          </cell>
          <cell r="C553" t="str">
            <v>GBC1</v>
          </cell>
          <cell r="D553" t="str">
            <v>MAURITIUS</v>
          </cell>
          <cell r="E553" t="str">
            <v>OTHER FINANCIAL INSTITUTIONS</v>
          </cell>
        </row>
        <row r="554">
          <cell r="A554" t="str">
            <v>500532</v>
          </cell>
          <cell r="B554" t="str">
            <v>MOOREVIEW TRADING LTD</v>
          </cell>
          <cell r="C554" t="str">
            <v>GBC2</v>
          </cell>
          <cell r="D554" t="str">
            <v>MAURITIUS</v>
          </cell>
          <cell r="E554" t="str">
            <v>OTHER FINANCIAL INSTITUTIONS</v>
          </cell>
        </row>
        <row r="555">
          <cell r="A555" t="str">
            <v>500533</v>
          </cell>
          <cell r="B555" t="str">
            <v>HAWKLEE HOLDINGS LIMITED</v>
          </cell>
          <cell r="C555" t="str">
            <v>F</v>
          </cell>
          <cell r="D555" t="str">
            <v>BRITISH VIRGIN ISLANDS</v>
          </cell>
          <cell r="E555" t="str">
            <v>OTHER FINANCIAL INSTITUTIONS</v>
          </cell>
        </row>
        <row r="556">
          <cell r="A556" t="str">
            <v>500534</v>
          </cell>
          <cell r="B556" t="str">
            <v>ROSS TRAVEL LTD</v>
          </cell>
          <cell r="C556" t="str">
            <v>F</v>
          </cell>
          <cell r="D556" t="str">
            <v>UNITED KINGDOM</v>
          </cell>
          <cell r="E556" t="str">
            <v>OTHER FINANCIAL INSTITUTIONS</v>
          </cell>
        </row>
        <row r="557">
          <cell r="A557" t="str">
            <v>500535</v>
          </cell>
          <cell r="B557" t="str">
            <v>MR TOSHIHARU KATOGI</v>
          </cell>
          <cell r="C557" t="str">
            <v>P</v>
          </cell>
          <cell r="D557" t="str">
            <v>JAPAN</v>
          </cell>
          <cell r="E557" t="str">
            <v>OTHER ADVANCES</v>
          </cell>
        </row>
        <row r="558">
          <cell r="A558" t="str">
            <v>500536</v>
          </cell>
          <cell r="B558" t="str">
            <v>THE 605/03/03 TRUST</v>
          </cell>
          <cell r="C558" t="str">
            <v>OT</v>
          </cell>
          <cell r="D558" t="str">
            <v>MAURITIUS</v>
          </cell>
          <cell r="E558" t="str">
            <v>OTHER FINANCIAL INSTITUTIONS</v>
          </cell>
        </row>
        <row r="559">
          <cell r="A559" t="str">
            <v>500537</v>
          </cell>
          <cell r="B559" t="str">
            <v>BBY (MAURITIUS III)LIMITED</v>
          </cell>
          <cell r="C559" t="str">
            <v>GBC1</v>
          </cell>
          <cell r="D559" t="str">
            <v>MAURITIUS</v>
          </cell>
          <cell r="E559" t="str">
            <v>OTHER FINANCIAL INSTITUTIONS</v>
          </cell>
        </row>
        <row r="560">
          <cell r="A560" t="str">
            <v>500538</v>
          </cell>
          <cell r="B560" t="str">
            <v>*KEY_ERR</v>
          </cell>
          <cell r="D560" t="str">
            <v>*KEY_ERR</v>
          </cell>
          <cell r="E560" t="str">
            <v>*KEY_ERR</v>
          </cell>
        </row>
        <row r="561">
          <cell r="A561" t="str">
            <v>500539</v>
          </cell>
          <cell r="B561" t="str">
            <v>*KEY_ERR</v>
          </cell>
          <cell r="D561" t="str">
            <v>*KEY_ERR</v>
          </cell>
          <cell r="E561" t="str">
            <v>*KEY_ERR</v>
          </cell>
        </row>
        <row r="562">
          <cell r="A562" t="str">
            <v>500540</v>
          </cell>
          <cell r="B562" t="str">
            <v>AFRIKA ODYSSEY INTL LTD</v>
          </cell>
          <cell r="C562" t="str">
            <v>GBC2</v>
          </cell>
          <cell r="D562" t="str">
            <v>MAURITIUS</v>
          </cell>
          <cell r="E562" t="str">
            <v>OTHER FINANCIAL INSTITUTIONS</v>
          </cell>
        </row>
        <row r="563">
          <cell r="A563" t="str">
            <v>500541</v>
          </cell>
          <cell r="B563" t="str">
            <v>ABC GLOBAL MANAGEMENT SER LTD</v>
          </cell>
          <cell r="C563" t="str">
            <v>M</v>
          </cell>
          <cell r="D563" t="str">
            <v>MAURITIUS</v>
          </cell>
          <cell r="E563" t="str">
            <v>OTHER FINANCIAL INSTITUTIONS</v>
          </cell>
        </row>
        <row r="564">
          <cell r="A564" t="str">
            <v>500542</v>
          </cell>
          <cell r="B564" t="str">
            <v>FLUTEX LIMITED</v>
          </cell>
          <cell r="C564" t="str">
            <v>GBC2</v>
          </cell>
          <cell r="D564" t="str">
            <v>MAURITIUS</v>
          </cell>
          <cell r="E564" t="str">
            <v>OTHER FINANCIAL INSTITUTIONS</v>
          </cell>
        </row>
        <row r="565">
          <cell r="A565" t="str">
            <v>500543</v>
          </cell>
          <cell r="B565" t="str">
            <v>THE HILARKI TRUST</v>
          </cell>
          <cell r="C565" t="str">
            <v>ot</v>
          </cell>
          <cell r="D565" t="str">
            <v>MAURITIUS</v>
          </cell>
          <cell r="E565" t="str">
            <v>OTHER FINANCIAL INSTITUTIONS</v>
          </cell>
        </row>
        <row r="566">
          <cell r="A566" t="str">
            <v>500544</v>
          </cell>
          <cell r="B566" t="str">
            <v>*KEY_ERR</v>
          </cell>
          <cell r="D566" t="str">
            <v>*KEY_ERR</v>
          </cell>
          <cell r="E566" t="str">
            <v>*KEY_ERR</v>
          </cell>
        </row>
        <row r="567">
          <cell r="A567" t="str">
            <v>500545</v>
          </cell>
          <cell r="B567" t="str">
            <v>FIRM ADVISORS LTD</v>
          </cell>
          <cell r="C567" t="str">
            <v>f</v>
          </cell>
          <cell r="D567" t="str">
            <v>BRITISH VIRGIN ISLANDS</v>
          </cell>
          <cell r="E567" t="str">
            <v>OTHER FINANCIAL INSTITUTIONS</v>
          </cell>
        </row>
        <row r="568">
          <cell r="A568" t="str">
            <v>500546</v>
          </cell>
          <cell r="B568" t="str">
            <v>*KEY_ERR</v>
          </cell>
          <cell r="D568" t="str">
            <v>*KEY_ERR</v>
          </cell>
          <cell r="E568" t="str">
            <v>*KEY_ERR</v>
          </cell>
        </row>
        <row r="569">
          <cell r="A569" t="str">
            <v>500547</v>
          </cell>
          <cell r="B569" t="str">
            <v>*KEY_ERR</v>
          </cell>
          <cell r="D569" t="str">
            <v>*KEY_ERR</v>
          </cell>
          <cell r="E569" t="str">
            <v>*KEY_ERR</v>
          </cell>
        </row>
        <row r="570">
          <cell r="A570" t="str">
            <v>500548</v>
          </cell>
          <cell r="B570" t="str">
            <v>TURNSTONE TRUSTS &amp; SEC LIMITED</v>
          </cell>
          <cell r="C570" t="str">
            <v>M</v>
          </cell>
          <cell r="D570" t="str">
            <v>MAURITIUS</v>
          </cell>
          <cell r="E570" t="str">
            <v>OTHER FINANCIAL INSTITUTIONS</v>
          </cell>
        </row>
        <row r="571">
          <cell r="A571" t="str">
            <v>500549</v>
          </cell>
          <cell r="B571" t="str">
            <v>APAC LIMITED</v>
          </cell>
          <cell r="C571" t="str">
            <v>GBC2</v>
          </cell>
          <cell r="D571" t="str">
            <v>MAURITIUS</v>
          </cell>
          <cell r="E571" t="str">
            <v>OTHER FINANCIAL INSTITUTIONS</v>
          </cell>
        </row>
        <row r="572">
          <cell r="A572" t="str">
            <v>500550</v>
          </cell>
          <cell r="B572" t="str">
            <v>BOYER ALLAN(MAURITIUS)LIMITED</v>
          </cell>
          <cell r="C572" t="str">
            <v>GBC1</v>
          </cell>
          <cell r="D572" t="str">
            <v>MAURITIUS</v>
          </cell>
          <cell r="E572" t="str">
            <v>OTHER FINANCIAL INSTITUTIONS</v>
          </cell>
        </row>
        <row r="573">
          <cell r="A573" t="str">
            <v>500551</v>
          </cell>
          <cell r="B573" t="str">
            <v>CITADEL MT TRADING LTD</v>
          </cell>
          <cell r="C573" t="str">
            <v>GBC1</v>
          </cell>
          <cell r="D573" t="str">
            <v>MAURITIUS</v>
          </cell>
          <cell r="E573" t="str">
            <v>OTHER FINANCIAL INSTITUTIONS</v>
          </cell>
        </row>
        <row r="574">
          <cell r="A574" t="str">
            <v>500552</v>
          </cell>
          <cell r="B574" t="str">
            <v>THE KREW TRUST</v>
          </cell>
          <cell r="C574" t="str">
            <v>ot</v>
          </cell>
          <cell r="D574" t="str">
            <v>MAURITIUS</v>
          </cell>
          <cell r="E574" t="str">
            <v>OTHER FINANCIAL INSTITUTIONS</v>
          </cell>
        </row>
        <row r="575">
          <cell r="A575" t="str">
            <v>500553</v>
          </cell>
          <cell r="B575" t="str">
            <v>EBG INDIA PRIVATE LIMITED</v>
          </cell>
          <cell r="C575" t="str">
            <v>f</v>
          </cell>
          <cell r="D575" t="str">
            <v>INDIA</v>
          </cell>
          <cell r="E575" t="str">
            <v>OTHER FINANCIAL INSTITUTIONS</v>
          </cell>
        </row>
        <row r="576">
          <cell r="A576" t="str">
            <v>500554</v>
          </cell>
          <cell r="B576" t="str">
            <v>*KEY_ERR</v>
          </cell>
          <cell r="D576" t="str">
            <v>*KEY_ERR</v>
          </cell>
          <cell r="E576" t="str">
            <v>*KEY_ERR</v>
          </cell>
        </row>
        <row r="577">
          <cell r="A577" t="str">
            <v>500555</v>
          </cell>
          <cell r="B577" t="str">
            <v>ESPARRON LIMITED</v>
          </cell>
          <cell r="C577" t="str">
            <v>f</v>
          </cell>
          <cell r="D577" t="str">
            <v>JERSEY</v>
          </cell>
          <cell r="E577" t="str">
            <v>OTHER FINANCIAL INSTITUTIONS</v>
          </cell>
        </row>
        <row r="578">
          <cell r="A578" t="str">
            <v>500556</v>
          </cell>
          <cell r="B578" t="str">
            <v>TASADAY LIMITED</v>
          </cell>
          <cell r="C578" t="str">
            <v>f</v>
          </cell>
          <cell r="D578" t="str">
            <v>JERSEY</v>
          </cell>
          <cell r="E578" t="str">
            <v>OTHER FINANCIAL INSTITUTIONS</v>
          </cell>
        </row>
        <row r="579">
          <cell r="A579" t="str">
            <v>500557</v>
          </cell>
          <cell r="B579" t="str">
            <v>FAL CORPORATION</v>
          </cell>
          <cell r="C579" t="str">
            <v>GBC1</v>
          </cell>
          <cell r="D579" t="str">
            <v>MAURITIUS</v>
          </cell>
          <cell r="E579" t="str">
            <v>OTHER FINANCIAL INSTITUTIONS</v>
          </cell>
        </row>
        <row r="580">
          <cell r="A580" t="str">
            <v>500558</v>
          </cell>
          <cell r="B580" t="str">
            <v>SATHI LTD</v>
          </cell>
          <cell r="C580" t="str">
            <v>GBC2</v>
          </cell>
          <cell r="D580" t="str">
            <v>MAURITIUS</v>
          </cell>
          <cell r="E580" t="str">
            <v>OTHER FINANCIAL INSTITUTIONS</v>
          </cell>
        </row>
        <row r="581">
          <cell r="A581" t="str">
            <v>500559</v>
          </cell>
          <cell r="B581" t="str">
            <v>O R E HOLDINGS LIMITED</v>
          </cell>
          <cell r="C581" t="str">
            <v>GBC1</v>
          </cell>
          <cell r="D581" t="str">
            <v>MAURITIUS</v>
          </cell>
          <cell r="E581" t="str">
            <v>OTHER FINANCIAL INSTITUTIONS</v>
          </cell>
        </row>
        <row r="582">
          <cell r="A582" t="str">
            <v>500560</v>
          </cell>
          <cell r="B582" t="str">
            <v>DAIMLER CHRYSLER INDIA PVT LTD</v>
          </cell>
          <cell r="C582" t="str">
            <v>F</v>
          </cell>
          <cell r="D582" t="str">
            <v>INDIA</v>
          </cell>
          <cell r="E582" t="str">
            <v>OTHER FINANCIAL INSTITUTIONS</v>
          </cell>
        </row>
        <row r="583">
          <cell r="A583" t="str">
            <v>500561</v>
          </cell>
          <cell r="B583" t="str">
            <v>JP INVESTMENTS LTD</v>
          </cell>
          <cell r="C583" t="str">
            <v>GBC2</v>
          </cell>
          <cell r="D583" t="str">
            <v>MAURITIUS</v>
          </cell>
          <cell r="E583" t="str">
            <v>OTHER FINANCIAL INSTITUTIONS</v>
          </cell>
        </row>
        <row r="584">
          <cell r="A584" t="str">
            <v>500562</v>
          </cell>
          <cell r="B584" t="str">
            <v>*KEY_ERR</v>
          </cell>
          <cell r="D584" t="str">
            <v>*KEY_ERR</v>
          </cell>
          <cell r="E584" t="str">
            <v>*KEY_ERR</v>
          </cell>
        </row>
        <row r="585">
          <cell r="A585" t="str">
            <v>500563</v>
          </cell>
          <cell r="B585" t="str">
            <v>*KEY_ERR</v>
          </cell>
          <cell r="D585" t="str">
            <v>*KEY_ERR</v>
          </cell>
          <cell r="E585" t="str">
            <v>*KEY_ERR</v>
          </cell>
        </row>
        <row r="586">
          <cell r="A586" t="str">
            <v>500564</v>
          </cell>
          <cell r="B586" t="str">
            <v>*KEY_ERR</v>
          </cell>
          <cell r="D586" t="str">
            <v>*KEY_ERR</v>
          </cell>
          <cell r="E586" t="str">
            <v>*KEY_ERR</v>
          </cell>
        </row>
        <row r="587">
          <cell r="A587" t="str">
            <v>500565</v>
          </cell>
          <cell r="B587" t="str">
            <v>GRENFELL FUND MANAGERS LIMITED</v>
          </cell>
          <cell r="C587" t="str">
            <v>GBC1</v>
          </cell>
          <cell r="D587" t="str">
            <v>MAURITIUS</v>
          </cell>
          <cell r="E587" t="str">
            <v>OTHER FINANCIAL INSTITUTIONS</v>
          </cell>
        </row>
        <row r="588">
          <cell r="A588" t="str">
            <v>500566</v>
          </cell>
          <cell r="B588" t="str">
            <v>GLOBANK TRUST</v>
          </cell>
          <cell r="C588" t="str">
            <v>OT</v>
          </cell>
          <cell r="D588" t="str">
            <v>MAURITIUS</v>
          </cell>
          <cell r="E588" t="str">
            <v>OTHER FINANCIAL INSTITUTIONS</v>
          </cell>
        </row>
        <row r="589">
          <cell r="A589" t="str">
            <v>500567</v>
          </cell>
          <cell r="B589" t="str">
            <v>FRANKLIN INDIA BLUECHIP OFF F</v>
          </cell>
          <cell r="C589" t="str">
            <v>GBC1</v>
          </cell>
          <cell r="D589" t="str">
            <v>MAURITIUS</v>
          </cell>
          <cell r="E589" t="str">
            <v>OTHER FINANCIAL INSTITUTIONS</v>
          </cell>
        </row>
        <row r="590">
          <cell r="A590" t="str">
            <v>500568</v>
          </cell>
          <cell r="B590" t="str">
            <v>TEMPLETON INDIA INC OFF FUND</v>
          </cell>
          <cell r="C590" t="str">
            <v>GBC1</v>
          </cell>
          <cell r="D590" t="str">
            <v>MAURITIUS</v>
          </cell>
          <cell r="E590" t="str">
            <v>OTHER FINANCIAL INSTITUTIONS</v>
          </cell>
        </row>
        <row r="591">
          <cell r="A591" t="str">
            <v>500569</v>
          </cell>
          <cell r="B591" t="str">
            <v>THE COMMERCIAL HLDG CO LTD</v>
          </cell>
          <cell r="C591" t="str">
            <v>L</v>
          </cell>
          <cell r="D591" t="str">
            <v>MAURITIUS</v>
          </cell>
          <cell r="E591" t="str">
            <v>OTHER FINANCIAL INSTITUTIONS</v>
          </cell>
        </row>
        <row r="592">
          <cell r="A592" t="str">
            <v>500570</v>
          </cell>
          <cell r="B592" t="str">
            <v>CAD INTERNATIONAL LIMITED</v>
          </cell>
          <cell r="C592" t="str">
            <v>GBC2</v>
          </cell>
          <cell r="D592" t="str">
            <v>MAURITIUS</v>
          </cell>
          <cell r="E592" t="str">
            <v>OTHER FINANCIAL INSTITUTIONS</v>
          </cell>
        </row>
        <row r="593">
          <cell r="A593" t="str">
            <v>500571</v>
          </cell>
          <cell r="B593" t="str">
            <v>FORTE INTERNATIONAL LTD</v>
          </cell>
          <cell r="C593" t="str">
            <v>GBC2</v>
          </cell>
          <cell r="D593" t="str">
            <v>MAURITIUS</v>
          </cell>
          <cell r="E593" t="str">
            <v>OTHER FINANCIAL INSTITUTIONS</v>
          </cell>
        </row>
        <row r="594">
          <cell r="A594" t="str">
            <v>500572</v>
          </cell>
          <cell r="B594" t="str">
            <v>*KEY_ERR</v>
          </cell>
          <cell r="D594" t="str">
            <v>*KEY_ERR</v>
          </cell>
          <cell r="E594" t="str">
            <v>*KEY_ERR</v>
          </cell>
        </row>
        <row r="595">
          <cell r="A595" t="str">
            <v>500573</v>
          </cell>
          <cell r="B595" t="str">
            <v>MR G F &amp; MRS H M GOOSEN</v>
          </cell>
          <cell r="C595" t="str">
            <v>P</v>
          </cell>
          <cell r="D595" t="str">
            <v>SOUTH AFRICA</v>
          </cell>
          <cell r="E595" t="str">
            <v>OTHER ADVANCES</v>
          </cell>
        </row>
        <row r="596">
          <cell r="A596" t="str">
            <v>500574</v>
          </cell>
          <cell r="B596" t="str">
            <v>*KEY_ERR</v>
          </cell>
          <cell r="D596" t="str">
            <v>*KEY_ERR</v>
          </cell>
          <cell r="E596" t="str">
            <v>*KEY_ERR</v>
          </cell>
        </row>
        <row r="597">
          <cell r="A597" t="str">
            <v>500575</v>
          </cell>
          <cell r="B597" t="str">
            <v>BHARAT PETROLEUM CORP LIMITED</v>
          </cell>
          <cell r="C597" t="str">
            <v>F</v>
          </cell>
          <cell r="D597" t="str">
            <v>INDIA</v>
          </cell>
          <cell r="E597" t="str">
            <v>OTHER FINANCIAL INSTITUTIONS</v>
          </cell>
        </row>
        <row r="598">
          <cell r="A598" t="str">
            <v>500576</v>
          </cell>
          <cell r="B598" t="str">
            <v>*KEY_ERR</v>
          </cell>
          <cell r="D598" t="str">
            <v>*KEY_ERR</v>
          </cell>
          <cell r="E598" t="str">
            <v>*KEY_ERR</v>
          </cell>
        </row>
        <row r="599">
          <cell r="A599" t="str">
            <v>500577</v>
          </cell>
          <cell r="B599" t="str">
            <v>OVATION PUBLISHING LTD</v>
          </cell>
          <cell r="C599" t="str">
            <v>GBC1</v>
          </cell>
          <cell r="D599" t="str">
            <v>MAURITIUS</v>
          </cell>
          <cell r="E599" t="str">
            <v>OTHER FINANCIAL INSTITUTIONS</v>
          </cell>
        </row>
        <row r="600">
          <cell r="A600" t="str">
            <v>500578</v>
          </cell>
          <cell r="B600" t="str">
            <v>MR RJ AND MRS ME HANCOCK</v>
          </cell>
          <cell r="C600" t="str">
            <v>P</v>
          </cell>
          <cell r="D600" t="str">
            <v>SOUTH AFRICA</v>
          </cell>
          <cell r="E600" t="str">
            <v>OTHER ADVANCES</v>
          </cell>
        </row>
        <row r="601">
          <cell r="A601" t="str">
            <v>500579</v>
          </cell>
          <cell r="B601" t="str">
            <v>MR PJ AND MRS DA HANCOCK</v>
          </cell>
          <cell r="C601" t="str">
            <v>P</v>
          </cell>
          <cell r="D601" t="str">
            <v>SOUTH AFRICA</v>
          </cell>
          <cell r="E601" t="str">
            <v>OTHER ADVANCES</v>
          </cell>
        </row>
        <row r="602">
          <cell r="A602" t="str">
            <v>500580</v>
          </cell>
          <cell r="B602" t="str">
            <v>LUCRE INTL AS TTEES DM CHARLES</v>
          </cell>
          <cell r="C602" t="str">
            <v>OT</v>
          </cell>
          <cell r="D602" t="str">
            <v>MAURITIUS</v>
          </cell>
          <cell r="E602" t="str">
            <v>OTHER FINANCIAL INSTITUTIONS</v>
          </cell>
        </row>
        <row r="603">
          <cell r="A603" t="str">
            <v>500581</v>
          </cell>
          <cell r="B603" t="str">
            <v>DEUTSCHE T T C AS TTEE GG TST</v>
          </cell>
          <cell r="C603" t="str">
            <v>ot</v>
          </cell>
          <cell r="D603" t="str">
            <v>GUERNSEY</v>
          </cell>
          <cell r="E603" t="str">
            <v>OTHER FINANCIAL INSTITUTIONS</v>
          </cell>
        </row>
        <row r="604">
          <cell r="A604" t="str">
            <v>500582</v>
          </cell>
          <cell r="B604" t="str">
            <v>ARTHETIC DENTISTRY LTD</v>
          </cell>
          <cell r="C604" t="str">
            <v>GBC1</v>
          </cell>
          <cell r="D604" t="str">
            <v>MAURITIUS</v>
          </cell>
          <cell r="E604" t="str">
            <v>OTHER FINANCIAL INSTITUTIONS</v>
          </cell>
        </row>
        <row r="605">
          <cell r="A605" t="str">
            <v>500583</v>
          </cell>
          <cell r="B605" t="str">
            <v>MEDIA 4 AFRICA LIMITED</v>
          </cell>
          <cell r="C605" t="str">
            <v>GBC2</v>
          </cell>
          <cell r="D605" t="str">
            <v>MAURITIUS</v>
          </cell>
          <cell r="E605" t="str">
            <v>OTHER FINANCIAL INSTITUTIONS</v>
          </cell>
        </row>
        <row r="606">
          <cell r="A606" t="str">
            <v>500584</v>
          </cell>
          <cell r="B606" t="str">
            <v>HINDUSTAN PETROLEUM CORP LTD</v>
          </cell>
          <cell r="D606" t="str">
            <v>INDIA</v>
          </cell>
          <cell r="E606" t="str">
            <v>OTHER FINANCIAL INSTITUTIONS</v>
          </cell>
        </row>
        <row r="607">
          <cell r="A607" t="str">
            <v>500585</v>
          </cell>
          <cell r="B607" t="str">
            <v>R AND S TRADING INTL LTD</v>
          </cell>
          <cell r="C607" t="str">
            <v>GBC2</v>
          </cell>
          <cell r="D607" t="str">
            <v>MAURITIUS</v>
          </cell>
          <cell r="E607" t="str">
            <v>OTHER FINANCIAL INSTITUTIONS</v>
          </cell>
        </row>
        <row r="608">
          <cell r="A608" t="str">
            <v>500586</v>
          </cell>
          <cell r="B608" t="str">
            <v>FT INDIA OFFSHORE FUNDS</v>
          </cell>
          <cell r="C608" t="str">
            <v>GBC1</v>
          </cell>
          <cell r="D608" t="str">
            <v>MAURITIUS</v>
          </cell>
          <cell r="E608" t="str">
            <v>OTHER FINANCIAL INSTITUTIONS</v>
          </cell>
        </row>
        <row r="609">
          <cell r="A609" t="str">
            <v>500587</v>
          </cell>
          <cell r="B609" t="str">
            <v>TAD (MAURITIUS) LTD</v>
          </cell>
          <cell r="C609" t="str">
            <v>GBC1</v>
          </cell>
          <cell r="D609" t="str">
            <v>MAURITIUS</v>
          </cell>
          <cell r="E609" t="str">
            <v>OTHER FINANCIAL INSTITUTIONS</v>
          </cell>
        </row>
        <row r="610">
          <cell r="A610" t="str">
            <v>500588</v>
          </cell>
          <cell r="B610" t="str">
            <v>ASSOCIATED AVIATION SVCS LTD</v>
          </cell>
          <cell r="C610" t="str">
            <v>F</v>
          </cell>
          <cell r="D610" t="str">
            <v>BRITISH VIRGIN ISLANDS</v>
          </cell>
          <cell r="E610" t="str">
            <v>OTHER FINANCIAL INSTITUTIONS</v>
          </cell>
        </row>
        <row r="611">
          <cell r="A611" t="str">
            <v>500589</v>
          </cell>
          <cell r="B611" t="str">
            <v>DICKINSON PROPERTIES INTL LTD</v>
          </cell>
          <cell r="C611" t="str">
            <v>GBC2</v>
          </cell>
          <cell r="D611" t="str">
            <v>MAURITIUS</v>
          </cell>
          <cell r="E611" t="str">
            <v>OTHER FINANCIAL INSTITUTIONS</v>
          </cell>
        </row>
        <row r="612">
          <cell r="A612" t="str">
            <v>500590</v>
          </cell>
          <cell r="B612" t="str">
            <v>DICKINSON REFRACTORY SERV.INTL</v>
          </cell>
          <cell r="C612" t="str">
            <v>GBC2</v>
          </cell>
          <cell r="D612" t="str">
            <v>MAURITIUS</v>
          </cell>
          <cell r="E612" t="str">
            <v>OTHER FINANCIAL INSTITUTIONS</v>
          </cell>
        </row>
        <row r="613">
          <cell r="A613" t="str">
            <v>500591</v>
          </cell>
          <cell r="B613" t="str">
            <v>AIGUILLE LTD</v>
          </cell>
          <cell r="C613" t="str">
            <v>GBC1</v>
          </cell>
          <cell r="D613" t="str">
            <v>MAURITIUS</v>
          </cell>
          <cell r="E613" t="str">
            <v>OTHER FINANCIAL INSTITUTIONS</v>
          </cell>
        </row>
        <row r="614">
          <cell r="A614" t="str">
            <v>500592</v>
          </cell>
          <cell r="B614" t="str">
            <v>LUCRE TRUSTEE 734/03/03 TRUST</v>
          </cell>
          <cell r="C614" t="str">
            <v>OT</v>
          </cell>
          <cell r="D614" t="str">
            <v>MAURITIUS</v>
          </cell>
          <cell r="E614" t="str">
            <v>OTHER FINANCIAL INSTITUTIONS</v>
          </cell>
        </row>
        <row r="615">
          <cell r="A615" t="str">
            <v>500593</v>
          </cell>
          <cell r="B615" t="str">
            <v>MILKWOOD CC</v>
          </cell>
          <cell r="C615" t="str">
            <v>F</v>
          </cell>
          <cell r="D615" t="str">
            <v>SOUTH AFRICA</v>
          </cell>
          <cell r="E615" t="str">
            <v>OTHER FINANCIAL INSTITUTIONS</v>
          </cell>
        </row>
        <row r="616">
          <cell r="A616" t="str">
            <v>500594</v>
          </cell>
          <cell r="B616" t="str">
            <v>BAY BOYZ (PTY)LTD</v>
          </cell>
          <cell r="C616" t="str">
            <v>F</v>
          </cell>
          <cell r="D616" t="str">
            <v>SOUTH AFRICA</v>
          </cell>
          <cell r="E616" t="str">
            <v>OTHER FINANCIAL INSTITUTIONS</v>
          </cell>
        </row>
        <row r="617">
          <cell r="A617" t="str">
            <v>500595</v>
          </cell>
          <cell r="B617" t="str">
            <v>MR R &amp; MRS M E BARNARD</v>
          </cell>
          <cell r="C617" t="str">
            <v>P</v>
          </cell>
          <cell r="D617" t="str">
            <v>SOUTH AFRICA</v>
          </cell>
          <cell r="E617" t="str">
            <v>OTHER ADVANCES</v>
          </cell>
        </row>
        <row r="618">
          <cell r="A618" t="str">
            <v>500596</v>
          </cell>
          <cell r="B618" t="str">
            <v>INTERSTONE LTD</v>
          </cell>
          <cell r="C618" t="str">
            <v>GBC2</v>
          </cell>
          <cell r="D618" t="str">
            <v>MAURITIUS</v>
          </cell>
          <cell r="E618" t="str">
            <v>OTHER FINANCIAL INSTITUTIONS</v>
          </cell>
        </row>
        <row r="619">
          <cell r="A619" t="str">
            <v>500597</v>
          </cell>
          <cell r="B619" t="str">
            <v>*KEY_ERR</v>
          </cell>
          <cell r="D619" t="str">
            <v>*KEY_ERR</v>
          </cell>
          <cell r="E619" t="str">
            <v>*KEY_ERR</v>
          </cell>
        </row>
        <row r="620">
          <cell r="A620" t="str">
            <v>500598</v>
          </cell>
          <cell r="B620" t="str">
            <v>SUNNYDALE COMPANY LTD</v>
          </cell>
          <cell r="C620" t="str">
            <v>GBC1</v>
          </cell>
          <cell r="D620" t="str">
            <v>MAURITIUS</v>
          </cell>
          <cell r="E620" t="str">
            <v>OTHER FINANCIAL INSTITUTIONS</v>
          </cell>
        </row>
        <row r="621">
          <cell r="A621" t="str">
            <v>500599</v>
          </cell>
          <cell r="B621" t="str">
            <v>LEXON VENTURES LIMITED</v>
          </cell>
          <cell r="C621" t="str">
            <v>F</v>
          </cell>
          <cell r="D621" t="str">
            <v>BRITISH VIRGIN ISLANDS</v>
          </cell>
          <cell r="E621" t="str">
            <v>OTHER FINANCIAL INSTITUTIONS</v>
          </cell>
        </row>
        <row r="622">
          <cell r="A622" t="str">
            <v>500600</v>
          </cell>
          <cell r="B622" t="str">
            <v>LEXON HOTEL VENTURES LTD</v>
          </cell>
          <cell r="C622" t="str">
            <v>GBC1</v>
          </cell>
          <cell r="D622" t="str">
            <v>MAURITIUS</v>
          </cell>
          <cell r="E622" t="str">
            <v>OTHER FINANCIAL INSTITUTIONS</v>
          </cell>
        </row>
        <row r="623">
          <cell r="A623" t="str">
            <v>500601</v>
          </cell>
          <cell r="B623" t="str">
            <v>SYNTEL (MAURITIUS) LIMITED</v>
          </cell>
          <cell r="C623" t="str">
            <v>GBC1</v>
          </cell>
          <cell r="D623" t="str">
            <v>MAURITIUS</v>
          </cell>
          <cell r="E623" t="str">
            <v>OTHER FINANCIAL INSTITUTIONS</v>
          </cell>
        </row>
        <row r="624">
          <cell r="A624" t="str">
            <v>500602</v>
          </cell>
          <cell r="B624" t="str">
            <v>LEADERGUARD SPOT FOREX</v>
          </cell>
          <cell r="C624" t="str">
            <v>GBC1</v>
          </cell>
          <cell r="D624" t="str">
            <v>MAURITIUS</v>
          </cell>
          <cell r="E624" t="str">
            <v>OTHER FINANCIAL INSTITUTIONS</v>
          </cell>
        </row>
        <row r="625">
          <cell r="A625" t="str">
            <v>500603</v>
          </cell>
          <cell r="B625" t="str">
            <v>LEADERGUARD AFRICA LTD</v>
          </cell>
          <cell r="C625" t="str">
            <v>GBC2</v>
          </cell>
          <cell r="D625" t="str">
            <v>MAURITIUS</v>
          </cell>
          <cell r="E625" t="str">
            <v>OTHER FINANCIAL INSTITUTIONS</v>
          </cell>
        </row>
        <row r="626">
          <cell r="A626" t="str">
            <v>500604</v>
          </cell>
          <cell r="B626" t="str">
            <v>LEADERGUARD WORLDWIDE LTD</v>
          </cell>
          <cell r="C626" t="str">
            <v>GBC2</v>
          </cell>
          <cell r="D626" t="str">
            <v>MAURITIUS</v>
          </cell>
          <cell r="E626" t="str">
            <v>OTHER FINANCIAL INSTITUTIONS</v>
          </cell>
        </row>
        <row r="627">
          <cell r="A627" t="str">
            <v>500605</v>
          </cell>
          <cell r="B627" t="str">
            <v>S &amp; B CONSULTING</v>
          </cell>
          <cell r="C627" t="str">
            <v>F</v>
          </cell>
          <cell r="D627" t="str">
            <v>BRITISH VIRGIN ISLANDS</v>
          </cell>
          <cell r="E627" t="str">
            <v>OTHER FINANCIAL INSTITUTIONS</v>
          </cell>
        </row>
        <row r="628">
          <cell r="A628" t="str">
            <v>500606</v>
          </cell>
          <cell r="B628" t="str">
            <v>SHIBANI FINANCE CO LTD</v>
          </cell>
          <cell r="C628" t="str">
            <v>L</v>
          </cell>
          <cell r="D628" t="str">
            <v>MAURITIUS</v>
          </cell>
          <cell r="E628" t="str">
            <v>OTHER FINANCIAL INSTITUTIONS</v>
          </cell>
        </row>
        <row r="629">
          <cell r="A629" t="str">
            <v>500607</v>
          </cell>
          <cell r="B629" t="str">
            <v>NOVEON MAURITIUS HOLDINGS LTD</v>
          </cell>
          <cell r="C629" t="str">
            <v>GBC1</v>
          </cell>
          <cell r="D629" t="str">
            <v>MAURITIUS</v>
          </cell>
          <cell r="E629" t="str">
            <v>OTHER FINANCIAL INSTITUTIONS</v>
          </cell>
        </row>
        <row r="630">
          <cell r="A630" t="str">
            <v>500608</v>
          </cell>
          <cell r="B630" t="str">
            <v>MATTERHORN VENTURES/E.I.TIGER</v>
          </cell>
          <cell r="C630" t="str">
            <v>GBC1</v>
          </cell>
          <cell r="D630" t="str">
            <v>MAURITIUS</v>
          </cell>
          <cell r="E630" t="str">
            <v>OTHER FINANCIAL INSTITUTIONS</v>
          </cell>
        </row>
        <row r="631">
          <cell r="A631" t="str">
            <v>500609</v>
          </cell>
          <cell r="B631" t="str">
            <v>SYNTEL SOLUTIONS MTIUS LTD</v>
          </cell>
          <cell r="C631" t="str">
            <v>GBC1</v>
          </cell>
          <cell r="D631" t="str">
            <v>MAURITIUS</v>
          </cell>
          <cell r="E631" t="str">
            <v>OTHER FINANCIAL INSTITUTIONS</v>
          </cell>
        </row>
        <row r="632">
          <cell r="A632" t="str">
            <v>500610</v>
          </cell>
          <cell r="B632" t="str">
            <v>INTERNATIONAL CHAIN INV.LTD</v>
          </cell>
          <cell r="C632" t="str">
            <v>GBC1</v>
          </cell>
          <cell r="D632" t="str">
            <v>MAURITIUS</v>
          </cell>
          <cell r="E632" t="str">
            <v>OTHER FINANCIAL INSTITUTIONS</v>
          </cell>
        </row>
        <row r="633">
          <cell r="A633" t="str">
            <v>500611</v>
          </cell>
          <cell r="B633" t="str">
            <v>WJB CHILTERN-RE THE GEMINI TST</v>
          </cell>
          <cell r="C633" t="str">
            <v>F</v>
          </cell>
          <cell r="D633" t="str">
            <v>JERSEY</v>
          </cell>
          <cell r="E633" t="str">
            <v>OTHER FINANCIAL INSTITUTIONS</v>
          </cell>
        </row>
        <row r="634">
          <cell r="A634" t="str">
            <v>500612</v>
          </cell>
          <cell r="B634" t="str">
            <v>WJB CHILTERN-RE PANCO S.STTLE</v>
          </cell>
          <cell r="C634" t="str">
            <v>F</v>
          </cell>
          <cell r="D634" t="str">
            <v>JERSEY</v>
          </cell>
          <cell r="E634" t="str">
            <v>OTHER FINANCIAL INSTITUTIONS</v>
          </cell>
        </row>
        <row r="635">
          <cell r="A635" t="str">
            <v>500613</v>
          </cell>
          <cell r="B635" t="str">
            <v>BRUNCASTER TTEES-RE LEO TRUST</v>
          </cell>
          <cell r="C635" t="str">
            <v>F</v>
          </cell>
          <cell r="D635" t="str">
            <v>JERSEY</v>
          </cell>
          <cell r="E635" t="str">
            <v>OTHER FINANCIAL INSTITUTIONS</v>
          </cell>
        </row>
        <row r="636">
          <cell r="A636" t="str">
            <v>500614</v>
          </cell>
          <cell r="B636" t="str">
            <v>CANTRUST(CI)LTD-RE TAURUS SETT</v>
          </cell>
          <cell r="C636" t="str">
            <v>F</v>
          </cell>
          <cell r="D636" t="str">
            <v>JERSEY</v>
          </cell>
          <cell r="E636" t="str">
            <v>OTHER FINANCIAL INSTITUTIONS</v>
          </cell>
        </row>
        <row r="637">
          <cell r="A637" t="str">
            <v>500615</v>
          </cell>
          <cell r="B637" t="str">
            <v>MR M ABDUL &amp; MRS HUMERA ALEEM</v>
          </cell>
          <cell r="C637" t="str">
            <v>P</v>
          </cell>
          <cell r="D637" t="str">
            <v>MAURITIUS</v>
          </cell>
          <cell r="E637" t="str">
            <v>OTHER ADVANCES</v>
          </cell>
        </row>
        <row r="638">
          <cell r="A638" t="str">
            <v>500616</v>
          </cell>
          <cell r="B638" t="str">
            <v>*KEY_ERR</v>
          </cell>
          <cell r="D638" t="str">
            <v>*KEY_ERR</v>
          </cell>
          <cell r="E638" t="str">
            <v>*KEY_ERR</v>
          </cell>
        </row>
        <row r="639">
          <cell r="A639" t="str">
            <v>500617</v>
          </cell>
          <cell r="B639" t="str">
            <v>LURDINGTON HOLDING LTD</v>
          </cell>
          <cell r="C639" t="str">
            <v>GBC1</v>
          </cell>
          <cell r="D639" t="str">
            <v>MAURITIUS</v>
          </cell>
          <cell r="E639" t="str">
            <v>OTHER FINANCIAL INSTITUTIONS</v>
          </cell>
        </row>
        <row r="640">
          <cell r="A640" t="str">
            <v>500618</v>
          </cell>
          <cell r="B640" t="str">
            <v>MATTERHORN VENTURES</v>
          </cell>
          <cell r="C640" t="str">
            <v>GBC1</v>
          </cell>
          <cell r="D640" t="str">
            <v>MAURITIUS</v>
          </cell>
          <cell r="E640" t="str">
            <v>OTHER FINANCIAL INSTITUTIONS</v>
          </cell>
        </row>
        <row r="641">
          <cell r="A641" t="str">
            <v>500619</v>
          </cell>
          <cell r="B641" t="str">
            <v>DITCML RE THE PBI TRUST</v>
          </cell>
          <cell r="D641" t="str">
            <v>MAURITIUS</v>
          </cell>
          <cell r="E641" t="str">
            <v>OTHER FINANCIAL INSTITUTIONS</v>
          </cell>
        </row>
        <row r="642">
          <cell r="A642" t="str">
            <v>500620</v>
          </cell>
          <cell r="B642" t="str">
            <v>DITCML RE THE IBP TRUST</v>
          </cell>
          <cell r="D642" t="str">
            <v>MAURITIUS</v>
          </cell>
          <cell r="E642" t="str">
            <v>OTHER FINANCIAL INSTITUTIONS</v>
          </cell>
        </row>
        <row r="643">
          <cell r="A643" t="str">
            <v>500621</v>
          </cell>
          <cell r="B643" t="str">
            <v>DEUTSCHE INTL TST CO RE QSC</v>
          </cell>
          <cell r="D643" t="str">
            <v>MAURITIUS</v>
          </cell>
          <cell r="E643" t="str">
            <v>OTHER FINANCIAL INSTITUTIONS</v>
          </cell>
        </row>
        <row r="644">
          <cell r="A644" t="str">
            <v>500622</v>
          </cell>
          <cell r="B644" t="str">
            <v>PRIMETRADE INTERNATIONAL LTD</v>
          </cell>
          <cell r="C644" t="str">
            <v>GBC2</v>
          </cell>
          <cell r="D644" t="str">
            <v>MAURITIUS</v>
          </cell>
          <cell r="E644" t="str">
            <v>OTHER FINANCIAL INSTITUTIONS</v>
          </cell>
        </row>
        <row r="645">
          <cell r="A645" t="str">
            <v>500623</v>
          </cell>
          <cell r="B645" t="str">
            <v>OCBC OVERSEAS INVTS PTE LTD</v>
          </cell>
          <cell r="C645" t="str">
            <v>GBC1</v>
          </cell>
          <cell r="D645" t="str">
            <v>MAURITIUS</v>
          </cell>
          <cell r="E645" t="str">
            <v>OTHER FINANCIAL INSTITUTIONS</v>
          </cell>
        </row>
        <row r="646">
          <cell r="A646" t="str">
            <v>500624</v>
          </cell>
          <cell r="B646" t="str">
            <v>FRONTIERE FINANCE LTD:AMC TST</v>
          </cell>
          <cell r="C646" t="str">
            <v>OT</v>
          </cell>
          <cell r="D646" t="str">
            <v>MAURITIUS</v>
          </cell>
          <cell r="E646" t="str">
            <v>OTHER FINANCIAL INSTITUTIONS</v>
          </cell>
        </row>
        <row r="647">
          <cell r="A647" t="str">
            <v>500625</v>
          </cell>
          <cell r="B647" t="str">
            <v>LARK ASSOCIATES LTD</v>
          </cell>
          <cell r="C647" t="str">
            <v>F</v>
          </cell>
          <cell r="D647" t="str">
            <v>BRITISH VIRGIN ISLANDS</v>
          </cell>
          <cell r="E647" t="str">
            <v>OTHER FINANCIAL INSTITUTIONS</v>
          </cell>
        </row>
        <row r="648">
          <cell r="A648" t="str">
            <v>500626</v>
          </cell>
          <cell r="B648" t="str">
            <v>THE NIJAMO TRUST</v>
          </cell>
          <cell r="C648" t="str">
            <v>F</v>
          </cell>
          <cell r="D648" t="str">
            <v>GUERNSEY</v>
          </cell>
          <cell r="E648" t="str">
            <v>OTHER FINANCIAL INSTITUTIONS</v>
          </cell>
        </row>
        <row r="649">
          <cell r="A649" t="str">
            <v>500627</v>
          </cell>
          <cell r="B649" t="str">
            <v>HAAGIFS HOLDINGS LIMITED</v>
          </cell>
          <cell r="C649" t="str">
            <v>GBC1</v>
          </cell>
          <cell r="D649" t="str">
            <v>MAURITIUS</v>
          </cell>
          <cell r="E649" t="str">
            <v>OTHER FINANCIAL INSTITUTIONS</v>
          </cell>
        </row>
        <row r="650">
          <cell r="A650" t="str">
            <v>500628</v>
          </cell>
          <cell r="B650" t="str">
            <v>STRATEGIC PARTNERS HLDGS LTD</v>
          </cell>
          <cell r="C650" t="str">
            <v>F</v>
          </cell>
          <cell r="D650" t="str">
            <v>MAURITIUS</v>
          </cell>
          <cell r="E650" t="str">
            <v>OTHER FINANCIAL INSTITUTIONS</v>
          </cell>
        </row>
        <row r="651">
          <cell r="A651" t="str">
            <v>500629</v>
          </cell>
          <cell r="B651" t="str">
            <v>HIMALAYAN INDIA HOLDINGS</v>
          </cell>
          <cell r="C651" t="str">
            <v>GBC1</v>
          </cell>
          <cell r="D651" t="str">
            <v>MAURITIUS</v>
          </cell>
          <cell r="E651" t="str">
            <v>OTHER FINANCIAL INSTITUTIONS</v>
          </cell>
        </row>
        <row r="652">
          <cell r="A652" t="str">
            <v>500630</v>
          </cell>
          <cell r="B652" t="str">
            <v>HIMALAYAN FUND LIMITED</v>
          </cell>
          <cell r="C652" t="str">
            <v>F</v>
          </cell>
          <cell r="D652" t="str">
            <v>CAYMAN ISLANDS</v>
          </cell>
          <cell r="E652" t="str">
            <v>OTHER FINANCIAL INSTITUTIONS</v>
          </cell>
        </row>
        <row r="653">
          <cell r="A653" t="str">
            <v>500631</v>
          </cell>
          <cell r="B653" t="str">
            <v>WITTWORLD TECHNOLOGIES LTD</v>
          </cell>
          <cell r="C653" t="str">
            <v>GBC2</v>
          </cell>
          <cell r="D653" t="str">
            <v>MAURITIUS</v>
          </cell>
          <cell r="E653" t="str">
            <v>OTHER FINANCIAL INSTITUTIONS</v>
          </cell>
        </row>
        <row r="654">
          <cell r="A654" t="str">
            <v>500632</v>
          </cell>
          <cell r="B654" t="str">
            <v>HANSEN INVESTMENT CORPORATION</v>
          </cell>
          <cell r="C654" t="str">
            <v>GBC2</v>
          </cell>
          <cell r="D654" t="str">
            <v>MAURITIUS</v>
          </cell>
          <cell r="E654" t="str">
            <v>OTHER FINANCIAL INSTITUTIONS</v>
          </cell>
        </row>
        <row r="655">
          <cell r="A655" t="str">
            <v>500633</v>
          </cell>
          <cell r="B655" t="str">
            <v>OCEAN PASSAGE LIMITED</v>
          </cell>
          <cell r="C655" t="str">
            <v>GBC2</v>
          </cell>
          <cell r="D655" t="str">
            <v>MAURITIUS</v>
          </cell>
          <cell r="E655" t="str">
            <v>OTHER FINANCIAL INSTITUTIONS</v>
          </cell>
        </row>
        <row r="656">
          <cell r="A656" t="str">
            <v>500634</v>
          </cell>
          <cell r="B656" t="str">
            <v>VGC INVESTMENTS LTD</v>
          </cell>
          <cell r="C656" t="str">
            <v>GBC2</v>
          </cell>
          <cell r="D656" t="str">
            <v>MAURITIUS</v>
          </cell>
          <cell r="E656" t="str">
            <v>OTHER FINANCIAL INSTITUTIONS</v>
          </cell>
        </row>
        <row r="657">
          <cell r="A657" t="str">
            <v>500635</v>
          </cell>
          <cell r="B657" t="str">
            <v>*KEY_ERR</v>
          </cell>
          <cell r="D657" t="str">
            <v>*KEY_ERR</v>
          </cell>
          <cell r="E657" t="str">
            <v>*KEY_ERR</v>
          </cell>
        </row>
        <row r="658">
          <cell r="A658" t="str">
            <v>500636</v>
          </cell>
          <cell r="B658" t="str">
            <v>*KEY_ERR</v>
          </cell>
          <cell r="D658" t="str">
            <v>*KEY_ERR</v>
          </cell>
          <cell r="E658" t="str">
            <v>*KEY_ERR</v>
          </cell>
        </row>
        <row r="659">
          <cell r="A659" t="str">
            <v>500637</v>
          </cell>
          <cell r="B659" t="str">
            <v>FRANKLIN TEMPLETON HOLDING LTD</v>
          </cell>
          <cell r="C659" t="str">
            <v>gbc1</v>
          </cell>
          <cell r="D659" t="str">
            <v>MAURITIUS</v>
          </cell>
          <cell r="E659" t="str">
            <v>OTHER FINANCIAL INSTITUTIONS</v>
          </cell>
        </row>
        <row r="660">
          <cell r="A660" t="str">
            <v>500638</v>
          </cell>
          <cell r="B660" t="str">
            <v>BL FINANCIAL SERVICES M LTD</v>
          </cell>
          <cell r="C660" t="str">
            <v>GBC1</v>
          </cell>
          <cell r="D660" t="str">
            <v>MAURITIUS</v>
          </cell>
          <cell r="E660" t="str">
            <v>OTHER FINANCIAL INSTITUTIONS</v>
          </cell>
        </row>
        <row r="661">
          <cell r="A661" t="str">
            <v>500639</v>
          </cell>
          <cell r="B661" t="str">
            <v>ITL TSTEES -THE F.O.G TRUST</v>
          </cell>
          <cell r="C661" t="str">
            <v>OT</v>
          </cell>
          <cell r="D661" t="str">
            <v>MAURITIUS</v>
          </cell>
          <cell r="E661" t="str">
            <v>OTHER FINANCIAL INSTITUTIONS</v>
          </cell>
        </row>
        <row r="662">
          <cell r="A662" t="str">
            <v>500640</v>
          </cell>
          <cell r="B662" t="str">
            <v>SALTRIX LTD</v>
          </cell>
          <cell r="C662" t="str">
            <v>GBC2</v>
          </cell>
          <cell r="D662" t="str">
            <v>MAURITIUS</v>
          </cell>
          <cell r="E662" t="str">
            <v>OTHER FINANCIAL INSTITUTIONS</v>
          </cell>
        </row>
        <row r="663">
          <cell r="A663" t="str">
            <v>500641</v>
          </cell>
          <cell r="B663" t="str">
            <v>*KEY_ERR</v>
          </cell>
          <cell r="D663" t="str">
            <v>*KEY_ERR</v>
          </cell>
          <cell r="E663" t="str">
            <v>*KEY_ERR</v>
          </cell>
        </row>
        <row r="664">
          <cell r="A664" t="str">
            <v>500642</v>
          </cell>
          <cell r="B664" t="str">
            <v>EJD &amp; LC BUCKLAND &amp; SD KIERNAN</v>
          </cell>
          <cell r="C664" t="str">
            <v>P</v>
          </cell>
          <cell r="D664" t="str">
            <v>JERSEY</v>
          </cell>
          <cell r="E664" t="str">
            <v>OTHER ADVANCES</v>
          </cell>
        </row>
        <row r="665">
          <cell r="A665" t="str">
            <v>500643</v>
          </cell>
          <cell r="B665" t="str">
            <v>BKB INC</v>
          </cell>
          <cell r="C665" t="str">
            <v>f</v>
          </cell>
          <cell r="D665" t="str">
            <v>BRITISH VIRGIN ISLANDS</v>
          </cell>
          <cell r="E665" t="str">
            <v>OTHER FINANCIAL INSTITUTIONS</v>
          </cell>
        </row>
        <row r="666">
          <cell r="A666" t="str">
            <v>500644</v>
          </cell>
          <cell r="B666" t="str">
            <v>SIDH SECURITIES LTD</v>
          </cell>
          <cell r="C666" t="str">
            <v>GBC1</v>
          </cell>
          <cell r="D666" t="str">
            <v>MAURITIUS</v>
          </cell>
          <cell r="E666" t="str">
            <v>OTHER FINANCIAL INSTITUTIONS</v>
          </cell>
        </row>
        <row r="667">
          <cell r="A667" t="str">
            <v>500645</v>
          </cell>
          <cell r="B667" t="str">
            <v>ST AUSTELL TRUST</v>
          </cell>
          <cell r="C667" t="str">
            <v>OT</v>
          </cell>
          <cell r="D667" t="str">
            <v>MAURITIUS</v>
          </cell>
          <cell r="E667" t="str">
            <v>OTHER FINANCIAL INSTITUTIONS</v>
          </cell>
        </row>
        <row r="668">
          <cell r="A668" t="str">
            <v>500646</v>
          </cell>
          <cell r="B668" t="str">
            <v>INDIAN OCEAN ASSET MGMNT LTD</v>
          </cell>
          <cell r="C668" t="str">
            <v>GBC1</v>
          </cell>
          <cell r="D668" t="str">
            <v>MAURITIUS</v>
          </cell>
          <cell r="E668" t="str">
            <v>OTHER FINANCIAL INSTITUTIONS</v>
          </cell>
        </row>
        <row r="669">
          <cell r="A669" t="str">
            <v>500647</v>
          </cell>
          <cell r="B669" t="str">
            <v>*KEY_ERR</v>
          </cell>
          <cell r="D669" t="str">
            <v>*KEY_ERR</v>
          </cell>
          <cell r="E669" t="str">
            <v>*KEY_ERR</v>
          </cell>
        </row>
        <row r="670">
          <cell r="A670" t="str">
            <v>500648</v>
          </cell>
          <cell r="B670" t="str">
            <v>KUVERA FUND LIMITED</v>
          </cell>
          <cell r="C670" t="str">
            <v>GBC1</v>
          </cell>
          <cell r="D670" t="str">
            <v>MAURITIUS</v>
          </cell>
          <cell r="E670" t="str">
            <v>OTHER FINANCIAL INSTITUTIONS</v>
          </cell>
        </row>
        <row r="671">
          <cell r="A671" t="str">
            <v>500649</v>
          </cell>
          <cell r="B671" t="str">
            <v>DRAGON PEACOCK INVESTMENTS LTD</v>
          </cell>
          <cell r="C671" t="str">
            <v>GBC1</v>
          </cell>
          <cell r="D671" t="str">
            <v>MAURITIUS</v>
          </cell>
          <cell r="E671" t="str">
            <v>OTHER FINANCIAL INSTITUTIONS</v>
          </cell>
        </row>
        <row r="672">
          <cell r="A672" t="str">
            <v>500650</v>
          </cell>
          <cell r="B672" t="str">
            <v>*KEY_ERR</v>
          </cell>
          <cell r="D672" t="str">
            <v>*KEY_ERR</v>
          </cell>
          <cell r="E672" t="str">
            <v>*KEY_ERR</v>
          </cell>
        </row>
        <row r="673">
          <cell r="A673" t="str">
            <v>500651</v>
          </cell>
          <cell r="B673" t="str">
            <v>MRG HOLDINGS LTD</v>
          </cell>
          <cell r="C673" t="str">
            <v>GBC2</v>
          </cell>
          <cell r="D673" t="str">
            <v>MAURITIUS</v>
          </cell>
          <cell r="E673" t="str">
            <v>OTHER FINANCIAL INSTITUTIONS</v>
          </cell>
        </row>
        <row r="674">
          <cell r="A674" t="str">
            <v>500652</v>
          </cell>
          <cell r="B674" t="str">
            <v>*KEY_ERR</v>
          </cell>
          <cell r="D674" t="str">
            <v>*KEY_ERR</v>
          </cell>
          <cell r="E674" t="str">
            <v>*KEY_ERR</v>
          </cell>
        </row>
        <row r="675">
          <cell r="A675" t="str">
            <v>500653</v>
          </cell>
          <cell r="B675" t="str">
            <v>*KEY_ERR</v>
          </cell>
          <cell r="D675" t="str">
            <v>*KEY_ERR</v>
          </cell>
          <cell r="E675" t="str">
            <v>*KEY_ERR</v>
          </cell>
        </row>
        <row r="676">
          <cell r="A676" t="str">
            <v>500654</v>
          </cell>
          <cell r="B676" t="str">
            <v>*KEY_ERR</v>
          </cell>
          <cell r="D676" t="str">
            <v>*KEY_ERR</v>
          </cell>
          <cell r="E676" t="str">
            <v>*KEY_ERR</v>
          </cell>
        </row>
        <row r="677">
          <cell r="A677" t="str">
            <v>500655</v>
          </cell>
          <cell r="B677" t="str">
            <v>*KEY_ERR</v>
          </cell>
          <cell r="D677" t="str">
            <v>*KEY_ERR</v>
          </cell>
          <cell r="E677" t="str">
            <v>*KEY_ERR</v>
          </cell>
        </row>
        <row r="678">
          <cell r="A678" t="str">
            <v>500656</v>
          </cell>
          <cell r="B678" t="str">
            <v>IMM TSTEES -TRISTAR FOUNDATION</v>
          </cell>
          <cell r="C678" t="str">
            <v>OT</v>
          </cell>
          <cell r="D678" t="str">
            <v>MAURITIUS</v>
          </cell>
          <cell r="E678" t="str">
            <v>OTHER FINANCIAL INSTITUTIONS</v>
          </cell>
        </row>
        <row r="679">
          <cell r="A679" t="str">
            <v>500657</v>
          </cell>
          <cell r="B679" t="str">
            <v>*KEY_ERR</v>
          </cell>
          <cell r="D679" t="str">
            <v>*KEY_ERR</v>
          </cell>
          <cell r="E679" t="str">
            <v>*KEY_ERR</v>
          </cell>
        </row>
        <row r="680">
          <cell r="A680" t="str">
            <v>500658</v>
          </cell>
          <cell r="B680" t="str">
            <v>*KEY_ERR</v>
          </cell>
          <cell r="D680" t="str">
            <v>*KEY_ERR</v>
          </cell>
          <cell r="E680" t="str">
            <v>*KEY_ERR</v>
          </cell>
        </row>
        <row r="681">
          <cell r="A681" t="str">
            <v>500659</v>
          </cell>
          <cell r="B681" t="str">
            <v>LOTUS AFRICA LIMITED</v>
          </cell>
          <cell r="C681" t="str">
            <v>GBC2</v>
          </cell>
          <cell r="D681" t="str">
            <v>MAURITIUS</v>
          </cell>
          <cell r="E681" t="str">
            <v>OTHER FINANCIAL INSTITUTIONS</v>
          </cell>
        </row>
        <row r="682">
          <cell r="A682" t="str">
            <v>500660</v>
          </cell>
          <cell r="B682" t="str">
            <v>AKO LTD</v>
          </cell>
          <cell r="C682" t="str">
            <v>GBC2</v>
          </cell>
          <cell r="D682" t="str">
            <v>MAURITIUS</v>
          </cell>
          <cell r="E682" t="str">
            <v>OTHER FINANCIAL INSTITUTIONS</v>
          </cell>
        </row>
        <row r="683">
          <cell r="A683" t="str">
            <v>500661</v>
          </cell>
          <cell r="B683" t="str">
            <v>*KEY_ERR</v>
          </cell>
          <cell r="D683" t="str">
            <v>*KEY_ERR</v>
          </cell>
          <cell r="E683" t="str">
            <v>*KEY_ERR</v>
          </cell>
        </row>
        <row r="684">
          <cell r="A684" t="str">
            <v>500662</v>
          </cell>
          <cell r="B684" t="str">
            <v>COCOMA LTD</v>
          </cell>
          <cell r="C684" t="str">
            <v>GBC2</v>
          </cell>
          <cell r="D684" t="str">
            <v>MAURITIUS</v>
          </cell>
          <cell r="E684" t="str">
            <v>OTHER FINANCIAL INSTITUTIONS</v>
          </cell>
        </row>
        <row r="685">
          <cell r="A685" t="str">
            <v>500663</v>
          </cell>
          <cell r="B685" t="str">
            <v>MILESTRADE LTD</v>
          </cell>
          <cell r="C685" t="str">
            <v>GBC2</v>
          </cell>
          <cell r="D685" t="str">
            <v>MAURITIUS</v>
          </cell>
          <cell r="E685" t="str">
            <v>OTHER FINANCIAL INSTITUTIONS</v>
          </cell>
        </row>
        <row r="686">
          <cell r="A686" t="str">
            <v>500664</v>
          </cell>
          <cell r="B686" t="str">
            <v>MR YATRICK OUKABAY</v>
          </cell>
          <cell r="C686" t="str">
            <v>P</v>
          </cell>
          <cell r="D686" t="str">
            <v>MADAGASCAR</v>
          </cell>
          <cell r="E686" t="str">
            <v>OTHER ADVANCES</v>
          </cell>
        </row>
        <row r="687">
          <cell r="A687" t="str">
            <v>500665</v>
          </cell>
          <cell r="B687" t="str">
            <v>MR ASHIT OUKABAY</v>
          </cell>
          <cell r="C687" t="str">
            <v>P</v>
          </cell>
          <cell r="D687" t="str">
            <v>MADAGASCAR</v>
          </cell>
          <cell r="E687" t="str">
            <v>OTHER ADVANCES</v>
          </cell>
        </row>
        <row r="688">
          <cell r="A688" t="str">
            <v>500666</v>
          </cell>
          <cell r="B688" t="str">
            <v>KEPPEL INVESTMENT PTE LTD</v>
          </cell>
          <cell r="C688" t="str">
            <v>GBC1</v>
          </cell>
          <cell r="D688" t="str">
            <v>MAURITIUS</v>
          </cell>
          <cell r="E688" t="str">
            <v>OTHER FINANCIAL INSTITUTIONS</v>
          </cell>
        </row>
        <row r="689">
          <cell r="A689" t="str">
            <v>500667</v>
          </cell>
          <cell r="B689" t="str">
            <v>ALL GLOBE INVESTMENTS S.A</v>
          </cell>
          <cell r="C689" t="str">
            <v>F</v>
          </cell>
          <cell r="D689" t="str">
            <v>PANAMA</v>
          </cell>
          <cell r="E689" t="str">
            <v>OTHER FINANCIAL INSTITUTIONS</v>
          </cell>
        </row>
        <row r="690">
          <cell r="A690" t="str">
            <v>500668</v>
          </cell>
          <cell r="B690" t="str">
            <v>*KEY_ERR</v>
          </cell>
          <cell r="D690" t="str">
            <v>*KEY_ERR</v>
          </cell>
          <cell r="E690" t="str">
            <v>*KEY_ERR</v>
          </cell>
        </row>
        <row r="691">
          <cell r="A691" t="str">
            <v>500669</v>
          </cell>
          <cell r="B691" t="str">
            <v>*KEY_ERR</v>
          </cell>
          <cell r="D691" t="str">
            <v>*KEY_ERR</v>
          </cell>
          <cell r="E691" t="str">
            <v>*KEY_ERR</v>
          </cell>
        </row>
        <row r="692">
          <cell r="A692" t="str">
            <v>500670</v>
          </cell>
          <cell r="B692" t="str">
            <v>MARSHAL ASIA CAPITAL LIMITED</v>
          </cell>
          <cell r="C692" t="str">
            <v>GBC1</v>
          </cell>
          <cell r="D692" t="str">
            <v>MAURITIUS</v>
          </cell>
          <cell r="E692" t="str">
            <v>OTHER FINANCIAL INSTITUTIONS</v>
          </cell>
        </row>
        <row r="693">
          <cell r="A693" t="str">
            <v>500671</v>
          </cell>
          <cell r="B693" t="str">
            <v>TRENT BRIDGE HOLDINGS LTD</v>
          </cell>
          <cell r="C693" t="str">
            <v>F</v>
          </cell>
          <cell r="D693" t="str">
            <v>BRITISH VIRGIN ISLANDS</v>
          </cell>
          <cell r="E693" t="str">
            <v>OTHER FINANCIAL INSTITUTIONS</v>
          </cell>
        </row>
        <row r="694">
          <cell r="A694" t="str">
            <v>500672</v>
          </cell>
          <cell r="B694" t="str">
            <v>INVESTEC TRUST(MAURITIUS)LTD</v>
          </cell>
          <cell r="C694" t="str">
            <v>M</v>
          </cell>
          <cell r="D694" t="str">
            <v>MAURITIUS</v>
          </cell>
          <cell r="E694" t="str">
            <v>OTHER FINANCIAL INSTITUTIONS</v>
          </cell>
        </row>
        <row r="695">
          <cell r="A695" t="str">
            <v>500673</v>
          </cell>
          <cell r="B695" t="str">
            <v>MENLO OAK VENTURE INVESTMENTS</v>
          </cell>
          <cell r="C695" t="str">
            <v>GBC2</v>
          </cell>
          <cell r="D695" t="str">
            <v>MAURITIUS</v>
          </cell>
          <cell r="E695" t="str">
            <v>OTHER FINANCIAL INSTITUTIONS</v>
          </cell>
        </row>
        <row r="696">
          <cell r="A696" t="str">
            <v>500674</v>
          </cell>
          <cell r="B696" t="str">
            <v>*KEY_ERR</v>
          </cell>
          <cell r="D696" t="str">
            <v>*KEY_ERR</v>
          </cell>
          <cell r="E696" t="str">
            <v>*KEY_ERR</v>
          </cell>
        </row>
        <row r="697">
          <cell r="A697" t="str">
            <v>500675</v>
          </cell>
          <cell r="B697" t="str">
            <v>*KEY_ERR</v>
          </cell>
          <cell r="D697" t="str">
            <v>*KEY_ERR</v>
          </cell>
          <cell r="E697" t="str">
            <v>*KEY_ERR</v>
          </cell>
        </row>
        <row r="698">
          <cell r="A698" t="str">
            <v>500676</v>
          </cell>
          <cell r="B698" t="str">
            <v>JABBAH HOLDINGS LTD</v>
          </cell>
          <cell r="C698" t="str">
            <v>GBC1</v>
          </cell>
          <cell r="D698" t="str">
            <v>MAURITIUS</v>
          </cell>
          <cell r="E698" t="str">
            <v>OTHER FINANCIAL INSTITUTIONS</v>
          </cell>
        </row>
        <row r="699">
          <cell r="A699" t="str">
            <v>500677</v>
          </cell>
          <cell r="B699" t="str">
            <v>*KEY_ERR</v>
          </cell>
          <cell r="D699" t="str">
            <v>*KEY_ERR</v>
          </cell>
          <cell r="E699" t="str">
            <v>*KEY_ERR</v>
          </cell>
        </row>
        <row r="700">
          <cell r="A700" t="str">
            <v>500678</v>
          </cell>
          <cell r="B700" t="str">
            <v>NOCTURNUS INVESTMENTS LTD</v>
          </cell>
          <cell r="C700" t="str">
            <v>GBC2</v>
          </cell>
          <cell r="D700" t="str">
            <v>MAURITIUS</v>
          </cell>
          <cell r="E700" t="str">
            <v>OTHER FINANCIAL INSTITUTIONS</v>
          </cell>
        </row>
        <row r="701">
          <cell r="A701" t="str">
            <v>500679</v>
          </cell>
          <cell r="B701" t="str">
            <v>DYNAMIC INDIA FUND II</v>
          </cell>
          <cell r="C701" t="str">
            <v>GBC1</v>
          </cell>
          <cell r="D701" t="str">
            <v>MAURITIUS</v>
          </cell>
          <cell r="E701" t="str">
            <v>OTHER FINANCIAL INSTITUTIONS</v>
          </cell>
        </row>
        <row r="702">
          <cell r="A702" t="str">
            <v>500680</v>
          </cell>
          <cell r="B702" t="str">
            <v>*KEY_ERR</v>
          </cell>
          <cell r="D702" t="str">
            <v>*KEY_ERR</v>
          </cell>
          <cell r="E702" t="str">
            <v>*KEY_ERR</v>
          </cell>
        </row>
        <row r="703">
          <cell r="A703" t="str">
            <v>500681</v>
          </cell>
          <cell r="B703" t="str">
            <v>*KEY_ERR</v>
          </cell>
          <cell r="D703" t="str">
            <v>*KEY_ERR</v>
          </cell>
          <cell r="E703" t="str">
            <v>*KEY_ERR</v>
          </cell>
        </row>
        <row r="704">
          <cell r="A704" t="str">
            <v>500682</v>
          </cell>
          <cell r="B704" t="str">
            <v>*KEY_ERR</v>
          </cell>
          <cell r="D704" t="str">
            <v>*KEY_ERR</v>
          </cell>
          <cell r="E704" t="str">
            <v>*KEY_ERR</v>
          </cell>
        </row>
        <row r="705">
          <cell r="A705" t="str">
            <v>500683</v>
          </cell>
          <cell r="B705" t="str">
            <v>KAO SAWAN INVESTMENT LIMITED</v>
          </cell>
          <cell r="C705" t="str">
            <v>GBC1</v>
          </cell>
          <cell r="D705" t="str">
            <v>MAURITIUS</v>
          </cell>
          <cell r="E705" t="str">
            <v>OTHER FINANCIAL INSTITUTIONS</v>
          </cell>
        </row>
        <row r="706">
          <cell r="A706" t="str">
            <v>500684</v>
          </cell>
          <cell r="B706" t="str">
            <v>DYNAMIC INDIA FUND I</v>
          </cell>
          <cell r="C706" t="str">
            <v>GBC1</v>
          </cell>
          <cell r="D706" t="str">
            <v>MAURITIUS</v>
          </cell>
          <cell r="E706" t="str">
            <v>OTHER FINANCIAL INSTITUTIONS</v>
          </cell>
        </row>
        <row r="707">
          <cell r="A707" t="str">
            <v>500685</v>
          </cell>
          <cell r="B707" t="str">
            <v>MORGAN STANLEY D W ASIA LTD</v>
          </cell>
          <cell r="D707" t="str">
            <v>HONG KONG</v>
          </cell>
          <cell r="E707" t="str">
            <v>OTHER FINANCIAL INSTITUTIONS</v>
          </cell>
        </row>
        <row r="708">
          <cell r="A708" t="str">
            <v>500686</v>
          </cell>
          <cell r="B708" t="str">
            <v>MARLIN INVESTMENT HOLDINGS LTD</v>
          </cell>
          <cell r="C708" t="str">
            <v>GBC2</v>
          </cell>
          <cell r="D708" t="str">
            <v>MAURITIUS</v>
          </cell>
          <cell r="E708" t="str">
            <v>OTHER FINANCIAL INSTITUTIONS</v>
          </cell>
        </row>
        <row r="709">
          <cell r="A709" t="str">
            <v>500687</v>
          </cell>
          <cell r="B709" t="str">
            <v>TRICOLOR INDIA FUNDS - TIOF</v>
          </cell>
          <cell r="C709" t="str">
            <v>GBC1</v>
          </cell>
          <cell r="D709" t="str">
            <v>MAURITIUS</v>
          </cell>
          <cell r="E709" t="str">
            <v>OTHER FINANCIAL INSTITUTIONS</v>
          </cell>
        </row>
        <row r="710">
          <cell r="A710" t="str">
            <v>500688</v>
          </cell>
          <cell r="B710" t="str">
            <v>SAFFRON INVESTMENT MGT LTD</v>
          </cell>
          <cell r="C710" t="str">
            <v>GBC1</v>
          </cell>
          <cell r="D710" t="str">
            <v>MAURITIUS</v>
          </cell>
          <cell r="E710" t="str">
            <v>OTHER FINANCIAL INSTITUTIONS</v>
          </cell>
        </row>
        <row r="711">
          <cell r="A711" t="str">
            <v>500689</v>
          </cell>
          <cell r="B711" t="str">
            <v>CASCADE CAPITAL MGNT MTIUS</v>
          </cell>
          <cell r="C711" t="str">
            <v>GBC1</v>
          </cell>
          <cell r="D711" t="str">
            <v>MAURITIUS</v>
          </cell>
          <cell r="E711" t="str">
            <v>OTHER FINANCIAL INSTITUTIONS</v>
          </cell>
        </row>
        <row r="712">
          <cell r="A712" t="str">
            <v>500690</v>
          </cell>
          <cell r="B712" t="str">
            <v>MR SUMANT KAPUR</v>
          </cell>
          <cell r="C712" t="str">
            <v>P</v>
          </cell>
          <cell r="D712" t="str">
            <v>UNITED KINGDOM</v>
          </cell>
          <cell r="E712" t="str">
            <v>OTHER ADVANCES</v>
          </cell>
        </row>
        <row r="713">
          <cell r="A713" t="str">
            <v>500691</v>
          </cell>
          <cell r="B713" t="str">
            <v>STERLING WATERFORD CCN SPV 1</v>
          </cell>
          <cell r="C713" t="str">
            <v>GBC2</v>
          </cell>
          <cell r="D713" t="str">
            <v>MAURITIUS</v>
          </cell>
          <cell r="E713" t="str">
            <v>OTHER FINANCIAL INSTITUTIONS</v>
          </cell>
        </row>
        <row r="714">
          <cell r="A714" t="str">
            <v>500692</v>
          </cell>
          <cell r="B714" t="str">
            <v>AFRICINVEST LTD</v>
          </cell>
          <cell r="C714" t="str">
            <v>GBC1</v>
          </cell>
          <cell r="D714" t="str">
            <v>MAURITIUS</v>
          </cell>
          <cell r="E714" t="str">
            <v>OTHER FINANCIAL INSTITUTIONS</v>
          </cell>
        </row>
        <row r="715">
          <cell r="A715" t="str">
            <v>500693</v>
          </cell>
          <cell r="B715" t="str">
            <v>AFRICINVEST CAPITAL PARTNERS</v>
          </cell>
          <cell r="C715" t="str">
            <v>GBC1</v>
          </cell>
          <cell r="D715" t="str">
            <v>MAURITIUS</v>
          </cell>
          <cell r="E715" t="str">
            <v>OTHER FINANCIAL INSTITUTIONS</v>
          </cell>
        </row>
        <row r="716">
          <cell r="A716" t="str">
            <v>500694</v>
          </cell>
          <cell r="B716" t="str">
            <v>DEUTSCHE SECURITIES (M) LTD</v>
          </cell>
          <cell r="C716" t="str">
            <v>GBC1</v>
          </cell>
          <cell r="D716" t="str">
            <v>MAURITIUS</v>
          </cell>
          <cell r="E716" t="str">
            <v>OTHER FINANCIAL INSTITUTIONS</v>
          </cell>
        </row>
        <row r="717">
          <cell r="A717" t="str">
            <v>500695</v>
          </cell>
          <cell r="B717" t="str">
            <v>*KEY_ERR</v>
          </cell>
          <cell r="D717" t="str">
            <v>*KEY_ERR</v>
          </cell>
          <cell r="E717" t="str">
            <v>*KEY_ERR</v>
          </cell>
        </row>
        <row r="718">
          <cell r="A718" t="str">
            <v>500696</v>
          </cell>
          <cell r="B718" t="str">
            <v>THE PIKE TRUST</v>
          </cell>
          <cell r="C718" t="str">
            <v>F</v>
          </cell>
          <cell r="D718" t="str">
            <v>ISLE OF MAN</v>
          </cell>
          <cell r="E718" t="str">
            <v>OTHER FINANCIAL INSTITUTIONS</v>
          </cell>
        </row>
        <row r="719">
          <cell r="A719" t="str">
            <v>500697</v>
          </cell>
          <cell r="B719" t="str">
            <v>SKYWORKS SOLUTIONS MTIUS LTD</v>
          </cell>
          <cell r="C719" t="str">
            <v>GBC1</v>
          </cell>
          <cell r="D719" t="str">
            <v>MAURITIUS</v>
          </cell>
          <cell r="E719" t="str">
            <v>OTHER FINANCIAL INSTITUTIONS</v>
          </cell>
        </row>
        <row r="720">
          <cell r="A720" t="str">
            <v>500698</v>
          </cell>
          <cell r="B720" t="str">
            <v>CENTURY RESORTS INTL LTD</v>
          </cell>
          <cell r="C720" t="str">
            <v>GBC1</v>
          </cell>
          <cell r="D720" t="str">
            <v>MAURITIUS</v>
          </cell>
          <cell r="E720" t="str">
            <v>OTHER FINANCIAL INSTITUTIONS</v>
          </cell>
        </row>
        <row r="721">
          <cell r="A721" t="str">
            <v>500699</v>
          </cell>
          <cell r="B721" t="str">
            <v>*KEY_ERR</v>
          </cell>
          <cell r="D721" t="str">
            <v>*KEY_ERR</v>
          </cell>
          <cell r="E721" t="str">
            <v>*KEY_ERR</v>
          </cell>
        </row>
        <row r="722">
          <cell r="A722" t="str">
            <v>500700</v>
          </cell>
          <cell r="B722" t="str">
            <v>ASSISTANCE INVESTISSEMENT DEV.</v>
          </cell>
          <cell r="C722" t="str">
            <v>GBC1</v>
          </cell>
          <cell r="D722" t="str">
            <v>MAURITIUS</v>
          </cell>
          <cell r="E722" t="str">
            <v>OTHER FINANCIAL INSTITUTIONS</v>
          </cell>
        </row>
        <row r="723">
          <cell r="A723" t="str">
            <v>500701</v>
          </cell>
          <cell r="B723" t="str">
            <v>THE TRAVEST EQUITY TRUST</v>
          </cell>
          <cell r="C723" t="str">
            <v>OT</v>
          </cell>
          <cell r="D723" t="str">
            <v>MAURITIUS</v>
          </cell>
          <cell r="E723" t="str">
            <v>OTHER FINANCIAL INSTITUTIONS</v>
          </cell>
        </row>
        <row r="724">
          <cell r="A724" t="str">
            <v>500702</v>
          </cell>
          <cell r="B724" t="str">
            <v>*KEY_ERR</v>
          </cell>
          <cell r="D724" t="str">
            <v>*KEY_ERR</v>
          </cell>
          <cell r="E724" t="str">
            <v>*KEY_ERR</v>
          </cell>
        </row>
        <row r="725">
          <cell r="A725" t="str">
            <v>500703</v>
          </cell>
          <cell r="B725" t="str">
            <v>JR DICKINSON &amp; SONS (PTY) LTD</v>
          </cell>
          <cell r="C725" t="str">
            <v>F</v>
          </cell>
          <cell r="D725" t="str">
            <v>SOUTH AFRICA</v>
          </cell>
          <cell r="E725" t="str">
            <v>OTHER FINANCIAL INSTITUTIONS</v>
          </cell>
        </row>
        <row r="726">
          <cell r="A726" t="str">
            <v>500704</v>
          </cell>
          <cell r="B726" t="str">
            <v>DWM INVESTMENTS LIMITED</v>
          </cell>
          <cell r="C726" t="str">
            <v>GBC1</v>
          </cell>
          <cell r="D726" t="str">
            <v>MAURITIUS</v>
          </cell>
          <cell r="E726" t="str">
            <v>OTHER FINANCIAL INSTITUTIONS</v>
          </cell>
        </row>
        <row r="727">
          <cell r="A727" t="str">
            <v>500705</v>
          </cell>
          <cell r="B727" t="str">
            <v>*KEY_ERR</v>
          </cell>
          <cell r="D727" t="str">
            <v>*KEY_ERR</v>
          </cell>
          <cell r="E727" t="str">
            <v>*KEY_ERR</v>
          </cell>
        </row>
        <row r="728">
          <cell r="A728" t="str">
            <v>500706</v>
          </cell>
          <cell r="B728" t="str">
            <v>*KEY_ERR</v>
          </cell>
          <cell r="D728" t="str">
            <v>*KEY_ERR</v>
          </cell>
          <cell r="E728" t="str">
            <v>*KEY_ERR</v>
          </cell>
        </row>
        <row r="729">
          <cell r="A729" t="str">
            <v>500707</v>
          </cell>
          <cell r="B729" t="str">
            <v>QUADRANT PORTFOLIO SERVICES LT</v>
          </cell>
          <cell r="C729" t="str">
            <v>GBC2</v>
          </cell>
          <cell r="D729" t="str">
            <v>MAURITIUS</v>
          </cell>
          <cell r="E729" t="str">
            <v>OTHER FINANCIAL INSTITUTIONS</v>
          </cell>
        </row>
        <row r="730">
          <cell r="A730" t="str">
            <v>500708</v>
          </cell>
          <cell r="B730" t="str">
            <v>CATHAY CAPITAL COMPANY LTD</v>
          </cell>
          <cell r="C730" t="str">
            <v>GBC1</v>
          </cell>
          <cell r="D730" t="str">
            <v>MAURITIUS</v>
          </cell>
          <cell r="E730" t="str">
            <v>OTHER FINANCIAL INSTITUTIONS</v>
          </cell>
        </row>
        <row r="731">
          <cell r="A731" t="str">
            <v>500709</v>
          </cell>
          <cell r="B731" t="str">
            <v>CATHAY ASSET MGT COMPANY LTD</v>
          </cell>
          <cell r="C731" t="str">
            <v>GBC1</v>
          </cell>
          <cell r="D731" t="str">
            <v>MAURITIUS</v>
          </cell>
          <cell r="E731" t="str">
            <v>OTHER FINANCIAL INSTITUTIONS</v>
          </cell>
        </row>
        <row r="732">
          <cell r="A732" t="str">
            <v>500710</v>
          </cell>
          <cell r="B732" t="str">
            <v>CENTURY RESORTS LTD</v>
          </cell>
          <cell r="C732" t="str">
            <v>GBC1</v>
          </cell>
          <cell r="D732" t="str">
            <v>MAURITIUS</v>
          </cell>
          <cell r="E732" t="str">
            <v>OTHER FINANCIAL INSTITUTIONS</v>
          </cell>
        </row>
        <row r="733">
          <cell r="A733" t="str">
            <v>500711</v>
          </cell>
          <cell r="B733" t="str">
            <v>*KEY_ERR</v>
          </cell>
          <cell r="D733" t="str">
            <v>*KEY_ERR</v>
          </cell>
          <cell r="E733" t="str">
            <v>*KEY_ERR</v>
          </cell>
        </row>
        <row r="734">
          <cell r="A734" t="str">
            <v>500712</v>
          </cell>
          <cell r="B734" t="str">
            <v>*KEY_ERR</v>
          </cell>
          <cell r="D734" t="str">
            <v>*KEY_ERR</v>
          </cell>
          <cell r="E734" t="str">
            <v>*KEY_ERR</v>
          </cell>
        </row>
        <row r="735">
          <cell r="A735" t="str">
            <v>500713</v>
          </cell>
          <cell r="B735" t="str">
            <v>CASITA LIMITED</v>
          </cell>
          <cell r="C735" t="str">
            <v>F</v>
          </cell>
          <cell r="D735" t="str">
            <v>BRITISH VIRGIN ISLANDS</v>
          </cell>
          <cell r="E735" t="str">
            <v>OTHER FINANCIAL INSTITUTIONS</v>
          </cell>
        </row>
        <row r="736">
          <cell r="A736" t="str">
            <v>500714</v>
          </cell>
          <cell r="B736" t="str">
            <v>STERLING WATERFORD HOLDINGS</v>
          </cell>
          <cell r="C736" t="str">
            <v>GBC2</v>
          </cell>
          <cell r="D736" t="str">
            <v>MAURITIUS</v>
          </cell>
          <cell r="E736" t="str">
            <v>OTHER FINANCIAL INSTITUTIONS</v>
          </cell>
        </row>
        <row r="737">
          <cell r="A737" t="str">
            <v>500715</v>
          </cell>
          <cell r="B737" t="str">
            <v>MR &amp; MRS RIAZ DJOUMALILA</v>
          </cell>
          <cell r="C737" t="str">
            <v>P</v>
          </cell>
          <cell r="D737" t="str">
            <v>MADAGASCAR</v>
          </cell>
          <cell r="E737" t="str">
            <v>OTHER ADVANCES</v>
          </cell>
        </row>
        <row r="738">
          <cell r="A738" t="str">
            <v>500716</v>
          </cell>
          <cell r="B738" t="str">
            <v>MR TIMOTHY &amp; MRS SARAH TAYLOR</v>
          </cell>
          <cell r="C738" t="str">
            <v>P</v>
          </cell>
          <cell r="D738" t="str">
            <v>MAURITIUS</v>
          </cell>
          <cell r="E738" t="str">
            <v>OTHER ADVANCES</v>
          </cell>
        </row>
        <row r="739">
          <cell r="A739" t="str">
            <v>500717</v>
          </cell>
          <cell r="B739" t="str">
            <v>MR ASHRAF RAMTOOLA</v>
          </cell>
          <cell r="C739" t="str">
            <v>P</v>
          </cell>
          <cell r="D739" t="str">
            <v>MAURITIUS</v>
          </cell>
          <cell r="E739" t="str">
            <v>OTHER FINANCIAL INSTITUTIONS</v>
          </cell>
        </row>
        <row r="740">
          <cell r="A740" t="str">
            <v>500718</v>
          </cell>
          <cell r="B740" t="str">
            <v>FRANK CALANDRA INC OF MTIUS</v>
          </cell>
          <cell r="C740" t="str">
            <v>GBC1</v>
          </cell>
          <cell r="D740" t="str">
            <v>MAURITIUS</v>
          </cell>
          <cell r="E740" t="str">
            <v>OTHER FINANCIAL INSTITUTIONS</v>
          </cell>
        </row>
        <row r="741">
          <cell r="A741" t="str">
            <v>500719</v>
          </cell>
          <cell r="B741" t="str">
            <v>TADPOLE INTERNATIONAL</v>
          </cell>
          <cell r="C741" t="str">
            <v>GBC2</v>
          </cell>
          <cell r="D741" t="str">
            <v>MAURITIUS</v>
          </cell>
          <cell r="E741" t="str">
            <v>OTHER FINANCIAL INSTITUTIONS</v>
          </cell>
        </row>
        <row r="742">
          <cell r="A742" t="str">
            <v>500720</v>
          </cell>
          <cell r="B742" t="str">
            <v>*KEY_ERR</v>
          </cell>
          <cell r="D742" t="str">
            <v>*KEY_ERR</v>
          </cell>
          <cell r="E742" t="str">
            <v>*KEY_ERR</v>
          </cell>
        </row>
        <row r="743">
          <cell r="A743" t="str">
            <v>500721</v>
          </cell>
          <cell r="B743" t="str">
            <v>*KEY_ERR</v>
          </cell>
          <cell r="D743" t="str">
            <v>*KEY_ERR</v>
          </cell>
          <cell r="E743" t="str">
            <v>*KEY_ERR</v>
          </cell>
        </row>
        <row r="744">
          <cell r="A744" t="str">
            <v>500722</v>
          </cell>
          <cell r="B744" t="str">
            <v>BATU MERAH LTD</v>
          </cell>
          <cell r="C744" t="str">
            <v>GBC2</v>
          </cell>
          <cell r="D744" t="str">
            <v>MAURITIUS</v>
          </cell>
          <cell r="E744" t="str">
            <v>OTHER FINANCIAL INSTITUTIONS</v>
          </cell>
        </row>
        <row r="745">
          <cell r="A745" t="str">
            <v>500723</v>
          </cell>
          <cell r="B745" t="str">
            <v>*KEY_ERR</v>
          </cell>
          <cell r="D745" t="str">
            <v>*KEY_ERR</v>
          </cell>
          <cell r="E745" t="str">
            <v>*KEY_ERR</v>
          </cell>
        </row>
        <row r="746">
          <cell r="A746" t="str">
            <v>500724</v>
          </cell>
          <cell r="B746" t="str">
            <v>LINEUP LTD</v>
          </cell>
          <cell r="C746" t="str">
            <v>GBC2</v>
          </cell>
          <cell r="D746" t="str">
            <v>MAURITIUS</v>
          </cell>
          <cell r="E746" t="str">
            <v>OTHER FINANCIAL INSTITUTIONS</v>
          </cell>
        </row>
        <row r="747">
          <cell r="A747" t="str">
            <v>500725</v>
          </cell>
          <cell r="B747" t="str">
            <v>*KEY_ERR</v>
          </cell>
          <cell r="D747" t="str">
            <v>*KEY_ERR</v>
          </cell>
          <cell r="E747" t="str">
            <v>*KEY_ERR</v>
          </cell>
        </row>
        <row r="748">
          <cell r="A748" t="str">
            <v>500726</v>
          </cell>
          <cell r="B748" t="str">
            <v>HWIC ASIA FUND CLASS E</v>
          </cell>
          <cell r="C748" t="str">
            <v>GBC1</v>
          </cell>
          <cell r="D748" t="str">
            <v>MAURITIUS</v>
          </cell>
          <cell r="E748" t="str">
            <v>OTHER FINANCIAL INSTITUTIONS</v>
          </cell>
        </row>
        <row r="749">
          <cell r="A749" t="str">
            <v>500727</v>
          </cell>
          <cell r="B749" t="str">
            <v>NEW VERNON BHARAT LIMITED</v>
          </cell>
          <cell r="C749" t="str">
            <v>GBC1</v>
          </cell>
          <cell r="D749" t="str">
            <v>MAURITIUS</v>
          </cell>
          <cell r="E749" t="str">
            <v>OTHER FINANCIAL INSTITUTIONS</v>
          </cell>
        </row>
        <row r="750">
          <cell r="A750" t="str">
            <v>500728</v>
          </cell>
          <cell r="B750" t="str">
            <v>NEW VERNON INDIA LIMITED</v>
          </cell>
          <cell r="C750" t="str">
            <v>GBC1</v>
          </cell>
          <cell r="D750" t="str">
            <v>MAURITIUS</v>
          </cell>
          <cell r="E750" t="str">
            <v>OTHER FINANCIAL INSTITUTIONS</v>
          </cell>
        </row>
        <row r="751">
          <cell r="A751" t="str">
            <v>500729</v>
          </cell>
          <cell r="B751" t="str">
            <v>PRU INDIA EQUITY OPEN LIMITED</v>
          </cell>
          <cell r="C751" t="str">
            <v>GBC1</v>
          </cell>
          <cell r="D751" t="str">
            <v>MAURITIUS</v>
          </cell>
          <cell r="E751" t="str">
            <v>OTHER FINANCIAL INSTITUTIONS</v>
          </cell>
        </row>
        <row r="752">
          <cell r="A752" t="str">
            <v>500730</v>
          </cell>
          <cell r="B752" t="str">
            <v>BGK INVESTMENTS LTD</v>
          </cell>
          <cell r="C752" t="str">
            <v>GBC1</v>
          </cell>
          <cell r="D752" t="str">
            <v>MAURITIUS</v>
          </cell>
          <cell r="E752" t="str">
            <v>OTHER FINANCIAL INSTITUTIONS</v>
          </cell>
        </row>
        <row r="753">
          <cell r="A753" t="str">
            <v>500731</v>
          </cell>
          <cell r="B753" t="str">
            <v>MR LANCE BRENTON POOLEY</v>
          </cell>
          <cell r="C753" t="str">
            <v>P</v>
          </cell>
          <cell r="D753" t="str">
            <v>SOUTH AFRICA</v>
          </cell>
          <cell r="E753" t="str">
            <v>OTHER FINANCIAL INSTITUTIONS</v>
          </cell>
        </row>
        <row r="754">
          <cell r="A754" t="str">
            <v>500732</v>
          </cell>
          <cell r="B754" t="str">
            <v>CORSAIR HOLDINGS INC</v>
          </cell>
          <cell r="C754" t="str">
            <v>F</v>
          </cell>
          <cell r="D754" t="str">
            <v>MAURITIUS</v>
          </cell>
          <cell r="E754" t="str">
            <v>OTHER FINANCIAL INSTITUTIONS</v>
          </cell>
        </row>
        <row r="755">
          <cell r="A755" t="str">
            <v>500733</v>
          </cell>
          <cell r="B755" t="str">
            <v>*KEY_ERR</v>
          </cell>
          <cell r="D755" t="str">
            <v>*KEY_ERR</v>
          </cell>
          <cell r="E755" t="str">
            <v>*KEY_ERR</v>
          </cell>
        </row>
        <row r="756">
          <cell r="A756" t="str">
            <v>500734</v>
          </cell>
          <cell r="B756" t="str">
            <v>*KEY_ERR</v>
          </cell>
          <cell r="D756" t="str">
            <v>*KEY_ERR</v>
          </cell>
          <cell r="E756" t="str">
            <v>*KEY_ERR</v>
          </cell>
        </row>
        <row r="757">
          <cell r="A757" t="str">
            <v>500735</v>
          </cell>
          <cell r="B757" t="str">
            <v>OWLEY LIMITED</v>
          </cell>
          <cell r="C757" t="str">
            <v>GBC2</v>
          </cell>
          <cell r="D757" t="str">
            <v>MAURITIUS</v>
          </cell>
          <cell r="E757" t="str">
            <v>OTHER FINANCIAL INSTITUTIONS</v>
          </cell>
        </row>
        <row r="758">
          <cell r="A758" t="str">
            <v>500736</v>
          </cell>
          <cell r="B758" t="str">
            <v>MENT-AFRIQUE MEDICALE LLC</v>
          </cell>
          <cell r="C758" t="str">
            <v>F</v>
          </cell>
          <cell r="D758" t="str">
            <v>UNITED STATES OF AMERICA</v>
          </cell>
          <cell r="E758" t="str">
            <v>OTHER FINANCIAL INSTITUTIONS</v>
          </cell>
        </row>
        <row r="759">
          <cell r="A759" t="str">
            <v>500737</v>
          </cell>
          <cell r="B759" t="str">
            <v>MENT-AFRIQUE MEDICALE LIMITED</v>
          </cell>
          <cell r="C759" t="str">
            <v>GBC2</v>
          </cell>
          <cell r="D759" t="str">
            <v>MAURITIUS</v>
          </cell>
          <cell r="E759" t="str">
            <v>OTHER FINANCIAL INSTITUTIONS</v>
          </cell>
        </row>
        <row r="760">
          <cell r="A760" t="str">
            <v>500738</v>
          </cell>
          <cell r="B760" t="str">
            <v>DELOITTE &amp; TOUCHE M HOLDING</v>
          </cell>
          <cell r="C760" t="str">
            <v>GBC1</v>
          </cell>
          <cell r="D760" t="str">
            <v>MAURITIUS</v>
          </cell>
          <cell r="E760" t="str">
            <v>OTHER FINANCIAL INSTITUTIONS</v>
          </cell>
        </row>
        <row r="761">
          <cell r="A761" t="str">
            <v>500739</v>
          </cell>
          <cell r="B761" t="str">
            <v>*KEY_ERR</v>
          </cell>
          <cell r="D761" t="str">
            <v>*KEY_ERR</v>
          </cell>
          <cell r="E761" t="str">
            <v>*KEY_ERR</v>
          </cell>
        </row>
        <row r="762">
          <cell r="A762" t="str">
            <v>500740</v>
          </cell>
          <cell r="B762" t="str">
            <v>DELOITTE TAX MTIUS HOLDING</v>
          </cell>
          <cell r="C762" t="str">
            <v>GBC1</v>
          </cell>
          <cell r="D762" t="str">
            <v>MAURITIUS</v>
          </cell>
          <cell r="E762" t="str">
            <v>OTHER FINANCIAL INSTITUTIONS</v>
          </cell>
        </row>
        <row r="763">
          <cell r="A763" t="str">
            <v>500741</v>
          </cell>
          <cell r="B763" t="str">
            <v>*KEY_ERR</v>
          </cell>
          <cell r="D763" t="str">
            <v>*KEY_ERR</v>
          </cell>
          <cell r="E763" t="str">
            <v>*KEY_ERR</v>
          </cell>
        </row>
        <row r="764">
          <cell r="A764" t="str">
            <v>500742</v>
          </cell>
          <cell r="B764" t="str">
            <v>DELOITTE SERVICES M HOLDING</v>
          </cell>
          <cell r="C764" t="str">
            <v>GBC1</v>
          </cell>
          <cell r="D764" t="str">
            <v>MAURITIUS</v>
          </cell>
          <cell r="E764" t="str">
            <v>OTHER FINANCIAL INSTITUTIONS</v>
          </cell>
        </row>
        <row r="765">
          <cell r="A765" t="str">
            <v>500743</v>
          </cell>
          <cell r="B765" t="str">
            <v>*KEY_ERR</v>
          </cell>
          <cell r="D765" t="str">
            <v>*KEY_ERR</v>
          </cell>
          <cell r="E765" t="str">
            <v>*KEY_ERR</v>
          </cell>
        </row>
        <row r="766">
          <cell r="A766" t="str">
            <v>500744</v>
          </cell>
          <cell r="B766" t="str">
            <v>*KEY_ERR</v>
          </cell>
          <cell r="D766" t="str">
            <v>*KEY_ERR</v>
          </cell>
          <cell r="E766" t="str">
            <v>*KEY_ERR</v>
          </cell>
        </row>
        <row r="767">
          <cell r="A767" t="str">
            <v>500745</v>
          </cell>
          <cell r="B767" t="str">
            <v>MR MICHAEL GORDON TOD</v>
          </cell>
          <cell r="C767" t="str">
            <v>P</v>
          </cell>
          <cell r="D767" t="str">
            <v>SOUTH AFRICA</v>
          </cell>
          <cell r="E767" t="str">
            <v>OTHER ADVANCES</v>
          </cell>
        </row>
        <row r="768">
          <cell r="A768" t="str">
            <v>500746</v>
          </cell>
          <cell r="B768" t="str">
            <v>MIC 16 LIMITED</v>
          </cell>
          <cell r="C768" t="str">
            <v>GBC2</v>
          </cell>
          <cell r="D768" t="str">
            <v>MAURITIUS</v>
          </cell>
          <cell r="E768" t="str">
            <v>OTHER FINANCIAL INSTITUTIONS</v>
          </cell>
        </row>
        <row r="769">
          <cell r="A769" t="str">
            <v>500747</v>
          </cell>
          <cell r="B769" t="str">
            <v>*KEY_ERR</v>
          </cell>
          <cell r="D769" t="str">
            <v>*KEY_ERR</v>
          </cell>
          <cell r="E769" t="str">
            <v>*KEY_ERR</v>
          </cell>
        </row>
        <row r="770">
          <cell r="A770" t="str">
            <v>500748</v>
          </cell>
          <cell r="B770" t="str">
            <v>NELSON STUD WELDING HOLDINGS</v>
          </cell>
          <cell r="C770" t="str">
            <v>GBC1</v>
          </cell>
          <cell r="D770" t="str">
            <v>MAURITIUS</v>
          </cell>
          <cell r="E770" t="str">
            <v>OTHER FINANCIAL INSTITUTIONS</v>
          </cell>
        </row>
        <row r="771">
          <cell r="A771" t="str">
            <v>500749</v>
          </cell>
          <cell r="B771" t="str">
            <v>MATTERHORN VENTURES/SC INDIA</v>
          </cell>
          <cell r="C771" t="str">
            <v>GBC1</v>
          </cell>
          <cell r="D771" t="str">
            <v>MAURITIUS</v>
          </cell>
          <cell r="E771" t="str">
            <v>OTHER FINANCIAL INSTITUTIONS</v>
          </cell>
        </row>
        <row r="772">
          <cell r="A772" t="str">
            <v>500750</v>
          </cell>
          <cell r="B772" t="str">
            <v>GLOBAL T.S.L INTERNATIONAL LTD</v>
          </cell>
          <cell r="C772" t="str">
            <v>GBC2</v>
          </cell>
          <cell r="D772" t="str">
            <v>MAURITIUS</v>
          </cell>
          <cell r="E772" t="str">
            <v>OTHER FINANCIAL INSTITUTIONS</v>
          </cell>
        </row>
        <row r="773">
          <cell r="A773" t="str">
            <v>500751</v>
          </cell>
          <cell r="B773" t="str">
            <v>INTEL CAPITAL (MAURITIUS), LTD</v>
          </cell>
          <cell r="C773" t="str">
            <v>gbc1</v>
          </cell>
          <cell r="D773" t="str">
            <v>MAURITIUS</v>
          </cell>
          <cell r="E773" t="str">
            <v>OTHER FINANCIAL INSTITUTIONS</v>
          </cell>
        </row>
        <row r="774">
          <cell r="A774" t="str">
            <v>500752</v>
          </cell>
          <cell r="B774" t="str">
            <v>SANOVI TECHNOLOGIES</v>
          </cell>
          <cell r="C774" t="str">
            <v>GBC1</v>
          </cell>
          <cell r="D774" t="str">
            <v>MAURITIUS</v>
          </cell>
          <cell r="E774" t="str">
            <v>OTHER FINANCIAL INSTITUTIONS</v>
          </cell>
        </row>
        <row r="775">
          <cell r="A775" t="str">
            <v>500753</v>
          </cell>
          <cell r="B775" t="str">
            <v>*KEY_ERR</v>
          </cell>
          <cell r="D775" t="str">
            <v>*KEY_ERR</v>
          </cell>
          <cell r="E775" t="str">
            <v>*KEY_ERR</v>
          </cell>
        </row>
        <row r="776">
          <cell r="A776" t="str">
            <v>500754</v>
          </cell>
          <cell r="B776" t="str">
            <v>STEWARDS FINANCIAL CUSTODIANS</v>
          </cell>
          <cell r="C776" t="str">
            <v>F</v>
          </cell>
          <cell r="D776" t="str">
            <v>SOUTH AFRICA</v>
          </cell>
          <cell r="E776" t="str">
            <v>OTHER FINANCIAL INSTITUTIONS</v>
          </cell>
        </row>
        <row r="777">
          <cell r="A777" t="str">
            <v>500755</v>
          </cell>
          <cell r="B777" t="str">
            <v>COLN LIMITED</v>
          </cell>
          <cell r="C777" t="str">
            <v>GBC1</v>
          </cell>
          <cell r="D777" t="str">
            <v>MAURITIUS</v>
          </cell>
          <cell r="E777" t="str">
            <v>OTHER FINANCIAL INSTITUTIONS</v>
          </cell>
        </row>
        <row r="778">
          <cell r="A778" t="str">
            <v>500756</v>
          </cell>
          <cell r="B778" t="str">
            <v>AFRICAN INFRAS. STAR COMM LTD</v>
          </cell>
          <cell r="C778" t="str">
            <v>GBC2</v>
          </cell>
          <cell r="D778" t="str">
            <v>MAURITIUS</v>
          </cell>
          <cell r="E778" t="str">
            <v>OTHER FINANCIAL INSTITUTIONS</v>
          </cell>
        </row>
        <row r="779">
          <cell r="A779" t="str">
            <v>500757</v>
          </cell>
          <cell r="B779" t="str">
            <v>SYNNEX MAURITIUS LIMITED</v>
          </cell>
          <cell r="C779" t="str">
            <v>GBC1</v>
          </cell>
          <cell r="D779" t="str">
            <v>MAURITIUS</v>
          </cell>
          <cell r="E779" t="str">
            <v>OTHER FINANCIAL INSTITUTIONS</v>
          </cell>
        </row>
        <row r="780">
          <cell r="A780" t="str">
            <v>500758</v>
          </cell>
          <cell r="B780" t="str">
            <v>AVON ASIA HOLDINGS COMPANY</v>
          </cell>
          <cell r="C780" t="str">
            <v>GBC1</v>
          </cell>
          <cell r="D780" t="str">
            <v>MAURITIUS</v>
          </cell>
          <cell r="E780" t="str">
            <v>OTHER FINANCIAL INSTITUTIONS</v>
          </cell>
        </row>
        <row r="781">
          <cell r="A781" t="str">
            <v>500759</v>
          </cell>
          <cell r="B781" t="str">
            <v>*KEY_ERR</v>
          </cell>
          <cell r="D781" t="str">
            <v>*KEY_ERR</v>
          </cell>
          <cell r="E781" t="str">
            <v>*KEY_ERR</v>
          </cell>
        </row>
        <row r="782">
          <cell r="A782" t="str">
            <v>500760</v>
          </cell>
          <cell r="B782" t="str">
            <v>*KEY_ERR</v>
          </cell>
          <cell r="D782" t="str">
            <v>*KEY_ERR</v>
          </cell>
          <cell r="E782" t="str">
            <v>*KEY_ERR</v>
          </cell>
        </row>
        <row r="783">
          <cell r="A783" t="str">
            <v>500761</v>
          </cell>
          <cell r="B783" t="str">
            <v>*KEY_ERR</v>
          </cell>
          <cell r="D783" t="str">
            <v>*KEY_ERR</v>
          </cell>
          <cell r="E783" t="str">
            <v>*KEY_ERR</v>
          </cell>
        </row>
        <row r="784">
          <cell r="A784" t="str">
            <v>500762</v>
          </cell>
          <cell r="B784" t="str">
            <v>*KEY_ERR</v>
          </cell>
          <cell r="D784" t="str">
            <v>*KEY_ERR</v>
          </cell>
          <cell r="E784" t="str">
            <v>*KEY_ERR</v>
          </cell>
        </row>
        <row r="785">
          <cell r="A785" t="str">
            <v>500763</v>
          </cell>
          <cell r="B785" t="str">
            <v>*KEY_ERR</v>
          </cell>
          <cell r="D785" t="str">
            <v>*KEY_ERR</v>
          </cell>
          <cell r="E785" t="str">
            <v>*KEY_ERR</v>
          </cell>
        </row>
        <row r="786">
          <cell r="A786" t="str">
            <v>500764</v>
          </cell>
          <cell r="B786" t="str">
            <v>MVC VI FVCI LTD</v>
          </cell>
          <cell r="C786" t="str">
            <v>GBC1</v>
          </cell>
          <cell r="D786" t="str">
            <v>MAURITIUS</v>
          </cell>
          <cell r="E786" t="str">
            <v>OTHER FINANCIAL INSTITUTIONS</v>
          </cell>
        </row>
        <row r="787">
          <cell r="A787" t="str">
            <v>500765</v>
          </cell>
          <cell r="B787" t="str">
            <v>GROFIN EAST AFRICA</v>
          </cell>
          <cell r="C787" t="str">
            <v>GBC2</v>
          </cell>
          <cell r="D787" t="str">
            <v>MAURITIUS</v>
          </cell>
          <cell r="E787" t="str">
            <v>OTHER FINANCIAL INSTITUTIONS</v>
          </cell>
        </row>
        <row r="788">
          <cell r="A788" t="str">
            <v>500766</v>
          </cell>
          <cell r="B788" t="str">
            <v>MATTERHORN VENTURES/LIVERPOOL</v>
          </cell>
          <cell r="C788" t="str">
            <v>GBC1</v>
          </cell>
          <cell r="D788" t="str">
            <v>MAURITIUS</v>
          </cell>
          <cell r="E788" t="str">
            <v>OTHER FINANCIAL INSTITUTIONS</v>
          </cell>
        </row>
        <row r="789">
          <cell r="A789" t="str">
            <v>500767</v>
          </cell>
          <cell r="B789" t="str">
            <v>S W CCN SPV 2 -SUSPENSE ACC</v>
          </cell>
          <cell r="C789" t="str">
            <v>GBC1</v>
          </cell>
          <cell r="D789" t="str">
            <v>MAURITIUS</v>
          </cell>
          <cell r="E789" t="str">
            <v>OTHER FINANCIAL INSTITUTIONS</v>
          </cell>
        </row>
        <row r="790">
          <cell r="A790" t="str">
            <v>500768</v>
          </cell>
          <cell r="B790" t="str">
            <v>TOMAS HOPMAN LIMITED</v>
          </cell>
          <cell r="C790" t="str">
            <v>GBC2</v>
          </cell>
          <cell r="D790" t="str">
            <v>MAURITIUS</v>
          </cell>
          <cell r="E790" t="str">
            <v>OTHER FINANCIAL INSTITUTIONS</v>
          </cell>
        </row>
        <row r="791">
          <cell r="A791" t="str">
            <v>500769</v>
          </cell>
          <cell r="B791" t="str">
            <v>PETTERS (MAURITIUS I) LIMITED</v>
          </cell>
          <cell r="C791" t="str">
            <v>GBC2</v>
          </cell>
          <cell r="D791" t="str">
            <v>MAURITIUS</v>
          </cell>
          <cell r="E791" t="str">
            <v>OTHER FINANCIAL INSTITUTIONS</v>
          </cell>
        </row>
        <row r="792">
          <cell r="A792" t="str">
            <v>500770</v>
          </cell>
          <cell r="B792" t="str">
            <v>PETTERS (MAURITIUS II) LIMITED</v>
          </cell>
          <cell r="C792" t="str">
            <v>GBC2</v>
          </cell>
          <cell r="D792" t="str">
            <v>MAURITIUS</v>
          </cell>
          <cell r="E792" t="str">
            <v>OTHER FINANCIAL INSTITUTIONS</v>
          </cell>
        </row>
        <row r="793">
          <cell r="A793" t="str">
            <v>500771</v>
          </cell>
          <cell r="B793" t="str">
            <v>PETTERS (MAURITIUS III) LTD</v>
          </cell>
          <cell r="C793" t="str">
            <v>GBC2</v>
          </cell>
          <cell r="D793" t="str">
            <v>MAURITIUS</v>
          </cell>
          <cell r="E793" t="str">
            <v>OTHER FINANCIAL INSTITUTIONS</v>
          </cell>
        </row>
        <row r="794">
          <cell r="A794" t="str">
            <v>500772</v>
          </cell>
          <cell r="B794" t="str">
            <v>*KEY_ERR</v>
          </cell>
          <cell r="D794" t="str">
            <v>*KEY_ERR</v>
          </cell>
          <cell r="E794" t="str">
            <v>*KEY_ERR</v>
          </cell>
        </row>
        <row r="795">
          <cell r="A795" t="str">
            <v>500773</v>
          </cell>
          <cell r="B795" t="str">
            <v>IP HOLDINGS (MAURITIUS) LTD</v>
          </cell>
          <cell r="C795" t="str">
            <v>GBC1</v>
          </cell>
          <cell r="D795" t="str">
            <v>MAURITIUS</v>
          </cell>
          <cell r="E795" t="str">
            <v>OTHER FINANCIAL INSTITUTIONS</v>
          </cell>
        </row>
        <row r="796">
          <cell r="A796" t="str">
            <v>500774</v>
          </cell>
          <cell r="B796" t="str">
            <v>CAPSEC INVESTMENTS LTD</v>
          </cell>
          <cell r="C796" t="str">
            <v>GBC2</v>
          </cell>
          <cell r="D796" t="str">
            <v>MAURITIUS</v>
          </cell>
          <cell r="E796" t="str">
            <v>OTHER FINANCIAL INSTITUTIONS</v>
          </cell>
        </row>
        <row r="797">
          <cell r="A797" t="str">
            <v>500775</v>
          </cell>
          <cell r="B797" t="str">
            <v>SW ENVIRONMENTAL TRADING</v>
          </cell>
          <cell r="C797" t="str">
            <v>GBC2</v>
          </cell>
          <cell r="D797" t="str">
            <v>MAURITIUS</v>
          </cell>
          <cell r="E797" t="str">
            <v>OTHER FINANCIAL INSTITUTIONS</v>
          </cell>
        </row>
        <row r="798">
          <cell r="A798" t="str">
            <v>500776</v>
          </cell>
          <cell r="B798" t="str">
            <v>CLAS INVESTMENT HOLDING</v>
          </cell>
          <cell r="C798" t="str">
            <v>GBC2</v>
          </cell>
          <cell r="D798" t="str">
            <v>MAURITIUS</v>
          </cell>
          <cell r="E798" t="str">
            <v>OTHER FINANCIAL INSTITUTIONS</v>
          </cell>
        </row>
        <row r="799">
          <cell r="A799" t="str">
            <v>500777</v>
          </cell>
          <cell r="B799" t="str">
            <v>THE DRAGON TRUST</v>
          </cell>
          <cell r="C799" t="str">
            <v>OT</v>
          </cell>
          <cell r="D799" t="str">
            <v>MAURITIUS</v>
          </cell>
          <cell r="E799" t="str">
            <v>OTHER FINANCIAL INSTITUTIONS</v>
          </cell>
        </row>
        <row r="800">
          <cell r="A800" t="str">
            <v>500778</v>
          </cell>
          <cell r="B800" t="str">
            <v>SUCCESS CHIP LTD</v>
          </cell>
          <cell r="C800" t="str">
            <v>F</v>
          </cell>
          <cell r="D800" t="str">
            <v>SINGAPORE</v>
          </cell>
          <cell r="E800" t="str">
            <v>OTHER FINANCIAL INSTITUTIONS</v>
          </cell>
        </row>
        <row r="801">
          <cell r="A801" t="str">
            <v>500780</v>
          </cell>
          <cell r="B801" t="str">
            <v>THE BLUE MOON TRUST</v>
          </cell>
          <cell r="C801" t="str">
            <v>OT</v>
          </cell>
          <cell r="D801" t="str">
            <v>MAURITIUS</v>
          </cell>
          <cell r="E801" t="str">
            <v>OTHER FINANCIAL INSTITUTIONS</v>
          </cell>
        </row>
        <row r="802">
          <cell r="A802" t="str">
            <v>500783</v>
          </cell>
          <cell r="B802" t="str">
            <v>TSS CONSULTANTS LTD</v>
          </cell>
          <cell r="C802" t="str">
            <v>GBC2</v>
          </cell>
          <cell r="D802" t="str">
            <v>MAURITIUS</v>
          </cell>
          <cell r="E802" t="str">
            <v>OTHER FINANCIAL INSTITUTIONS</v>
          </cell>
        </row>
        <row r="803">
          <cell r="A803" t="str">
            <v>500784</v>
          </cell>
          <cell r="B803" t="str">
            <v>MATTERHORN VENTURES/ LINKWOOD</v>
          </cell>
          <cell r="C803" t="str">
            <v>GBC1</v>
          </cell>
          <cell r="D803" t="str">
            <v>MAURITIUS</v>
          </cell>
          <cell r="E803" t="str">
            <v>OTHER FINANCIAL INSTITUTIONS</v>
          </cell>
        </row>
        <row r="804">
          <cell r="A804" t="str">
            <v>500785</v>
          </cell>
          <cell r="B804" t="str">
            <v>TRANSPORTATION,INFRASTRUCTURE</v>
          </cell>
          <cell r="C804" t="str">
            <v>GBC2</v>
          </cell>
          <cell r="D804" t="str">
            <v>MAURITIUS</v>
          </cell>
          <cell r="E804" t="str">
            <v>OTHER FINANCIAL INSTITUTIONS</v>
          </cell>
        </row>
        <row r="805">
          <cell r="A805" t="str">
            <v>500786</v>
          </cell>
          <cell r="B805" t="str">
            <v>*KEY_ERR</v>
          </cell>
          <cell r="D805" t="str">
            <v>*KEY_ERR</v>
          </cell>
          <cell r="E805" t="str">
            <v>*KEY_ERR</v>
          </cell>
        </row>
        <row r="806">
          <cell r="A806" t="str">
            <v>500787</v>
          </cell>
          <cell r="B806" t="str">
            <v>*KEY_ERR</v>
          </cell>
          <cell r="D806" t="str">
            <v>*KEY_ERR</v>
          </cell>
          <cell r="E806" t="str">
            <v>*KEY_ERR</v>
          </cell>
        </row>
        <row r="807">
          <cell r="A807" t="str">
            <v>500788</v>
          </cell>
          <cell r="B807" t="str">
            <v>THE LEVERAGE INDIA FUND LLC</v>
          </cell>
          <cell r="C807" t="str">
            <v>GBC1</v>
          </cell>
          <cell r="D807" t="str">
            <v>MAURITIUS</v>
          </cell>
          <cell r="E807" t="str">
            <v>OTHER FINANCIAL INSTITUTIONS</v>
          </cell>
        </row>
        <row r="808">
          <cell r="A808" t="str">
            <v>500789</v>
          </cell>
          <cell r="B808" t="str">
            <v>*KEY_ERR</v>
          </cell>
          <cell r="D808" t="str">
            <v>*KEY_ERR</v>
          </cell>
          <cell r="E808" t="str">
            <v>*KEY_ERR</v>
          </cell>
        </row>
        <row r="809">
          <cell r="A809" t="str">
            <v>500790</v>
          </cell>
          <cell r="B809" t="str">
            <v>YEOMAN 3-RIGHTS VALUE ASIA</v>
          </cell>
          <cell r="C809" t="str">
            <v>GBC1</v>
          </cell>
          <cell r="D809" t="str">
            <v>MAURITIUS</v>
          </cell>
          <cell r="E809" t="str">
            <v>OTHER FINANCIAL INSTITUTIONS</v>
          </cell>
        </row>
        <row r="810">
          <cell r="A810" t="str">
            <v>500791</v>
          </cell>
          <cell r="B810" t="str">
            <v>MR WILLIAM HENRY SALOMON</v>
          </cell>
          <cell r="C810" t="str">
            <v>P</v>
          </cell>
          <cell r="D810" t="str">
            <v>UNITED KINGDOM</v>
          </cell>
          <cell r="E810" t="str">
            <v>OTHER ADVANCES</v>
          </cell>
        </row>
        <row r="811">
          <cell r="A811" t="str">
            <v>500792</v>
          </cell>
          <cell r="B811" t="str">
            <v>*KEY_ERR</v>
          </cell>
          <cell r="D811" t="str">
            <v>*KEY_ERR</v>
          </cell>
          <cell r="E811" t="str">
            <v>*KEY_ERR</v>
          </cell>
        </row>
        <row r="812">
          <cell r="A812" t="str">
            <v>500793</v>
          </cell>
          <cell r="B812" t="str">
            <v>*KEY_ERR</v>
          </cell>
          <cell r="D812" t="str">
            <v>*KEY_ERR</v>
          </cell>
          <cell r="E812" t="str">
            <v>*KEY_ERR</v>
          </cell>
        </row>
        <row r="813">
          <cell r="A813" t="str">
            <v>500794</v>
          </cell>
          <cell r="B813" t="str">
            <v>*KEY_ERR</v>
          </cell>
          <cell r="D813" t="str">
            <v>*KEY_ERR</v>
          </cell>
          <cell r="E813" t="str">
            <v>*KEY_ERR</v>
          </cell>
        </row>
        <row r="814">
          <cell r="A814" t="str">
            <v>500795</v>
          </cell>
          <cell r="B814" t="str">
            <v>TORCELLO PRIVATE TRUST CO LTD</v>
          </cell>
          <cell r="C814" t="str">
            <v>GBC2</v>
          </cell>
          <cell r="D814" t="str">
            <v>MAURITIUS</v>
          </cell>
          <cell r="E814" t="str">
            <v>OTHER FINANCIAL INSTITUTIONS</v>
          </cell>
        </row>
        <row r="815">
          <cell r="A815" t="str">
            <v>500796</v>
          </cell>
          <cell r="B815" t="str">
            <v>IPC INTERNATIONAL PROCESS CO L</v>
          </cell>
          <cell r="C815" t="str">
            <v>GBC2</v>
          </cell>
          <cell r="D815" t="str">
            <v>MAURITIUS</v>
          </cell>
          <cell r="E815" t="str">
            <v>OTHER FINANCIAL INSTITUTIONS</v>
          </cell>
        </row>
        <row r="816">
          <cell r="A816" t="str">
            <v>500797</v>
          </cell>
          <cell r="B816" t="str">
            <v>*KEY_ERR</v>
          </cell>
          <cell r="D816" t="str">
            <v>*KEY_ERR</v>
          </cell>
          <cell r="E816" t="str">
            <v>*KEY_ERR</v>
          </cell>
        </row>
        <row r="817">
          <cell r="A817" t="str">
            <v>500798</v>
          </cell>
          <cell r="B817" t="str">
            <v>GABRIEL VENTURE PARTNERS (MTIU</v>
          </cell>
          <cell r="C817" t="str">
            <v>GBC1</v>
          </cell>
          <cell r="D817" t="str">
            <v>MAURITIUS</v>
          </cell>
          <cell r="E817" t="str">
            <v>OTHER FINANCIAL INSTITUTIONS</v>
          </cell>
        </row>
        <row r="818">
          <cell r="A818" t="str">
            <v>500799</v>
          </cell>
          <cell r="B818" t="str">
            <v>*KEY_ERR</v>
          </cell>
          <cell r="D818" t="str">
            <v>*KEY_ERR</v>
          </cell>
          <cell r="E818" t="str">
            <v>*KEY_ERR</v>
          </cell>
        </row>
        <row r="819">
          <cell r="A819" t="str">
            <v>500800</v>
          </cell>
          <cell r="B819" t="str">
            <v>THE BUSINESS ACCELERATION GRP</v>
          </cell>
          <cell r="C819" t="str">
            <v>GBC2</v>
          </cell>
          <cell r="D819" t="str">
            <v>MAURITIUS</v>
          </cell>
          <cell r="E819" t="str">
            <v>OTHER FINANCIAL INSTITUTIONS</v>
          </cell>
        </row>
        <row r="820">
          <cell r="A820" t="str">
            <v>500801</v>
          </cell>
          <cell r="B820" t="str">
            <v>FROGNAL HOLDINGS LIMITED</v>
          </cell>
          <cell r="C820" t="str">
            <v>gbc2</v>
          </cell>
          <cell r="D820" t="str">
            <v>MAURITIUS</v>
          </cell>
          <cell r="E820" t="str">
            <v>OTHER FINANCIAL INSTITUTIONS</v>
          </cell>
        </row>
        <row r="821">
          <cell r="A821" t="str">
            <v>500802</v>
          </cell>
          <cell r="B821" t="str">
            <v>ANEX MANAGEMENT SERVICES LTD</v>
          </cell>
          <cell r="C821" t="str">
            <v>M</v>
          </cell>
          <cell r="D821" t="str">
            <v>MAURITIUS</v>
          </cell>
          <cell r="E821" t="str">
            <v>OTHER FINANCIAL INSTITUTIONS</v>
          </cell>
        </row>
        <row r="822">
          <cell r="A822" t="str">
            <v>500803</v>
          </cell>
          <cell r="B822" t="str">
            <v>*KEY_ERR</v>
          </cell>
          <cell r="D822" t="str">
            <v>*KEY_ERR</v>
          </cell>
          <cell r="E822" t="str">
            <v>*KEY_ERR</v>
          </cell>
        </row>
        <row r="823">
          <cell r="A823" t="str">
            <v>500804</v>
          </cell>
          <cell r="B823" t="str">
            <v>FIN ANGLO INVESTMENT LIMITED</v>
          </cell>
          <cell r="C823" t="str">
            <v>GBC2</v>
          </cell>
          <cell r="D823" t="str">
            <v>MAURITIUS</v>
          </cell>
          <cell r="E823" t="str">
            <v>OTHER FINANCIAL INSTITUTIONS</v>
          </cell>
        </row>
        <row r="824">
          <cell r="A824" t="str">
            <v>500805</v>
          </cell>
          <cell r="B824" t="str">
            <v>*KEY_ERR</v>
          </cell>
          <cell r="D824" t="str">
            <v>*KEY_ERR</v>
          </cell>
          <cell r="E824" t="str">
            <v>*KEY_ERR</v>
          </cell>
        </row>
        <row r="825">
          <cell r="A825" t="str">
            <v>500806</v>
          </cell>
          <cell r="B825" t="str">
            <v>AVENUE ASIA MAURITIUS LTD</v>
          </cell>
          <cell r="C825" t="str">
            <v>GBC2</v>
          </cell>
          <cell r="D825" t="str">
            <v>MAURITIUS</v>
          </cell>
          <cell r="E825" t="str">
            <v>OTHER FINANCIAL INSTITUTIONS</v>
          </cell>
        </row>
        <row r="826">
          <cell r="A826" t="str">
            <v>500807</v>
          </cell>
          <cell r="B826" t="str">
            <v>STERLING WATERFORD CCN SPV 3</v>
          </cell>
          <cell r="C826" t="str">
            <v>GBC1</v>
          </cell>
          <cell r="D826" t="str">
            <v>MAURITIUS</v>
          </cell>
          <cell r="E826" t="str">
            <v>OTHER FINANCIAL INSTITUTIONS</v>
          </cell>
        </row>
        <row r="827">
          <cell r="A827" t="str">
            <v>500808</v>
          </cell>
          <cell r="B827" t="str">
            <v>*KEY_ERR</v>
          </cell>
          <cell r="D827" t="str">
            <v>*KEY_ERR</v>
          </cell>
          <cell r="E827" t="str">
            <v>*KEY_ERR</v>
          </cell>
        </row>
        <row r="828">
          <cell r="A828" t="str">
            <v>500809</v>
          </cell>
          <cell r="B828" t="str">
            <v>*KEY_ERR</v>
          </cell>
          <cell r="D828" t="str">
            <v>*KEY_ERR</v>
          </cell>
          <cell r="E828" t="str">
            <v>*KEY_ERR</v>
          </cell>
        </row>
        <row r="829">
          <cell r="A829" t="str">
            <v>500810</v>
          </cell>
          <cell r="B829" t="str">
            <v>PACIFIC SPINNER LIMITED</v>
          </cell>
          <cell r="C829" t="str">
            <v>GBC2</v>
          </cell>
          <cell r="D829" t="str">
            <v>MAURITIUS</v>
          </cell>
          <cell r="E829" t="str">
            <v>OTHER FINANCIAL INSTITUTIONS</v>
          </cell>
        </row>
        <row r="830">
          <cell r="A830" t="str">
            <v>500811</v>
          </cell>
          <cell r="B830" t="str">
            <v>*KEY_ERR</v>
          </cell>
          <cell r="D830" t="str">
            <v>*KEY_ERR</v>
          </cell>
          <cell r="E830" t="str">
            <v>*KEY_ERR</v>
          </cell>
        </row>
        <row r="831">
          <cell r="A831" t="str">
            <v>500812</v>
          </cell>
          <cell r="B831" t="str">
            <v>*KEY_ERR</v>
          </cell>
          <cell r="D831" t="str">
            <v>*KEY_ERR</v>
          </cell>
          <cell r="E831" t="str">
            <v>*KEY_ERR</v>
          </cell>
        </row>
        <row r="832">
          <cell r="A832" t="str">
            <v>500813</v>
          </cell>
          <cell r="B832" t="str">
            <v>PYLEWELL TECHNOLOGIES INC</v>
          </cell>
          <cell r="C832" t="str">
            <v>GBC2</v>
          </cell>
          <cell r="D832" t="str">
            <v>MAURITIUS</v>
          </cell>
          <cell r="E832" t="str">
            <v>OTHER FINANCIAL INSTITUTIONS</v>
          </cell>
        </row>
        <row r="833">
          <cell r="A833" t="str">
            <v>500814</v>
          </cell>
          <cell r="B833" t="str">
            <v>PILOT PROPERTY HOLDINGS LTD</v>
          </cell>
          <cell r="C833" t="str">
            <v>GBC1</v>
          </cell>
          <cell r="D833" t="str">
            <v>MAURITIUS</v>
          </cell>
          <cell r="E833" t="str">
            <v>OTHER FINANCIAL INSTITUTIONS</v>
          </cell>
        </row>
        <row r="834">
          <cell r="A834" t="str">
            <v>500815</v>
          </cell>
          <cell r="B834" t="str">
            <v>*KEY_ERR</v>
          </cell>
          <cell r="D834" t="str">
            <v>*KEY_ERR</v>
          </cell>
          <cell r="E834" t="str">
            <v>*KEY_ERR</v>
          </cell>
        </row>
        <row r="835">
          <cell r="A835" t="str">
            <v>500816</v>
          </cell>
          <cell r="B835" t="str">
            <v>LEADERGUARD SPOT FOREX</v>
          </cell>
          <cell r="C835" t="str">
            <v>GBC1</v>
          </cell>
          <cell r="D835" t="str">
            <v>MAURITIUS</v>
          </cell>
          <cell r="E835" t="str">
            <v>OTHER FINANCIAL INSTITUTIONS</v>
          </cell>
        </row>
        <row r="836">
          <cell r="A836" t="str">
            <v>500817</v>
          </cell>
          <cell r="B836" t="str">
            <v>*KEY_ERR</v>
          </cell>
          <cell r="D836" t="str">
            <v>*KEY_ERR</v>
          </cell>
          <cell r="E836" t="str">
            <v>*KEY_ERR</v>
          </cell>
        </row>
        <row r="837">
          <cell r="A837" t="str">
            <v>500818</v>
          </cell>
          <cell r="B837" t="str">
            <v>*KEY_ERR</v>
          </cell>
          <cell r="D837" t="str">
            <v>*KEY_ERR</v>
          </cell>
          <cell r="E837" t="str">
            <v>*KEY_ERR</v>
          </cell>
        </row>
        <row r="838">
          <cell r="A838" t="str">
            <v>500819</v>
          </cell>
          <cell r="B838" t="str">
            <v>*KEY_ERR</v>
          </cell>
          <cell r="D838" t="str">
            <v>*KEY_ERR</v>
          </cell>
          <cell r="E838" t="str">
            <v>*KEY_ERR</v>
          </cell>
        </row>
        <row r="839">
          <cell r="A839" t="str">
            <v>500820</v>
          </cell>
          <cell r="B839" t="str">
            <v>*KEY_ERR</v>
          </cell>
          <cell r="D839" t="str">
            <v>*KEY_ERR</v>
          </cell>
          <cell r="E839" t="str">
            <v>*KEY_ERR</v>
          </cell>
        </row>
        <row r="840">
          <cell r="A840" t="str">
            <v>500821</v>
          </cell>
          <cell r="B840" t="str">
            <v>MANITOWOC (MAURITIUS) LTD</v>
          </cell>
          <cell r="C840" t="str">
            <v>GBC1</v>
          </cell>
          <cell r="D840" t="str">
            <v>MAURITIUS</v>
          </cell>
          <cell r="E840" t="str">
            <v>OTHER FINANCIAL INSTITUTIONS</v>
          </cell>
        </row>
        <row r="841">
          <cell r="A841" t="str">
            <v>500822</v>
          </cell>
          <cell r="B841" t="str">
            <v>*KEY_ERR</v>
          </cell>
          <cell r="D841" t="str">
            <v>*KEY_ERR</v>
          </cell>
          <cell r="E841" t="str">
            <v>*KEY_ERR</v>
          </cell>
        </row>
        <row r="842">
          <cell r="A842" t="str">
            <v>500823</v>
          </cell>
          <cell r="B842" t="str">
            <v>DYNAMIC INDIA FUND III</v>
          </cell>
          <cell r="C842" t="str">
            <v>GBC1</v>
          </cell>
          <cell r="D842" t="str">
            <v>MAURITIUS</v>
          </cell>
          <cell r="E842" t="str">
            <v>OTHER FINANCIAL INSTITUTIONS</v>
          </cell>
        </row>
        <row r="843">
          <cell r="A843" t="str">
            <v>500824</v>
          </cell>
          <cell r="B843" t="str">
            <v>*KEY_ERR</v>
          </cell>
          <cell r="D843" t="str">
            <v>*KEY_ERR</v>
          </cell>
          <cell r="E843" t="str">
            <v>*KEY_ERR</v>
          </cell>
        </row>
        <row r="844">
          <cell r="A844" t="str">
            <v>500825</v>
          </cell>
          <cell r="B844" t="str">
            <v>*KEY_ERR</v>
          </cell>
          <cell r="D844" t="str">
            <v>*KEY_ERR</v>
          </cell>
          <cell r="E844" t="str">
            <v>*KEY_ERR</v>
          </cell>
        </row>
        <row r="845">
          <cell r="A845" t="str">
            <v>500826</v>
          </cell>
          <cell r="B845" t="str">
            <v>*KEY_ERR</v>
          </cell>
          <cell r="D845" t="str">
            <v>*KEY_ERR</v>
          </cell>
          <cell r="E845" t="str">
            <v>*KEY_ERR</v>
          </cell>
        </row>
        <row r="846">
          <cell r="A846" t="str">
            <v>500827</v>
          </cell>
          <cell r="B846" t="str">
            <v>DB SW CCN SPV 2 2006 ESCROW AC</v>
          </cell>
          <cell r="C846" t="str">
            <v>GBC1</v>
          </cell>
          <cell r="D846" t="str">
            <v>MAURITIUS</v>
          </cell>
          <cell r="E846" t="str">
            <v>OTHER FINANCIAL INSTITUTIONS</v>
          </cell>
        </row>
        <row r="847">
          <cell r="A847" t="str">
            <v>500828</v>
          </cell>
          <cell r="B847" t="str">
            <v>DB SW CCN SPV 2 2007 ESCROW AC</v>
          </cell>
          <cell r="C847" t="str">
            <v>GBC1</v>
          </cell>
          <cell r="D847" t="str">
            <v>MAURITIUS</v>
          </cell>
          <cell r="E847" t="str">
            <v>OTHER FINANCIAL INSTITUTIONS</v>
          </cell>
        </row>
        <row r="848">
          <cell r="A848" t="str">
            <v>500829</v>
          </cell>
          <cell r="B848" t="str">
            <v>DB SW CCN SPV 2 2008 ESCROW AC</v>
          </cell>
          <cell r="C848" t="str">
            <v>GBC1</v>
          </cell>
          <cell r="D848" t="str">
            <v>MAURITIUS</v>
          </cell>
          <cell r="E848" t="str">
            <v>OTHER FINANCIAL INSTITUTIONS</v>
          </cell>
        </row>
        <row r="849">
          <cell r="A849" t="str">
            <v>500830</v>
          </cell>
          <cell r="B849" t="str">
            <v>*KEY_ERR</v>
          </cell>
          <cell r="D849" t="str">
            <v>*KEY_ERR</v>
          </cell>
          <cell r="E849" t="str">
            <v>*KEY_ERR</v>
          </cell>
        </row>
        <row r="850">
          <cell r="A850" t="str">
            <v>500831</v>
          </cell>
          <cell r="B850" t="str">
            <v>DB SW CCN-CONTINGENT EXPENSE</v>
          </cell>
          <cell r="C850" t="str">
            <v>GBC1</v>
          </cell>
          <cell r="D850" t="str">
            <v>MAURITIUS</v>
          </cell>
          <cell r="E850" t="str">
            <v>OTHER FINANCIAL INSTITUTIONS</v>
          </cell>
        </row>
        <row r="851">
          <cell r="A851" t="str">
            <v>500832</v>
          </cell>
          <cell r="B851" t="str">
            <v>IMPERIAL PROPERTIES INTL LTD</v>
          </cell>
          <cell r="C851" t="str">
            <v>GBC2</v>
          </cell>
          <cell r="D851" t="str">
            <v>MAURITIUS</v>
          </cell>
          <cell r="E851" t="str">
            <v>OTHER FINANCIAL INSTITUTIONS</v>
          </cell>
        </row>
        <row r="852">
          <cell r="A852" t="str">
            <v>500833</v>
          </cell>
          <cell r="B852" t="str">
            <v>FORD INDIA PVT LTD</v>
          </cell>
          <cell r="C852" t="str">
            <v>F</v>
          </cell>
          <cell r="D852" t="str">
            <v>INDIA</v>
          </cell>
          <cell r="E852" t="str">
            <v>OTHER FINANCIAL INSTITUTIONS</v>
          </cell>
        </row>
        <row r="853">
          <cell r="A853" t="str">
            <v>500834</v>
          </cell>
          <cell r="B853" t="str">
            <v>HARVEST LIFE ASSURANCE CO LTD</v>
          </cell>
          <cell r="C853" t="str">
            <v>GBC1</v>
          </cell>
          <cell r="D853" t="str">
            <v>MAURITIUS</v>
          </cell>
          <cell r="E853" t="str">
            <v>OTHER FINANCIAL INSTITUTIONS</v>
          </cell>
        </row>
        <row r="854">
          <cell r="A854" t="str">
            <v>500835</v>
          </cell>
          <cell r="B854" t="str">
            <v>ASIA STEEL HOLDINGS LTD</v>
          </cell>
          <cell r="C854" t="str">
            <v>GBC1</v>
          </cell>
          <cell r="D854" t="str">
            <v>MAURITIUS</v>
          </cell>
          <cell r="E854" t="str">
            <v>OTHER FINANCIAL INSTITUTIONS</v>
          </cell>
        </row>
        <row r="855">
          <cell r="A855" t="str">
            <v>500836</v>
          </cell>
          <cell r="B855" t="str">
            <v>*KEY_ERR</v>
          </cell>
          <cell r="D855" t="str">
            <v>*KEY_ERR</v>
          </cell>
          <cell r="E855" t="str">
            <v>*KEY_ERR</v>
          </cell>
        </row>
        <row r="856">
          <cell r="A856" t="str">
            <v>500837</v>
          </cell>
          <cell r="B856" t="str">
            <v>*KEY_ERR</v>
          </cell>
          <cell r="D856" t="str">
            <v>*KEY_ERR</v>
          </cell>
          <cell r="E856" t="str">
            <v>*KEY_ERR</v>
          </cell>
        </row>
        <row r="857">
          <cell r="A857" t="str">
            <v>500838</v>
          </cell>
          <cell r="B857" t="str">
            <v>*KEY_ERR</v>
          </cell>
          <cell r="D857" t="str">
            <v>*KEY_ERR</v>
          </cell>
          <cell r="E857" t="str">
            <v>*KEY_ERR</v>
          </cell>
        </row>
        <row r="858">
          <cell r="A858" t="str">
            <v>500839</v>
          </cell>
          <cell r="B858" t="str">
            <v>PAIP-PCAP-FMO LETSHEGO LIMITED</v>
          </cell>
          <cell r="C858" t="str">
            <v>GBC1</v>
          </cell>
          <cell r="D858" t="str">
            <v>MAURITIUS</v>
          </cell>
          <cell r="E858" t="str">
            <v>OTHER FINANCIAL INSTITUTIONS</v>
          </cell>
        </row>
        <row r="859">
          <cell r="A859" t="str">
            <v>500840</v>
          </cell>
          <cell r="B859" t="str">
            <v>LUBRICANT ADDITIVE SOLN &amp; TECH</v>
          </cell>
          <cell r="C859" t="str">
            <v>GBC2</v>
          </cell>
          <cell r="D859" t="str">
            <v>MAURITIUS</v>
          </cell>
          <cell r="E859" t="str">
            <v>OTHER FINANCIAL INSTITUTIONS</v>
          </cell>
        </row>
        <row r="860">
          <cell r="A860" t="str">
            <v>500841</v>
          </cell>
          <cell r="B860" t="str">
            <v>MINIVET LIMITED</v>
          </cell>
          <cell r="D860" t="str">
            <v>MAURITIUS</v>
          </cell>
          <cell r="E860" t="str">
            <v>OTHER FINANCIAL INSTITUTIONS</v>
          </cell>
        </row>
        <row r="861">
          <cell r="A861" t="str">
            <v>500842</v>
          </cell>
          <cell r="B861" t="str">
            <v>ABAR FINANCIAL SERVICES LTD</v>
          </cell>
          <cell r="C861" t="str">
            <v>F</v>
          </cell>
          <cell r="D861" t="str">
            <v>BRITISH VIRGIN ISLANDS</v>
          </cell>
          <cell r="E861" t="str">
            <v>OTHER FINANCIAL INSTITUTIONS</v>
          </cell>
        </row>
        <row r="862">
          <cell r="A862" t="str">
            <v>500843</v>
          </cell>
          <cell r="B862" t="str">
            <v>*KEY_ERR</v>
          </cell>
          <cell r="D862" t="str">
            <v>*KEY_ERR</v>
          </cell>
          <cell r="E862" t="str">
            <v>*KEY_ERR</v>
          </cell>
        </row>
        <row r="863">
          <cell r="A863" t="str">
            <v>500844</v>
          </cell>
          <cell r="B863" t="str">
            <v>*KEY_ERR</v>
          </cell>
          <cell r="D863" t="str">
            <v>*KEY_ERR</v>
          </cell>
          <cell r="E863" t="str">
            <v>*KEY_ERR</v>
          </cell>
        </row>
        <row r="864">
          <cell r="A864" t="str">
            <v>500845</v>
          </cell>
          <cell r="B864" t="str">
            <v>KCH PRIVATE LIMITED</v>
          </cell>
          <cell r="C864" t="str">
            <v>GBC1</v>
          </cell>
          <cell r="D864" t="str">
            <v>MAURITIUS</v>
          </cell>
          <cell r="E864" t="str">
            <v>OTHER FINANCIAL INSTITUTIONS</v>
          </cell>
        </row>
        <row r="865">
          <cell r="A865" t="str">
            <v>500846</v>
          </cell>
          <cell r="B865" t="str">
            <v>SALLY MORRIS MEMORIAL TRUST</v>
          </cell>
          <cell r="C865" t="str">
            <v>OT</v>
          </cell>
          <cell r="D865" t="str">
            <v>MAURITIUS</v>
          </cell>
          <cell r="E865" t="str">
            <v>OTHER FINANCIAL INSTITUTIONS</v>
          </cell>
        </row>
        <row r="866">
          <cell r="A866" t="str">
            <v>500847</v>
          </cell>
          <cell r="B866" t="str">
            <v>SYNTEL STERLING BEST SHORES M</v>
          </cell>
          <cell r="C866" t="str">
            <v>GBC1</v>
          </cell>
          <cell r="D866" t="str">
            <v>MAURITIUS</v>
          </cell>
          <cell r="E866" t="str">
            <v>OTHER FINANCIAL INSTITUTIONS</v>
          </cell>
        </row>
        <row r="867">
          <cell r="A867" t="str">
            <v>500848</v>
          </cell>
          <cell r="B867" t="str">
            <v>TATA INDIAN OPPORTUNITIES FND</v>
          </cell>
          <cell r="C867" t="str">
            <v>GBC1</v>
          </cell>
          <cell r="D867" t="str">
            <v>MAURITIUS</v>
          </cell>
          <cell r="E867" t="str">
            <v>OTHER FINANCIAL INSTITUTIONS</v>
          </cell>
        </row>
        <row r="868">
          <cell r="A868" t="str">
            <v>500849</v>
          </cell>
          <cell r="B868" t="str">
            <v>HARVEST LIFE ASSURANCE CO LTD</v>
          </cell>
          <cell r="C868" t="str">
            <v>GBC1</v>
          </cell>
          <cell r="D868" t="str">
            <v>MAURITIUS</v>
          </cell>
          <cell r="E868" t="str">
            <v>OTHER FINANCIAL INSTITUTIONS</v>
          </cell>
        </row>
        <row r="869">
          <cell r="A869" t="str">
            <v>500850</v>
          </cell>
          <cell r="B869" t="str">
            <v>ZOBETH LIMITED</v>
          </cell>
          <cell r="D869" t="str">
            <v>MAURITIUS</v>
          </cell>
          <cell r="E869" t="str">
            <v>OTHER FINANCIAL INSTITUTIONS</v>
          </cell>
        </row>
        <row r="870">
          <cell r="A870" t="str">
            <v>500851</v>
          </cell>
          <cell r="B870" t="str">
            <v>*KEY_ERR</v>
          </cell>
          <cell r="D870" t="str">
            <v>*KEY_ERR</v>
          </cell>
          <cell r="E870" t="str">
            <v>*KEY_ERR</v>
          </cell>
        </row>
        <row r="871">
          <cell r="A871" t="str">
            <v>500852</v>
          </cell>
          <cell r="B871" t="str">
            <v>*KEY_ERR</v>
          </cell>
          <cell r="D871" t="str">
            <v>*KEY_ERR</v>
          </cell>
          <cell r="E871" t="str">
            <v>*KEY_ERR</v>
          </cell>
        </row>
        <row r="872">
          <cell r="A872" t="str">
            <v>500853</v>
          </cell>
          <cell r="B872" t="str">
            <v>SW INVESTMENT</v>
          </cell>
          <cell r="C872" t="str">
            <v>GBC2</v>
          </cell>
          <cell r="D872" t="str">
            <v>MAURITIUS</v>
          </cell>
          <cell r="E872" t="str">
            <v>OTHER FINANCIAL INSTITUTIONS</v>
          </cell>
        </row>
        <row r="873">
          <cell r="A873" t="str">
            <v>500854</v>
          </cell>
          <cell r="B873" t="str">
            <v>PROFOUND MARKET GROUP M LTD</v>
          </cell>
          <cell r="C873" t="str">
            <v>GBC1</v>
          </cell>
          <cell r="D873" t="str">
            <v>MAURITIUS</v>
          </cell>
          <cell r="E873" t="str">
            <v>OTHER FINANCIAL INSTITUTIONS</v>
          </cell>
        </row>
        <row r="874">
          <cell r="A874" t="str">
            <v>500855</v>
          </cell>
          <cell r="B874" t="str">
            <v>PRUDENTIAL INDIA OPP FUND LTD</v>
          </cell>
          <cell r="D874" t="str">
            <v>MAURITIUS</v>
          </cell>
          <cell r="E874" t="str">
            <v>OTHER FINANCIAL INSTITUTIONS</v>
          </cell>
        </row>
        <row r="875">
          <cell r="A875" t="str">
            <v>500856</v>
          </cell>
          <cell r="B875" t="str">
            <v>PRUDENTIAL MTIUS HLDGS LTD</v>
          </cell>
          <cell r="D875" t="str">
            <v>MAURITIUS</v>
          </cell>
          <cell r="E875" t="str">
            <v>OTHER FINANCIAL INSTITUTIONS</v>
          </cell>
        </row>
        <row r="876">
          <cell r="A876" t="str">
            <v>500857</v>
          </cell>
          <cell r="B876" t="str">
            <v>SABRE CAPITAL I HOLDINGS LTD</v>
          </cell>
          <cell r="D876" t="str">
            <v>MAURITIUS</v>
          </cell>
          <cell r="E876" t="str">
            <v>OTHER FINANCIAL INSTITUTIONS</v>
          </cell>
        </row>
        <row r="877">
          <cell r="A877" t="str">
            <v>500858</v>
          </cell>
          <cell r="B877" t="str">
            <v>*KEY_ERR</v>
          </cell>
          <cell r="D877" t="str">
            <v>*KEY_ERR</v>
          </cell>
          <cell r="E877" t="str">
            <v>*KEY_ERR</v>
          </cell>
        </row>
        <row r="878">
          <cell r="A878" t="str">
            <v>500859</v>
          </cell>
          <cell r="B878" t="str">
            <v>CROWN CAPITAL LIMITED</v>
          </cell>
          <cell r="D878" t="str">
            <v>DUBAI</v>
          </cell>
          <cell r="E878" t="str">
            <v>OTHER FINANCIAL INSTITUTIONS</v>
          </cell>
        </row>
        <row r="879">
          <cell r="A879" t="str">
            <v>500860</v>
          </cell>
          <cell r="B879" t="str">
            <v>PRU IND GLOBAL PF MGT SERV LTD</v>
          </cell>
          <cell r="D879" t="str">
            <v>MAURITIUS</v>
          </cell>
          <cell r="E879" t="str">
            <v>OTHER FINANCIAL INSTITUTIONS</v>
          </cell>
        </row>
        <row r="880">
          <cell r="A880" t="str">
            <v>500861</v>
          </cell>
          <cell r="B880" t="str">
            <v>*KEY_ERR</v>
          </cell>
          <cell r="D880" t="str">
            <v>*KEY_ERR</v>
          </cell>
          <cell r="E880" t="str">
            <v>*KEY_ERR</v>
          </cell>
        </row>
        <row r="881">
          <cell r="A881" t="str">
            <v>500862</v>
          </cell>
          <cell r="B881" t="str">
            <v>*KEY_ERR</v>
          </cell>
          <cell r="D881" t="str">
            <v>*KEY_ERR</v>
          </cell>
          <cell r="E881" t="str">
            <v>*KEY_ERR</v>
          </cell>
        </row>
        <row r="882">
          <cell r="A882" t="str">
            <v>500863</v>
          </cell>
          <cell r="B882" t="str">
            <v>*KEY_ERR</v>
          </cell>
          <cell r="D882" t="str">
            <v>*KEY_ERR</v>
          </cell>
          <cell r="E882" t="str">
            <v>*KEY_ERR</v>
          </cell>
        </row>
        <row r="883">
          <cell r="A883" t="str">
            <v>500864</v>
          </cell>
          <cell r="B883" t="str">
            <v>*KEY_ERR</v>
          </cell>
          <cell r="D883" t="str">
            <v>*KEY_ERR</v>
          </cell>
          <cell r="E883" t="str">
            <v>*KEY_ERR</v>
          </cell>
        </row>
        <row r="884">
          <cell r="A884" t="str">
            <v>500865</v>
          </cell>
          <cell r="B884" t="str">
            <v>*KEY_ERR</v>
          </cell>
          <cell r="D884" t="str">
            <v>*KEY_ERR</v>
          </cell>
          <cell r="E884" t="str">
            <v>*KEY_ERR</v>
          </cell>
        </row>
        <row r="885">
          <cell r="A885" t="str">
            <v>500866</v>
          </cell>
          <cell r="B885" t="str">
            <v>*KEY_ERR</v>
          </cell>
          <cell r="D885" t="str">
            <v>*KEY_ERR</v>
          </cell>
          <cell r="E885" t="str">
            <v>*KEY_ERR</v>
          </cell>
        </row>
        <row r="886">
          <cell r="A886" t="str">
            <v>500867</v>
          </cell>
          <cell r="B886" t="str">
            <v>*KEY_ERR</v>
          </cell>
          <cell r="D886" t="str">
            <v>*KEY_ERR</v>
          </cell>
          <cell r="E886" t="str">
            <v>*KEY_ERR</v>
          </cell>
        </row>
        <row r="887">
          <cell r="A887" t="str">
            <v>500868</v>
          </cell>
          <cell r="B887" t="str">
            <v>*KEY_ERR</v>
          </cell>
          <cell r="D887" t="str">
            <v>*KEY_ERR</v>
          </cell>
          <cell r="E887" t="str">
            <v>*KEY_ERR</v>
          </cell>
        </row>
        <row r="930">
          <cell r="A930" t="str">
            <v>990001</v>
          </cell>
          <cell r="B930" t="str">
            <v>IR IG LOANS MG + CO</v>
          </cell>
        </row>
        <row r="931">
          <cell r="A931" t="str">
            <v>990002</v>
          </cell>
          <cell r="B931" t="str">
            <v>IR INTERBANK LOANS DBO GROUP</v>
          </cell>
        </row>
        <row r="932">
          <cell r="A932" t="str">
            <v>990003</v>
          </cell>
          <cell r="B932" t="str">
            <v>IR IG LOANS DB</v>
          </cell>
        </row>
        <row r="933">
          <cell r="A933" t="str">
            <v>990004</v>
          </cell>
          <cell r="B933" t="str">
            <v>IR IB LOANS JAPANESE</v>
          </cell>
        </row>
        <row r="934">
          <cell r="A934" t="str">
            <v>990005</v>
          </cell>
          <cell r="B934" t="str">
            <v>IR IB LOANS BANK</v>
          </cell>
        </row>
        <row r="935">
          <cell r="A935" t="str">
            <v>990006</v>
          </cell>
          <cell r="B935" t="str">
            <v>IR IG LOAN NBNK MG</v>
          </cell>
        </row>
        <row r="936">
          <cell r="A936" t="str">
            <v>990007</v>
          </cell>
          <cell r="B936" t="str">
            <v>IR IG LOAN NBNK DBO GROUP</v>
          </cell>
        </row>
        <row r="937">
          <cell r="A937" t="str">
            <v>990008</v>
          </cell>
          <cell r="B937" t="str">
            <v>IR IG LOAN NBNK DB</v>
          </cell>
        </row>
        <row r="938">
          <cell r="A938" t="str">
            <v>990009</v>
          </cell>
          <cell r="B938" t="str">
            <v>IR REVERSE REPOS</v>
          </cell>
        </row>
        <row r="939">
          <cell r="A939" t="str">
            <v>990010</v>
          </cell>
          <cell r="B939" t="str">
            <v>IR CERTIFICATES OF DEPOSIT</v>
          </cell>
        </row>
        <row r="940">
          <cell r="A940" t="str">
            <v>990011</v>
          </cell>
          <cell r="B940" t="str">
            <v>IR COMMERCIAL PAPER</v>
          </cell>
        </row>
        <row r="941">
          <cell r="A941" t="str">
            <v>990012</v>
          </cell>
          <cell r="B941" t="str">
            <v>IR NOSTRO MG + CO</v>
          </cell>
        </row>
        <row r="942">
          <cell r="A942" t="str">
            <v>990013</v>
          </cell>
          <cell r="B942" t="str">
            <v>IR NOSTRO OFS GRP</v>
          </cell>
        </row>
        <row r="943">
          <cell r="A943" t="str">
            <v>990014</v>
          </cell>
          <cell r="B943" t="str">
            <v>IR NOSTRO DB</v>
          </cell>
        </row>
        <row r="944">
          <cell r="A944" t="str">
            <v>990015</v>
          </cell>
          <cell r="B944" t="str">
            <v>IR NOSTRO BANK</v>
          </cell>
        </row>
        <row r="945">
          <cell r="A945" t="str">
            <v>990016</v>
          </cell>
          <cell r="B945" t="str">
            <v>IR ARBITRAGE LOANS</v>
          </cell>
        </row>
        <row r="946">
          <cell r="A946" t="str">
            <v>990017</v>
          </cell>
          <cell r="B946" t="str">
            <v>FIXTURE BREAKAGE CHARGES</v>
          </cell>
        </row>
        <row r="947">
          <cell r="A947" t="str">
            <v>990018</v>
          </cell>
          <cell r="B947" t="str">
            <v>BANKING COMMISSION RECEIVED</v>
          </cell>
        </row>
        <row r="948">
          <cell r="A948" t="str">
            <v>990019</v>
          </cell>
          <cell r="B948" t="str">
            <v>BANK CHARGES RECOVERED</v>
          </cell>
        </row>
        <row r="949">
          <cell r="A949" t="str">
            <v>990020</v>
          </cell>
          <cell r="B949" t="str">
            <v>CASH MANAGEMENT FEES</v>
          </cell>
        </row>
        <row r="950">
          <cell r="A950" t="str">
            <v>990021</v>
          </cell>
          <cell r="B950" t="str">
            <v>FRA HEDGE DB</v>
          </cell>
        </row>
        <row r="951">
          <cell r="A951" t="str">
            <v>990022</v>
          </cell>
          <cell r="B951" t="str">
            <v>FRA HEDGE BANK</v>
          </cell>
        </row>
        <row r="952">
          <cell r="A952" t="str">
            <v>990023</v>
          </cell>
          <cell r="B952" t="str">
            <v>FINANCIAL FUTURE HEDGE INCOME</v>
          </cell>
        </row>
        <row r="953">
          <cell r="A953" t="str">
            <v>990024</v>
          </cell>
          <cell r="B953" t="str">
            <v>IR IRS IG HEDGE MG + CO</v>
          </cell>
        </row>
        <row r="954">
          <cell r="A954" t="str">
            <v>990025</v>
          </cell>
          <cell r="B954" t="str">
            <v>IR IRS IB HEDGE DBO GROUP</v>
          </cell>
        </row>
        <row r="955">
          <cell r="A955" t="str">
            <v>990026</v>
          </cell>
          <cell r="B955" t="str">
            <v>IR IRS IG HEDGE DB</v>
          </cell>
        </row>
        <row r="956">
          <cell r="A956" t="str">
            <v>990027</v>
          </cell>
          <cell r="B956" t="str">
            <v>IR IRS IB HEDGE BANK</v>
          </cell>
        </row>
        <row r="957">
          <cell r="A957" t="str">
            <v>990028</v>
          </cell>
          <cell r="B957" t="str">
            <v>IR IRS NBNK HEDGE DBO GROUP</v>
          </cell>
        </row>
        <row r="958">
          <cell r="A958" t="str">
            <v>990029</v>
          </cell>
          <cell r="B958" t="str">
            <v>IR OIS HEDGE DB</v>
          </cell>
        </row>
        <row r="959">
          <cell r="A959" t="str">
            <v>990030</v>
          </cell>
          <cell r="B959" t="str">
            <v>IR OIS HEDGE BANK</v>
          </cell>
        </row>
        <row r="960">
          <cell r="A960" t="str">
            <v>990031</v>
          </cell>
          <cell r="B960" t="str">
            <v>IR LENDING TO LOAN DESK</v>
          </cell>
        </row>
        <row r="961">
          <cell r="A961" t="str">
            <v>990032</v>
          </cell>
          <cell r="B961" t="str">
            <v>IR LENDING TO CORP DESK</v>
          </cell>
        </row>
        <row r="962">
          <cell r="A962" t="str">
            <v>990033</v>
          </cell>
          <cell r="B962" t="str">
            <v>*KEY_ERR</v>
          </cell>
        </row>
        <row r="963">
          <cell r="A963" t="str">
            <v>990034</v>
          </cell>
          <cell r="B963" t="str">
            <v>*KEY_ERR</v>
          </cell>
        </row>
      </sheetData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BS"/>
      <sheetName val="BS"/>
      <sheetName val="Input Sheet"/>
      <sheetName val="Stat I B_S"/>
      <sheetName val="Stat I Ctgt Liabs"/>
      <sheetName val="Appendix B"/>
      <sheetName val="5.2RDM"/>
      <sheetName val="Appendix C"/>
      <sheetName val="appen D"/>
      <sheetName val="appen E"/>
      <sheetName val="Detai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4(a)"/>
      <sheetName val="Tab 16(b)"/>
      <sheetName val="Gdfcfgrowth(Srs) (tab 16)"/>
      <sheetName val="Gdfcfmanu (tab 17)"/>
      <sheetName val="Gdfcfpub (tab 20)"/>
      <sheetName val="Gdfcftype (tab 18)"/>
      <sheetName val="Gdfcfpur (tab 17)"/>
      <sheetName val="Tab_10_&amp;_11"/>
      <sheetName val="Tab_13"/>
      <sheetName val="Table_14"/>
      <sheetName val="Summary Year 2013"/>
      <sheetName val="Summary Year 2014"/>
      <sheetName val="Summary Year 2015(March 2016 i)"/>
      <sheetName val="Summary Year 2016(jun17)"/>
      <sheetName val="Summary Year 2017(DEC 17 issue)"/>
      <sheetName val="Summary Year 2018(Mar19 issue)"/>
      <sheetName val="Summary Year 2019(Sep 19 issue)"/>
      <sheetName val="Total GDFCF incl A&amp;MD"/>
      <sheetName val="Total GDFCF incl A&amp;M IvIpD"/>
      <sheetName val="Summary Year 2021June 2021 issu"/>
      <sheetName val="Summary Year 2020June 2021"/>
      <sheetName val="Total GDFCF incl A&amp;M"/>
      <sheetName val="Total GDFCF incl A&amp;M IvIp"/>
      <sheetName val="Total GDFCF excl A&amp;M"/>
      <sheetName val="Total GDFCF excl A&amp;M IvIp"/>
      <sheetName val="Residential"/>
      <sheetName val="Residential IvIp"/>
      <sheetName val="Non Residential"/>
      <sheetName val="Non Residential IvIp"/>
      <sheetName val="OCW"/>
      <sheetName val="OCW IvIp"/>
      <sheetName val="Mach &amp; Equip incl A&amp;M"/>
      <sheetName val="Mach &amp; Equip incl A&amp;MD"/>
      <sheetName val="Mach &amp; Equip incl A&amp;M IvIpD"/>
      <sheetName val="Mach &amp; Equip incl A&amp;M IvIp"/>
      <sheetName val="Mach &amp; Equip excl A&amp;M"/>
      <sheetName val="Mach &amp; Equip excl A&amp;M IvIp"/>
      <sheetName val="Aircraft"/>
      <sheetName val="Aircraft IvIp"/>
      <sheetName val="Marine Vessel IvIpdiscarded"/>
      <sheetName val="Marine Vessel"/>
      <sheetName val="Marine Vessel IvIp"/>
      <sheetName val="Passenger Cars"/>
      <sheetName val="Passenger Cars IvIp"/>
      <sheetName val="&amp;LR"/>
      <sheetName val="Total OTE Incl A &amp; M IvIp "/>
      <sheetName val="Total OTE Incl A &amp; M &amp; L.R"/>
      <sheetName val="Total OTE Excl A &amp; M"/>
      <sheetName val="Total OTE Excl A &amp; M IvIp"/>
      <sheetName val="OTE - NTA"/>
      <sheetName val="OTE - NTA IvIp"/>
      <sheetName val="OTE - Trade"/>
      <sheetName val="OTE - Trade IvIp"/>
      <sheetName val="Other Man &amp; Equip"/>
      <sheetName val="Other Man &amp; Equip IvIp"/>
      <sheetName val="Build &amp; Construction"/>
      <sheetName val="Build &amp; Construction IvIp"/>
      <sheetName val="Defl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5">
          <cell r="T125">
            <v>45000</v>
          </cell>
        </row>
        <row r="305">
          <cell r="T305">
            <v>20805000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>
        <row r="3">
          <cell r="B3">
            <v>10834</v>
          </cell>
        </row>
      </sheetData>
      <sheetData sheetId="1">
        <row r="15">
          <cell r="AC15">
            <v>64244.826753999994</v>
          </cell>
        </row>
        <row r="16">
          <cell r="AC16">
            <v>84461.660201999999</v>
          </cell>
        </row>
        <row r="17">
          <cell r="AC17">
            <v>497193.70521400002</v>
          </cell>
        </row>
        <row r="18">
          <cell r="AC18">
            <v>8.4386240000000008</v>
          </cell>
        </row>
        <row r="19">
          <cell r="AC19">
            <v>889081.82153200009</v>
          </cell>
        </row>
        <row r="20">
          <cell r="AC20">
            <v>1068896.241036</v>
          </cell>
        </row>
        <row r="21">
          <cell r="AC21">
            <v>911370.8645860001</v>
          </cell>
        </row>
        <row r="22">
          <cell r="AC22">
            <v>16.349833999999998</v>
          </cell>
        </row>
        <row r="23">
          <cell r="AC23">
            <v>926824.09478600009</v>
          </cell>
        </row>
        <row r="24">
          <cell r="AC24">
            <v>495153.667862</v>
          </cell>
        </row>
        <row r="25">
          <cell r="AC25">
            <v>411401.37949000002</v>
          </cell>
        </row>
        <row r="26">
          <cell r="AC26">
            <v>427.73275399999994</v>
          </cell>
        </row>
        <row r="27">
          <cell r="AC27">
            <v>15219.058384</v>
          </cell>
        </row>
        <row r="28">
          <cell r="AC28">
            <v>944.07105999999987</v>
          </cell>
        </row>
        <row r="29">
          <cell r="AC29">
            <v>20608.174636</v>
          </cell>
        </row>
        <row r="30">
          <cell r="AC30">
            <v>17668.368999999999</v>
          </cell>
        </row>
        <row r="31">
          <cell r="AC31">
            <v>1007.3607400000001</v>
          </cell>
        </row>
        <row r="32">
          <cell r="AC32">
            <v>32478.154119999996</v>
          </cell>
        </row>
        <row r="33">
          <cell r="AC33">
            <v>128808.21156400001</v>
          </cell>
        </row>
        <row r="34">
          <cell r="AC34">
            <v>49317.428312000004</v>
          </cell>
        </row>
        <row r="35">
          <cell r="AC35">
            <v>2030.5438999999999</v>
          </cell>
        </row>
        <row r="36">
          <cell r="AC36">
            <v>10366.849584</v>
          </cell>
        </row>
        <row r="37">
          <cell r="AC37">
            <v>7005.1127479999996</v>
          </cell>
        </row>
        <row r="38">
          <cell r="AC38">
            <v>1563983.4547340001</v>
          </cell>
        </row>
        <row r="39">
          <cell r="AC39">
            <v>12904.238337999999</v>
          </cell>
        </row>
        <row r="40">
          <cell r="AC40">
            <v>50220.888493999999</v>
          </cell>
        </row>
        <row r="41">
          <cell r="AC41">
            <v>38170.006008000004</v>
          </cell>
        </row>
        <row r="42">
          <cell r="AC42">
            <v>14114.126054</v>
          </cell>
        </row>
        <row r="43">
          <cell r="AC43">
            <v>361066.042158</v>
          </cell>
        </row>
        <row r="44">
          <cell r="AC44">
            <v>60298.187791999997</v>
          </cell>
        </row>
        <row r="45">
          <cell r="AC45">
            <v>266195.33925200003</v>
          </cell>
        </row>
        <row r="46">
          <cell r="AC46">
            <v>2157649.6191720003</v>
          </cell>
        </row>
        <row r="47">
          <cell r="AC47">
            <v>1211291.164654</v>
          </cell>
        </row>
        <row r="48">
          <cell r="AC48">
            <v>199188.44537999999</v>
          </cell>
        </row>
        <row r="49">
          <cell r="AC49">
            <v>17403.079758</v>
          </cell>
        </row>
        <row r="50">
          <cell r="AC50">
            <v>1.0548280000000001</v>
          </cell>
        </row>
        <row r="51">
          <cell r="AC51">
            <v>50241.985053999997</v>
          </cell>
        </row>
        <row r="52">
          <cell r="AC52">
            <v>74.892787999999996</v>
          </cell>
        </row>
        <row r="53">
          <cell r="AC53">
            <v>29399.638601999995</v>
          </cell>
        </row>
        <row r="54">
          <cell r="AC54">
            <v>340235.29881399998</v>
          </cell>
        </row>
        <row r="55">
          <cell r="AC55">
            <v>292184.71892999997</v>
          </cell>
        </row>
        <row r="56">
          <cell r="AC56">
            <v>130.27125800000002</v>
          </cell>
        </row>
        <row r="57">
          <cell r="AC57">
            <v>677747.55914599996</v>
          </cell>
        </row>
        <row r="58">
          <cell r="AC58">
            <v>2.1096560000000002</v>
          </cell>
        </row>
        <row r="59">
          <cell r="AC59">
            <v>357.05927799999995</v>
          </cell>
        </row>
        <row r="60">
          <cell r="AC60">
            <v>66836.011736</v>
          </cell>
        </row>
        <row r="61">
          <cell r="AC61">
            <v>2.1096560000000002</v>
          </cell>
        </row>
        <row r="62">
          <cell r="AC62">
            <v>69130.790049999996</v>
          </cell>
        </row>
        <row r="63">
          <cell r="AC63">
            <v>28480.356</v>
          </cell>
        </row>
        <row r="64">
          <cell r="AC64">
            <v>68007.925644000003</v>
          </cell>
        </row>
        <row r="65">
          <cell r="AC65">
            <v>73.837959999999995</v>
          </cell>
        </row>
        <row r="66">
          <cell r="AC66">
            <v>11.075693999999999</v>
          </cell>
        </row>
        <row r="67">
          <cell r="AC67">
            <v>721242.86431199999</v>
          </cell>
        </row>
        <row r="68">
          <cell r="AC68">
            <v>44276.932713999995</v>
          </cell>
        </row>
        <row r="69">
          <cell r="AC69">
            <v>210166.56779</v>
          </cell>
        </row>
        <row r="70">
          <cell r="AC70">
            <v>0.52741400000000005</v>
          </cell>
        </row>
        <row r="71">
          <cell r="AC71">
            <v>4.7467259999999998</v>
          </cell>
        </row>
        <row r="72">
          <cell r="AC72">
            <v>332617.858412</v>
          </cell>
        </row>
        <row r="73">
          <cell r="AC73">
            <v>10205567.965041999</v>
          </cell>
        </row>
        <row r="74">
          <cell r="AC74">
            <v>1912.4031639999998</v>
          </cell>
        </row>
        <row r="75">
          <cell r="AC75">
            <v>768689.02775200002</v>
          </cell>
        </row>
        <row r="76">
          <cell r="AC76">
            <v>96169.196173999997</v>
          </cell>
        </row>
        <row r="77">
          <cell r="AC77">
            <v>49621.746189999998</v>
          </cell>
        </row>
        <row r="78">
          <cell r="AC78">
            <v>29172.543121630017</v>
          </cell>
        </row>
        <row r="79">
          <cell r="AC79">
            <v>239635.33345864696</v>
          </cell>
        </row>
        <row r="80">
          <cell r="AC80">
            <v>224866.62721983192</v>
          </cell>
        </row>
        <row r="81">
          <cell r="AC81">
            <v>533359.93847262196</v>
          </cell>
        </row>
        <row r="82">
          <cell r="AC82">
            <v>35921.582018958936</v>
          </cell>
        </row>
        <row r="83">
          <cell r="AC83">
            <v>281688.68969990284</v>
          </cell>
        </row>
        <row r="84">
          <cell r="AC84">
            <v>36735.452503969689</v>
          </cell>
        </row>
        <row r="85">
          <cell r="AC85">
            <v>354824.26097428205</v>
          </cell>
        </row>
        <row r="86">
          <cell r="AC86">
            <v>860710.70046462014</v>
          </cell>
        </row>
        <row r="87">
          <cell r="AC87">
            <v>138597.25082755368</v>
          </cell>
        </row>
        <row r="88">
          <cell r="AC88">
            <v>8249.3888493520481</v>
          </cell>
        </row>
        <row r="89">
          <cell r="AC89">
            <v>198395.25102316067</v>
          </cell>
        </row>
        <row r="90">
          <cell r="AC90">
            <v>1234291.2750467251</v>
          </cell>
        </row>
        <row r="91">
          <cell r="AC91">
            <v>3154208.7657908904</v>
          </cell>
        </row>
        <row r="92">
          <cell r="AC92">
            <v>100588.78316246196</v>
          </cell>
        </row>
        <row r="93">
          <cell r="AC93">
            <v>143022.22408036882</v>
          </cell>
        </row>
        <row r="94">
          <cell r="AC94">
            <v>112652.14572162981</v>
          </cell>
        </row>
        <row r="95">
          <cell r="AC95">
            <v>302271.43846507039</v>
          </cell>
        </row>
        <row r="96">
          <cell r="AC96">
            <v>15625.537629192928</v>
          </cell>
        </row>
        <row r="97">
          <cell r="AC97">
            <v>468.98988359124166</v>
          </cell>
        </row>
        <row r="98">
          <cell r="AC98">
            <v>71901.041924315272</v>
          </cell>
        </row>
        <row r="99">
          <cell r="AC99">
            <v>78540267.377412632</v>
          </cell>
        </row>
        <row r="100">
          <cell r="AC100">
            <v>10825.253133656617</v>
          </cell>
        </row>
        <row r="101">
          <cell r="AC101">
            <v>4885695.8471797276</v>
          </cell>
        </row>
        <row r="102">
          <cell r="AC102">
            <v>2230024.5210048086</v>
          </cell>
        </row>
        <row r="103">
          <cell r="AC103">
            <v>25845258.890077095</v>
          </cell>
        </row>
        <row r="104">
          <cell r="AC104">
            <v>148094.89264951754</v>
          </cell>
        </row>
        <row r="105">
          <cell r="AC105">
            <v>34655.130329490225</v>
          </cell>
        </row>
        <row r="106">
          <cell r="AC106">
            <v>174490.19224293451</v>
          </cell>
        </row>
        <row r="107">
          <cell r="AC107">
            <v>161803064.48674136</v>
          </cell>
        </row>
        <row r="108">
          <cell r="AC108">
            <v>9041484.4204737004</v>
          </cell>
        </row>
        <row r="109">
          <cell r="AC109">
            <v>98809.485665173052</v>
          </cell>
        </row>
        <row r="110">
          <cell r="AC110">
            <v>383654.31021145737</v>
          </cell>
        </row>
        <row r="111">
          <cell r="AC111">
            <v>6595192.3151337598</v>
          </cell>
        </row>
        <row r="112">
          <cell r="AC112">
            <v>1150048.5196972177</v>
          </cell>
        </row>
        <row r="113">
          <cell r="AC113">
            <v>463090879.9077332</v>
          </cell>
        </row>
        <row r="114">
          <cell r="AC114">
            <v>209114.89193112304</v>
          </cell>
        </row>
        <row r="115">
          <cell r="AC115">
            <v>549932.40605761553</v>
          </cell>
        </row>
        <row r="116">
          <cell r="AC116">
            <v>377241.79840617103</v>
          </cell>
        </row>
        <row r="117">
          <cell r="AC117">
            <v>853242.96142125363</v>
          </cell>
        </row>
        <row r="118">
          <cell r="AC118">
            <v>1489206.0721746632</v>
          </cell>
        </row>
        <row r="119">
          <cell r="AC119">
            <v>192.72739491090465</v>
          </cell>
        </row>
        <row r="120">
          <cell r="AC120">
            <v>68066058.541737214</v>
          </cell>
        </row>
        <row r="121">
          <cell r="AC121">
            <v>23506.178707477055</v>
          </cell>
        </row>
        <row r="122">
          <cell r="AC122">
            <v>264811.31902265083</v>
          </cell>
        </row>
        <row r="123">
          <cell r="AC123">
            <v>166745.89237126693</v>
          </cell>
        </row>
        <row r="124">
          <cell r="AC124">
            <v>371596.01942583983</v>
          </cell>
        </row>
        <row r="125">
          <cell r="AC125">
            <v>282735.86176822678</v>
          </cell>
        </row>
        <row r="126">
          <cell r="AC126">
            <v>211794.57840339819</v>
          </cell>
        </row>
        <row r="127">
          <cell r="AC127">
            <v>91898252.643064439</v>
          </cell>
        </row>
        <row r="128">
          <cell r="AC128">
            <v>144.39637637287592</v>
          </cell>
        </row>
        <row r="129">
          <cell r="AC129">
            <v>207017.2660586485</v>
          </cell>
        </row>
        <row r="130">
          <cell r="AC130">
            <v>5825191.4779745052</v>
          </cell>
        </row>
        <row r="131">
          <cell r="AC131">
            <v>62230.363122400449</v>
          </cell>
        </row>
        <row r="132">
          <cell r="AC132">
            <v>1870507.0794587876</v>
          </cell>
        </row>
        <row r="133">
          <cell r="AC133">
            <v>22343.549205978921</v>
          </cell>
        </row>
        <row r="134">
          <cell r="AC134">
            <v>12205.670558196487</v>
          </cell>
        </row>
        <row r="135">
          <cell r="AC135">
            <v>50792.618747641529</v>
          </cell>
        </row>
        <row r="136">
          <cell r="AC136">
            <v>186748077.60485011</v>
          </cell>
        </row>
        <row r="137">
          <cell r="AC137">
            <v>4970568.9941475736</v>
          </cell>
        </row>
        <row r="138">
          <cell r="AC138">
            <v>652107.16264321434</v>
          </cell>
        </row>
        <row r="139">
          <cell r="AC139">
            <v>4447.3487243604568</v>
          </cell>
        </row>
        <row r="140">
          <cell r="AC140">
            <v>15871.667816192148</v>
          </cell>
        </row>
        <row r="141">
          <cell r="AC141">
            <v>339634.59753079322</v>
          </cell>
        </row>
        <row r="142">
          <cell r="AC142">
            <v>633339.81046942889</v>
          </cell>
        </row>
        <row r="143">
          <cell r="AC143">
            <v>12826.515308675733</v>
          </cell>
        </row>
        <row r="144">
          <cell r="AC144">
            <v>1193101.0153278799</v>
          </cell>
        </row>
        <row r="145">
          <cell r="AC145">
            <v>0.29833962060511554</v>
          </cell>
        </row>
        <row r="146">
          <cell r="AC146">
            <v>16816.211055027943</v>
          </cell>
        </row>
        <row r="147">
          <cell r="AC147">
            <v>751788.39667979546</v>
          </cell>
        </row>
        <row r="148">
          <cell r="AC148">
            <v>0.29833962060511554</v>
          </cell>
        </row>
        <row r="149">
          <cell r="AC149">
            <v>6330141.4293957641</v>
          </cell>
        </row>
        <row r="150">
          <cell r="AC150">
            <v>67291.993125586843</v>
          </cell>
        </row>
        <row r="151">
          <cell r="AC151">
            <v>15902.396797114474</v>
          </cell>
        </row>
        <row r="152">
          <cell r="AC152">
            <v>201982.18828169594</v>
          </cell>
        </row>
        <row r="153">
          <cell r="AC153">
            <v>429702.43397261575</v>
          </cell>
        </row>
        <row r="154">
          <cell r="AC154">
            <v>5899341.702298562</v>
          </cell>
        </row>
        <row r="155">
          <cell r="AC155">
            <v>5973.3558837556229</v>
          </cell>
        </row>
        <row r="156">
          <cell r="AC156">
            <v>193.62241377271999</v>
          </cell>
        </row>
        <row r="157">
          <cell r="AC157">
            <v>2129525.5380681488</v>
          </cell>
        </row>
        <row r="158">
          <cell r="AC158">
            <v>736630.35723609081</v>
          </cell>
        </row>
        <row r="159">
          <cell r="AC159">
            <v>318476.94831671962</v>
          </cell>
        </row>
        <row r="160">
          <cell r="AC160">
            <v>194564.57029459093</v>
          </cell>
        </row>
        <row r="161">
          <cell r="AC161">
            <v>72462.815429914699</v>
          </cell>
        </row>
        <row r="162">
          <cell r="AC162">
            <v>49303.307361580788</v>
          </cell>
        </row>
        <row r="163">
          <cell r="AC163">
            <v>75901.77623662987</v>
          </cell>
        </row>
        <row r="164">
          <cell r="AC164">
            <v>11630.471769669823</v>
          </cell>
        </row>
        <row r="165">
          <cell r="AC165">
            <v>7159382.0733204745</v>
          </cell>
        </row>
        <row r="166">
          <cell r="AC166">
            <v>5802.1089415282868</v>
          </cell>
        </row>
        <row r="167">
          <cell r="AC167">
            <v>874264.86610795185</v>
          </cell>
        </row>
        <row r="168">
          <cell r="AC168">
            <v>5191.1093985290108</v>
          </cell>
        </row>
        <row r="169">
          <cell r="AC169">
            <v>498680.64263386279</v>
          </cell>
        </row>
        <row r="170">
          <cell r="AC170">
            <v>552847.18415092747</v>
          </cell>
        </row>
        <row r="171">
          <cell r="AC171">
            <v>1986230.3332349267</v>
          </cell>
        </row>
        <row r="172">
          <cell r="AC172">
            <v>22932.471617053416</v>
          </cell>
        </row>
        <row r="173">
          <cell r="AC173">
            <v>310641.65486076748</v>
          </cell>
        </row>
        <row r="174">
          <cell r="AC174">
            <v>8204.3395666406777</v>
          </cell>
        </row>
        <row r="175">
          <cell r="AC175">
            <v>691675.94652407081</v>
          </cell>
        </row>
        <row r="176">
          <cell r="AC176">
            <v>2983.3962060511553</v>
          </cell>
        </row>
        <row r="177">
          <cell r="AC177">
            <v>295932.9148856941</v>
          </cell>
        </row>
        <row r="178">
          <cell r="AC178">
            <v>5630373.3190023992</v>
          </cell>
        </row>
        <row r="179">
          <cell r="AC179">
            <v>23378.489349858064</v>
          </cell>
        </row>
        <row r="180">
          <cell r="AC180">
            <v>2237.5471545383666</v>
          </cell>
        </row>
        <row r="181">
          <cell r="AC181">
            <v>307497655.27679372</v>
          </cell>
        </row>
        <row r="182">
          <cell r="AC182">
            <v>2411186.7805229556</v>
          </cell>
        </row>
        <row r="183">
          <cell r="AC183">
            <v>1578697.8148090977</v>
          </cell>
        </row>
        <row r="184">
          <cell r="AC184">
            <v>8968942.2467047032</v>
          </cell>
        </row>
        <row r="185">
          <cell r="AC185">
            <v>7674793.3035382507</v>
          </cell>
        </row>
        <row r="186">
          <cell r="AC186">
            <v>396479166.45350301</v>
          </cell>
        </row>
        <row r="187">
          <cell r="AC187">
            <v>80697.585637857104</v>
          </cell>
        </row>
        <row r="188">
          <cell r="AC188">
            <v>383597.62568354246</v>
          </cell>
        </row>
        <row r="189">
          <cell r="AC189">
            <v>48046.104200350834</v>
          </cell>
        </row>
        <row r="190">
          <cell r="AC190">
            <v>143973.62913047848</v>
          </cell>
        </row>
        <row r="191">
          <cell r="AC191">
            <v>16476.998906399927</v>
          </cell>
        </row>
        <row r="192">
          <cell r="AC192">
            <v>59099.587143770361</v>
          </cell>
        </row>
        <row r="193">
          <cell r="AC193">
            <v>41175.044398194419</v>
          </cell>
        </row>
        <row r="194">
          <cell r="AC194">
            <v>27982.168035415601</v>
          </cell>
        </row>
        <row r="195">
          <cell r="AC195">
            <v>62844.942740846978</v>
          </cell>
        </row>
        <row r="196">
          <cell r="AC196">
            <v>1573231.6362803704</v>
          </cell>
        </row>
        <row r="197">
          <cell r="AC197">
            <v>2827.9612637158903</v>
          </cell>
        </row>
        <row r="198">
          <cell r="AC198">
            <v>4479697.6894226698</v>
          </cell>
        </row>
        <row r="199">
          <cell r="AC199">
            <v>6550.9413892471275</v>
          </cell>
        </row>
        <row r="200">
          <cell r="AC200">
            <v>2476.5171906430642</v>
          </cell>
        </row>
        <row r="201">
          <cell r="AC201">
            <v>42286.061145327876</v>
          </cell>
        </row>
        <row r="202">
          <cell r="AC202">
            <v>374117.88423881488</v>
          </cell>
        </row>
        <row r="203">
          <cell r="AC203">
            <v>56.087848673761719</v>
          </cell>
        </row>
        <row r="204">
          <cell r="AC204">
            <v>208355.31925706242</v>
          </cell>
        </row>
        <row r="205">
          <cell r="AC205">
            <v>56621613.160759881</v>
          </cell>
        </row>
        <row r="206">
          <cell r="AC206">
            <v>4227.7707635950928</v>
          </cell>
        </row>
        <row r="207">
          <cell r="AC207">
            <v>10671.906568665589</v>
          </cell>
        </row>
        <row r="208">
          <cell r="AC208">
            <v>39250.753845291423</v>
          </cell>
        </row>
        <row r="209">
          <cell r="AC209">
            <v>4624.2641193792906</v>
          </cell>
        </row>
        <row r="210">
          <cell r="AC210">
            <v>8080.2302844689484</v>
          </cell>
        </row>
        <row r="211">
          <cell r="AC211">
            <v>225115.144123796</v>
          </cell>
        </row>
        <row r="212">
          <cell r="AC212">
            <v>1002856.9994188923</v>
          </cell>
        </row>
        <row r="213">
          <cell r="AC213">
            <v>22957104.922847543</v>
          </cell>
        </row>
        <row r="214">
          <cell r="AC214">
            <v>19313.015339872156</v>
          </cell>
        </row>
        <row r="215">
          <cell r="AC215">
            <v>2861903.6606917549</v>
          </cell>
        </row>
        <row r="216">
          <cell r="AC216">
            <v>2.9833962060511556</v>
          </cell>
        </row>
        <row r="217">
          <cell r="AC217">
            <v>148885.79098374175</v>
          </cell>
        </row>
        <row r="218">
          <cell r="AC218">
            <v>3646497.183713668</v>
          </cell>
        </row>
        <row r="219">
          <cell r="AC219">
            <v>48180.953708864348</v>
          </cell>
        </row>
        <row r="220">
          <cell r="AC220">
            <v>164306.07095395832</v>
          </cell>
        </row>
        <row r="221">
          <cell r="AC221">
            <v>22375.471545383665</v>
          </cell>
        </row>
        <row r="222">
          <cell r="AC222">
            <v>102713.5579404116</v>
          </cell>
        </row>
        <row r="223">
          <cell r="AC223">
            <v>609880.47108238679</v>
          </cell>
        </row>
        <row r="224">
          <cell r="AC224">
            <v>6979704.650094077</v>
          </cell>
        </row>
        <row r="225">
          <cell r="AC225">
            <v>258277.97967101942</v>
          </cell>
        </row>
        <row r="226">
          <cell r="AC226">
            <v>601607.51340300695</v>
          </cell>
        </row>
        <row r="227">
          <cell r="AC227">
            <v>633330.56194119004</v>
          </cell>
        </row>
        <row r="228">
          <cell r="AC228">
            <v>356993.78669532249</v>
          </cell>
        </row>
        <row r="229">
          <cell r="AC229">
            <v>4483.149478833072</v>
          </cell>
        </row>
        <row r="230">
          <cell r="AC230">
            <v>203411.23506439445</v>
          </cell>
        </row>
        <row r="231">
          <cell r="AC231">
            <v>128576.02297142787</v>
          </cell>
        </row>
        <row r="232">
          <cell r="AC232">
            <v>26045829.036934469</v>
          </cell>
        </row>
        <row r="233">
          <cell r="AC233">
            <v>1500320.1180610654</v>
          </cell>
        </row>
        <row r="234">
          <cell r="AC234">
            <v>165712.44392549086</v>
          </cell>
        </row>
        <row r="235">
          <cell r="AC235">
            <v>192.13071566969441</v>
          </cell>
        </row>
        <row r="236">
          <cell r="AC236">
            <v>61741.682823849282</v>
          </cell>
        </row>
        <row r="237">
          <cell r="AC237">
            <v>1334909.8921712476</v>
          </cell>
        </row>
        <row r="238">
          <cell r="AC238">
            <v>17342.780485395975</v>
          </cell>
        </row>
        <row r="239">
          <cell r="AC239">
            <v>32760.673738647736</v>
          </cell>
        </row>
        <row r="240">
          <cell r="AC240">
            <v>63065.71406009476</v>
          </cell>
        </row>
        <row r="241">
          <cell r="AC241">
            <v>58832.573183328786</v>
          </cell>
        </row>
        <row r="242">
          <cell r="AC242">
            <v>365661.74603238347</v>
          </cell>
        </row>
        <row r="243">
          <cell r="AC243">
            <v>1048.9621060475861</v>
          </cell>
        </row>
        <row r="244">
          <cell r="AC244">
            <v>368896.94087822537</v>
          </cell>
        </row>
        <row r="245">
          <cell r="AC245">
            <v>21362.608533429298</v>
          </cell>
        </row>
        <row r="246">
          <cell r="AC246">
            <v>654109.61817671591</v>
          </cell>
        </row>
        <row r="247">
          <cell r="AC247">
            <v>237878.41143290343</v>
          </cell>
        </row>
        <row r="248">
          <cell r="AC248">
            <v>357812.72895388346</v>
          </cell>
        </row>
        <row r="249">
          <cell r="AC249">
            <v>102367.18564088906</v>
          </cell>
        </row>
        <row r="250">
          <cell r="AC250">
            <v>200233.02308608813</v>
          </cell>
        </row>
        <row r="251">
          <cell r="AC251">
            <v>1143.5357657794077</v>
          </cell>
        </row>
        <row r="252">
          <cell r="AC252">
            <v>165812.98437763477</v>
          </cell>
        </row>
        <row r="253">
          <cell r="AC253">
            <v>298339.62060511555</v>
          </cell>
        </row>
        <row r="254">
          <cell r="AC254">
            <v>972968.44120780996</v>
          </cell>
        </row>
        <row r="255">
          <cell r="AC255">
            <v>293097.79347108369</v>
          </cell>
        </row>
        <row r="256">
          <cell r="AC256">
            <v>8839753.4341525547</v>
          </cell>
        </row>
        <row r="257">
          <cell r="AC257">
            <v>780142.29588248511</v>
          </cell>
        </row>
        <row r="258">
          <cell r="AC258">
            <v>335959.9484238</v>
          </cell>
        </row>
        <row r="259">
          <cell r="AC259">
            <v>8506775.9869159423</v>
          </cell>
        </row>
        <row r="260">
          <cell r="AC260">
            <v>59790990.407881208</v>
          </cell>
        </row>
        <row r="261">
          <cell r="AC261">
            <v>2739.056056775566</v>
          </cell>
        </row>
        <row r="262">
          <cell r="AC262">
            <v>897.40557878018751</v>
          </cell>
        </row>
        <row r="263">
          <cell r="AC263">
            <v>3651.6769562066147</v>
          </cell>
        </row>
        <row r="264">
          <cell r="AC264">
            <v>4205.6936316703141</v>
          </cell>
        </row>
        <row r="265">
          <cell r="AC265">
            <v>360141.26969270647</v>
          </cell>
        </row>
        <row r="266">
          <cell r="AC266">
            <v>554718.66859098338</v>
          </cell>
        </row>
        <row r="267">
          <cell r="AC267">
            <v>1382438.4235801212</v>
          </cell>
        </row>
        <row r="268">
          <cell r="AC268">
            <v>2616.992063364065</v>
          </cell>
        </row>
        <row r="269">
          <cell r="AC269">
            <v>12781.404223568687</v>
          </cell>
        </row>
        <row r="270">
          <cell r="AC270">
            <v>96344.801070075409</v>
          </cell>
        </row>
        <row r="271">
          <cell r="AC271">
            <v>330.14184794367702</v>
          </cell>
        </row>
        <row r="272">
          <cell r="AC272">
            <v>1.9701559553331105</v>
          </cell>
        </row>
        <row r="273">
          <cell r="AC273">
            <v>143876.47844871291</v>
          </cell>
        </row>
        <row r="274">
          <cell r="AC274">
            <v>453851.16399607837</v>
          </cell>
        </row>
        <row r="275">
          <cell r="AC275">
            <v>3397885.1404815097</v>
          </cell>
        </row>
        <row r="276">
          <cell r="AC276">
            <v>894.13717453951665</v>
          </cell>
        </row>
        <row r="277">
          <cell r="AC277">
            <v>20.84403381161253</v>
          </cell>
        </row>
        <row r="278">
          <cell r="AC278">
            <v>95204.046294860309</v>
          </cell>
        </row>
        <row r="279">
          <cell r="AC279">
            <v>1245.2513302971968</v>
          </cell>
        </row>
        <row r="280">
          <cell r="AC280">
            <v>1115782.9268350853</v>
          </cell>
        </row>
        <row r="281">
          <cell r="AC281">
            <v>252419.81193905449</v>
          </cell>
        </row>
        <row r="282">
          <cell r="AC282">
            <v>9.3438772258952714</v>
          </cell>
        </row>
        <row r="283">
          <cell r="AC283">
            <v>117105.37575257223</v>
          </cell>
        </row>
        <row r="284">
          <cell r="AC284">
            <v>22685.1370050072</v>
          </cell>
        </row>
        <row r="285">
          <cell r="AC285">
            <v>10368937.573704993</v>
          </cell>
        </row>
        <row r="286">
          <cell r="AC286">
            <v>12128.352639212062</v>
          </cell>
        </row>
        <row r="287">
          <cell r="AC287">
            <v>38958.577333583722</v>
          </cell>
        </row>
        <row r="288">
          <cell r="AC288">
            <v>244.01894755318807</v>
          </cell>
        </row>
        <row r="289">
          <cell r="AC289">
            <v>33163.217174168836</v>
          </cell>
        </row>
        <row r="290">
          <cell r="AC290">
            <v>15.0939555187539</v>
          </cell>
        </row>
        <row r="291">
          <cell r="AC291">
            <v>2102072.2936155275</v>
          </cell>
        </row>
        <row r="292">
          <cell r="AC292">
            <v>6660.3875625968103</v>
          </cell>
        </row>
        <row r="293">
          <cell r="AC293">
            <v>1428103.820010101</v>
          </cell>
        </row>
        <row r="294">
          <cell r="AC294">
            <v>51490.513592975803</v>
          </cell>
        </row>
        <row r="295">
          <cell r="AC295">
            <v>129406375.21128716</v>
          </cell>
        </row>
        <row r="296">
          <cell r="AC296">
            <v>10331.093792800439</v>
          </cell>
        </row>
        <row r="297">
          <cell r="AC297">
            <v>4854.8629786392012</v>
          </cell>
        </row>
        <row r="298">
          <cell r="AC298">
            <v>1780179.6763622616</v>
          </cell>
        </row>
        <row r="299">
          <cell r="AC299">
            <v>33338.235182207725</v>
          </cell>
        </row>
        <row r="300">
          <cell r="AC300">
            <v>2202.6393660581589</v>
          </cell>
        </row>
        <row r="301">
          <cell r="AC301">
            <v>402665.04517273081</v>
          </cell>
        </row>
        <row r="302">
          <cell r="AC302">
            <v>194.78390217058603</v>
          </cell>
        </row>
        <row r="303">
          <cell r="AC303">
            <v>14116.082829074629</v>
          </cell>
        </row>
        <row r="304">
          <cell r="AC304">
            <v>28927.206371798547</v>
          </cell>
        </row>
        <row r="305">
          <cell r="AC305">
            <v>11336.998114157394</v>
          </cell>
        </row>
        <row r="306">
          <cell r="AC306">
            <v>5939.1121167363553</v>
          </cell>
        </row>
        <row r="307">
          <cell r="AC307">
            <v>168334.26078322297</v>
          </cell>
        </row>
        <row r="308">
          <cell r="AC308">
            <v>384.53648583492077</v>
          </cell>
        </row>
        <row r="309">
          <cell r="AC309">
            <v>144.4707171080731</v>
          </cell>
        </row>
        <row r="310">
          <cell r="AC310">
            <v>1351573.1529712994</v>
          </cell>
        </row>
        <row r="311">
          <cell r="AC311">
            <v>360915.88296764414</v>
          </cell>
        </row>
        <row r="312">
          <cell r="AC312">
            <v>3578336.2537473589</v>
          </cell>
        </row>
        <row r="313">
          <cell r="AC313">
            <v>1915810.5475269158</v>
          </cell>
        </row>
        <row r="314">
          <cell r="AC314">
            <v>6874.9382172242831</v>
          </cell>
        </row>
        <row r="315">
          <cell r="AC315">
            <v>450923.33118625771</v>
          </cell>
        </row>
        <row r="316">
          <cell r="AC316">
            <v>591367.90094459825</v>
          </cell>
        </row>
        <row r="317">
          <cell r="AC317">
            <v>2729158.0431827502</v>
          </cell>
        </row>
        <row r="318">
          <cell r="AC318">
            <v>7327747.6514920052</v>
          </cell>
        </row>
        <row r="319">
          <cell r="AC319">
            <v>2546583.7422402785</v>
          </cell>
        </row>
        <row r="320">
          <cell r="AC320">
            <v>12369948.286886489</v>
          </cell>
        </row>
        <row r="321">
          <cell r="AC321">
            <v>1622777.7920931238</v>
          </cell>
        </row>
        <row r="322">
          <cell r="AC322">
            <v>3104.8204316374377</v>
          </cell>
        </row>
        <row r="323">
          <cell r="AC323">
            <v>532246.69448199996</v>
          </cell>
        </row>
        <row r="324">
          <cell r="AC324">
            <v>429.84241000000003</v>
          </cell>
        </row>
        <row r="325">
          <cell r="AC325">
            <v>171674710.22720894</v>
          </cell>
        </row>
        <row r="326">
          <cell r="AC326">
            <v>0.52741400000000005</v>
          </cell>
        </row>
        <row r="327">
          <cell r="AC327">
            <v>207196.86651025276</v>
          </cell>
        </row>
        <row r="328">
          <cell r="AC328">
            <v>1399197.69716</v>
          </cell>
        </row>
        <row r="329">
          <cell r="AC329">
            <v>6511.9283340774546</v>
          </cell>
        </row>
        <row r="330">
          <cell r="AC330">
            <v>5118.5528699999995</v>
          </cell>
        </row>
        <row r="331">
          <cell r="AC331">
            <v>6564991.3953399053</v>
          </cell>
        </row>
        <row r="332">
          <cell r="AC332">
            <v>0.52741400000000005</v>
          </cell>
        </row>
        <row r="333">
          <cell r="AC333">
            <v>320047.58926480322</v>
          </cell>
        </row>
        <row r="334">
          <cell r="AC334">
            <v>220.45905199999999</v>
          </cell>
        </row>
        <row r="335">
          <cell r="AC335">
            <v>18837911.582435854</v>
          </cell>
        </row>
        <row r="336">
          <cell r="AC336">
            <v>1.5822419999999999</v>
          </cell>
        </row>
        <row r="337">
          <cell r="AC337">
            <v>19222.021755587597</v>
          </cell>
        </row>
        <row r="338">
          <cell r="AC338">
            <v>876412.61303668807</v>
          </cell>
        </row>
        <row r="339">
          <cell r="AC339">
            <v>193256.35105823755</v>
          </cell>
        </row>
        <row r="340">
          <cell r="AC340">
            <v>12008.319754848639</v>
          </cell>
        </row>
        <row r="341">
          <cell r="AC341">
            <v>33496.080903439346</v>
          </cell>
        </row>
        <row r="342">
          <cell r="AC342">
            <v>105946.39690599999</v>
          </cell>
        </row>
        <row r="343">
          <cell r="AC343">
            <v>2150716.2347279997</v>
          </cell>
        </row>
        <row r="344">
          <cell r="AC344">
            <v>70332.073859552955</v>
          </cell>
        </row>
        <row r="345">
          <cell r="AC345">
            <v>24617.575863999999</v>
          </cell>
        </row>
        <row r="346">
          <cell r="AC346">
            <v>57053939.491695724</v>
          </cell>
        </row>
        <row r="347">
          <cell r="AC347">
            <v>1248220.1675957784</v>
          </cell>
        </row>
        <row r="348">
          <cell r="AC348">
            <v>281.03592261001882</v>
          </cell>
        </row>
        <row r="349">
          <cell r="AC349">
            <v>4690489.5483612139</v>
          </cell>
        </row>
        <row r="350">
          <cell r="AC350">
            <v>32896.158846314582</v>
          </cell>
        </row>
        <row r="351">
          <cell r="AC351">
            <v>2139084.6378519577</v>
          </cell>
        </row>
        <row r="352">
          <cell r="AC352">
            <v>611100.38179104123</v>
          </cell>
        </row>
        <row r="353">
          <cell r="AC353">
            <v>93000.813251991465</v>
          </cell>
        </row>
        <row r="354">
          <cell r="AC354">
            <v>148985.73475664441</v>
          </cell>
        </row>
        <row r="355">
          <cell r="AC355">
            <v>16605.866729882418</v>
          </cell>
        </row>
        <row r="356">
          <cell r="AC356">
            <v>22241.04838</v>
          </cell>
        </row>
        <row r="357">
          <cell r="AC357">
            <v>745.84905151278883</v>
          </cell>
        </row>
        <row r="358">
          <cell r="AC358">
            <v>84700.408327515936</v>
          </cell>
        </row>
        <row r="359">
          <cell r="AC359">
            <v>684831.14060852758</v>
          </cell>
        </row>
        <row r="360">
          <cell r="AC360">
            <v>2022289.4498189839</v>
          </cell>
        </row>
        <row r="361">
          <cell r="AC361">
            <v>108433.1795472615</v>
          </cell>
        </row>
        <row r="362">
          <cell r="AC362">
            <v>170351.92336552098</v>
          </cell>
        </row>
        <row r="363">
          <cell r="AC363">
            <v>694789.36031400005</v>
          </cell>
        </row>
        <row r="364">
          <cell r="AC364">
            <v>7378432.7270339997</v>
          </cell>
        </row>
        <row r="365">
          <cell r="AC365">
            <v>9966937.3910859991</v>
          </cell>
        </row>
        <row r="366">
          <cell r="AC366">
            <v>3553969.7455480001</v>
          </cell>
        </row>
        <row r="367">
          <cell r="AC367">
            <v>5220.9433605895219</v>
          </cell>
        </row>
        <row r="368">
          <cell r="AC368">
            <v>5220.9433605895219</v>
          </cell>
        </row>
        <row r="369">
          <cell r="AC369">
            <v>8003539.6982754394</v>
          </cell>
        </row>
        <row r="370">
          <cell r="AC370">
            <v>11744.735844361585</v>
          </cell>
        </row>
        <row r="371">
          <cell r="AC371">
            <v>4098319.4275694978</v>
          </cell>
        </row>
        <row r="372">
          <cell r="AC372">
            <v>11071.77575289929</v>
          </cell>
        </row>
        <row r="373">
          <cell r="AC373">
            <v>13141.444558435092</v>
          </cell>
        </row>
        <row r="374">
          <cell r="AC374">
            <v>8823496.9827039987</v>
          </cell>
        </row>
        <row r="375">
          <cell r="AC375">
            <v>12859589.835695257</v>
          </cell>
        </row>
        <row r="376">
          <cell r="AC376">
            <v>285969.8632555863</v>
          </cell>
        </row>
        <row r="377">
          <cell r="AC377">
            <v>54471.742948943815</v>
          </cell>
        </row>
        <row r="378">
          <cell r="AC378">
            <v>550250.73443280114</v>
          </cell>
        </row>
        <row r="379">
          <cell r="AC379">
            <v>4178653.0526392395</v>
          </cell>
        </row>
        <row r="380">
          <cell r="AC380">
            <v>300393.09221374057</v>
          </cell>
        </row>
        <row r="381">
          <cell r="AC381">
            <v>38890.980945999996</v>
          </cell>
        </row>
        <row r="382">
          <cell r="AC382">
            <v>546.92831799999999</v>
          </cell>
        </row>
        <row r="383">
          <cell r="AC383">
            <v>769.41788154059293</v>
          </cell>
        </row>
        <row r="384">
          <cell r="AC384">
            <v>26468.799004</v>
          </cell>
        </row>
        <row r="385">
          <cell r="AC385">
            <v>348.16233724616984</v>
          </cell>
        </row>
        <row r="386">
          <cell r="AC386">
            <v>541754.91705682932</v>
          </cell>
        </row>
        <row r="387">
          <cell r="AC387">
            <v>908507.98942138627</v>
          </cell>
        </row>
        <row r="388">
          <cell r="AC388">
            <v>92074547.193332791</v>
          </cell>
        </row>
        <row r="389">
          <cell r="AC389">
            <v>309785.46802775864</v>
          </cell>
        </row>
        <row r="390">
          <cell r="AC390">
            <v>3948757.7348928852</v>
          </cell>
        </row>
        <row r="391">
          <cell r="AC391">
            <v>500877.01892075763</v>
          </cell>
        </row>
        <row r="392">
          <cell r="AC392">
            <v>9185082.5276519991</v>
          </cell>
        </row>
        <row r="393">
          <cell r="AC393">
            <v>5196.1811720792966</v>
          </cell>
        </row>
        <row r="394">
          <cell r="AC394">
            <v>143421.10415311781</v>
          </cell>
        </row>
        <row r="395">
          <cell r="AC395">
            <v>84161.606972703099</v>
          </cell>
        </row>
        <row r="396">
          <cell r="AC396">
            <v>1516838.8845143502</v>
          </cell>
        </row>
        <row r="397">
          <cell r="AC397">
            <v>4383899.9422275051</v>
          </cell>
        </row>
        <row r="398">
          <cell r="AC398">
            <v>6663.1170865946506</v>
          </cell>
        </row>
        <row r="399">
          <cell r="AC399">
            <v>20.569146</v>
          </cell>
        </row>
        <row r="400">
          <cell r="AC400">
            <v>469459.76849369466</v>
          </cell>
        </row>
        <row r="401">
          <cell r="AC401">
            <v>1079092.0366282475</v>
          </cell>
        </row>
        <row r="402">
          <cell r="AC402">
            <v>1224689.0503219343</v>
          </cell>
        </row>
        <row r="403">
          <cell r="AC403">
            <v>246380859.10860366</v>
          </cell>
        </row>
        <row r="404">
          <cell r="AC404">
            <v>111414.3346357392</v>
          </cell>
        </row>
        <row r="405">
          <cell r="AC405">
            <v>194219.09301393022</v>
          </cell>
        </row>
        <row r="406">
          <cell r="AC406">
            <v>77568.301357330041</v>
          </cell>
        </row>
        <row r="407">
          <cell r="AC407">
            <v>415409.57942866592</v>
          </cell>
        </row>
        <row r="408">
          <cell r="AC408">
            <v>432102.27788076334</v>
          </cell>
        </row>
        <row r="409">
          <cell r="AC409">
            <v>1718410.2591384731</v>
          </cell>
        </row>
        <row r="410">
          <cell r="AC410">
            <v>467389.58986631583</v>
          </cell>
        </row>
        <row r="411">
          <cell r="AC411">
            <v>12472.087839396856</v>
          </cell>
        </row>
        <row r="412">
          <cell r="AC412">
            <v>10861.179135423343</v>
          </cell>
        </row>
        <row r="413">
          <cell r="AC413">
            <v>1985.7137099999998</v>
          </cell>
        </row>
        <row r="414">
          <cell r="AC414">
            <v>8018129.9974211315</v>
          </cell>
        </row>
        <row r="415">
          <cell r="AC415">
            <v>83833.830534077089</v>
          </cell>
        </row>
        <row r="416">
          <cell r="AC416">
            <v>92616.870442967236</v>
          </cell>
        </row>
        <row r="417">
          <cell r="AC417">
            <v>1242.5873839999999</v>
          </cell>
        </row>
        <row r="418">
          <cell r="AC418">
            <v>721495.58828279329</v>
          </cell>
        </row>
        <row r="419">
          <cell r="AC419">
            <v>1935467.2501097252</v>
          </cell>
        </row>
        <row r="420">
          <cell r="AC420">
            <v>1250510.8068605429</v>
          </cell>
        </row>
        <row r="421">
          <cell r="AC421">
            <v>3157995.1085224873</v>
          </cell>
        </row>
        <row r="422">
          <cell r="AC422">
            <v>5556100.8391686156</v>
          </cell>
        </row>
        <row r="423">
          <cell r="AC423">
            <v>1081739.947682109</v>
          </cell>
        </row>
        <row r="424">
          <cell r="AC424">
            <v>1680383.724534</v>
          </cell>
        </row>
        <row r="425">
          <cell r="AC425">
            <v>241.65509269014359</v>
          </cell>
        </row>
        <row r="426">
          <cell r="AC426">
            <v>2869206.5901184115</v>
          </cell>
        </row>
        <row r="427">
          <cell r="AC427">
            <v>91117.991906352574</v>
          </cell>
        </row>
        <row r="428">
          <cell r="AC428">
            <v>45440.704293606352</v>
          </cell>
        </row>
        <row r="429">
          <cell r="AC429">
            <v>709280.66919635807</v>
          </cell>
        </row>
        <row r="430">
          <cell r="AC430">
            <v>49458388.473126017</v>
          </cell>
        </row>
        <row r="431">
          <cell r="AC431">
            <v>4821973.7859543012</v>
          </cell>
        </row>
        <row r="432">
          <cell r="AC432">
            <v>219740.67948116572</v>
          </cell>
        </row>
        <row r="433">
          <cell r="AC433">
            <v>4.2193120000000004</v>
          </cell>
        </row>
        <row r="434">
          <cell r="AC434">
            <v>36227731.574152254</v>
          </cell>
        </row>
        <row r="435">
          <cell r="AC435">
            <v>99320.243095649013</v>
          </cell>
        </row>
        <row r="436">
          <cell r="AC436">
            <v>28938.943198696208</v>
          </cell>
        </row>
        <row r="437">
          <cell r="AC437">
            <v>455053.85402800003</v>
          </cell>
        </row>
        <row r="438">
          <cell r="AC438">
            <v>10793.975095375557</v>
          </cell>
        </row>
        <row r="439">
          <cell r="AC439">
            <v>49350871.348954245</v>
          </cell>
        </row>
        <row r="440">
          <cell r="AC440">
            <v>1.5822419999999999</v>
          </cell>
        </row>
        <row r="441">
          <cell r="AC441">
            <v>2296365.4074199065</v>
          </cell>
        </row>
        <row r="442">
          <cell r="AC442">
            <v>147886.94993395577</v>
          </cell>
        </row>
        <row r="443">
          <cell r="AC443">
            <v>26665.893629305832</v>
          </cell>
        </row>
        <row r="444">
          <cell r="AC444">
            <v>1552345.1777814268</v>
          </cell>
        </row>
        <row r="445">
          <cell r="AC445">
            <v>3064756.8689819998</v>
          </cell>
        </row>
        <row r="446">
          <cell r="AC446">
            <v>11092.565433718801</v>
          </cell>
        </row>
        <row r="447">
          <cell r="AC447">
            <v>416613.37979780755</v>
          </cell>
        </row>
        <row r="448">
          <cell r="AC448">
            <v>151846.81171824751</v>
          </cell>
        </row>
        <row r="449">
          <cell r="AC449">
            <v>4881.1345327202962</v>
          </cell>
        </row>
        <row r="450">
          <cell r="AC450">
            <v>2006.417944314358</v>
          </cell>
        </row>
        <row r="451">
          <cell r="AC451">
            <v>10862863.616267821</v>
          </cell>
        </row>
        <row r="452">
          <cell r="AC452">
            <v>420957.20467381802</v>
          </cell>
        </row>
        <row r="453">
          <cell r="AC453">
            <v>5032691.3583273143</v>
          </cell>
        </row>
        <row r="454">
          <cell r="AC454">
            <v>36077871.125616908</v>
          </cell>
        </row>
        <row r="455">
          <cell r="AC455">
            <v>1056456.9939964279</v>
          </cell>
        </row>
        <row r="456">
          <cell r="AC456">
            <v>14927941.132897949</v>
          </cell>
        </row>
        <row r="457">
          <cell r="AC457">
            <v>10340086.977496546</v>
          </cell>
        </row>
        <row r="458">
          <cell r="AC458">
            <v>2546928.1788822152</v>
          </cell>
        </row>
        <row r="459">
          <cell r="AC459">
            <v>63546.637528510226</v>
          </cell>
        </row>
        <row r="460">
          <cell r="AC460">
            <v>16572.085019911869</v>
          </cell>
        </row>
        <row r="461">
          <cell r="AC461">
            <v>7.9112099999999996</v>
          </cell>
        </row>
        <row r="462">
          <cell r="AC462">
            <v>113399.18813162502</v>
          </cell>
        </row>
        <row r="463">
          <cell r="AC463">
            <v>383573.16183465283</v>
          </cell>
        </row>
        <row r="464">
          <cell r="AC464">
            <v>372520.61910231278</v>
          </cell>
        </row>
        <row r="465">
          <cell r="AC465">
            <v>496383.12921558268</v>
          </cell>
        </row>
        <row r="466">
          <cell r="AC466">
            <v>16128.538229533153</v>
          </cell>
        </row>
        <row r="467">
          <cell r="AC467">
            <v>9513.8639154279062</v>
          </cell>
        </row>
        <row r="468">
          <cell r="AC468">
            <v>166584.23931400001</v>
          </cell>
        </row>
        <row r="469">
          <cell r="AC469">
            <v>2570.0884219999998</v>
          </cell>
        </row>
        <row r="470">
          <cell r="AC470">
            <v>3017.705262420744</v>
          </cell>
        </row>
        <row r="471">
          <cell r="AC471">
            <v>146932.26314801941</v>
          </cell>
        </row>
        <row r="472">
          <cell r="AC472">
            <v>1029681.0130471188</v>
          </cell>
        </row>
        <row r="473">
          <cell r="AC473">
            <v>219269.17306115132</v>
          </cell>
        </row>
        <row r="474">
          <cell r="AC474">
            <v>50870.223897133677</v>
          </cell>
        </row>
        <row r="475">
          <cell r="AC475">
            <v>639594.79895503575</v>
          </cell>
        </row>
        <row r="476">
          <cell r="AC476">
            <v>9555309.6772683393</v>
          </cell>
        </row>
        <row r="477">
          <cell r="AC477">
            <v>7256314.4060928002</v>
          </cell>
        </row>
        <row r="478">
          <cell r="AC478">
            <v>67517.059934852703</v>
          </cell>
        </row>
        <row r="479">
          <cell r="AC479">
            <v>82013.404414000004</v>
          </cell>
        </row>
        <row r="480">
          <cell r="AC480">
            <v>116352.45203599505</v>
          </cell>
        </row>
        <row r="481">
          <cell r="AC481">
            <v>3606504.4592319317</v>
          </cell>
        </row>
        <row r="482">
          <cell r="AC482">
            <v>72496.527807043065</v>
          </cell>
        </row>
        <row r="483">
          <cell r="AC483">
            <v>1023699.0053143656</v>
          </cell>
        </row>
        <row r="484">
          <cell r="AC484">
            <v>42841.56951889459</v>
          </cell>
        </row>
        <row r="485">
          <cell r="AC485">
            <v>21019.407630869922</v>
          </cell>
        </row>
        <row r="486">
          <cell r="AC486">
            <v>38.453648583492082</v>
          </cell>
        </row>
        <row r="487">
          <cell r="AC487">
            <v>568771.16880999994</v>
          </cell>
        </row>
        <row r="488">
          <cell r="AC488">
            <v>412693.01637600001</v>
          </cell>
        </row>
        <row r="489">
          <cell r="AC489">
            <v>65250.455101786036</v>
          </cell>
        </row>
        <row r="490">
          <cell r="AC490">
            <v>64826.51450090616</v>
          </cell>
        </row>
        <row r="491">
          <cell r="AC491">
            <v>2205688.0685339998</v>
          </cell>
        </row>
        <row r="492">
          <cell r="AC492">
            <v>171287.51641573865</v>
          </cell>
        </row>
        <row r="493">
          <cell r="AC493">
            <v>83803.599427976966</v>
          </cell>
        </row>
        <row r="494">
          <cell r="AC494">
            <v>35486.523576</v>
          </cell>
        </row>
        <row r="495">
          <cell r="AC495">
            <v>2337.4068260470326</v>
          </cell>
        </row>
        <row r="496">
          <cell r="AC496">
            <v>860776.33518115326</v>
          </cell>
        </row>
        <row r="497">
          <cell r="AC497">
            <v>22972.150786593898</v>
          </cell>
        </row>
        <row r="498">
          <cell r="AC498">
            <v>7471861.2019045493</v>
          </cell>
        </row>
        <row r="499">
          <cell r="AC499">
            <v>1714857.0858159999</v>
          </cell>
        </row>
        <row r="500">
          <cell r="AC500">
            <v>3934544.6840871489</v>
          </cell>
        </row>
        <row r="501">
          <cell r="AC501">
            <v>5169.3306062248375</v>
          </cell>
        </row>
        <row r="502">
          <cell r="AC502">
            <v>8483.4541900000004</v>
          </cell>
        </row>
        <row r="503">
          <cell r="AC503">
            <v>5866.5173782890161</v>
          </cell>
        </row>
        <row r="504">
          <cell r="AC504">
            <v>77633.231144000005</v>
          </cell>
        </row>
        <row r="505">
          <cell r="AC505">
            <v>6032534.8292384744</v>
          </cell>
        </row>
        <row r="506">
          <cell r="AC506">
            <v>72959.252558601613</v>
          </cell>
        </row>
        <row r="507">
          <cell r="AC507">
            <v>2225783.0718070217</v>
          </cell>
        </row>
        <row r="508">
          <cell r="AC508">
            <v>27359.53324721273</v>
          </cell>
        </row>
        <row r="509">
          <cell r="AC509">
            <v>143203.01789045546</v>
          </cell>
        </row>
        <row r="510">
          <cell r="AC510">
            <v>403396.0238757105</v>
          </cell>
        </row>
        <row r="511">
          <cell r="AC511">
            <v>1782.5220548251955</v>
          </cell>
        </row>
        <row r="512">
          <cell r="AC512">
            <v>130075.47790458922</v>
          </cell>
        </row>
        <row r="513">
          <cell r="AC513">
            <v>737467.66633314406</v>
          </cell>
        </row>
        <row r="514">
          <cell r="AC514">
            <v>97925.505369320104</v>
          </cell>
        </row>
        <row r="515">
          <cell r="AC515">
            <v>268995034.27281082</v>
          </cell>
        </row>
        <row r="516">
          <cell r="AC516">
            <v>994.66429509745535</v>
          </cell>
        </row>
        <row r="517">
          <cell r="AC517">
            <v>8668399.6863410398</v>
          </cell>
        </row>
        <row r="518">
          <cell r="AC518">
            <v>304.31787799999995</v>
          </cell>
        </row>
        <row r="519">
          <cell r="AC519">
            <v>4734493.6870980002</v>
          </cell>
        </row>
        <row r="520">
          <cell r="AC520">
            <v>148233.62057309892</v>
          </cell>
        </row>
        <row r="521">
          <cell r="AC521">
            <v>147936.98992999998</v>
          </cell>
        </row>
        <row r="522">
          <cell r="AC522">
            <v>32957017.308099996</v>
          </cell>
        </row>
        <row r="523">
          <cell r="AC523">
            <v>113249.71998170186</v>
          </cell>
        </row>
        <row r="524">
          <cell r="AC524">
            <v>3538.9479399999996</v>
          </cell>
        </row>
        <row r="525">
          <cell r="AC525">
            <v>32167400.788182344</v>
          </cell>
        </row>
        <row r="526">
          <cell r="AC526">
            <v>7349.5965536070216</v>
          </cell>
        </row>
        <row r="527">
          <cell r="AC527">
            <v>2752743.580229308</v>
          </cell>
        </row>
        <row r="528">
          <cell r="AC528">
            <v>2692.975884</v>
          </cell>
        </row>
        <row r="529">
          <cell r="AC529">
            <v>5548589.1979474705</v>
          </cell>
        </row>
        <row r="530">
          <cell r="AC530">
            <v>1254762.7431334071</v>
          </cell>
        </row>
        <row r="531">
          <cell r="AC531">
            <v>36939.21846484299</v>
          </cell>
        </row>
        <row r="532">
          <cell r="AC532">
            <v>284384.78485131124</v>
          </cell>
        </row>
        <row r="533">
          <cell r="AC533">
            <v>180772.62797363708</v>
          </cell>
        </row>
        <row r="534">
          <cell r="AC534">
            <v>440135.37050517672</v>
          </cell>
        </row>
        <row r="535">
          <cell r="AC535">
            <v>4922.9020796050108</v>
          </cell>
        </row>
        <row r="536">
          <cell r="AC536">
            <v>1032514.046084385</v>
          </cell>
        </row>
        <row r="537">
          <cell r="AC537">
            <v>198467.90545684192</v>
          </cell>
        </row>
        <row r="538">
          <cell r="AC538">
            <v>15491752.763271835</v>
          </cell>
        </row>
        <row r="539">
          <cell r="AC539">
            <v>12219227.233246</v>
          </cell>
        </row>
        <row r="540">
          <cell r="AC540">
            <v>3901807.9862518017</v>
          </cell>
        </row>
        <row r="541">
          <cell r="AC541">
            <v>255078.58557965019</v>
          </cell>
        </row>
        <row r="542">
          <cell r="AC542">
            <v>34080.802283977006</v>
          </cell>
        </row>
        <row r="543">
          <cell r="AC543">
            <v>6852577.364320308</v>
          </cell>
        </row>
        <row r="544">
          <cell r="AC544">
            <v>566.84527914971954</v>
          </cell>
        </row>
        <row r="545">
          <cell r="AC545">
            <v>23232.601275382163</v>
          </cell>
        </row>
        <row r="546">
          <cell r="AC546">
            <v>1985417.656108398</v>
          </cell>
        </row>
        <row r="547">
          <cell r="AC547">
            <v>1790.0377236306933</v>
          </cell>
        </row>
        <row r="548">
          <cell r="AC548">
            <v>1044703.9046426893</v>
          </cell>
        </row>
        <row r="549">
          <cell r="AC549">
            <v>198157.17600591775</v>
          </cell>
        </row>
        <row r="550">
          <cell r="AC550">
            <v>2563931.2961596046</v>
          </cell>
        </row>
        <row r="551">
          <cell r="AC551">
            <v>316932.14576122636</v>
          </cell>
        </row>
        <row r="552">
          <cell r="AC552">
            <v>1170422.132388341</v>
          </cell>
        </row>
        <row r="553">
          <cell r="AC553">
            <v>9605.3424250022999</v>
          </cell>
        </row>
        <row r="554">
          <cell r="AC554">
            <v>85018.736702701601</v>
          </cell>
        </row>
        <row r="555">
          <cell r="AC555">
            <v>12603.058932842501</v>
          </cell>
        </row>
        <row r="556">
          <cell r="AC556">
            <v>107640.93511432569</v>
          </cell>
        </row>
        <row r="557">
          <cell r="AC557">
            <v>1012883.8382648068</v>
          </cell>
        </row>
        <row r="558">
          <cell r="AC558">
            <v>154543.80188851774</v>
          </cell>
        </row>
        <row r="559">
          <cell r="AC559">
            <v>836714.35805799998</v>
          </cell>
        </row>
        <row r="560">
          <cell r="AC560">
            <v>11921.138642</v>
          </cell>
        </row>
        <row r="561">
          <cell r="AC561">
            <v>36367.599751763584</v>
          </cell>
        </row>
        <row r="562">
          <cell r="AC562">
            <v>5062.2266824276003</v>
          </cell>
        </row>
        <row r="563">
          <cell r="AC563">
            <v>4938.4157398764773</v>
          </cell>
        </row>
        <row r="564">
          <cell r="AC564">
            <v>2377673.0975819007</v>
          </cell>
        </row>
        <row r="565">
          <cell r="AC565">
            <v>2747184.3197389524</v>
          </cell>
        </row>
        <row r="566">
          <cell r="AC566">
            <v>5290.1581525699085</v>
          </cell>
        </row>
        <row r="567">
          <cell r="AC567">
            <v>5560.7521884587477</v>
          </cell>
        </row>
        <row r="568">
          <cell r="AC568">
            <v>3350.6522790160529</v>
          </cell>
        </row>
        <row r="569">
          <cell r="AC569">
            <v>5974103.8211844806</v>
          </cell>
        </row>
        <row r="570">
          <cell r="AC570">
            <v>1491722.865214088</v>
          </cell>
        </row>
        <row r="571">
          <cell r="AC571">
            <v>254201165.77205431</v>
          </cell>
        </row>
        <row r="572">
          <cell r="AC572">
            <v>1698031.1828313372</v>
          </cell>
        </row>
        <row r="573">
          <cell r="AC573">
            <v>1491698.1030255777</v>
          </cell>
        </row>
        <row r="574">
          <cell r="AC574">
            <v>422.15056315623849</v>
          </cell>
        </row>
        <row r="575">
          <cell r="AC575">
            <v>22599599.782042503</v>
          </cell>
        </row>
        <row r="576">
          <cell r="AC576">
            <v>696411.15836400003</v>
          </cell>
        </row>
        <row r="577">
          <cell r="AC577">
            <v>4433.7890690020395</v>
          </cell>
        </row>
        <row r="578">
          <cell r="AC578">
            <v>5071.7735502869646</v>
          </cell>
        </row>
        <row r="579">
          <cell r="AC579">
            <v>5071.7735502869646</v>
          </cell>
        </row>
        <row r="580">
          <cell r="AC580">
            <v>8957743.472366048</v>
          </cell>
        </row>
        <row r="581">
          <cell r="AC581">
            <v>66531.693857999999</v>
          </cell>
        </row>
        <row r="582">
          <cell r="AC582">
            <v>99.645433282108584</v>
          </cell>
        </row>
        <row r="583">
          <cell r="AC583">
            <v>443596.40844381665</v>
          </cell>
        </row>
        <row r="584">
          <cell r="AC584">
            <v>5556.8248720170377</v>
          </cell>
        </row>
        <row r="585">
          <cell r="AC585">
            <v>25102.295677714425</v>
          </cell>
        </row>
        <row r="586">
          <cell r="AC586">
            <v>298339.62060511555</v>
          </cell>
        </row>
        <row r="587">
          <cell r="AC587">
            <v>1613.71900785307</v>
          </cell>
        </row>
        <row r="588">
          <cell r="AC588">
            <v>5255700.0243179994</v>
          </cell>
        </row>
        <row r="589">
          <cell r="AC589">
            <v>8255711.5609315345</v>
          </cell>
        </row>
        <row r="590">
          <cell r="AC590">
            <v>6.8282179727696217</v>
          </cell>
        </row>
        <row r="591">
          <cell r="AC591">
            <v>52806.112847105454</v>
          </cell>
        </row>
        <row r="592">
          <cell r="AC592">
            <v>789738.68811886921</v>
          </cell>
        </row>
        <row r="593">
          <cell r="AC593">
            <v>71099336.429750234</v>
          </cell>
        </row>
        <row r="594">
          <cell r="AC594">
            <v>22224.698546</v>
          </cell>
        </row>
        <row r="595">
          <cell r="AC595">
            <v>779565.00871661422</v>
          </cell>
        </row>
        <row r="596">
          <cell r="AC596">
            <v>17.968994665183214</v>
          </cell>
        </row>
        <row r="597">
          <cell r="AC597">
            <v>139.02626320198385</v>
          </cell>
        </row>
        <row r="598">
          <cell r="AC598">
            <v>284730.58000630705</v>
          </cell>
        </row>
        <row r="599">
          <cell r="AC599">
            <v>1373456.2661722908</v>
          </cell>
        </row>
        <row r="600">
          <cell r="AC600">
            <v>10164499.790468646</v>
          </cell>
        </row>
        <row r="601">
          <cell r="AC601">
            <v>2983.3962060511553</v>
          </cell>
        </row>
        <row r="602">
          <cell r="AC602">
            <v>6195815.2085767929</v>
          </cell>
        </row>
        <row r="603">
          <cell r="AC603">
            <v>269153.25853105972</v>
          </cell>
        </row>
        <row r="604">
          <cell r="AC604">
            <v>2385175.444021258</v>
          </cell>
        </row>
        <row r="605">
          <cell r="AC605">
            <v>164471.35110377354</v>
          </cell>
        </row>
        <row r="606">
          <cell r="AC606">
            <v>25642649.591912892</v>
          </cell>
        </row>
        <row r="607">
          <cell r="AC607">
            <v>60243.719588790977</v>
          </cell>
        </row>
        <row r="608">
          <cell r="AC608">
            <v>1818801.8398117146</v>
          </cell>
        </row>
        <row r="609">
          <cell r="AC609">
            <v>104318.92343888774</v>
          </cell>
        </row>
        <row r="610">
          <cell r="AC610">
            <v>225813.25883601196</v>
          </cell>
        </row>
        <row r="611">
          <cell r="AC611">
            <v>1579744.6885378007</v>
          </cell>
        </row>
        <row r="612">
          <cell r="AC612">
            <v>15886732.176994983</v>
          </cell>
        </row>
        <row r="613">
          <cell r="AC613">
            <v>2917302.6431815396</v>
          </cell>
        </row>
        <row r="614">
          <cell r="AC614">
            <v>2429696.9639437795</v>
          </cell>
        </row>
        <row r="615">
          <cell r="AC615">
            <v>5734176.7115768818</v>
          </cell>
        </row>
        <row r="616">
          <cell r="AC616">
            <v>183.01265800000002</v>
          </cell>
        </row>
        <row r="617">
          <cell r="AC617">
            <v>149.76648954376805</v>
          </cell>
        </row>
        <row r="618">
          <cell r="AC618">
            <v>900.29569800000002</v>
          </cell>
        </row>
        <row r="619">
          <cell r="AC619">
            <v>900052.14955457556</v>
          </cell>
        </row>
        <row r="620">
          <cell r="AC620">
            <v>1273038.2242675428</v>
          </cell>
        </row>
        <row r="621">
          <cell r="AC621">
            <v>224239.91415123089</v>
          </cell>
        </row>
        <row r="622">
          <cell r="AC622">
            <v>1135998.397214639</v>
          </cell>
        </row>
        <row r="623">
          <cell r="AC623">
            <v>1135998.397214639</v>
          </cell>
        </row>
        <row r="624">
          <cell r="AC624">
            <v>2461732.6724043568</v>
          </cell>
        </row>
        <row r="625">
          <cell r="AC625">
            <v>2375082.9129958074</v>
          </cell>
        </row>
        <row r="626">
          <cell r="AC626">
            <v>29.828531144204138</v>
          </cell>
        </row>
        <row r="627">
          <cell r="AC627">
            <v>10964315.766308</v>
          </cell>
        </row>
        <row r="628">
          <cell r="AC628">
            <v>165148373.20481274</v>
          </cell>
        </row>
        <row r="629">
          <cell r="AC629">
            <v>492021.7023019566</v>
          </cell>
        </row>
        <row r="630">
          <cell r="AC630">
            <v>164698.38755505404</v>
          </cell>
        </row>
        <row r="631">
          <cell r="AC631">
            <v>1798339.8611306828</v>
          </cell>
        </row>
        <row r="632">
          <cell r="AC632">
            <v>477343.3929681849</v>
          </cell>
        </row>
        <row r="633">
          <cell r="AC633">
            <v>560430854.77960002</v>
          </cell>
        </row>
        <row r="634">
          <cell r="AC634">
            <v>131853500</v>
          </cell>
        </row>
        <row r="635">
          <cell r="AC635">
            <v>8738754.7382539995</v>
          </cell>
        </row>
        <row r="636">
          <cell r="AC636">
            <v>7283955.4749720003</v>
          </cell>
        </row>
        <row r="637">
          <cell r="AC637">
            <v>1593735.4058879998</v>
          </cell>
        </row>
        <row r="638">
          <cell r="AC638">
            <v>59382193.616290003</v>
          </cell>
        </row>
        <row r="639">
          <cell r="AC639">
            <v>904010.27480200003</v>
          </cell>
        </row>
        <row r="640">
          <cell r="AC640">
            <v>2487082.9518519999</v>
          </cell>
        </row>
        <row r="641">
          <cell r="AC641">
            <v>34072009.248865999</v>
          </cell>
        </row>
        <row r="642">
          <cell r="AC642">
            <v>2983396.2060511555</v>
          </cell>
        </row>
        <row r="643">
          <cell r="AC643">
            <v>22665038.787784509</v>
          </cell>
        </row>
        <row r="644">
          <cell r="AC644">
            <v>8340138.988506197</v>
          </cell>
        </row>
        <row r="645">
          <cell r="AC645">
            <v>14171131.978742989</v>
          </cell>
        </row>
        <row r="646">
          <cell r="AC646">
            <v>751372.21290905133</v>
          </cell>
        </row>
        <row r="647">
          <cell r="AC647">
            <v>6075530.3420016011</v>
          </cell>
        </row>
        <row r="648">
          <cell r="AC648">
            <v>1432030.1789045546</v>
          </cell>
        </row>
        <row r="649">
          <cell r="AC649">
            <v>53742960.713767365</v>
          </cell>
        </row>
        <row r="650">
          <cell r="AC650">
            <v>67091415.520238951</v>
          </cell>
        </row>
        <row r="651">
          <cell r="AC651">
            <v>1551366.0271466007</v>
          </cell>
        </row>
        <row r="652">
          <cell r="AC652">
            <v>924450.6620672826</v>
          </cell>
        </row>
        <row r="653">
          <cell r="AC653">
            <v>12401227.406069212</v>
          </cell>
        </row>
        <row r="654">
          <cell r="AC654">
            <v>1664597.5484114459</v>
          </cell>
        </row>
        <row r="655">
          <cell r="AC655">
            <v>3417785.5554634775</v>
          </cell>
        </row>
        <row r="656">
          <cell r="AC656">
            <v>103523265.69269605</v>
          </cell>
        </row>
        <row r="657">
          <cell r="AC657">
            <v>491155.92072296049</v>
          </cell>
        </row>
        <row r="658">
          <cell r="AC658">
            <v>3010576.0387697518</v>
          </cell>
        </row>
        <row r="659">
          <cell r="AC659">
            <v>1525863.4167262439</v>
          </cell>
        </row>
        <row r="660">
          <cell r="AC660">
            <v>918460.00571830873</v>
          </cell>
        </row>
        <row r="661">
          <cell r="AC661">
            <v>2489466.6218754291</v>
          </cell>
        </row>
        <row r="662">
          <cell r="AC662">
            <v>1179510.4642000489</v>
          </cell>
        </row>
        <row r="663">
          <cell r="AC663">
            <v>155763115.91793081</v>
          </cell>
        </row>
        <row r="664">
          <cell r="AC664">
            <v>145668.53029245415</v>
          </cell>
        </row>
        <row r="665">
          <cell r="AC665">
            <v>3066198.876052002</v>
          </cell>
        </row>
        <row r="666">
          <cell r="AC666">
            <v>18145132.79651</v>
          </cell>
        </row>
        <row r="667">
          <cell r="AC667">
            <v>2203237.799829158</v>
          </cell>
        </row>
        <row r="668">
          <cell r="AC668">
            <v>705341.69118550874</v>
          </cell>
        </row>
        <row r="669">
          <cell r="AC669">
            <v>3662541.8377875546</v>
          </cell>
        </row>
        <row r="670">
          <cell r="AC670">
            <v>1114143.6446970131</v>
          </cell>
        </row>
        <row r="671">
          <cell r="AC671">
            <v>9163362.7848701496</v>
          </cell>
        </row>
        <row r="672">
          <cell r="AC672">
            <v>2322794.7067319099</v>
          </cell>
        </row>
        <row r="673">
          <cell r="AC673">
            <v>2193684.22100819</v>
          </cell>
        </row>
        <row r="674">
          <cell r="AC674">
            <v>1845949</v>
          </cell>
        </row>
        <row r="675">
          <cell r="AC675">
            <v>11933584.824204622</v>
          </cell>
        </row>
        <row r="676">
          <cell r="AC676">
            <v>1845949</v>
          </cell>
        </row>
        <row r="677">
          <cell r="AC677">
            <v>36781729.999952003</v>
          </cell>
        </row>
        <row r="678">
          <cell r="AC678">
            <v>1297288.9676733224</v>
          </cell>
        </row>
        <row r="679">
          <cell r="AC679">
            <v>3016316.0027379999</v>
          </cell>
        </row>
        <row r="680">
          <cell r="AC680">
            <v>2637070</v>
          </cell>
        </row>
        <row r="681">
          <cell r="AC681">
            <v>1512084.5443203871</v>
          </cell>
        </row>
        <row r="682">
          <cell r="AC682">
            <v>11933584.824204622</v>
          </cell>
        </row>
        <row r="683">
          <cell r="AC683">
            <v>4256091.845439516</v>
          </cell>
        </row>
        <row r="684">
          <cell r="AC684">
            <v>5447027.244651488</v>
          </cell>
        </row>
        <row r="685">
          <cell r="AC685">
            <v>9075483.5019774791</v>
          </cell>
        </row>
        <row r="686">
          <cell r="AC686">
            <v>16692847.025228487</v>
          </cell>
        </row>
        <row r="687">
          <cell r="AC687">
            <v>30880170.394342002</v>
          </cell>
        </row>
        <row r="688">
          <cell r="AC688">
            <v>54848118.667431362</v>
          </cell>
        </row>
        <row r="689">
          <cell r="AC689">
            <v>11005773.119834818</v>
          </cell>
        </row>
        <row r="690">
          <cell r="AC690">
            <v>24035976.470879652</v>
          </cell>
        </row>
        <row r="691">
          <cell r="AC691">
            <v>68017913.090443209</v>
          </cell>
        </row>
        <row r="692">
          <cell r="AC692">
            <v>65338465.289864548</v>
          </cell>
        </row>
        <row r="693">
          <cell r="AC693">
            <v>64499743.114457376</v>
          </cell>
        </row>
        <row r="694">
          <cell r="AC694">
            <v>43395353.489454217</v>
          </cell>
        </row>
        <row r="695">
          <cell r="AC695">
            <v>338166781.10600001</v>
          </cell>
        </row>
        <row r="696">
          <cell r="AC696">
            <v>374497299.14301753</v>
          </cell>
        </row>
        <row r="697">
          <cell r="AC697">
            <v>392434363.79914951</v>
          </cell>
        </row>
        <row r="698">
          <cell r="AC698">
            <v>14113020.594255999</v>
          </cell>
        </row>
        <row r="699">
          <cell r="AC699">
            <v>6723254.79519</v>
          </cell>
        </row>
        <row r="700">
          <cell r="AC700">
            <v>115920825.90814878</v>
          </cell>
        </row>
        <row r="701">
          <cell r="AC701">
            <v>7786136.6333442861</v>
          </cell>
        </row>
        <row r="702">
          <cell r="AC702">
            <v>5966792.4121023109</v>
          </cell>
        </row>
        <row r="703">
          <cell r="AC703">
            <v>8950188.6181534659</v>
          </cell>
        </row>
        <row r="704">
          <cell r="AC704">
            <v>2225716.0877700001</v>
          </cell>
        </row>
        <row r="705">
          <cell r="AC705">
            <v>2999382.4362816601</v>
          </cell>
        </row>
        <row r="706">
          <cell r="AC706">
            <v>61629507.126501746</v>
          </cell>
        </row>
        <row r="707">
          <cell r="AC707">
            <v>2996163.0534357098</v>
          </cell>
        </row>
        <row r="708">
          <cell r="AC708">
            <v>136724566.46554375</v>
          </cell>
        </row>
        <row r="709">
          <cell r="AC709">
            <v>30060579.941304337</v>
          </cell>
        </row>
        <row r="710">
          <cell r="AC710">
            <v>3985807.3627099996</v>
          </cell>
        </row>
        <row r="711">
          <cell r="AC711">
            <v>5565954.933102482</v>
          </cell>
        </row>
        <row r="712">
          <cell r="AC712">
            <v>93816950.253957644</v>
          </cell>
        </row>
        <row r="713">
          <cell r="AC713">
            <v>1398670.6126713043</v>
          </cell>
        </row>
      </sheetData>
      <sheetData sheetId="2" refreshError="1"/>
      <sheetData sheetId="3">
        <row r="15">
          <cell r="Q15">
            <v>267754849.70859998</v>
          </cell>
        </row>
        <row r="16">
          <cell r="Q16">
            <v>292676005.07099998</v>
          </cell>
        </row>
        <row r="17">
          <cell r="Q17">
            <v>131853500</v>
          </cell>
        </row>
        <row r="18">
          <cell r="Q18">
            <v>2983396.2060511555</v>
          </cell>
        </row>
        <row r="19">
          <cell r="Q19">
            <v>1845949</v>
          </cell>
        </row>
        <row r="20">
          <cell r="Q20">
            <v>11933584.824204622</v>
          </cell>
        </row>
        <row r="21">
          <cell r="Q21">
            <v>1845949</v>
          </cell>
        </row>
        <row r="22">
          <cell r="Q22">
            <v>2637070</v>
          </cell>
        </row>
        <row r="23">
          <cell r="Q23">
            <v>70467221.70768708</v>
          </cell>
        </row>
        <row r="24">
          <cell r="Q24">
            <v>11933584.824204622</v>
          </cell>
        </row>
        <row r="25">
          <cell r="Q25">
            <v>89738171.161053911</v>
          </cell>
        </row>
        <row r="26">
          <cell r="Q26">
            <v>29595290.364027463</v>
          </cell>
        </row>
        <row r="27">
          <cell r="Q27">
            <v>8300058.3257947778</v>
          </cell>
        </row>
        <row r="28">
          <cell r="Q28">
            <v>127184805.65262207</v>
          </cell>
        </row>
        <row r="29">
          <cell r="Q29">
            <v>37373506.677123927</v>
          </cell>
        </row>
        <row r="30">
          <cell r="Q30">
            <v>31172910.277787313</v>
          </cell>
        </row>
        <row r="31">
          <cell r="Q31">
            <v>596679241.21023107</v>
          </cell>
        </row>
        <row r="32">
          <cell r="Q32">
            <v>10298832.873098891</v>
          </cell>
        </row>
        <row r="33">
          <cell r="Q33">
            <v>596679241.21023107</v>
          </cell>
        </row>
        <row r="34">
          <cell r="Q34">
            <v>90009011.028790146</v>
          </cell>
        </row>
        <row r="35">
          <cell r="Q35">
            <v>56492141.820587017</v>
          </cell>
        </row>
        <row r="36">
          <cell r="Q36">
            <v>32175092.731324017</v>
          </cell>
        </row>
        <row r="37">
          <cell r="Q37">
            <v>75877054.622308031</v>
          </cell>
        </row>
      </sheetData>
      <sheetData sheetId="4">
        <row r="3">
          <cell r="D3" t="str">
            <v>Data</v>
          </cell>
          <cell r="L3" t="str">
            <v>Data</v>
          </cell>
        </row>
        <row r="4">
          <cell r="C4" t="str">
            <v>CCY/BOM</v>
          </cell>
          <cell r="D4" t="str">
            <v>Min of Interest rate</v>
          </cell>
          <cell r="E4" t="str">
            <v>Max of Interest rate</v>
          </cell>
          <cell r="F4" t="str">
            <v>Sum of Calculated annual interest</v>
          </cell>
          <cell r="G4" t="str">
            <v>Sum of WBS Assets</v>
          </cell>
          <cell r="H4" t="str">
            <v>Average Interest</v>
          </cell>
          <cell r="I4" t="str">
            <v>Depo in Source Currency</v>
          </cell>
          <cell r="K4" t="str">
            <v>Other ccy</v>
          </cell>
          <cell r="L4" t="str">
            <v>Min of Min of Interest rate</v>
          </cell>
          <cell r="M4" t="str">
            <v>Max of Max of Interest rate</v>
          </cell>
          <cell r="N4" t="str">
            <v>Sum of Sum of Calculated annual interest</v>
          </cell>
          <cell r="O4" t="str">
            <v>Sum of Sum of WBS Assets</v>
          </cell>
          <cell r="P4" t="str">
            <v>Average Interest</v>
          </cell>
          <cell r="S4" t="str">
            <v>conso</v>
          </cell>
          <cell r="T4" t="str">
            <v>Min of Min of Interest rate</v>
          </cell>
          <cell r="U4" t="str">
            <v>Max of Max of Interest rate</v>
          </cell>
          <cell r="V4" t="str">
            <v>Sum of Sum of Calculated annual interest</v>
          </cell>
          <cell r="W4" t="str">
            <v>Sum of Sum of WBS Assets</v>
          </cell>
          <cell r="X4" t="str">
            <v>Average Interest</v>
          </cell>
          <cell r="Y4" t="str">
            <v>Depo in Source Currency</v>
          </cell>
        </row>
        <row r="5">
          <cell r="C5" t="str">
            <v>(blank)</v>
          </cell>
          <cell r="H5" t="e">
            <v>#DIV/0!</v>
          </cell>
          <cell r="I5" t="e">
            <v>#N/A</v>
          </cell>
          <cell r="K5" t="str">
            <v>(blank)</v>
          </cell>
          <cell r="L5">
            <v>2.4</v>
          </cell>
          <cell r="M5">
            <v>5.59</v>
          </cell>
          <cell r="N5">
            <v>2177584.9499438205</v>
          </cell>
          <cell r="O5">
            <v>-48870649.400598526</v>
          </cell>
          <cell r="P5">
            <v>4.4558134108141223</v>
          </cell>
          <cell r="S5" t="str">
            <v>(blan</v>
          </cell>
          <cell r="X5" t="e">
            <v>#DIV/0!</v>
          </cell>
          <cell r="Y5" t="e">
            <v>#N/A</v>
          </cell>
        </row>
        <row r="6">
          <cell r="C6" t="str">
            <v>GBPAJ1</v>
          </cell>
          <cell r="D6">
            <v>5.07</v>
          </cell>
          <cell r="E6">
            <v>5.07</v>
          </cell>
          <cell r="F6">
            <v>538738.90980000002</v>
          </cell>
          <cell r="G6">
            <v>-10626014</v>
          </cell>
          <cell r="H6">
            <v>5.07</v>
          </cell>
          <cell r="I6">
            <v>10626014</v>
          </cell>
          <cell r="K6" t="str">
            <v>AJTRUE</v>
          </cell>
          <cell r="L6">
            <v>5.07</v>
          </cell>
          <cell r="M6">
            <v>5.07</v>
          </cell>
          <cell r="N6">
            <v>538738.90980000002</v>
          </cell>
          <cell r="O6">
            <v>-10626014</v>
          </cell>
          <cell r="P6">
            <v>5.07</v>
          </cell>
          <cell r="S6" t="str">
            <v>GBPAB</v>
          </cell>
          <cell r="T6">
            <v>5.59</v>
          </cell>
          <cell r="U6">
            <v>5.59</v>
          </cell>
          <cell r="V6">
            <v>139750</v>
          </cell>
          <cell r="W6">
            <v>-2500000</v>
          </cell>
          <cell r="X6">
            <v>5.59</v>
          </cell>
          <cell r="Y6">
            <v>2500000</v>
          </cell>
        </row>
        <row r="7">
          <cell r="C7" t="str">
            <v>GBPAB17</v>
          </cell>
          <cell r="D7">
            <v>5.59</v>
          </cell>
          <cell r="E7">
            <v>5.59</v>
          </cell>
          <cell r="F7">
            <v>139750</v>
          </cell>
          <cell r="G7">
            <v>-2500000</v>
          </cell>
          <cell r="H7">
            <v>5.59</v>
          </cell>
          <cell r="I7">
            <v>2500000</v>
          </cell>
          <cell r="K7" t="str">
            <v>anFALSE</v>
          </cell>
          <cell r="P7" t="e">
            <v>#DIV/0!</v>
          </cell>
          <cell r="S7" t="str">
            <v>GBPAH</v>
          </cell>
          <cell r="T7">
            <v>5.3</v>
          </cell>
          <cell r="U7">
            <v>5.3</v>
          </cell>
          <cell r="V7">
            <v>6360</v>
          </cell>
          <cell r="W7">
            <v>-120000</v>
          </cell>
          <cell r="X7">
            <v>5.3</v>
          </cell>
          <cell r="Y7">
            <v>120000</v>
          </cell>
        </row>
        <row r="8">
          <cell r="C8" t="str">
            <v>USDAG7</v>
          </cell>
          <cell r="D8">
            <v>4.21</v>
          </cell>
          <cell r="E8">
            <v>4.21</v>
          </cell>
          <cell r="F8">
            <v>2381.4494927088331</v>
          </cell>
          <cell r="G8">
            <v>-56566.496263867768</v>
          </cell>
          <cell r="H8">
            <v>4.21</v>
          </cell>
          <cell r="I8">
            <v>100000</v>
          </cell>
          <cell r="K8" t="str">
            <v>ABTRUE</v>
          </cell>
          <cell r="L8">
            <v>2.4</v>
          </cell>
          <cell r="M8">
            <v>5.59</v>
          </cell>
          <cell r="N8">
            <v>248338.68827662594</v>
          </cell>
          <cell r="O8">
            <v>-5223428.8428898724</v>
          </cell>
          <cell r="P8">
            <v>4.7543231801590329</v>
          </cell>
          <cell r="S8" t="str">
            <v>GBPAJ</v>
          </cell>
          <cell r="T8">
            <v>5.07</v>
          </cell>
          <cell r="U8">
            <v>5.07</v>
          </cell>
          <cell r="V8">
            <v>538738.90980000002</v>
          </cell>
          <cell r="W8">
            <v>-10626014</v>
          </cell>
          <cell r="X8">
            <v>5.07</v>
          </cell>
          <cell r="Y8">
            <v>10626014</v>
          </cell>
        </row>
        <row r="9">
          <cell r="C9" t="str">
            <v>GBPAH6</v>
          </cell>
          <cell r="D9">
            <v>5.3</v>
          </cell>
          <cell r="E9">
            <v>5.3</v>
          </cell>
          <cell r="F9">
            <v>6360</v>
          </cell>
          <cell r="G9">
            <v>-120000</v>
          </cell>
          <cell r="H9">
            <v>5.3</v>
          </cell>
          <cell r="I9">
            <v>120000</v>
          </cell>
          <cell r="K9" t="str">
            <v>AGTRUE</v>
          </cell>
          <cell r="L9">
            <v>4.21</v>
          </cell>
          <cell r="M9">
            <v>4.59</v>
          </cell>
          <cell r="N9">
            <v>370910.57678876404</v>
          </cell>
          <cell r="O9">
            <v>-8485986.7535973024</v>
          </cell>
          <cell r="P9">
            <v>4.3708597191897693</v>
          </cell>
          <cell r="S9" t="str">
            <v>USDAE</v>
          </cell>
          <cell r="T9">
            <v>4.1500000000000004</v>
          </cell>
          <cell r="U9">
            <v>4.4000000000000004</v>
          </cell>
          <cell r="V9">
            <v>19345.741722242776</v>
          </cell>
          <cell r="W9">
            <v>-452531.97011094214</v>
          </cell>
          <cell r="X9">
            <v>4.2750000000000004</v>
          </cell>
          <cell r="Y9">
            <v>800000</v>
          </cell>
        </row>
        <row r="10">
          <cell r="C10" t="str">
            <v>USDAE11</v>
          </cell>
          <cell r="D10">
            <v>4.1500000000000004</v>
          </cell>
          <cell r="E10">
            <v>4.4000000000000004</v>
          </cell>
          <cell r="F10">
            <v>19345.741722242776</v>
          </cell>
          <cell r="G10">
            <v>-452531.97011094214</v>
          </cell>
          <cell r="H10">
            <v>4.2750000000000004</v>
          </cell>
          <cell r="I10">
            <v>800000</v>
          </cell>
          <cell r="K10" t="str">
            <v>AHTRUE</v>
          </cell>
          <cell r="L10">
            <v>5.3</v>
          </cell>
          <cell r="M10">
            <v>5.3</v>
          </cell>
          <cell r="N10">
            <v>6360</v>
          </cell>
          <cell r="O10">
            <v>-120000</v>
          </cell>
          <cell r="P10">
            <v>5.3</v>
          </cell>
          <cell r="S10" t="str">
            <v>USDAG</v>
          </cell>
          <cell r="T10">
            <v>4.21</v>
          </cell>
          <cell r="U10">
            <v>4.59</v>
          </cell>
          <cell r="V10">
            <v>370910.57678876404</v>
          </cell>
          <cell r="W10">
            <v>-8485986.7535973024</v>
          </cell>
          <cell r="X10">
            <v>4.3708597191897693</v>
          </cell>
          <cell r="Y10">
            <v>15001789.599999998</v>
          </cell>
        </row>
        <row r="11">
          <cell r="C11" t="str">
            <v>USDAF8</v>
          </cell>
          <cell r="D11">
            <v>3.6</v>
          </cell>
          <cell r="E11">
            <v>3.6</v>
          </cell>
          <cell r="F11">
            <v>48099.215824318948</v>
          </cell>
          <cell r="G11">
            <v>-1336089.328453304</v>
          </cell>
          <cell r="H11">
            <v>3.6</v>
          </cell>
          <cell r="I11">
            <v>2361980</v>
          </cell>
          <cell r="K11" t="str">
            <v>AETRUE</v>
          </cell>
          <cell r="L11">
            <v>4.1500000000000004</v>
          </cell>
          <cell r="M11">
            <v>4.4000000000000004</v>
          </cell>
          <cell r="N11">
            <v>19345.741722242776</v>
          </cell>
          <cell r="O11">
            <v>-452531.97011094214</v>
          </cell>
          <cell r="P11">
            <v>4.2750000000000004</v>
          </cell>
          <cell r="S11" t="str">
            <v>(blank)</v>
          </cell>
          <cell r="T11">
            <v>2.4</v>
          </cell>
          <cell r="U11">
            <v>5.59</v>
          </cell>
          <cell r="V11">
            <v>2177584.9499438205</v>
          </cell>
          <cell r="W11">
            <v>-48870649.400598526</v>
          </cell>
          <cell r="X11">
            <v>4.4558134108141223</v>
          </cell>
          <cell r="Y11" t="e">
            <v>#N/A</v>
          </cell>
        </row>
        <row r="12">
          <cell r="C12" t="str">
            <v>USDAG1</v>
          </cell>
          <cell r="D12">
            <v>4.2300000000000004</v>
          </cell>
          <cell r="E12">
            <v>4.59</v>
          </cell>
          <cell r="F12">
            <v>368529.1272960552</v>
          </cell>
          <cell r="G12">
            <v>-8429420.2573334351</v>
          </cell>
          <cell r="H12">
            <v>4.3719391849687632</v>
          </cell>
          <cell r="I12">
            <v>14901789.6</v>
          </cell>
          <cell r="K12" t="str">
            <v>AFTRUE</v>
          </cell>
          <cell r="L12">
            <v>3.6</v>
          </cell>
          <cell r="M12">
            <v>4.18</v>
          </cell>
          <cell r="N12">
            <v>993891.03335618787</v>
          </cell>
          <cell r="O12">
            <v>-23962687.834000409</v>
          </cell>
          <cell r="P12">
            <v>4.1476608978145029</v>
          </cell>
          <cell r="S12" t="str">
            <v>USDAF</v>
          </cell>
          <cell r="T12">
            <v>3.6</v>
          </cell>
          <cell r="U12">
            <v>4.18</v>
          </cell>
          <cell r="V12">
            <v>993891.03335618787</v>
          </cell>
          <cell r="W12">
            <v>-23962687.834000409</v>
          </cell>
          <cell r="X12">
            <v>4.1476608978145029</v>
          </cell>
          <cell r="Y12">
            <v>42361979.999999993</v>
          </cell>
        </row>
        <row r="13">
          <cell r="C13" t="str">
            <v>EURAB8</v>
          </cell>
          <cell r="D13">
            <v>2.4</v>
          </cell>
          <cell r="E13">
            <v>2.4</v>
          </cell>
          <cell r="F13">
            <v>3776.9456218279124</v>
          </cell>
          <cell r="G13">
            <v>-157372.7342428297</v>
          </cell>
          <cell r="H13">
            <v>2.4</v>
          </cell>
          <cell r="I13">
            <v>230955</v>
          </cell>
          <cell r="K13" t="str">
            <v>Grand Total</v>
          </cell>
          <cell r="L13">
            <v>2.4</v>
          </cell>
          <cell r="M13">
            <v>5.59</v>
          </cell>
          <cell r="N13">
            <v>4355169.8998876419</v>
          </cell>
          <cell r="O13">
            <v>-97741298.801197037</v>
          </cell>
          <cell r="P13">
            <v>4.4558134108141232</v>
          </cell>
          <cell r="S13" t="str">
            <v>EURAB</v>
          </cell>
          <cell r="T13">
            <v>2.4</v>
          </cell>
          <cell r="U13">
            <v>2.4</v>
          </cell>
          <cell r="V13">
            <v>3776.9456218279124</v>
          </cell>
          <cell r="W13">
            <v>-157372.7342428297</v>
          </cell>
          <cell r="X13">
            <v>2.4</v>
          </cell>
          <cell r="Y13">
            <v>230955</v>
          </cell>
        </row>
        <row r="14">
          <cell r="C14" t="str">
            <v>USDAB13</v>
          </cell>
          <cell r="D14">
            <v>4.05</v>
          </cell>
          <cell r="E14">
            <v>4.12</v>
          </cell>
          <cell r="F14">
            <v>104811.74265479803</v>
          </cell>
          <cell r="G14">
            <v>-2566056.1086470429</v>
          </cell>
          <cell r="H14">
            <v>4.0845460199255026</v>
          </cell>
          <cell r="I14">
            <v>4536353.28</v>
          </cell>
          <cell r="S14" t="str">
            <v>USDAB</v>
          </cell>
          <cell r="T14">
            <v>4.05</v>
          </cell>
          <cell r="U14">
            <v>4.12</v>
          </cell>
          <cell r="V14">
            <v>104811.74265479803</v>
          </cell>
          <cell r="W14">
            <v>-2566056.1086470429</v>
          </cell>
          <cell r="X14">
            <v>4.0845460199255026</v>
          </cell>
          <cell r="Y14">
            <v>4536353.28</v>
          </cell>
        </row>
        <row r="15">
          <cell r="C15" t="str">
            <v>USDAF9</v>
          </cell>
          <cell r="D15">
            <v>4.18</v>
          </cell>
          <cell r="E15">
            <v>4.18</v>
          </cell>
          <cell r="F15">
            <v>945791.81753186893</v>
          </cell>
          <cell r="G15">
            <v>-22626598.505547106</v>
          </cell>
          <cell r="H15">
            <v>4.18</v>
          </cell>
          <cell r="I15">
            <v>40000000</v>
          </cell>
          <cell r="S15" t="str">
            <v>Grand Total</v>
          </cell>
          <cell r="T15">
            <v>2.4</v>
          </cell>
          <cell r="U15">
            <v>5.59</v>
          </cell>
          <cell r="V15">
            <v>4355169.899887641</v>
          </cell>
          <cell r="W15">
            <v>-97741298.801197052</v>
          </cell>
        </row>
        <row r="16">
          <cell r="C16" t="str">
            <v>Grand Total</v>
          </cell>
          <cell r="D16">
            <v>2.4</v>
          </cell>
          <cell r="E16">
            <v>5.59</v>
          </cell>
          <cell r="F16">
            <v>2177584.9499438205</v>
          </cell>
          <cell r="G16">
            <v>-48870649.400598526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  <sheetName val="chart"/>
      <sheetName val="WRI  FI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Currency-Qr 109"/>
      <sheetName val="GOLD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hyperlink" Target="http://unstats.un.org/unsd/cr/registry/regcs.asp?Cl=27&amp;Lg=1&amp;Co=88" TargetMode="External"/><Relationship Id="rId1" Type="http://schemas.openxmlformats.org/officeDocument/2006/relationships/hyperlink" Target="http://unstats.un.org/unsd/cr/registry/regcs.asp?Cl=27&amp;Lg=1&amp;Co=3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tabSelected="1" topLeftCell="A4" workbookViewId="0">
      <selection activeCell="I22" sqref="I22"/>
    </sheetView>
  </sheetViews>
  <sheetFormatPr defaultRowHeight="12.75" x14ac:dyDescent="0.2"/>
  <cols>
    <col min="1" max="12" width="8.42578125" style="904" customWidth="1"/>
    <col min="13" max="13" width="23.7109375" style="904" customWidth="1"/>
    <col min="14" max="16384" width="9.140625" style="904"/>
  </cols>
  <sheetData>
    <row r="1" spans="1:13" ht="13.5" thickBot="1" x14ac:dyDescent="0.25"/>
    <row r="2" spans="1:13" ht="20.25" customHeight="1" x14ac:dyDescent="0.2">
      <c r="A2" s="1057"/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9"/>
    </row>
    <row r="3" spans="1:13" ht="20.25" customHeight="1" x14ac:dyDescent="0.2">
      <c r="A3" s="1060"/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2"/>
    </row>
    <row r="4" spans="1:13" x14ac:dyDescent="0.2">
      <c r="A4" s="1060"/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2"/>
    </row>
    <row r="5" spans="1:13" ht="32.25" customHeight="1" x14ac:dyDescent="0.2">
      <c r="A5" s="1140" t="s">
        <v>510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2"/>
    </row>
    <row r="6" spans="1:13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2"/>
    </row>
    <row r="7" spans="1:13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2"/>
    </row>
    <row r="8" spans="1:13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2"/>
    </row>
    <row r="9" spans="1:13" x14ac:dyDescent="0.2">
      <c r="A9" s="1060"/>
      <c r="B9" s="1061"/>
      <c r="C9" s="1061"/>
      <c r="D9" s="1061"/>
      <c r="E9" s="1061"/>
      <c r="F9" s="1061"/>
      <c r="G9" s="1061"/>
      <c r="H9" s="1061"/>
      <c r="I9" s="1061"/>
      <c r="J9" s="1061"/>
      <c r="K9" s="1061"/>
      <c r="L9" s="1061"/>
      <c r="M9" s="1062"/>
    </row>
    <row r="10" spans="1:13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2"/>
    </row>
    <row r="11" spans="1:13" ht="27" customHeight="1" x14ac:dyDescent="0.4">
      <c r="A11" s="1143" t="s">
        <v>514</v>
      </c>
      <c r="B11" s="1144"/>
      <c r="C11" s="1144"/>
      <c r="D11" s="1144"/>
      <c r="E11" s="1144"/>
      <c r="F11" s="1144"/>
      <c r="G11" s="1144"/>
      <c r="H11" s="1144"/>
      <c r="I11" s="1144"/>
      <c r="J11" s="1144"/>
      <c r="K11" s="1144"/>
      <c r="L11" s="1144"/>
      <c r="M11" s="1145"/>
    </row>
    <row r="12" spans="1:13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2"/>
    </row>
    <row r="13" spans="1:13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2"/>
    </row>
    <row r="14" spans="1:13" x14ac:dyDescent="0.2">
      <c r="A14" s="1060"/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2"/>
    </row>
    <row r="15" spans="1:13" x14ac:dyDescent="0.2">
      <c r="A15" s="1060"/>
      <c r="B15" s="1061"/>
      <c r="C15" s="1061"/>
      <c r="D15" s="1061"/>
      <c r="E15" s="1061"/>
      <c r="G15" s="1061"/>
      <c r="H15" s="1061"/>
      <c r="I15" s="1061"/>
      <c r="J15" s="1061"/>
      <c r="K15" s="1061"/>
      <c r="L15" s="1061"/>
      <c r="M15" s="1062"/>
    </row>
    <row r="16" spans="1:13" ht="57" customHeight="1" x14ac:dyDescent="0.2">
      <c r="A16" s="1060"/>
      <c r="B16" s="1061"/>
      <c r="D16" s="1146" t="s">
        <v>511</v>
      </c>
      <c r="E16" s="1146"/>
      <c r="F16" s="1146"/>
      <c r="G16" s="1146"/>
      <c r="H16" s="1146"/>
      <c r="I16" s="1146"/>
      <c r="J16" s="1146"/>
      <c r="K16" s="1146"/>
      <c r="L16" s="1146"/>
      <c r="M16" s="1062"/>
    </row>
    <row r="17" spans="1:13" ht="12.75" customHeight="1" x14ac:dyDescent="0.35">
      <c r="A17" s="1060"/>
      <c r="B17" s="1061"/>
      <c r="C17" s="1063"/>
      <c r="D17" s="1146"/>
      <c r="E17" s="1146"/>
      <c r="F17" s="1146"/>
      <c r="G17" s="1146"/>
      <c r="H17" s="1146"/>
      <c r="I17" s="1146"/>
      <c r="J17" s="1146"/>
      <c r="K17" s="1146"/>
      <c r="L17" s="1146"/>
      <c r="M17" s="1062"/>
    </row>
    <row r="18" spans="1:13" x14ac:dyDescent="0.2">
      <c r="A18" s="1060"/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2"/>
    </row>
    <row r="19" spans="1:13" ht="23.25" x14ac:dyDescent="0.2">
      <c r="A19" s="1060"/>
      <c r="B19" s="1061"/>
      <c r="C19" s="1061"/>
      <c r="D19" s="1061"/>
      <c r="E19" s="1061"/>
      <c r="G19" s="1064"/>
      <c r="H19" s="1061"/>
      <c r="I19" s="1061"/>
      <c r="J19" s="1061"/>
      <c r="K19" s="1061"/>
      <c r="L19" s="1061"/>
      <c r="M19" s="1062"/>
    </row>
    <row r="20" spans="1:13" x14ac:dyDescent="0.2">
      <c r="A20" s="1060"/>
      <c r="B20" s="1061"/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2"/>
    </row>
    <row r="21" spans="1:13" x14ac:dyDescent="0.2">
      <c r="A21" s="1060"/>
      <c r="B21" s="1061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2"/>
    </row>
    <row r="22" spans="1:13" x14ac:dyDescent="0.2">
      <c r="A22" s="1060"/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2"/>
    </row>
    <row r="23" spans="1:13" x14ac:dyDescent="0.2">
      <c r="A23" s="1060"/>
      <c r="B23" s="1061"/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2"/>
    </row>
    <row r="24" spans="1:13" x14ac:dyDescent="0.2">
      <c r="A24" s="1060"/>
      <c r="B24" s="1061"/>
      <c r="C24" s="1061"/>
      <c r="D24" s="1061"/>
      <c r="E24" s="1061"/>
      <c r="F24" s="1061"/>
      <c r="G24" s="1061"/>
      <c r="H24" s="1061"/>
      <c r="I24" s="1061"/>
      <c r="J24" s="1061"/>
      <c r="K24" s="1061"/>
      <c r="L24" s="1061"/>
      <c r="M24" s="1062"/>
    </row>
    <row r="25" spans="1:13" ht="19.5" x14ac:dyDescent="0.3">
      <c r="A25" s="1060"/>
      <c r="B25" s="1061"/>
      <c r="C25" s="1061"/>
      <c r="D25" s="1061"/>
      <c r="E25" s="1061"/>
      <c r="F25" s="1061"/>
      <c r="G25" s="1061"/>
      <c r="H25" s="1061"/>
      <c r="I25" s="1061"/>
      <c r="J25" s="1065" t="s">
        <v>515</v>
      </c>
      <c r="K25" s="1066"/>
      <c r="L25" s="1067"/>
      <c r="M25" s="1062"/>
    </row>
    <row r="26" spans="1:13" x14ac:dyDescent="0.2">
      <c r="A26" s="1060"/>
      <c r="B26" s="1061"/>
      <c r="C26" s="1061"/>
      <c r="D26" s="1061"/>
      <c r="E26" s="1061"/>
      <c r="F26" s="1061"/>
      <c r="G26" s="1061"/>
      <c r="H26" s="1061"/>
      <c r="I26" s="1061"/>
      <c r="J26" s="1061"/>
      <c r="K26" s="1061"/>
      <c r="L26" s="1068" t="s">
        <v>105</v>
      </c>
      <c r="M26" s="1062"/>
    </row>
    <row r="27" spans="1:13" x14ac:dyDescent="0.2">
      <c r="A27" s="1060"/>
      <c r="B27" s="1061"/>
      <c r="C27" s="1061"/>
      <c r="D27" s="1061"/>
      <c r="E27" s="1061"/>
      <c r="F27" s="1061"/>
      <c r="G27" s="1061"/>
      <c r="H27" s="1061"/>
      <c r="I27" s="1061"/>
      <c r="J27" s="1061"/>
      <c r="K27" s="1061"/>
      <c r="L27" s="1061"/>
      <c r="M27" s="1062"/>
    </row>
    <row r="28" spans="1:13" ht="13.5" thickBot="1" x14ac:dyDescent="0.25">
      <c r="A28" s="1069"/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1"/>
    </row>
  </sheetData>
  <mergeCells count="3">
    <mergeCell ref="A5:M5"/>
    <mergeCell ref="A11:M11"/>
    <mergeCell ref="D16:L17"/>
  </mergeCells>
  <pageMargins left="1" right="1" top="1" bottom="0.5" header="0.5" footer="0.5"/>
  <pageSetup paperSize="9" orientation="landscape" horizontalDpi="1200" verticalDpi="1200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workbookViewId="0"/>
  </sheetViews>
  <sheetFormatPr defaultRowHeight="22.5" customHeight="1" x14ac:dyDescent="0.2"/>
  <cols>
    <col min="1" max="1" width="23.5703125" style="45" customWidth="1"/>
    <col min="2" max="44" width="8.42578125" style="222" customWidth="1"/>
    <col min="45" max="45" width="8.42578125" style="223" customWidth="1"/>
    <col min="46" max="256" width="20.140625" style="222" customWidth="1"/>
    <col min="257" max="16384" width="9.140625" style="222"/>
  </cols>
  <sheetData>
    <row r="1" spans="1:45" ht="21" customHeight="1" x14ac:dyDescent="0.2">
      <c r="A1" s="1077" t="s">
        <v>551</v>
      </c>
    </row>
    <row r="2" spans="1:45" ht="22.5" customHeight="1" x14ac:dyDescent="0.2">
      <c r="A2" s="221" t="s">
        <v>117</v>
      </c>
    </row>
    <row r="3" spans="1:45" ht="16.5" customHeight="1" x14ac:dyDescent="0.2">
      <c r="AR3" s="224"/>
    </row>
    <row r="4" spans="1:45" s="230" customFormat="1" ht="38.25" customHeight="1" x14ac:dyDescent="0.2">
      <c r="A4" s="1148" t="s">
        <v>118</v>
      </c>
      <c r="B4" s="1150" t="s">
        <v>119</v>
      </c>
      <c r="C4" s="1151"/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225"/>
      <c r="P4" s="226"/>
      <c r="Q4" s="1152" t="s">
        <v>120</v>
      </c>
      <c r="R4" s="1153"/>
      <c r="S4" s="1153"/>
      <c r="T4" s="1153"/>
      <c r="U4" s="1153"/>
      <c r="V4" s="1153"/>
      <c r="W4" s="1153"/>
      <c r="X4" s="1153"/>
      <c r="Y4" s="1153"/>
      <c r="Z4" s="1153"/>
      <c r="AA4" s="1153"/>
      <c r="AB4" s="1153"/>
      <c r="AC4" s="1153"/>
      <c r="AD4" s="226"/>
      <c r="AE4" s="227"/>
      <c r="AF4" s="1151" t="s">
        <v>121</v>
      </c>
      <c r="AG4" s="1151"/>
      <c r="AH4" s="1151"/>
      <c r="AI4" s="1151"/>
      <c r="AJ4" s="1151"/>
      <c r="AK4" s="1151"/>
      <c r="AL4" s="1151"/>
      <c r="AM4" s="1151"/>
      <c r="AN4" s="1151"/>
      <c r="AO4" s="1151"/>
      <c r="AP4" s="1151"/>
      <c r="AQ4" s="1151"/>
      <c r="AR4" s="228"/>
      <c r="AS4" s="229"/>
    </row>
    <row r="5" spans="1:45" s="234" customFormat="1" ht="38.25" customHeight="1" x14ac:dyDescent="0.2">
      <c r="A5" s="1149"/>
      <c r="B5" s="231">
        <v>2007</v>
      </c>
      <c r="C5" s="232">
        <v>2008</v>
      </c>
      <c r="D5" s="232">
        <v>2009</v>
      </c>
      <c r="E5" s="232">
        <v>2010</v>
      </c>
      <c r="F5" s="232">
        <v>2011</v>
      </c>
      <c r="G5" s="232">
        <v>2012</v>
      </c>
      <c r="H5" s="232">
        <v>2013</v>
      </c>
      <c r="I5" s="232">
        <v>2014</v>
      </c>
      <c r="J5" s="232">
        <v>2015</v>
      </c>
      <c r="K5" s="232">
        <v>2016</v>
      </c>
      <c r="L5" s="232">
        <v>2017</v>
      </c>
      <c r="M5" s="232">
        <v>2018</v>
      </c>
      <c r="N5" s="232">
        <v>2019</v>
      </c>
      <c r="O5" s="232">
        <v>2020</v>
      </c>
      <c r="P5" s="233">
        <v>2021</v>
      </c>
      <c r="Q5" s="231">
        <v>2007</v>
      </c>
      <c r="R5" s="232">
        <v>2008</v>
      </c>
      <c r="S5" s="232">
        <v>2009</v>
      </c>
      <c r="T5" s="232">
        <v>2010</v>
      </c>
      <c r="U5" s="232">
        <v>2011</v>
      </c>
      <c r="V5" s="232">
        <v>2012</v>
      </c>
      <c r="W5" s="232">
        <v>2013</v>
      </c>
      <c r="X5" s="232">
        <v>2014</v>
      </c>
      <c r="Y5" s="232">
        <v>2015</v>
      </c>
      <c r="Z5" s="232">
        <v>2016</v>
      </c>
      <c r="AA5" s="232">
        <v>2017</v>
      </c>
      <c r="AB5" s="232">
        <v>2018</v>
      </c>
      <c r="AC5" s="232">
        <v>2019</v>
      </c>
      <c r="AD5" s="232">
        <v>2020</v>
      </c>
      <c r="AE5" s="233">
        <v>2021</v>
      </c>
      <c r="AF5" s="232">
        <v>2008</v>
      </c>
      <c r="AG5" s="232">
        <v>2009</v>
      </c>
      <c r="AH5" s="232">
        <v>2010</v>
      </c>
      <c r="AI5" s="232">
        <v>2011</v>
      </c>
      <c r="AJ5" s="232">
        <v>2012</v>
      </c>
      <c r="AK5" s="232">
        <v>2013</v>
      </c>
      <c r="AL5" s="232">
        <v>2014</v>
      </c>
      <c r="AM5" s="232">
        <v>2015</v>
      </c>
      <c r="AN5" s="232">
        <v>2016</v>
      </c>
      <c r="AO5" s="232">
        <v>2017</v>
      </c>
      <c r="AP5" s="232">
        <v>2018</v>
      </c>
      <c r="AQ5" s="232">
        <v>2019</v>
      </c>
      <c r="AR5" s="232">
        <v>2020</v>
      </c>
      <c r="AS5" s="233">
        <v>2021</v>
      </c>
    </row>
    <row r="6" spans="1:45" ht="71.25" customHeight="1" x14ac:dyDescent="0.2">
      <c r="A6" s="235" t="s">
        <v>122</v>
      </c>
      <c r="B6" s="236">
        <v>1.1673772784285699</v>
      </c>
      <c r="C6" s="237">
        <v>1.1025366550912934</v>
      </c>
      <c r="D6" s="237">
        <v>0.99035747694314769</v>
      </c>
      <c r="E6" s="237">
        <v>1.0500007184284714</v>
      </c>
      <c r="F6" s="237">
        <v>0.99994141288519012</v>
      </c>
      <c r="G6" s="237">
        <v>1.0532812370577895</v>
      </c>
      <c r="H6" s="237">
        <v>0.96927455936741769</v>
      </c>
      <c r="I6" s="237">
        <v>0.98847342821561512</v>
      </c>
      <c r="J6" s="237">
        <v>0.97951551862159814</v>
      </c>
      <c r="K6" s="237">
        <v>0.95931188875736351</v>
      </c>
      <c r="L6" s="237">
        <v>1.0019895956535971</v>
      </c>
      <c r="M6" s="238">
        <v>0.96988193678240808</v>
      </c>
      <c r="N6" s="238">
        <v>0.95285416362548703</v>
      </c>
      <c r="O6" s="238">
        <v>1.1154778300058796</v>
      </c>
      <c r="P6" s="239">
        <v>1.1919755942816594</v>
      </c>
      <c r="Q6" s="240">
        <v>2646</v>
      </c>
      <c r="R6" s="241">
        <v>2790</v>
      </c>
      <c r="S6" s="241">
        <v>2585</v>
      </c>
      <c r="T6" s="241">
        <v>2877</v>
      </c>
      <c r="U6" s="241">
        <v>2926</v>
      </c>
      <c r="V6" s="241">
        <v>3258</v>
      </c>
      <c r="W6" s="241">
        <v>3189</v>
      </c>
      <c r="X6" s="241">
        <v>3440</v>
      </c>
      <c r="Y6" s="241">
        <v>3561</v>
      </c>
      <c r="Z6" s="241">
        <v>3702</v>
      </c>
      <c r="AA6" s="241">
        <v>4038</v>
      </c>
      <c r="AB6" s="242">
        <v>4096</v>
      </c>
      <c r="AC6" s="242">
        <v>4169</v>
      </c>
      <c r="AD6" s="242">
        <v>4231.1092584015914</v>
      </c>
      <c r="AE6" s="243">
        <v>4521.2722629613218</v>
      </c>
      <c r="AF6" s="244">
        <v>6.8</v>
      </c>
      <c r="AG6" s="245">
        <v>12</v>
      </c>
      <c r="AH6" s="245">
        <v>11.3</v>
      </c>
      <c r="AI6" s="246">
        <v>-1.6</v>
      </c>
      <c r="AJ6" s="245">
        <v>6.4</v>
      </c>
      <c r="AK6" s="247">
        <v>-2.8</v>
      </c>
      <c r="AL6" s="245">
        <v>9.8000000000000007</v>
      </c>
      <c r="AM6" s="245">
        <v>6.6</v>
      </c>
      <c r="AN6" s="245">
        <v>3.6</v>
      </c>
      <c r="AO6" s="244">
        <v>4</v>
      </c>
      <c r="AP6" s="244">
        <v>6.3</v>
      </c>
      <c r="AQ6" s="244">
        <v>2</v>
      </c>
      <c r="AR6" s="247">
        <v>-9.4317837809989378</v>
      </c>
      <c r="AS6" s="248">
        <v>3.7454826439520472</v>
      </c>
    </row>
    <row r="7" spans="1:45" ht="71.25" customHeight="1" x14ac:dyDescent="0.2">
      <c r="A7" s="249" t="s">
        <v>123</v>
      </c>
      <c r="B7" s="236">
        <v>0.72707398142489932</v>
      </c>
      <c r="C7" s="237">
        <v>0.58169675852845304</v>
      </c>
      <c r="D7" s="237">
        <v>0.54172745547296364</v>
      </c>
      <c r="E7" s="237">
        <v>0.54744563004612701</v>
      </c>
      <c r="F7" s="237">
        <v>0.57071160612380978</v>
      </c>
      <c r="G7" s="237">
        <v>0.59679470951770397</v>
      </c>
      <c r="H7" s="237">
        <v>0.60910198086306211</v>
      </c>
      <c r="I7" s="237">
        <v>0.6269909942925791</v>
      </c>
      <c r="J7" s="237">
        <v>0.65466075100235988</v>
      </c>
      <c r="K7" s="237">
        <v>0.63669079164690501</v>
      </c>
      <c r="L7" s="237">
        <v>0.62233529120832631</v>
      </c>
      <c r="M7" s="237">
        <v>0.62748709288900917</v>
      </c>
      <c r="N7" s="237">
        <v>0.61344700771667227</v>
      </c>
      <c r="O7" s="237">
        <v>0.67143275965179772</v>
      </c>
      <c r="P7" s="250">
        <v>0.67432120594806721</v>
      </c>
      <c r="Q7" s="240">
        <v>1648</v>
      </c>
      <c r="R7" s="241">
        <v>1472</v>
      </c>
      <c r="S7" s="241">
        <v>1414</v>
      </c>
      <c r="T7" s="241">
        <v>1500</v>
      </c>
      <c r="U7" s="241">
        <v>1670</v>
      </c>
      <c r="V7" s="241">
        <v>1846</v>
      </c>
      <c r="W7" s="241">
        <v>2004</v>
      </c>
      <c r="X7" s="241">
        <v>2182</v>
      </c>
      <c r="Y7" s="241">
        <v>2380</v>
      </c>
      <c r="Z7" s="241">
        <v>2457</v>
      </c>
      <c r="AA7" s="241">
        <v>2508</v>
      </c>
      <c r="AB7" s="241">
        <v>2650</v>
      </c>
      <c r="AC7" s="241">
        <v>2684</v>
      </c>
      <c r="AD7" s="241">
        <v>2546.8057628199367</v>
      </c>
      <c r="AE7" s="251">
        <v>2557.7619033525343</v>
      </c>
      <c r="AF7" s="246">
        <v>-15</v>
      </c>
      <c r="AG7" s="246">
        <v>-9</v>
      </c>
      <c r="AH7" s="244">
        <v>4.7</v>
      </c>
      <c r="AI7" s="244">
        <v>4.9000000000000004</v>
      </c>
      <c r="AJ7" s="244">
        <v>4.3</v>
      </c>
      <c r="AK7" s="244">
        <v>5.4</v>
      </c>
      <c r="AL7" s="244">
        <v>5.8</v>
      </c>
      <c r="AM7" s="244">
        <v>4.7</v>
      </c>
      <c r="AN7" s="244">
        <v>2.9</v>
      </c>
      <c r="AO7" s="244">
        <v>3.5</v>
      </c>
      <c r="AP7" s="244">
        <v>2.4</v>
      </c>
      <c r="AQ7" s="244">
        <v>1.1000000000000001</v>
      </c>
      <c r="AR7" s="246">
        <v>-5.2699587133074317</v>
      </c>
      <c r="AS7" s="252">
        <v>0</v>
      </c>
    </row>
    <row r="8" spans="1:45" ht="71.25" customHeight="1" x14ac:dyDescent="0.2">
      <c r="A8" s="249" t="s">
        <v>124</v>
      </c>
      <c r="B8" s="236">
        <v>11.184939063764592</v>
      </c>
      <c r="C8" s="237">
        <v>9.9030711744042339</v>
      </c>
      <c r="D8" s="237">
        <v>8.1753339266885217</v>
      </c>
      <c r="E8" s="237">
        <v>8.6346774408408784</v>
      </c>
      <c r="F8" s="237">
        <v>8.7206100389625014</v>
      </c>
      <c r="G8" s="237">
        <v>8.487028555936492</v>
      </c>
      <c r="H8" s="237">
        <v>7.2612007598894985</v>
      </c>
      <c r="I8" s="237">
        <v>7.5184323399016195</v>
      </c>
      <c r="J8" s="237">
        <v>7.9224953572983079</v>
      </c>
      <c r="K8" s="237">
        <v>8.2572861521484029</v>
      </c>
      <c r="L8" s="237">
        <v>8.5233632048304635</v>
      </c>
      <c r="M8" s="237">
        <v>8.6451146269349888</v>
      </c>
      <c r="N8" s="237">
        <v>8.1103454056729198</v>
      </c>
      <c r="O8" s="237">
        <v>2.2096762978314066</v>
      </c>
      <c r="P8" s="250">
        <v>2.3661439383592837</v>
      </c>
      <c r="Q8" s="240">
        <v>25352</v>
      </c>
      <c r="R8" s="241">
        <v>25060</v>
      </c>
      <c r="S8" s="241">
        <v>21339</v>
      </c>
      <c r="T8" s="241">
        <v>23659</v>
      </c>
      <c r="U8" s="241">
        <v>25518</v>
      </c>
      <c r="V8" s="241">
        <v>26252</v>
      </c>
      <c r="W8" s="241">
        <v>23890</v>
      </c>
      <c r="X8" s="241">
        <v>26165</v>
      </c>
      <c r="Y8" s="241">
        <v>28802</v>
      </c>
      <c r="Z8" s="241">
        <v>31865</v>
      </c>
      <c r="AA8" s="241">
        <v>34349</v>
      </c>
      <c r="AB8" s="241">
        <v>36510</v>
      </c>
      <c r="AC8" s="241">
        <v>35485</v>
      </c>
      <c r="AD8" s="241">
        <v>8381.5039531316688</v>
      </c>
      <c r="AE8" s="251">
        <v>8975</v>
      </c>
      <c r="AF8" s="244">
        <v>1.6</v>
      </c>
      <c r="AG8" s="246">
        <v>-4.2</v>
      </c>
      <c r="AH8" s="244">
        <v>6.8</v>
      </c>
      <c r="AI8" s="244">
        <v>3.3</v>
      </c>
      <c r="AJ8" s="244">
        <v>0.8</v>
      </c>
      <c r="AK8" s="244">
        <v>2</v>
      </c>
      <c r="AL8" s="244">
        <v>6.2</v>
      </c>
      <c r="AM8" s="244">
        <v>6.9</v>
      </c>
      <c r="AN8" s="244">
        <v>11.1</v>
      </c>
      <c r="AO8" s="244">
        <v>5.2</v>
      </c>
      <c r="AP8" s="244">
        <v>4.3</v>
      </c>
      <c r="AQ8" s="246">
        <v>-1</v>
      </c>
      <c r="AR8" s="246">
        <v>-79.987555885274219</v>
      </c>
      <c r="AS8" s="252">
        <v>2.9</v>
      </c>
    </row>
    <row r="9" spans="1:45" ht="71.25" customHeight="1" x14ac:dyDescent="0.2">
      <c r="A9" s="249" t="s">
        <v>125</v>
      </c>
      <c r="B9" s="236">
        <v>5.2209911991397195</v>
      </c>
      <c r="C9" s="237">
        <v>5.1708573949353314</v>
      </c>
      <c r="D9" s="237">
        <v>5.5011771804358451</v>
      </c>
      <c r="E9" s="237">
        <v>5.7905149108745668</v>
      </c>
      <c r="F9" s="237">
        <v>5.6924210917391012</v>
      </c>
      <c r="G9" s="237">
        <v>5.6084477902021277</v>
      </c>
      <c r="H9" s="237">
        <v>5.5481774244881921</v>
      </c>
      <c r="I9" s="237">
        <v>5.5854495632718386</v>
      </c>
      <c r="J9" s="253">
        <v>5.8141026445112951</v>
      </c>
      <c r="K9" s="253">
        <v>5.6931610470014258</v>
      </c>
      <c r="L9" s="253">
        <v>5.6809187228562292</v>
      </c>
      <c r="M9" s="253">
        <v>5.7416252937255452</v>
      </c>
      <c r="N9" s="253">
        <v>5.7953748474809172</v>
      </c>
      <c r="O9" s="253">
        <v>6.9683899401288842</v>
      </c>
      <c r="P9" s="254">
        <v>7.3389990485977563</v>
      </c>
      <c r="Q9" s="240">
        <v>11834</v>
      </c>
      <c r="R9" s="241">
        <v>13085</v>
      </c>
      <c r="S9" s="241">
        <v>14359</v>
      </c>
      <c r="T9" s="241">
        <v>15866</v>
      </c>
      <c r="U9" s="241">
        <v>16657</v>
      </c>
      <c r="V9" s="241">
        <v>17348</v>
      </c>
      <c r="W9" s="241">
        <v>18254</v>
      </c>
      <c r="X9" s="255">
        <v>19438</v>
      </c>
      <c r="Y9" s="255">
        <v>21137</v>
      </c>
      <c r="Z9" s="241">
        <v>21970</v>
      </c>
      <c r="AA9" s="241">
        <v>22894</v>
      </c>
      <c r="AB9" s="241">
        <v>24248</v>
      </c>
      <c r="AC9" s="241">
        <v>25356.364763332487</v>
      </c>
      <c r="AD9" s="241">
        <v>26431.739294788516</v>
      </c>
      <c r="AE9" s="251">
        <v>27837.493481837075</v>
      </c>
      <c r="AF9" s="244">
        <v>12.4</v>
      </c>
      <c r="AG9" s="244">
        <v>11.7</v>
      </c>
      <c r="AH9" s="244">
        <v>11.2</v>
      </c>
      <c r="AI9" s="244">
        <v>9.4</v>
      </c>
      <c r="AJ9" s="244">
        <v>8.9</v>
      </c>
      <c r="AK9" s="244">
        <v>6.9</v>
      </c>
      <c r="AL9" s="244">
        <v>6.6</v>
      </c>
      <c r="AM9" s="244">
        <v>7.1</v>
      </c>
      <c r="AN9" s="244">
        <v>5.4</v>
      </c>
      <c r="AO9" s="244">
        <v>4.4000000000000004</v>
      </c>
      <c r="AP9" s="244">
        <v>5.3</v>
      </c>
      <c r="AQ9" s="244">
        <v>4.6542041958967051</v>
      </c>
      <c r="AR9" s="256">
        <v>4.8736564734171539</v>
      </c>
      <c r="AS9" s="257">
        <v>4.7459351719848053</v>
      </c>
    </row>
    <row r="10" spans="1:45" ht="71.25" customHeight="1" x14ac:dyDescent="0.2">
      <c r="A10" s="258" t="s">
        <v>126</v>
      </c>
      <c r="B10" s="259">
        <v>4.1947933345800621</v>
      </c>
      <c r="C10" s="260">
        <v>4.2848763265788152</v>
      </c>
      <c r="D10" s="260">
        <v>4.3123650910917108</v>
      </c>
      <c r="E10" s="260">
        <v>4.2532875817050426</v>
      </c>
      <c r="F10" s="260">
        <v>4.5414290621432984</v>
      </c>
      <c r="G10" s="260">
        <v>5.258647207483734</v>
      </c>
      <c r="H10" s="260">
        <v>6.1522958631948708</v>
      </c>
      <c r="I10" s="260">
        <v>5.9688552030042503</v>
      </c>
      <c r="J10" s="261">
        <v>5.7962530679420645</v>
      </c>
      <c r="K10" s="261">
        <v>5.5612944873039831</v>
      </c>
      <c r="L10" s="261">
        <v>5.7102844032277655</v>
      </c>
      <c r="M10" s="261">
        <v>5.7495650045827391</v>
      </c>
      <c r="N10" s="261">
        <v>5.7837960942721427</v>
      </c>
      <c r="O10" s="261">
        <v>5.9797219085625661</v>
      </c>
      <c r="P10" s="262">
        <v>6.3626807112773962</v>
      </c>
      <c r="Q10" s="263">
        <v>9508</v>
      </c>
      <c r="R10" s="264">
        <v>10843</v>
      </c>
      <c r="S10" s="264">
        <v>11256</v>
      </c>
      <c r="T10" s="264">
        <v>11654</v>
      </c>
      <c r="U10" s="264">
        <v>13289</v>
      </c>
      <c r="V10" s="264">
        <v>16266</v>
      </c>
      <c r="W10" s="264">
        <v>20241.603700537569</v>
      </c>
      <c r="X10" s="264">
        <v>20772.295250667881</v>
      </c>
      <c r="Y10" s="264">
        <v>21072.108386794651</v>
      </c>
      <c r="Z10" s="264">
        <v>21461.124826324962</v>
      </c>
      <c r="AA10" s="264">
        <v>23012.343162298923</v>
      </c>
      <c r="AB10" s="264">
        <v>24281.53094272377</v>
      </c>
      <c r="AC10" s="264">
        <v>25305.704521744505</v>
      </c>
      <c r="AD10" s="264">
        <v>22681.631180292079</v>
      </c>
      <c r="AE10" s="265">
        <v>24134.22888520977</v>
      </c>
      <c r="AF10" s="266">
        <v>4.2362361902865908</v>
      </c>
      <c r="AG10" s="266">
        <v>3.5918586742607062</v>
      </c>
      <c r="AH10" s="266">
        <v>4.7079569809057586</v>
      </c>
      <c r="AI10" s="266">
        <v>5.9321410370442251</v>
      </c>
      <c r="AJ10" s="266">
        <v>7.4431990966982831</v>
      </c>
      <c r="AK10" s="266">
        <v>5.9372803946467823</v>
      </c>
      <c r="AL10" s="266">
        <v>4.4235411423732218</v>
      </c>
      <c r="AM10" s="266">
        <v>3.9969598640439141</v>
      </c>
      <c r="AN10" s="266">
        <v>4.0476402175500636</v>
      </c>
      <c r="AO10" s="266">
        <v>4.3495450072114528</v>
      </c>
      <c r="AP10" s="266">
        <v>3.9346085383017648</v>
      </c>
      <c r="AQ10" s="266">
        <v>3.6697877326985928</v>
      </c>
      <c r="AR10" s="267">
        <v>-10.285184256062074</v>
      </c>
      <c r="AS10" s="268">
        <v>4.986518586926536</v>
      </c>
    </row>
    <row r="11" spans="1:45" ht="12" customHeight="1" x14ac:dyDescent="0.2">
      <c r="N11" s="223"/>
      <c r="AC11" s="223"/>
      <c r="AD11" s="223"/>
      <c r="AE11" s="223"/>
    </row>
    <row r="12" spans="1:45" ht="14.25" customHeight="1" x14ac:dyDescent="0.2">
      <c r="A12" s="45" t="s">
        <v>127</v>
      </c>
      <c r="B12" s="45"/>
      <c r="N12" s="223"/>
      <c r="AC12" s="223"/>
      <c r="AD12" s="223"/>
      <c r="AE12" s="223"/>
    </row>
    <row r="13" spans="1:45" ht="12" customHeight="1" x14ac:dyDescent="0.2">
      <c r="A13" s="45" t="s">
        <v>128</v>
      </c>
      <c r="B13" s="45"/>
      <c r="N13" s="223"/>
      <c r="AC13" s="223"/>
      <c r="AD13" s="223"/>
      <c r="AE13" s="223"/>
    </row>
    <row r="14" spans="1:45" ht="12.75" x14ac:dyDescent="0.2">
      <c r="A14" s="45" t="s">
        <v>129</v>
      </c>
      <c r="N14" s="223"/>
      <c r="AC14" s="223"/>
      <c r="AD14" s="223"/>
      <c r="AE14" s="223"/>
      <c r="AH14" s="269"/>
    </row>
    <row r="15" spans="1:45" ht="12.75" x14ac:dyDescent="0.2">
      <c r="A15" s="45" t="s">
        <v>130</v>
      </c>
      <c r="N15" s="223"/>
      <c r="AC15" s="223"/>
      <c r="AD15" s="223"/>
      <c r="AE15" s="223"/>
    </row>
    <row r="16" spans="1:45" ht="12.75" x14ac:dyDescent="0.2">
      <c r="A16" s="45" t="s">
        <v>131</v>
      </c>
      <c r="N16" s="223"/>
      <c r="AC16" s="223"/>
      <c r="AD16" s="223"/>
      <c r="AE16" s="223"/>
    </row>
    <row r="17" spans="1:31" ht="12.75" x14ac:dyDescent="0.2">
      <c r="A17" s="222" t="s">
        <v>132</v>
      </c>
      <c r="N17" s="223"/>
      <c r="AC17" s="223"/>
      <c r="AD17" s="223"/>
      <c r="AE17" s="223"/>
    </row>
    <row r="18" spans="1:31" ht="12.75" customHeight="1" x14ac:dyDescent="0.2">
      <c r="A18" s="222" t="s">
        <v>133</v>
      </c>
      <c r="N18" s="223"/>
      <c r="AC18" s="223"/>
      <c r="AD18" s="223"/>
      <c r="AE18" s="223"/>
    </row>
    <row r="19" spans="1:31" ht="22.5" customHeight="1" x14ac:dyDescent="0.2">
      <c r="N19" s="223"/>
      <c r="AC19" s="223"/>
      <c r="AD19" s="223"/>
      <c r="AE19" s="223"/>
    </row>
    <row r="20" spans="1:31" ht="22.5" customHeight="1" x14ac:dyDescent="0.2">
      <c r="N20" s="223"/>
      <c r="AC20" s="223"/>
      <c r="AD20" s="223"/>
      <c r="AE20" s="223"/>
    </row>
    <row r="21" spans="1:31" ht="22.5" customHeight="1" x14ac:dyDescent="0.2">
      <c r="N21" s="223"/>
      <c r="AC21" s="223"/>
      <c r="AD21" s="223"/>
      <c r="AE21" s="223"/>
    </row>
    <row r="22" spans="1:31" ht="22.5" customHeight="1" x14ac:dyDescent="0.2">
      <c r="N22" s="223"/>
      <c r="AC22" s="223"/>
      <c r="AD22" s="223"/>
      <c r="AE22" s="223"/>
    </row>
    <row r="23" spans="1:31" ht="22.5" customHeight="1" x14ac:dyDescent="0.2">
      <c r="N23" s="223"/>
      <c r="AC23" s="223"/>
      <c r="AD23" s="223"/>
      <c r="AE23" s="223"/>
    </row>
    <row r="24" spans="1:31" ht="22.5" customHeight="1" x14ac:dyDescent="0.2">
      <c r="N24" s="223"/>
      <c r="AC24" s="223"/>
      <c r="AD24" s="223"/>
      <c r="AE24" s="223"/>
    </row>
    <row r="25" spans="1:31" ht="22.5" customHeight="1" x14ac:dyDescent="0.2">
      <c r="N25" s="223"/>
      <c r="AC25" s="223"/>
      <c r="AD25" s="223"/>
      <c r="AE25" s="223"/>
    </row>
    <row r="26" spans="1:31" ht="22.5" customHeight="1" x14ac:dyDescent="0.2">
      <c r="N26" s="223"/>
      <c r="AC26" s="223"/>
      <c r="AD26" s="223"/>
      <c r="AE26" s="223"/>
    </row>
    <row r="27" spans="1:31" ht="22.5" customHeight="1" x14ac:dyDescent="0.2">
      <c r="N27" s="223"/>
      <c r="AC27" s="223"/>
      <c r="AD27" s="223"/>
      <c r="AE27" s="223"/>
    </row>
    <row r="28" spans="1:31" ht="22.5" customHeight="1" x14ac:dyDescent="0.2">
      <c r="N28" s="223"/>
      <c r="AC28" s="223"/>
      <c r="AD28" s="223"/>
      <c r="AE28" s="223"/>
    </row>
    <row r="29" spans="1:31" ht="22.5" customHeight="1" x14ac:dyDescent="0.2">
      <c r="N29" s="223"/>
      <c r="AC29" s="223"/>
      <c r="AD29" s="223"/>
      <c r="AE29" s="223"/>
    </row>
    <row r="30" spans="1:31" ht="22.5" customHeight="1" x14ac:dyDescent="0.2">
      <c r="N30" s="223"/>
      <c r="AD30" s="223"/>
      <c r="AE30" s="223"/>
    </row>
    <row r="31" spans="1:31" ht="22.5" customHeight="1" x14ac:dyDescent="0.2">
      <c r="N31" s="223"/>
      <c r="AD31" s="223"/>
      <c r="AE31" s="223"/>
    </row>
    <row r="32" spans="1:31" ht="22.5" customHeight="1" x14ac:dyDescent="0.2">
      <c r="N32" s="223"/>
      <c r="AD32" s="223"/>
      <c r="AE32" s="223"/>
    </row>
    <row r="33" spans="14:31" ht="22.5" customHeight="1" x14ac:dyDescent="0.2">
      <c r="N33" s="223"/>
      <c r="AD33" s="223"/>
      <c r="AE33" s="223"/>
    </row>
    <row r="34" spans="14:31" ht="22.5" customHeight="1" x14ac:dyDescent="0.2">
      <c r="N34" s="223"/>
      <c r="AD34" s="223"/>
      <c r="AE34" s="223"/>
    </row>
    <row r="35" spans="14:31" ht="22.5" customHeight="1" x14ac:dyDescent="0.2">
      <c r="N35" s="223"/>
      <c r="AD35" s="223"/>
      <c r="AE35" s="223"/>
    </row>
    <row r="36" spans="14:31" ht="22.5" customHeight="1" x14ac:dyDescent="0.2">
      <c r="N36" s="223"/>
      <c r="AD36" s="223"/>
      <c r="AE36" s="223"/>
    </row>
    <row r="37" spans="14:31" ht="22.5" customHeight="1" x14ac:dyDescent="0.2">
      <c r="N37" s="223"/>
      <c r="AD37" s="223"/>
      <c r="AE37" s="223"/>
    </row>
    <row r="38" spans="14:31" ht="22.5" customHeight="1" x14ac:dyDescent="0.2">
      <c r="N38" s="223"/>
      <c r="AD38" s="223"/>
      <c r="AE38" s="223"/>
    </row>
    <row r="39" spans="14:31" ht="22.5" customHeight="1" x14ac:dyDescent="0.2">
      <c r="N39" s="223"/>
    </row>
    <row r="40" spans="14:31" ht="22.5" customHeight="1" x14ac:dyDescent="0.2">
      <c r="N40" s="223"/>
    </row>
    <row r="41" spans="14:31" ht="22.5" customHeight="1" x14ac:dyDescent="0.2">
      <c r="N41" s="223"/>
    </row>
    <row r="42" spans="14:31" ht="22.5" customHeight="1" x14ac:dyDescent="0.2">
      <c r="N42" s="223"/>
    </row>
    <row r="43" spans="14:31" ht="22.5" customHeight="1" x14ac:dyDescent="0.2">
      <c r="N43" s="223"/>
    </row>
    <row r="44" spans="14:31" ht="22.5" customHeight="1" x14ac:dyDescent="0.2">
      <c r="N44" s="223"/>
    </row>
    <row r="45" spans="14:31" ht="22.5" customHeight="1" x14ac:dyDescent="0.2">
      <c r="N45" s="223"/>
    </row>
    <row r="46" spans="14:31" ht="22.5" customHeight="1" x14ac:dyDescent="0.2">
      <c r="N46" s="223"/>
    </row>
    <row r="47" spans="14:31" ht="22.5" customHeight="1" x14ac:dyDescent="0.2">
      <c r="N47" s="223"/>
    </row>
    <row r="48" spans="14:31" ht="22.5" customHeight="1" x14ac:dyDescent="0.2">
      <c r="N48" s="223"/>
    </row>
    <row r="49" spans="14:14" ht="22.5" customHeight="1" x14ac:dyDescent="0.2">
      <c r="N49" s="223"/>
    </row>
    <row r="50" spans="14:14" ht="22.5" customHeight="1" x14ac:dyDescent="0.2">
      <c r="N50" s="223"/>
    </row>
  </sheetData>
  <mergeCells count="4">
    <mergeCell ref="A4:A5"/>
    <mergeCell ref="B4:N4"/>
    <mergeCell ref="Q4:AC4"/>
    <mergeCell ref="AF4:AQ4"/>
  </mergeCells>
  <hyperlinks>
    <hyperlink ref="A1" location="'Contents(NA)'!A1" display="Back to Table of contents"/>
  </hyperlinks>
  <pageMargins left="0.25" right="0.25" top="0.75" bottom="0.75" header="0.3" footer="0.3"/>
  <pageSetup paperSize="9" scale="72" orientation="landscape" r:id="rId1"/>
  <headerFooter>
    <oddHeader>&amp;C- 7 -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RowHeight="11.25" x14ac:dyDescent="0.2"/>
  <cols>
    <col min="1" max="1" width="52" style="109" customWidth="1"/>
    <col min="2" max="9" width="7.42578125" style="109" customWidth="1"/>
    <col min="10" max="11" width="7.42578125" style="271" customWidth="1"/>
    <col min="12" max="13" width="7.42578125" style="109" customWidth="1"/>
    <col min="14" max="14" width="8.28515625" style="109" customWidth="1"/>
    <col min="15" max="16" width="9.140625" style="109"/>
    <col min="17" max="17" width="9.140625" style="271"/>
    <col min="18" max="16384" width="9.140625" style="109"/>
  </cols>
  <sheetData>
    <row r="1" spans="1:17" ht="21" customHeight="1" x14ac:dyDescent="0.2">
      <c r="A1" s="1077" t="s">
        <v>551</v>
      </c>
    </row>
    <row r="2" spans="1:17" ht="21" customHeight="1" x14ac:dyDescent="0.2">
      <c r="A2" s="270" t="s">
        <v>134</v>
      </c>
    </row>
    <row r="3" spans="1:17" ht="24" customHeight="1" x14ac:dyDescent="0.2">
      <c r="A3" s="272"/>
      <c r="J3" s="273"/>
      <c r="Q3" s="274" t="s">
        <v>106</v>
      </c>
    </row>
    <row r="4" spans="1:17" ht="25.5" customHeight="1" x14ac:dyDescent="0.2">
      <c r="A4" s="275"/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>
        <v>2019</v>
      </c>
      <c r="P4" s="98" t="s">
        <v>33</v>
      </c>
      <c r="Q4" s="99" t="s">
        <v>53</v>
      </c>
    </row>
    <row r="5" spans="1:17" ht="31.5" customHeight="1" x14ac:dyDescent="0.2">
      <c r="A5" s="276" t="s">
        <v>64</v>
      </c>
      <c r="B5" s="277">
        <v>1145.8999999999999</v>
      </c>
      <c r="C5" s="277">
        <v>1180.2</v>
      </c>
      <c r="D5" s="277">
        <v>1268.3999999999999</v>
      </c>
      <c r="E5" s="277">
        <v>1342.7</v>
      </c>
      <c r="F5" s="277">
        <v>1329.3</v>
      </c>
      <c r="G5" s="277">
        <v>1283.9000000000003</v>
      </c>
      <c r="H5" s="277">
        <v>1356.6000000000006</v>
      </c>
      <c r="I5" s="277">
        <v>1510.6000000000004</v>
      </c>
      <c r="J5" s="278">
        <v>1567</v>
      </c>
      <c r="K5" s="277">
        <v>1538</v>
      </c>
      <c r="L5" s="277">
        <v>1486</v>
      </c>
      <c r="M5" s="277">
        <v>1467</v>
      </c>
      <c r="N5" s="277">
        <v>1461</v>
      </c>
      <c r="O5" s="277">
        <v>1481</v>
      </c>
      <c r="P5" s="277">
        <v>1463</v>
      </c>
      <c r="Q5" s="279">
        <v>1480</v>
      </c>
    </row>
    <row r="6" spans="1:17" ht="31.5" customHeight="1" x14ac:dyDescent="0.2">
      <c r="A6" s="90" t="s">
        <v>66</v>
      </c>
      <c r="B6" s="280">
        <v>1145.8999999999999</v>
      </c>
      <c r="C6" s="280">
        <v>1180.2</v>
      </c>
      <c r="D6" s="280">
        <v>1268.3999999999999</v>
      </c>
      <c r="E6" s="280">
        <v>1342.7</v>
      </c>
      <c r="F6" s="280">
        <v>1329.3</v>
      </c>
      <c r="G6" s="280">
        <v>1283.9000000000003</v>
      </c>
      <c r="H6" s="280">
        <v>1356.6000000000006</v>
      </c>
      <c r="I6" s="280">
        <v>1510.6000000000004</v>
      </c>
      <c r="J6" s="280">
        <v>1567</v>
      </c>
      <c r="K6" s="280">
        <v>1538</v>
      </c>
      <c r="L6" s="280">
        <v>1486</v>
      </c>
      <c r="M6" s="280">
        <v>1467</v>
      </c>
      <c r="N6" s="280">
        <v>1461</v>
      </c>
      <c r="O6" s="280">
        <v>1481</v>
      </c>
      <c r="P6" s="280">
        <v>1463</v>
      </c>
      <c r="Q6" s="281">
        <v>1480</v>
      </c>
    </row>
    <row r="7" spans="1:17" ht="31.5" customHeight="1" x14ac:dyDescent="0.2">
      <c r="A7" s="276" t="s">
        <v>68</v>
      </c>
      <c r="B7" s="278">
        <v>51.4</v>
      </c>
      <c r="C7" s="278">
        <v>53.2</v>
      </c>
      <c r="D7" s="278">
        <v>58.4</v>
      </c>
      <c r="E7" s="278">
        <v>64</v>
      </c>
      <c r="F7" s="278">
        <v>62</v>
      </c>
      <c r="G7" s="278">
        <v>64.400000000000006</v>
      </c>
      <c r="H7" s="278">
        <v>69</v>
      </c>
      <c r="I7" s="278">
        <v>83.2</v>
      </c>
      <c r="J7" s="278">
        <v>85</v>
      </c>
      <c r="K7" s="278">
        <v>86</v>
      </c>
      <c r="L7" s="278">
        <v>94</v>
      </c>
      <c r="M7" s="278">
        <v>95</v>
      </c>
      <c r="N7" s="278">
        <v>98</v>
      </c>
      <c r="O7" s="278">
        <v>99</v>
      </c>
      <c r="P7" s="278">
        <v>100</v>
      </c>
      <c r="Q7" s="282">
        <v>100</v>
      </c>
    </row>
    <row r="8" spans="1:17" ht="31.5" customHeight="1" x14ac:dyDescent="0.2">
      <c r="A8" s="90" t="s">
        <v>66</v>
      </c>
      <c r="B8" s="280">
        <v>51.4</v>
      </c>
      <c r="C8" s="280">
        <v>53.2</v>
      </c>
      <c r="D8" s="280">
        <v>58.4</v>
      </c>
      <c r="E8" s="280">
        <v>64</v>
      </c>
      <c r="F8" s="280">
        <v>62</v>
      </c>
      <c r="G8" s="280">
        <v>64.400000000000006</v>
      </c>
      <c r="H8" s="280">
        <v>69</v>
      </c>
      <c r="I8" s="280">
        <v>83.2</v>
      </c>
      <c r="J8" s="280">
        <v>85</v>
      </c>
      <c r="K8" s="280">
        <v>86</v>
      </c>
      <c r="L8" s="280">
        <v>94</v>
      </c>
      <c r="M8" s="280">
        <v>95</v>
      </c>
      <c r="N8" s="280">
        <v>98</v>
      </c>
      <c r="O8" s="280">
        <v>99</v>
      </c>
      <c r="P8" s="280">
        <v>100</v>
      </c>
      <c r="Q8" s="281">
        <v>100</v>
      </c>
    </row>
    <row r="9" spans="1:17" ht="31.5" customHeight="1" x14ac:dyDescent="0.2">
      <c r="A9" s="283" t="s">
        <v>75</v>
      </c>
      <c r="B9" s="278">
        <v>560.90000000000009</v>
      </c>
      <c r="C9" s="278">
        <v>574.20000000000005</v>
      </c>
      <c r="D9" s="278">
        <v>583.4</v>
      </c>
      <c r="E9" s="278">
        <v>600</v>
      </c>
      <c r="F9" s="278">
        <v>594.5</v>
      </c>
      <c r="G9" s="278">
        <v>578.79999999999995</v>
      </c>
      <c r="H9" s="278">
        <v>580.12963330954801</v>
      </c>
      <c r="I9" s="278">
        <v>686.12180942789178</v>
      </c>
      <c r="J9" s="278">
        <v>724</v>
      </c>
      <c r="K9" s="278">
        <v>768</v>
      </c>
      <c r="L9" s="278">
        <v>775</v>
      </c>
      <c r="M9" s="278">
        <v>765</v>
      </c>
      <c r="N9" s="278">
        <v>776</v>
      </c>
      <c r="O9" s="278">
        <v>809</v>
      </c>
      <c r="P9" s="278">
        <v>792</v>
      </c>
      <c r="Q9" s="282">
        <v>800</v>
      </c>
    </row>
    <row r="10" spans="1:17" ht="31.5" customHeight="1" x14ac:dyDescent="0.2">
      <c r="A10" s="283" t="s">
        <v>78</v>
      </c>
      <c r="B10" s="278">
        <v>283.8</v>
      </c>
      <c r="C10" s="278">
        <v>308</v>
      </c>
      <c r="D10" s="278">
        <v>337.8</v>
      </c>
      <c r="E10" s="278">
        <v>349.4</v>
      </c>
      <c r="F10" s="278">
        <v>351.5</v>
      </c>
      <c r="G10" s="278">
        <v>350.6</v>
      </c>
      <c r="H10" s="278">
        <v>326.46214146297729</v>
      </c>
      <c r="I10" s="278">
        <v>333.57527241853973</v>
      </c>
      <c r="J10" s="278">
        <v>353</v>
      </c>
      <c r="K10" s="278">
        <v>362</v>
      </c>
      <c r="L10" s="278">
        <v>383</v>
      </c>
      <c r="M10" s="278">
        <v>387</v>
      </c>
      <c r="N10" s="278">
        <v>399</v>
      </c>
      <c r="O10" s="278">
        <v>405</v>
      </c>
      <c r="P10" s="278">
        <v>402</v>
      </c>
      <c r="Q10" s="282">
        <v>414</v>
      </c>
    </row>
    <row r="11" spans="1:17" ht="31.5" customHeight="1" x14ac:dyDescent="0.2">
      <c r="A11" s="110" t="s">
        <v>80</v>
      </c>
      <c r="B11" s="278">
        <v>68.2</v>
      </c>
      <c r="C11" s="278">
        <v>68.599999999999994</v>
      </c>
      <c r="D11" s="278">
        <v>78.2</v>
      </c>
      <c r="E11" s="278">
        <v>86.4</v>
      </c>
      <c r="F11" s="278">
        <v>87.3</v>
      </c>
      <c r="G11" s="278">
        <v>84.6</v>
      </c>
      <c r="H11" s="278">
        <v>93.5</v>
      </c>
      <c r="I11" s="278">
        <v>113.3</v>
      </c>
      <c r="J11" s="278">
        <v>116</v>
      </c>
      <c r="K11" s="278">
        <v>120</v>
      </c>
      <c r="L11" s="278">
        <v>129</v>
      </c>
      <c r="M11" s="278">
        <v>129</v>
      </c>
      <c r="N11" s="278">
        <v>134</v>
      </c>
      <c r="O11" s="278">
        <v>138</v>
      </c>
      <c r="P11" s="278">
        <v>145</v>
      </c>
      <c r="Q11" s="282">
        <v>150</v>
      </c>
    </row>
    <row r="12" spans="1:17" s="285" customFormat="1" ht="31.5" customHeight="1" x14ac:dyDescent="0.2">
      <c r="A12" s="284" t="s">
        <v>135</v>
      </c>
      <c r="B12" s="278">
        <v>11181.3</v>
      </c>
      <c r="C12" s="278">
        <v>11520.499999999998</v>
      </c>
      <c r="D12" s="278">
        <v>13211.499999999998</v>
      </c>
      <c r="E12" s="278">
        <v>14704.999999999998</v>
      </c>
      <c r="F12" s="278">
        <v>15497.752999999999</v>
      </c>
      <c r="G12" s="278">
        <v>16483.399999999998</v>
      </c>
      <c r="H12" s="278">
        <v>17327.097956558311</v>
      </c>
      <c r="I12" s="278">
        <v>20195.933091462215</v>
      </c>
      <c r="J12" s="278">
        <v>21543</v>
      </c>
      <c r="K12" s="278">
        <v>22419</v>
      </c>
      <c r="L12" s="278">
        <v>24878</v>
      </c>
      <c r="M12" s="278">
        <v>25361</v>
      </c>
      <c r="N12" s="278">
        <v>26295</v>
      </c>
      <c r="O12" s="278">
        <v>27136</v>
      </c>
      <c r="P12" s="278">
        <v>28475</v>
      </c>
      <c r="Q12" s="282">
        <v>30069</v>
      </c>
    </row>
    <row r="13" spans="1:17" ht="32.25" customHeight="1" x14ac:dyDescent="0.2">
      <c r="A13" s="283" t="s">
        <v>90</v>
      </c>
      <c r="B13" s="278">
        <v>4229.8</v>
      </c>
      <c r="C13" s="278">
        <v>4460.5</v>
      </c>
      <c r="D13" s="278">
        <v>5192.1999999999989</v>
      </c>
      <c r="E13" s="278">
        <v>5747.699999999998</v>
      </c>
      <c r="F13" s="278">
        <v>6034.1</v>
      </c>
      <c r="G13" s="278">
        <v>6385.7999999999993</v>
      </c>
      <c r="H13" s="278">
        <v>6925.1690536881033</v>
      </c>
      <c r="I13" s="278">
        <v>8223.1496435936879</v>
      </c>
      <c r="J13" s="278">
        <v>8714</v>
      </c>
      <c r="K13" s="278">
        <v>9223</v>
      </c>
      <c r="L13" s="278">
        <v>9880</v>
      </c>
      <c r="M13" s="278">
        <v>10136</v>
      </c>
      <c r="N13" s="278">
        <v>10575</v>
      </c>
      <c r="O13" s="278">
        <v>10760</v>
      </c>
      <c r="P13" s="278">
        <v>10820</v>
      </c>
      <c r="Q13" s="282">
        <v>11088</v>
      </c>
    </row>
    <row r="14" spans="1:17" ht="29.25" customHeight="1" x14ac:dyDescent="0.2">
      <c r="A14" s="110" t="s">
        <v>91</v>
      </c>
      <c r="B14" s="278">
        <v>3760.0000000000005</v>
      </c>
      <c r="C14" s="278">
        <v>3906.2999999999997</v>
      </c>
      <c r="D14" s="278">
        <v>4457.8999999999996</v>
      </c>
      <c r="E14" s="278">
        <v>5102.9999999999991</v>
      </c>
      <c r="F14" s="278">
        <v>5335.5</v>
      </c>
      <c r="G14" s="278">
        <v>5611.7</v>
      </c>
      <c r="H14" s="278">
        <v>6000.9034717586501</v>
      </c>
      <c r="I14" s="278">
        <v>7342.1618244686024</v>
      </c>
      <c r="J14" s="278">
        <v>7957</v>
      </c>
      <c r="K14" s="278">
        <v>8390</v>
      </c>
      <c r="L14" s="278">
        <v>9158</v>
      </c>
      <c r="M14" s="278">
        <v>9635</v>
      </c>
      <c r="N14" s="278">
        <v>10128</v>
      </c>
      <c r="O14" s="278">
        <v>10484</v>
      </c>
      <c r="P14" s="278">
        <v>10979</v>
      </c>
      <c r="Q14" s="282">
        <v>11247</v>
      </c>
    </row>
    <row r="15" spans="1:17" ht="39" customHeight="1" x14ac:dyDescent="0.2">
      <c r="A15" s="110" t="s">
        <v>92</v>
      </c>
      <c r="B15" s="278">
        <v>584.9</v>
      </c>
      <c r="C15" s="278">
        <v>615.9</v>
      </c>
      <c r="D15" s="278">
        <v>655.90000000000009</v>
      </c>
      <c r="E15" s="278">
        <v>687.9</v>
      </c>
      <c r="F15" s="278">
        <v>716.80000000000007</v>
      </c>
      <c r="G15" s="278">
        <v>744.7</v>
      </c>
      <c r="H15" s="278">
        <v>748.2699180344672</v>
      </c>
      <c r="I15" s="278">
        <v>891.86208248655225</v>
      </c>
      <c r="J15" s="286">
        <v>956</v>
      </c>
      <c r="K15" s="286">
        <v>993</v>
      </c>
      <c r="L15" s="286">
        <v>1073</v>
      </c>
      <c r="M15" s="286">
        <v>1094</v>
      </c>
      <c r="N15" s="278">
        <v>1139</v>
      </c>
      <c r="O15" s="278">
        <v>1206</v>
      </c>
      <c r="P15" s="278">
        <v>1147</v>
      </c>
      <c r="Q15" s="282">
        <v>1185</v>
      </c>
    </row>
    <row r="16" spans="1:17" ht="33" customHeight="1" x14ac:dyDescent="0.2">
      <c r="A16" s="287" t="s">
        <v>136</v>
      </c>
      <c r="B16" s="288">
        <v>21867.200000000001</v>
      </c>
      <c r="C16" s="288">
        <v>22687.399999999998</v>
      </c>
      <c r="D16" s="288">
        <v>25843.699999999997</v>
      </c>
      <c r="E16" s="288">
        <v>28687.1</v>
      </c>
      <c r="F16" s="288">
        <v>30007.753000000001</v>
      </c>
      <c r="G16" s="288">
        <v>31587.899999999998</v>
      </c>
      <c r="H16" s="288">
        <v>33427.132174812061</v>
      </c>
      <c r="I16" s="288">
        <v>39378.903723857489</v>
      </c>
      <c r="J16" s="286">
        <v>42015</v>
      </c>
      <c r="K16" s="286">
        <v>43899</v>
      </c>
      <c r="L16" s="286">
        <v>47856</v>
      </c>
      <c r="M16" s="286">
        <v>49069</v>
      </c>
      <c r="N16" s="288">
        <v>51005</v>
      </c>
      <c r="O16" s="288">
        <v>52518</v>
      </c>
      <c r="P16" s="288">
        <v>54323</v>
      </c>
      <c r="Q16" s="289">
        <v>56533</v>
      </c>
    </row>
    <row r="17" spans="1:17" x14ac:dyDescent="0.2">
      <c r="O17" s="271"/>
    </row>
    <row r="18" spans="1:17" s="222" customFormat="1" ht="12" customHeight="1" x14ac:dyDescent="0.2">
      <c r="A18" s="32" t="s">
        <v>30</v>
      </c>
      <c r="J18" s="241"/>
      <c r="K18" s="241"/>
      <c r="Q18" s="223"/>
    </row>
    <row r="19" spans="1:17" ht="12.75" x14ac:dyDescent="0.2">
      <c r="A19" s="84"/>
    </row>
    <row r="27" spans="1:17" ht="12.75" x14ac:dyDescent="0.2">
      <c r="A27" s="84"/>
    </row>
    <row r="30" spans="1:17" ht="12.75" x14ac:dyDescent="0.2">
      <c r="A30" s="84"/>
    </row>
  </sheetData>
  <hyperlinks>
    <hyperlink ref="A1" location="'Contents(NA)'!A1" display="Back to Table of contents"/>
  </hyperlinks>
  <pageMargins left="0.5" right="0" top="0.71" bottom="0" header="0.41" footer="0"/>
  <pageSetup paperSize="9" orientation="landscape" r:id="rId1"/>
  <headerFooter alignWithMargins="0">
    <oddHeader>&amp;C- 8 -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RowHeight="10.5" x14ac:dyDescent="0.2"/>
  <cols>
    <col min="1" max="1" width="50.5703125" style="35" customWidth="1"/>
    <col min="2" max="8" width="8" style="35" customWidth="1"/>
    <col min="9" max="12" width="8" style="36" customWidth="1"/>
    <col min="13" max="13" width="8" style="290" customWidth="1"/>
    <col min="14" max="16" width="8" style="36" customWidth="1"/>
    <col min="17" max="16384" width="9.140625" style="35"/>
  </cols>
  <sheetData>
    <row r="1" spans="1:16" ht="20.25" customHeight="1" x14ac:dyDescent="0.2">
      <c r="A1" s="1077" t="s">
        <v>551</v>
      </c>
    </row>
    <row r="2" spans="1:16" ht="19.5" customHeight="1" x14ac:dyDescent="0.2">
      <c r="A2" s="34" t="s">
        <v>137</v>
      </c>
    </row>
    <row r="3" spans="1:16" ht="3.75" customHeight="1" x14ac:dyDescent="0.2">
      <c r="A3" s="36"/>
      <c r="B3" s="291"/>
    </row>
    <row r="4" spans="1:16" s="292" customFormat="1" ht="19.5" customHeight="1" x14ac:dyDescent="0.2">
      <c r="A4" s="97"/>
      <c r="B4" s="98">
        <v>2007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  <c r="M4" s="98">
        <v>2018</v>
      </c>
      <c r="N4" s="98" t="s">
        <v>423</v>
      </c>
      <c r="O4" s="98" t="s">
        <v>33</v>
      </c>
      <c r="P4" s="99" t="s">
        <v>53</v>
      </c>
    </row>
    <row r="5" spans="1:16" ht="14.25" customHeight="1" x14ac:dyDescent="0.2">
      <c r="A5" s="41" t="s">
        <v>64</v>
      </c>
      <c r="B5" s="293">
        <v>-2.2000000000000002</v>
      </c>
      <c r="C5" s="294">
        <v>2.7</v>
      </c>
      <c r="D5" s="294">
        <v>10.199999999999999</v>
      </c>
      <c r="E5" s="294">
        <v>-0.4</v>
      </c>
      <c r="F5" s="294">
        <v>3.5</v>
      </c>
      <c r="G5" s="294">
        <v>1.1000000000000001</v>
      </c>
      <c r="H5" s="294">
        <v>0.5</v>
      </c>
      <c r="I5" s="294">
        <v>3.7</v>
      </c>
      <c r="J5" s="294">
        <v>0.3</v>
      </c>
      <c r="K5" s="294">
        <v>3.7</v>
      </c>
      <c r="L5" s="294">
        <v>-0.2</v>
      </c>
      <c r="M5" s="294">
        <v>-1.3</v>
      </c>
      <c r="N5" s="294">
        <v>4.0999999999999996</v>
      </c>
      <c r="O5" s="294">
        <v>-2.5</v>
      </c>
      <c r="P5" s="295">
        <v>6.8</v>
      </c>
    </row>
    <row r="6" spans="1:16" s="85" customFormat="1" ht="12.75" customHeight="1" x14ac:dyDescent="0.2">
      <c r="A6" s="42" t="s">
        <v>65</v>
      </c>
      <c r="B6" s="296">
        <v>-9.9</v>
      </c>
      <c r="C6" s="82">
        <v>4.3</v>
      </c>
      <c r="D6" s="82">
        <v>14.9</v>
      </c>
      <c r="E6" s="82">
        <v>-6.5</v>
      </c>
      <c r="F6" s="82">
        <v>2.4</v>
      </c>
      <c r="G6" s="82">
        <v>-5.4</v>
      </c>
      <c r="H6" s="82">
        <v>-2.2000000000000002</v>
      </c>
      <c r="I6" s="82">
        <v>-3.5</v>
      </c>
      <c r="J6" s="82">
        <v>-3.8</v>
      </c>
      <c r="K6" s="82">
        <v>5.2</v>
      </c>
      <c r="L6" s="82">
        <v>-7.9</v>
      </c>
      <c r="M6" s="82">
        <v>-9.1</v>
      </c>
      <c r="N6" s="82">
        <v>2.4</v>
      </c>
      <c r="O6" s="82">
        <v>-18.100000000000001</v>
      </c>
      <c r="P6" s="83">
        <v>2</v>
      </c>
    </row>
    <row r="7" spans="1:16" s="85" customFormat="1" ht="12.75" customHeight="1" x14ac:dyDescent="0.2">
      <c r="A7" s="42" t="s">
        <v>66</v>
      </c>
      <c r="B7" s="296">
        <v>4.5</v>
      </c>
      <c r="C7" s="82">
        <v>1.5</v>
      </c>
      <c r="D7" s="82">
        <v>6.9</v>
      </c>
      <c r="E7" s="82">
        <v>2.7</v>
      </c>
      <c r="F7" s="82">
        <v>3.9</v>
      </c>
      <c r="G7" s="82">
        <v>4.0999999999999996</v>
      </c>
      <c r="H7" s="82">
        <v>1.8</v>
      </c>
      <c r="I7" s="82">
        <v>6.5</v>
      </c>
      <c r="J7" s="82">
        <v>1.6</v>
      </c>
      <c r="K7" s="82">
        <v>3.2</v>
      </c>
      <c r="L7" s="82">
        <v>2.2999999999999998</v>
      </c>
      <c r="M7" s="82">
        <v>0.4</v>
      </c>
      <c r="N7" s="82">
        <v>4.4000000000000004</v>
      </c>
      <c r="O7" s="82">
        <v>-0.2</v>
      </c>
      <c r="P7" s="83">
        <v>7.5</v>
      </c>
    </row>
    <row r="8" spans="1:16" ht="14.25" customHeight="1" x14ac:dyDescent="0.2">
      <c r="A8" s="41" t="s">
        <v>67</v>
      </c>
      <c r="B8" s="297">
        <v>-5.5</v>
      </c>
      <c r="C8" s="298">
        <v>1.5</v>
      </c>
      <c r="D8" s="298">
        <v>-5.4</v>
      </c>
      <c r="E8" s="298">
        <v>4.4000000000000004</v>
      </c>
      <c r="F8" s="298">
        <v>-19</v>
      </c>
      <c r="G8" s="298">
        <v>-8.1999999999999993</v>
      </c>
      <c r="H8" s="298">
        <v>-4.5999999999999996</v>
      </c>
      <c r="I8" s="298">
        <v>-2.5</v>
      </c>
      <c r="J8" s="299">
        <v>-3.4</v>
      </c>
      <c r="K8" s="298">
        <v>1</v>
      </c>
      <c r="L8" s="298">
        <v>1.6</v>
      </c>
      <c r="M8" s="298">
        <v>2.1</v>
      </c>
      <c r="N8" s="298">
        <v>3.3</v>
      </c>
      <c r="O8" s="298">
        <v>-16.600000000000001</v>
      </c>
      <c r="P8" s="300">
        <v>8.4</v>
      </c>
    </row>
    <row r="9" spans="1:16" ht="14.25" customHeight="1" x14ac:dyDescent="0.2">
      <c r="A9" s="41" t="s">
        <v>68</v>
      </c>
      <c r="B9" s="297">
        <v>2.6</v>
      </c>
      <c r="C9" s="298">
        <v>2.9</v>
      </c>
      <c r="D9" s="298">
        <v>2.4</v>
      </c>
      <c r="E9" s="298">
        <v>1.9</v>
      </c>
      <c r="F9" s="298">
        <v>0.7</v>
      </c>
      <c r="G9" s="298">
        <v>2.1</v>
      </c>
      <c r="H9" s="298">
        <v>4.7</v>
      </c>
      <c r="I9" s="298">
        <v>1.8</v>
      </c>
      <c r="J9" s="298">
        <v>0.1</v>
      </c>
      <c r="K9" s="298">
        <v>0.3</v>
      </c>
      <c r="L9" s="298">
        <v>1.5</v>
      </c>
      <c r="M9" s="298">
        <v>0.7</v>
      </c>
      <c r="N9" s="298">
        <v>0.5</v>
      </c>
      <c r="O9" s="298">
        <v>-17.8</v>
      </c>
      <c r="P9" s="300">
        <v>11.3</v>
      </c>
    </row>
    <row r="10" spans="1:16" s="85" customFormat="1" ht="12" customHeight="1" x14ac:dyDescent="0.2">
      <c r="A10" s="42" t="s">
        <v>69</v>
      </c>
      <c r="B10" s="296">
        <v>-12.8</v>
      </c>
      <c r="C10" s="82">
        <v>5.6</v>
      </c>
      <c r="D10" s="82">
        <v>18</v>
      </c>
      <c r="E10" s="82">
        <v>-2.9</v>
      </c>
      <c r="F10" s="82">
        <v>4.0999999999999996</v>
      </c>
      <c r="G10" s="82">
        <v>-5.8</v>
      </c>
      <c r="H10" s="82">
        <v>0.4</v>
      </c>
      <c r="I10" s="82">
        <v>0.8</v>
      </c>
      <c r="J10" s="82">
        <v>-5.0999999999999996</v>
      </c>
      <c r="K10" s="82">
        <v>6.6</v>
      </c>
      <c r="L10" s="82">
        <v>2.4</v>
      </c>
      <c r="M10" s="82">
        <v>-19</v>
      </c>
      <c r="N10" s="82">
        <v>9.3000000000000007</v>
      </c>
      <c r="O10" s="82">
        <v>-17.2</v>
      </c>
      <c r="P10" s="83">
        <v>3</v>
      </c>
    </row>
    <row r="11" spans="1:16" s="85" customFormat="1" ht="12" customHeight="1" x14ac:dyDescent="0.2">
      <c r="A11" s="90" t="s">
        <v>70</v>
      </c>
      <c r="B11" s="296">
        <v>2.7</v>
      </c>
      <c r="C11" s="82">
        <v>6.1</v>
      </c>
      <c r="D11" s="82">
        <v>4.2</v>
      </c>
      <c r="E11" s="82">
        <v>4.0999999999999996</v>
      </c>
      <c r="F11" s="82">
        <v>-1.4</v>
      </c>
      <c r="G11" s="82">
        <v>7.6</v>
      </c>
      <c r="H11" s="82">
        <v>-0.3</v>
      </c>
      <c r="I11" s="82">
        <v>2.4</v>
      </c>
      <c r="J11" s="82">
        <v>3</v>
      </c>
      <c r="K11" s="82">
        <v>1.4</v>
      </c>
      <c r="L11" s="82">
        <v>0.5</v>
      </c>
      <c r="M11" s="82">
        <v>3.4</v>
      </c>
      <c r="N11" s="82">
        <v>1.3</v>
      </c>
      <c r="O11" s="82">
        <v>-10.4</v>
      </c>
      <c r="P11" s="83">
        <v>8</v>
      </c>
    </row>
    <row r="12" spans="1:16" s="85" customFormat="1" ht="12.75" customHeight="1" x14ac:dyDescent="0.2">
      <c r="A12" s="90" t="s">
        <v>71</v>
      </c>
      <c r="B12" s="296">
        <v>9.8000000000000007</v>
      </c>
      <c r="C12" s="82">
        <v>0.3</v>
      </c>
      <c r="D12" s="301">
        <v>0</v>
      </c>
      <c r="E12" s="301">
        <v>0</v>
      </c>
      <c r="F12" s="82">
        <v>3</v>
      </c>
      <c r="G12" s="82">
        <v>-1.1000000000000001</v>
      </c>
      <c r="H12" s="82">
        <v>2.6</v>
      </c>
      <c r="I12" s="82">
        <v>4.2</v>
      </c>
      <c r="J12" s="82">
        <v>-2.8</v>
      </c>
      <c r="K12" s="82">
        <v>-5.8</v>
      </c>
      <c r="L12" s="82">
        <v>-0.7</v>
      </c>
      <c r="M12" s="82">
        <v>-6.8</v>
      </c>
      <c r="N12" s="302">
        <v>-5.9</v>
      </c>
      <c r="O12" s="302">
        <v>-28.6</v>
      </c>
      <c r="P12" s="303">
        <v>18.5</v>
      </c>
    </row>
    <row r="13" spans="1:16" s="85" customFormat="1" ht="12" customHeight="1" x14ac:dyDescent="0.2">
      <c r="A13" s="90" t="s">
        <v>72</v>
      </c>
      <c r="B13" s="296">
        <v>-4.3</v>
      </c>
      <c r="C13" s="82">
        <v>2.8</v>
      </c>
      <c r="D13" s="82">
        <v>1.8</v>
      </c>
      <c r="E13" s="82">
        <v>2</v>
      </c>
      <c r="F13" s="82">
        <v>0.6</v>
      </c>
      <c r="G13" s="301">
        <v>0</v>
      </c>
      <c r="H13" s="82">
        <v>12.7</v>
      </c>
      <c r="I13" s="82">
        <v>-1</v>
      </c>
      <c r="J13" s="82">
        <v>-0.2</v>
      </c>
      <c r="K13" s="82">
        <v>4.8</v>
      </c>
      <c r="L13" s="82">
        <v>4.5</v>
      </c>
      <c r="M13" s="82">
        <v>4.7</v>
      </c>
      <c r="N13" s="82">
        <v>4.4000000000000004</v>
      </c>
      <c r="O13" s="82">
        <v>-17.2</v>
      </c>
      <c r="P13" s="83">
        <v>10.3</v>
      </c>
    </row>
    <row r="14" spans="1:16" ht="14.25" customHeight="1" x14ac:dyDescent="0.2">
      <c r="A14" s="41" t="s">
        <v>116</v>
      </c>
      <c r="B14" s="297">
        <v>3.9</v>
      </c>
      <c r="C14" s="298">
        <v>7.1</v>
      </c>
      <c r="D14" s="299">
        <v>0</v>
      </c>
      <c r="E14" s="298">
        <v>4.5999999999999996</v>
      </c>
      <c r="F14" s="298">
        <v>4.4000000000000004</v>
      </c>
      <c r="G14" s="298">
        <v>4.5</v>
      </c>
      <c r="H14" s="298">
        <v>4.4000000000000004</v>
      </c>
      <c r="I14" s="298">
        <v>4</v>
      </c>
      <c r="J14" s="298">
        <v>3.8</v>
      </c>
      <c r="K14" s="298">
        <v>4.2</v>
      </c>
      <c r="L14" s="298">
        <v>3.3</v>
      </c>
      <c r="M14" s="298">
        <v>2.7</v>
      </c>
      <c r="N14" s="298">
        <v>4.5</v>
      </c>
      <c r="O14" s="298">
        <v>-13.8</v>
      </c>
      <c r="P14" s="300">
        <v>8</v>
      </c>
    </row>
    <row r="15" spans="1:16" ht="14.25" customHeight="1" x14ac:dyDescent="0.2">
      <c r="A15" s="41" t="s">
        <v>74</v>
      </c>
      <c r="B15" s="297">
        <v>-1.4</v>
      </c>
      <c r="C15" s="298">
        <v>-0.7</v>
      </c>
      <c r="D15" s="298">
        <v>-0.2</v>
      </c>
      <c r="E15" s="298">
        <v>-0.3</v>
      </c>
      <c r="F15" s="298">
        <v>2.5</v>
      </c>
      <c r="G15" s="298">
        <v>2.2000000000000002</v>
      </c>
      <c r="H15" s="298">
        <v>2.5</v>
      </c>
      <c r="I15" s="298">
        <v>3</v>
      </c>
      <c r="J15" s="298">
        <v>3</v>
      </c>
      <c r="K15" s="298">
        <v>2</v>
      </c>
      <c r="L15" s="298">
        <v>2.7</v>
      </c>
      <c r="M15" s="298">
        <v>4.5</v>
      </c>
      <c r="N15" s="298">
        <v>1.5</v>
      </c>
      <c r="O15" s="298">
        <v>-3.8</v>
      </c>
      <c r="P15" s="300">
        <v>8</v>
      </c>
    </row>
    <row r="16" spans="1:16" ht="14.25" customHeight="1" x14ac:dyDescent="0.2">
      <c r="A16" s="110" t="s">
        <v>75</v>
      </c>
      <c r="B16" s="297">
        <v>15.7</v>
      </c>
      <c r="C16" s="298">
        <v>11.8</v>
      </c>
      <c r="D16" s="298">
        <v>5.9</v>
      </c>
      <c r="E16" s="298">
        <v>4.3</v>
      </c>
      <c r="F16" s="298">
        <v>-2</v>
      </c>
      <c r="G16" s="298">
        <v>-3</v>
      </c>
      <c r="H16" s="298">
        <v>-8.1999999999999993</v>
      </c>
      <c r="I16" s="298">
        <v>-8.5</v>
      </c>
      <c r="J16" s="298">
        <v>-4.9000000000000004</v>
      </c>
      <c r="K16" s="299">
        <v>0</v>
      </c>
      <c r="L16" s="299">
        <v>7.5</v>
      </c>
      <c r="M16" s="298">
        <v>9.5</v>
      </c>
      <c r="N16" s="298">
        <v>8.5</v>
      </c>
      <c r="O16" s="298">
        <v>-25.8</v>
      </c>
      <c r="P16" s="300">
        <v>25.2</v>
      </c>
    </row>
    <row r="17" spans="1:16" ht="14.25" customHeight="1" x14ac:dyDescent="0.2">
      <c r="A17" s="41" t="s">
        <v>76</v>
      </c>
      <c r="B17" s="297">
        <v>4.8</v>
      </c>
      <c r="C17" s="298">
        <v>4.3</v>
      </c>
      <c r="D17" s="298">
        <v>0.2</v>
      </c>
      <c r="E17" s="298">
        <v>3.8</v>
      </c>
      <c r="F17" s="298">
        <v>3.4</v>
      </c>
      <c r="G17" s="298">
        <v>3.5</v>
      </c>
      <c r="H17" s="298">
        <v>2.8</v>
      </c>
      <c r="I17" s="298">
        <v>3</v>
      </c>
      <c r="J17" s="298">
        <v>2.8</v>
      </c>
      <c r="K17" s="298">
        <v>3</v>
      </c>
      <c r="L17" s="298">
        <v>3.1</v>
      </c>
      <c r="M17" s="298">
        <v>3.6</v>
      </c>
      <c r="N17" s="298">
        <v>3.4</v>
      </c>
      <c r="O17" s="298">
        <v>-12</v>
      </c>
      <c r="P17" s="300">
        <v>4.0999999999999996</v>
      </c>
    </row>
    <row r="18" spans="1:16" s="85" customFormat="1" ht="11.25" customHeight="1" x14ac:dyDescent="0.2">
      <c r="A18" s="42" t="s">
        <v>77</v>
      </c>
      <c r="B18" s="296">
        <v>4.5</v>
      </c>
      <c r="C18" s="82">
        <v>4.3</v>
      </c>
      <c r="D18" s="301">
        <v>0</v>
      </c>
      <c r="E18" s="82">
        <v>3.7</v>
      </c>
      <c r="F18" s="82">
        <v>3.3</v>
      </c>
      <c r="G18" s="82">
        <v>3.5</v>
      </c>
      <c r="H18" s="82">
        <v>2.6</v>
      </c>
      <c r="I18" s="82">
        <v>2.9</v>
      </c>
      <c r="J18" s="82">
        <v>2.7</v>
      </c>
      <c r="K18" s="82">
        <v>3</v>
      </c>
      <c r="L18" s="82">
        <v>2.9</v>
      </c>
      <c r="M18" s="82">
        <v>3.5</v>
      </c>
      <c r="N18" s="82">
        <v>3.4</v>
      </c>
      <c r="O18" s="82">
        <v>-11.9</v>
      </c>
      <c r="P18" s="83">
        <v>4.2</v>
      </c>
    </row>
    <row r="19" spans="1:16" ht="14.25" customHeight="1" x14ac:dyDescent="0.2">
      <c r="A19" s="41" t="s">
        <v>78</v>
      </c>
      <c r="B19" s="297">
        <v>4.5999999999999996</v>
      </c>
      <c r="C19" s="298">
        <v>3.2</v>
      </c>
      <c r="D19" s="298">
        <v>3</v>
      </c>
      <c r="E19" s="298">
        <v>4.3</v>
      </c>
      <c r="F19" s="298">
        <v>3.7</v>
      </c>
      <c r="G19" s="298">
        <v>2.6</v>
      </c>
      <c r="H19" s="298">
        <v>2.4</v>
      </c>
      <c r="I19" s="298">
        <v>2.8</v>
      </c>
      <c r="J19" s="298">
        <v>3.4</v>
      </c>
      <c r="K19" s="298">
        <v>3.9</v>
      </c>
      <c r="L19" s="298">
        <v>3.7</v>
      </c>
      <c r="M19" s="298">
        <v>3.5</v>
      </c>
      <c r="N19" s="298">
        <v>3.2</v>
      </c>
      <c r="O19" s="298">
        <v>-27.7</v>
      </c>
      <c r="P19" s="1024">
        <v>0</v>
      </c>
    </row>
    <row r="20" spans="1:16" ht="14.25" customHeight="1" x14ac:dyDescent="0.2">
      <c r="A20" s="110" t="s">
        <v>79</v>
      </c>
      <c r="B20" s="297">
        <v>8.1</v>
      </c>
      <c r="C20" s="298">
        <v>1.4</v>
      </c>
      <c r="D20" s="298">
        <v>-3.8</v>
      </c>
      <c r="E20" s="298">
        <v>8.8000000000000007</v>
      </c>
      <c r="F20" s="298">
        <v>3.1</v>
      </c>
      <c r="G20" s="298">
        <v>0.1</v>
      </c>
      <c r="H20" s="298">
        <v>2.9</v>
      </c>
      <c r="I20" s="298">
        <v>6.1</v>
      </c>
      <c r="J20" s="298">
        <v>8.6999999999999993</v>
      </c>
      <c r="K20" s="298">
        <v>9.1999999999999993</v>
      </c>
      <c r="L20" s="298">
        <v>4.5999999999999996</v>
      </c>
      <c r="M20" s="298">
        <v>4.0999999999999996</v>
      </c>
      <c r="N20" s="298">
        <v>-1.1000000000000001</v>
      </c>
      <c r="O20" s="298">
        <v>-65.8</v>
      </c>
      <c r="P20" s="300">
        <v>4</v>
      </c>
    </row>
    <row r="21" spans="1:16" ht="14.25" customHeight="1" x14ac:dyDescent="0.2">
      <c r="A21" s="41" t="s">
        <v>80</v>
      </c>
      <c r="B21" s="297">
        <v>13.8</v>
      </c>
      <c r="C21" s="298">
        <v>13.3</v>
      </c>
      <c r="D21" s="298">
        <v>11.8</v>
      </c>
      <c r="E21" s="298">
        <v>11.1</v>
      </c>
      <c r="F21" s="298">
        <v>9.3000000000000007</v>
      </c>
      <c r="G21" s="298">
        <v>8.9</v>
      </c>
      <c r="H21" s="298">
        <v>7.1</v>
      </c>
      <c r="I21" s="298">
        <v>6.4</v>
      </c>
      <c r="J21" s="298">
        <v>6.9</v>
      </c>
      <c r="K21" s="298">
        <v>5.9</v>
      </c>
      <c r="L21" s="298">
        <v>5.5</v>
      </c>
      <c r="M21" s="298">
        <v>5.5</v>
      </c>
      <c r="N21" s="298">
        <v>5.5</v>
      </c>
      <c r="O21" s="298">
        <v>5.9</v>
      </c>
      <c r="P21" s="300">
        <v>7</v>
      </c>
    </row>
    <row r="22" spans="1:16" ht="14.25" customHeight="1" x14ac:dyDescent="0.2">
      <c r="A22" s="110" t="s">
        <v>81</v>
      </c>
      <c r="B22" s="297">
        <v>7.6</v>
      </c>
      <c r="C22" s="298">
        <v>10.1</v>
      </c>
      <c r="D22" s="298">
        <v>4.7</v>
      </c>
      <c r="E22" s="298">
        <v>4.5</v>
      </c>
      <c r="F22" s="298">
        <v>5.7</v>
      </c>
      <c r="G22" s="298">
        <v>5.7</v>
      </c>
      <c r="H22" s="298">
        <v>5.5</v>
      </c>
      <c r="I22" s="298">
        <v>5.5</v>
      </c>
      <c r="J22" s="298">
        <v>5.3</v>
      </c>
      <c r="K22" s="298">
        <v>5.7</v>
      </c>
      <c r="L22" s="298">
        <v>5.5</v>
      </c>
      <c r="M22" s="298">
        <v>5.4</v>
      </c>
      <c r="N22" s="298">
        <v>5.2</v>
      </c>
      <c r="O22" s="298">
        <v>1</v>
      </c>
      <c r="P22" s="300">
        <v>3.8</v>
      </c>
    </row>
    <row r="23" spans="1:16" s="85" customFormat="1" ht="12" customHeight="1" x14ac:dyDescent="0.2">
      <c r="A23" s="111" t="s">
        <v>82</v>
      </c>
      <c r="B23" s="296">
        <v>8.6</v>
      </c>
      <c r="C23" s="82">
        <v>13.3</v>
      </c>
      <c r="D23" s="82">
        <v>4.3</v>
      </c>
      <c r="E23" s="82">
        <v>4.4000000000000004</v>
      </c>
      <c r="F23" s="82">
        <v>6.3</v>
      </c>
      <c r="G23" s="82">
        <v>6.3</v>
      </c>
      <c r="H23" s="82">
        <v>5.6</v>
      </c>
      <c r="I23" s="82">
        <v>5.5</v>
      </c>
      <c r="J23" s="82">
        <v>5.4</v>
      </c>
      <c r="K23" s="82">
        <v>6</v>
      </c>
      <c r="L23" s="82">
        <v>6</v>
      </c>
      <c r="M23" s="82">
        <v>5.7</v>
      </c>
      <c r="N23" s="82">
        <v>5.4</v>
      </c>
      <c r="O23" s="82">
        <v>0.9</v>
      </c>
      <c r="P23" s="83">
        <v>4</v>
      </c>
    </row>
    <row r="24" spans="1:16" s="85" customFormat="1" ht="12" customHeight="1" x14ac:dyDescent="0.2">
      <c r="A24" s="111" t="s">
        <v>83</v>
      </c>
      <c r="B24" s="296">
        <v>8</v>
      </c>
      <c r="C24" s="82">
        <v>10</v>
      </c>
      <c r="D24" s="82">
        <v>7</v>
      </c>
      <c r="E24" s="82">
        <v>5.6</v>
      </c>
      <c r="F24" s="82">
        <v>6</v>
      </c>
      <c r="G24" s="82">
        <v>6</v>
      </c>
      <c r="H24" s="82">
        <v>6.5</v>
      </c>
      <c r="I24" s="82">
        <v>6.5</v>
      </c>
      <c r="J24" s="82">
        <v>6.3</v>
      </c>
      <c r="K24" s="82">
        <v>6.5</v>
      </c>
      <c r="L24" s="82">
        <v>6.5</v>
      </c>
      <c r="M24" s="82">
        <v>6.5</v>
      </c>
      <c r="N24" s="82">
        <v>6.3</v>
      </c>
      <c r="O24" s="82">
        <v>1.2</v>
      </c>
      <c r="P24" s="83">
        <v>3</v>
      </c>
    </row>
    <row r="25" spans="1:16" s="85" customFormat="1" ht="12" customHeight="1" x14ac:dyDescent="0.2">
      <c r="A25" s="111" t="s">
        <v>84</v>
      </c>
      <c r="B25" s="296">
        <v>5.0999999999999996</v>
      </c>
      <c r="C25" s="82">
        <v>5</v>
      </c>
      <c r="D25" s="82">
        <v>4</v>
      </c>
      <c r="E25" s="82">
        <v>4.5</v>
      </c>
      <c r="F25" s="82">
        <v>4.5</v>
      </c>
      <c r="G25" s="82">
        <v>4.5999999999999996</v>
      </c>
      <c r="H25" s="82">
        <v>4.9000000000000004</v>
      </c>
      <c r="I25" s="82">
        <v>5</v>
      </c>
      <c r="J25" s="82">
        <v>4.5999999999999996</v>
      </c>
      <c r="K25" s="82">
        <v>5.2</v>
      </c>
      <c r="L25" s="82">
        <v>4.9000000000000004</v>
      </c>
      <c r="M25" s="82">
        <v>4.8</v>
      </c>
      <c r="N25" s="82">
        <v>5</v>
      </c>
      <c r="O25" s="82">
        <v>2.4</v>
      </c>
      <c r="P25" s="83">
        <v>4</v>
      </c>
    </row>
    <row r="26" spans="1:16" s="85" customFormat="1" ht="12" customHeight="1" x14ac:dyDescent="0.2">
      <c r="A26" s="111" t="s">
        <v>72</v>
      </c>
      <c r="B26" s="296">
        <v>8.8000000000000007</v>
      </c>
      <c r="C26" s="82">
        <v>5</v>
      </c>
      <c r="D26" s="82">
        <v>7.4</v>
      </c>
      <c r="E26" s="82">
        <v>4.5999999999999996</v>
      </c>
      <c r="F26" s="82">
        <v>5.7</v>
      </c>
      <c r="G26" s="82">
        <v>4.5</v>
      </c>
      <c r="H26" s="82">
        <v>5.5</v>
      </c>
      <c r="I26" s="82">
        <v>5.9</v>
      </c>
      <c r="J26" s="82">
        <v>5.8</v>
      </c>
      <c r="K26" s="82">
        <v>5</v>
      </c>
      <c r="L26" s="82">
        <v>3.8</v>
      </c>
      <c r="M26" s="82">
        <v>4.5</v>
      </c>
      <c r="N26" s="82">
        <v>4.0999999999999996</v>
      </c>
      <c r="O26" s="82">
        <v>-1</v>
      </c>
      <c r="P26" s="83">
        <v>2.8</v>
      </c>
    </row>
    <row r="27" spans="1:16" ht="14.25" customHeight="1" x14ac:dyDescent="0.2">
      <c r="A27" s="110" t="s">
        <v>85</v>
      </c>
      <c r="B27" s="297">
        <v>4.5999999999999996</v>
      </c>
      <c r="C27" s="298">
        <v>4.8</v>
      </c>
      <c r="D27" s="298">
        <v>5.6</v>
      </c>
      <c r="E27" s="298">
        <v>6.2</v>
      </c>
      <c r="F27" s="298">
        <v>7.1</v>
      </c>
      <c r="G27" s="298">
        <v>6.9</v>
      </c>
      <c r="H27" s="298">
        <v>6.1</v>
      </c>
      <c r="I27" s="298">
        <v>5.3</v>
      </c>
      <c r="J27" s="298">
        <v>4.3</v>
      </c>
      <c r="K27" s="298">
        <v>4.0999999999999996</v>
      </c>
      <c r="L27" s="298">
        <v>3.4</v>
      </c>
      <c r="M27" s="298">
        <v>3.2</v>
      </c>
      <c r="N27" s="298">
        <v>3.4</v>
      </c>
      <c r="O27" s="298">
        <v>-1.9</v>
      </c>
      <c r="P27" s="300">
        <v>1.5</v>
      </c>
    </row>
    <row r="28" spans="1:16" s="85" customFormat="1" ht="12.75" customHeight="1" x14ac:dyDescent="0.2">
      <c r="A28" s="111" t="s">
        <v>86</v>
      </c>
      <c r="B28" s="296">
        <v>3.9</v>
      </c>
      <c r="C28" s="82">
        <v>4.7</v>
      </c>
      <c r="D28" s="82">
        <v>5.5</v>
      </c>
      <c r="E28" s="82">
        <v>6.1</v>
      </c>
      <c r="F28" s="82">
        <v>7</v>
      </c>
      <c r="G28" s="82">
        <v>6.7</v>
      </c>
      <c r="H28" s="82">
        <v>5.9</v>
      </c>
      <c r="I28" s="82">
        <v>4.9000000000000004</v>
      </c>
      <c r="J28" s="82">
        <v>4</v>
      </c>
      <c r="K28" s="82">
        <v>3.9</v>
      </c>
      <c r="L28" s="82">
        <v>3</v>
      </c>
      <c r="M28" s="82">
        <v>3</v>
      </c>
      <c r="N28" s="82">
        <v>3.1</v>
      </c>
      <c r="O28" s="82">
        <v>1.5</v>
      </c>
      <c r="P28" s="83">
        <v>1.1000000000000001</v>
      </c>
    </row>
    <row r="29" spans="1:16" ht="14.25" customHeight="1" x14ac:dyDescent="0.2">
      <c r="A29" s="110" t="s">
        <v>87</v>
      </c>
      <c r="B29" s="297">
        <v>13.5</v>
      </c>
      <c r="C29" s="298">
        <v>12.6</v>
      </c>
      <c r="D29" s="298">
        <v>6.1</v>
      </c>
      <c r="E29" s="298">
        <v>5.8</v>
      </c>
      <c r="F29" s="298">
        <v>6.8</v>
      </c>
      <c r="G29" s="298">
        <v>7.3</v>
      </c>
      <c r="H29" s="298">
        <v>6.9</v>
      </c>
      <c r="I29" s="298">
        <v>5.5</v>
      </c>
      <c r="J29" s="298">
        <v>5.0999999999999996</v>
      </c>
      <c r="K29" s="298">
        <v>5.7</v>
      </c>
      <c r="L29" s="298">
        <v>5.3</v>
      </c>
      <c r="M29" s="298">
        <v>5.0999999999999996</v>
      </c>
      <c r="N29" s="298">
        <v>5.0999999999999996</v>
      </c>
      <c r="O29" s="298">
        <v>-14.4</v>
      </c>
      <c r="P29" s="300">
        <v>5.2</v>
      </c>
    </row>
    <row r="30" spans="1:16" ht="14.25" customHeight="1" x14ac:dyDescent="0.2">
      <c r="A30" s="112" t="s">
        <v>88</v>
      </c>
      <c r="B30" s="297">
        <v>14</v>
      </c>
      <c r="C30" s="298">
        <v>5.3</v>
      </c>
      <c r="D30" s="298">
        <v>3.1</v>
      </c>
      <c r="E30" s="298">
        <v>8.1999999999999993</v>
      </c>
      <c r="F30" s="298">
        <v>9.9</v>
      </c>
      <c r="G30" s="298">
        <v>8.1999999999999993</v>
      </c>
      <c r="H30" s="298">
        <v>8.1</v>
      </c>
      <c r="I30" s="298">
        <v>7.9</v>
      </c>
      <c r="J30" s="298">
        <v>6.7</v>
      </c>
      <c r="K30" s="298">
        <v>5.9</v>
      </c>
      <c r="L30" s="298">
        <v>5.8</v>
      </c>
      <c r="M30" s="298">
        <v>5.7</v>
      </c>
      <c r="N30" s="298">
        <v>5.2</v>
      </c>
      <c r="O30" s="298">
        <v>-19.8</v>
      </c>
      <c r="P30" s="300">
        <v>4.5999999999999996</v>
      </c>
    </row>
    <row r="31" spans="1:16" ht="14.25" customHeight="1" x14ac:dyDescent="0.2">
      <c r="A31" s="112" t="s">
        <v>89</v>
      </c>
      <c r="B31" s="304">
        <v>0</v>
      </c>
      <c r="C31" s="298">
        <v>1.2</v>
      </c>
      <c r="D31" s="298">
        <v>1.2</v>
      </c>
      <c r="E31" s="298">
        <v>3.2</v>
      </c>
      <c r="F31" s="298">
        <v>4.9000000000000004</v>
      </c>
      <c r="G31" s="298">
        <v>2.6</v>
      </c>
      <c r="H31" s="298">
        <v>0.9</v>
      </c>
      <c r="I31" s="298">
        <v>5.4</v>
      </c>
      <c r="J31" s="298">
        <v>1.3</v>
      </c>
      <c r="K31" s="298">
        <v>2.7</v>
      </c>
      <c r="L31" s="298">
        <v>0.6</v>
      </c>
      <c r="M31" s="298">
        <v>1.8</v>
      </c>
      <c r="N31" s="298">
        <v>1.4</v>
      </c>
      <c r="O31" s="298">
        <v>-1.7</v>
      </c>
      <c r="P31" s="300">
        <v>2.7</v>
      </c>
    </row>
    <row r="32" spans="1:16" ht="14.25" customHeight="1" x14ac:dyDescent="0.2">
      <c r="A32" s="110" t="s">
        <v>90</v>
      </c>
      <c r="B32" s="297">
        <v>2.2999999999999998</v>
      </c>
      <c r="C32" s="298">
        <v>2.2000000000000002</v>
      </c>
      <c r="D32" s="298">
        <v>1.1000000000000001</v>
      </c>
      <c r="E32" s="298">
        <v>3.7</v>
      </c>
      <c r="F32" s="298">
        <v>3.7</v>
      </c>
      <c r="G32" s="298">
        <v>4.2</v>
      </c>
      <c r="H32" s="298">
        <v>1.6</v>
      </c>
      <c r="I32" s="298">
        <v>2.6</v>
      </c>
      <c r="J32" s="298">
        <v>3.1</v>
      </c>
      <c r="K32" s="298">
        <v>0.8</v>
      </c>
      <c r="L32" s="298">
        <v>1.8</v>
      </c>
      <c r="M32" s="298">
        <v>2.4</v>
      </c>
      <c r="N32" s="298">
        <v>1</v>
      </c>
      <c r="O32" s="298">
        <v>-4.0999999999999996</v>
      </c>
      <c r="P32" s="300">
        <v>1.3</v>
      </c>
    </row>
    <row r="33" spans="1:16" ht="14.25" customHeight="1" x14ac:dyDescent="0.2">
      <c r="A33" s="110" t="s">
        <v>91</v>
      </c>
      <c r="B33" s="297">
        <v>5.4</v>
      </c>
      <c r="C33" s="298">
        <v>2.7</v>
      </c>
      <c r="D33" s="298">
        <v>4.4000000000000004</v>
      </c>
      <c r="E33" s="298">
        <v>4.9000000000000004</v>
      </c>
      <c r="F33" s="298">
        <v>5.4</v>
      </c>
      <c r="G33" s="298">
        <v>6.3</v>
      </c>
      <c r="H33" s="298">
        <v>5.3</v>
      </c>
      <c r="I33" s="298">
        <v>6.8</v>
      </c>
      <c r="J33" s="298">
        <v>3.6</v>
      </c>
      <c r="K33" s="298">
        <v>2.2000000000000002</v>
      </c>
      <c r="L33" s="298">
        <v>4.5</v>
      </c>
      <c r="M33" s="298">
        <v>4.0999999999999996</v>
      </c>
      <c r="N33" s="298">
        <v>3.2</v>
      </c>
      <c r="O33" s="298">
        <v>-0.6</v>
      </c>
      <c r="P33" s="300">
        <v>1.9</v>
      </c>
    </row>
    <row r="34" spans="1:16" ht="14.25" customHeight="1" x14ac:dyDescent="0.2">
      <c r="A34" s="113" t="s">
        <v>92</v>
      </c>
      <c r="B34" s="297">
        <v>8.1</v>
      </c>
      <c r="C34" s="298">
        <v>11.5</v>
      </c>
      <c r="D34" s="298">
        <v>10.9</v>
      </c>
      <c r="E34" s="298">
        <v>5.5</v>
      </c>
      <c r="F34" s="298">
        <v>6.7</v>
      </c>
      <c r="G34" s="298">
        <v>7.7</v>
      </c>
      <c r="H34" s="298">
        <v>7.7</v>
      </c>
      <c r="I34" s="298">
        <v>6.8</v>
      </c>
      <c r="J34" s="298">
        <v>4.8</v>
      </c>
      <c r="K34" s="298">
        <v>4.7</v>
      </c>
      <c r="L34" s="298">
        <v>4.7</v>
      </c>
      <c r="M34" s="298">
        <v>4.5999999999999996</v>
      </c>
      <c r="N34" s="298">
        <v>4.2</v>
      </c>
      <c r="O34" s="298">
        <v>-31</v>
      </c>
      <c r="P34" s="300">
        <v>-0.8</v>
      </c>
    </row>
    <row r="35" spans="1:16" s="307" customFormat="1" ht="14.25" customHeight="1" x14ac:dyDescent="0.2">
      <c r="A35" s="41" t="s">
        <v>93</v>
      </c>
      <c r="B35" s="305">
        <v>3.2</v>
      </c>
      <c r="C35" s="306">
        <v>2.1</v>
      </c>
      <c r="D35" s="306">
        <v>1.2</v>
      </c>
      <c r="E35" s="306">
        <v>6.2</v>
      </c>
      <c r="F35" s="306">
        <v>5.4</v>
      </c>
      <c r="G35" s="306">
        <v>4.5</v>
      </c>
      <c r="H35" s="306">
        <v>4.3</v>
      </c>
      <c r="I35" s="306">
        <v>3.4</v>
      </c>
      <c r="J35" s="306">
        <v>3</v>
      </c>
      <c r="K35" s="306">
        <v>3.1</v>
      </c>
      <c r="L35" s="306">
        <v>3.1</v>
      </c>
      <c r="M35" s="298">
        <v>3.5</v>
      </c>
      <c r="N35" s="298">
        <v>3.3</v>
      </c>
      <c r="O35" s="298">
        <v>-27.6</v>
      </c>
      <c r="P35" s="300">
        <v>3</v>
      </c>
    </row>
    <row r="36" spans="1:16" ht="14.25" customHeight="1" x14ac:dyDescent="0.2">
      <c r="A36" s="114" t="s">
        <v>94</v>
      </c>
      <c r="B36" s="294">
        <v>5.6</v>
      </c>
      <c r="C36" s="294">
        <v>5.3</v>
      </c>
      <c r="D36" s="294">
        <v>3.4</v>
      </c>
      <c r="E36" s="294">
        <v>4.5</v>
      </c>
      <c r="F36" s="294">
        <v>3.9</v>
      </c>
      <c r="G36" s="294">
        <v>3.6</v>
      </c>
      <c r="H36" s="294">
        <v>3.4</v>
      </c>
      <c r="I36" s="294">
        <v>3.6</v>
      </c>
      <c r="J36" s="294">
        <v>3.1</v>
      </c>
      <c r="K36" s="294">
        <v>3.6</v>
      </c>
      <c r="L36" s="294">
        <v>3.6</v>
      </c>
      <c r="M36" s="308">
        <v>3.6</v>
      </c>
      <c r="N36" s="308">
        <v>3.2</v>
      </c>
      <c r="O36" s="308">
        <v>-14.7</v>
      </c>
      <c r="P36" s="309">
        <v>5.4</v>
      </c>
    </row>
    <row r="37" spans="1:16" ht="14.25" customHeight="1" x14ac:dyDescent="0.2">
      <c r="A37" s="114" t="s">
        <v>138</v>
      </c>
      <c r="B37" s="294">
        <v>6.1</v>
      </c>
      <c r="C37" s="294">
        <v>5.3</v>
      </c>
      <c r="D37" s="294">
        <v>3.2</v>
      </c>
      <c r="E37" s="294">
        <v>4.7</v>
      </c>
      <c r="F37" s="294">
        <v>3.9</v>
      </c>
      <c r="G37" s="294">
        <v>3.8</v>
      </c>
      <c r="H37" s="294">
        <v>3.5</v>
      </c>
      <c r="I37" s="294">
        <v>3.7</v>
      </c>
      <c r="J37" s="294">
        <v>3.2</v>
      </c>
      <c r="K37" s="294">
        <v>3.6</v>
      </c>
      <c r="L37" s="294">
        <v>3.7</v>
      </c>
      <c r="M37" s="308">
        <v>3.7</v>
      </c>
      <c r="N37" s="308">
        <v>3.2</v>
      </c>
      <c r="O37" s="308">
        <v>-14.7</v>
      </c>
      <c r="P37" s="309">
        <v>5.4</v>
      </c>
    </row>
    <row r="38" spans="1:16" s="85" customFormat="1" ht="14.25" customHeight="1" x14ac:dyDescent="0.2">
      <c r="A38" s="114" t="s">
        <v>95</v>
      </c>
      <c r="B38" s="294">
        <v>7.2</v>
      </c>
      <c r="C38" s="294">
        <v>6.1</v>
      </c>
      <c r="D38" s="294">
        <v>2.6</v>
      </c>
      <c r="E38" s="294">
        <v>3.3</v>
      </c>
      <c r="F38" s="294">
        <v>5.6</v>
      </c>
      <c r="G38" s="294">
        <v>2.4</v>
      </c>
      <c r="H38" s="294">
        <v>2.9</v>
      </c>
      <c r="I38" s="294">
        <v>4.8</v>
      </c>
      <c r="J38" s="294">
        <v>6.9</v>
      </c>
      <c r="K38" s="294">
        <v>5.7</v>
      </c>
      <c r="L38" s="294">
        <v>5.8</v>
      </c>
      <c r="M38" s="308">
        <v>5</v>
      </c>
      <c r="N38" s="308">
        <v>1.9</v>
      </c>
      <c r="O38" s="308">
        <v>-16</v>
      </c>
      <c r="P38" s="309">
        <v>5.4</v>
      </c>
    </row>
    <row r="39" spans="1:16" ht="14.25" customHeight="1" x14ac:dyDescent="0.2">
      <c r="A39" s="114" t="s">
        <v>139</v>
      </c>
      <c r="B39" s="308">
        <v>5.7</v>
      </c>
      <c r="C39" s="308">
        <v>5.4</v>
      </c>
      <c r="D39" s="308">
        <v>3.3</v>
      </c>
      <c r="E39" s="308">
        <v>4.4000000000000004</v>
      </c>
      <c r="F39" s="308">
        <v>4.0999999999999996</v>
      </c>
      <c r="G39" s="308">
        <v>3.5</v>
      </c>
      <c r="H39" s="308">
        <v>3.4</v>
      </c>
      <c r="I39" s="308">
        <v>3.7</v>
      </c>
      <c r="J39" s="308">
        <v>3.6</v>
      </c>
      <c r="K39" s="308">
        <v>3.8</v>
      </c>
      <c r="L39" s="308">
        <v>3.8</v>
      </c>
      <c r="M39" s="308">
        <v>3.8</v>
      </c>
      <c r="N39" s="308">
        <v>3</v>
      </c>
      <c r="O39" s="308">
        <v>-14.9</v>
      </c>
      <c r="P39" s="309">
        <v>5.4</v>
      </c>
    </row>
    <row r="40" spans="1:16" ht="12" hidden="1" x14ac:dyDescent="0.2">
      <c r="A40" s="310" t="s">
        <v>140</v>
      </c>
      <c r="B40" s="294">
        <v>0</v>
      </c>
      <c r="C40" s="294">
        <v>0</v>
      </c>
      <c r="D40" s="294">
        <v>0</v>
      </c>
      <c r="E40" s="294">
        <v>0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8">
        <v>0</v>
      </c>
      <c r="N40" s="298"/>
      <c r="O40" s="298"/>
      <c r="P40" s="298"/>
    </row>
    <row r="41" spans="1:16" ht="6" customHeight="1" x14ac:dyDescent="0.15">
      <c r="A41" s="4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8"/>
      <c r="O41" s="298"/>
      <c r="P41" s="298"/>
    </row>
    <row r="42" spans="1:16" ht="21.75" customHeight="1" x14ac:dyDescent="0.2">
      <c r="A42" s="119" t="s">
        <v>97</v>
      </c>
      <c r="B42" s="311">
        <v>11.2</v>
      </c>
      <c r="C42" s="312">
        <v>1.7</v>
      </c>
      <c r="D42" s="312">
        <v>-0.4</v>
      </c>
      <c r="E42" s="312">
        <v>6.1</v>
      </c>
      <c r="F42" s="312">
        <v>5.3</v>
      </c>
      <c r="G42" s="312">
        <v>1.4</v>
      </c>
      <c r="H42" s="312">
        <v>-3</v>
      </c>
      <c r="I42" s="312">
        <v>2.5</v>
      </c>
      <c r="J42" s="312">
        <v>-3.1</v>
      </c>
      <c r="K42" s="312">
        <v>-5.0999999999999996</v>
      </c>
      <c r="L42" s="312">
        <v>0.3</v>
      </c>
      <c r="M42" s="312">
        <v>-4.5</v>
      </c>
      <c r="N42" s="312">
        <v>-5.6</v>
      </c>
      <c r="O42" s="312">
        <v>-21.3</v>
      </c>
      <c r="P42" s="313">
        <v>15</v>
      </c>
    </row>
    <row r="43" spans="1:16" s="85" customFormat="1" ht="8.25" customHeight="1" x14ac:dyDescent="0.2">
      <c r="A43" s="32"/>
      <c r="I43" s="81"/>
      <c r="J43" s="81"/>
      <c r="K43" s="81"/>
      <c r="L43" s="81"/>
      <c r="M43" s="314"/>
      <c r="N43" s="81"/>
      <c r="O43" s="81"/>
      <c r="P43" s="81"/>
    </row>
    <row r="44" spans="1:16" ht="12.75" x14ac:dyDescent="0.2">
      <c r="A44" s="32" t="s">
        <v>30</v>
      </c>
    </row>
  </sheetData>
  <hyperlinks>
    <hyperlink ref="A1" location="'Contents(NA)'!A1" display="Back to Table of contents"/>
  </hyperlinks>
  <pageMargins left="0.5" right="0.196850393700787" top="0.42" bottom="0" header="0.35" footer="0"/>
  <pageSetup paperSize="9" orientation="landscape" horizontalDpi="1200" verticalDpi="1200" r:id="rId1"/>
  <headerFooter alignWithMargins="0">
    <oddHeader>&amp;C- 9 -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defaultRowHeight="12.75" x14ac:dyDescent="0.2"/>
  <cols>
    <col min="1" max="1" width="51" style="121" customWidth="1"/>
    <col min="2" max="8" width="8" style="121" customWidth="1"/>
    <col min="9" max="10" width="8" style="120" customWidth="1"/>
    <col min="11" max="13" width="8" style="121" customWidth="1"/>
    <col min="14" max="15" width="9.140625" style="121"/>
    <col min="16" max="16" width="9.140625" style="120"/>
    <col min="17" max="16384" width="9.140625" style="121"/>
  </cols>
  <sheetData>
    <row r="1" spans="1:16" ht="21" customHeight="1" x14ac:dyDescent="0.2">
      <c r="A1" s="1077" t="s">
        <v>551</v>
      </c>
    </row>
    <row r="2" spans="1:16" s="315" customFormat="1" ht="20.25" customHeight="1" x14ac:dyDescent="0.2">
      <c r="A2" s="34" t="s">
        <v>141</v>
      </c>
      <c r="I2" s="316"/>
      <c r="J2" s="316"/>
      <c r="P2" s="316"/>
    </row>
    <row r="3" spans="1:16" ht="5.25" customHeight="1" x14ac:dyDescent="0.25">
      <c r="A3" s="195"/>
      <c r="B3" s="317" t="s">
        <v>105</v>
      </c>
      <c r="C3" s="317"/>
    </row>
    <row r="4" spans="1:16" ht="18.75" customHeight="1" x14ac:dyDescent="0.2">
      <c r="A4" s="318"/>
      <c r="B4" s="98">
        <v>2007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  <c r="M4" s="98">
        <v>2018</v>
      </c>
      <c r="N4" s="98">
        <v>2019</v>
      </c>
      <c r="O4" s="98" t="s">
        <v>142</v>
      </c>
      <c r="P4" s="99" t="s">
        <v>53</v>
      </c>
    </row>
    <row r="5" spans="1:16" s="35" customFormat="1" ht="14.25" customHeight="1" x14ac:dyDescent="0.2">
      <c r="A5" s="41" t="s">
        <v>64</v>
      </c>
      <c r="B5" s="298">
        <v>4.5</v>
      </c>
      <c r="C5" s="298">
        <v>1</v>
      </c>
      <c r="D5" s="298">
        <v>-11.3</v>
      </c>
      <c r="E5" s="298">
        <v>-0.6</v>
      </c>
      <c r="F5" s="298">
        <v>5.5</v>
      </c>
      <c r="G5" s="298">
        <v>3.6</v>
      </c>
      <c r="H5" s="298">
        <v>-2.5</v>
      </c>
      <c r="I5" s="298">
        <v>-1.9</v>
      </c>
      <c r="J5" s="298">
        <v>0.9</v>
      </c>
      <c r="K5" s="298">
        <v>3.4</v>
      </c>
      <c r="L5" s="298">
        <v>2.2999999999999998</v>
      </c>
      <c r="M5" s="294">
        <v>-4.0999999999999996</v>
      </c>
      <c r="N5" s="294">
        <v>3.5</v>
      </c>
      <c r="O5" s="294">
        <v>4.0999999999999996</v>
      </c>
      <c r="P5" s="295">
        <v>2.1</v>
      </c>
    </row>
    <row r="6" spans="1:16" s="85" customFormat="1" ht="10.5" customHeight="1" x14ac:dyDescent="0.2">
      <c r="A6" s="42" t="s">
        <v>65</v>
      </c>
      <c r="B6" s="82">
        <v>3.7</v>
      </c>
      <c r="C6" s="82">
        <v>-3.8</v>
      </c>
      <c r="D6" s="82">
        <v>-31.7</v>
      </c>
      <c r="E6" s="82">
        <v>-11.4</v>
      </c>
      <c r="F6" s="82">
        <v>20.6</v>
      </c>
      <c r="G6" s="82">
        <v>15.7</v>
      </c>
      <c r="H6" s="82">
        <v>-14.1</v>
      </c>
      <c r="I6" s="82">
        <v>-7.5</v>
      </c>
      <c r="J6" s="82">
        <v>3.4</v>
      </c>
      <c r="K6" s="82">
        <v>0.5</v>
      </c>
      <c r="L6" s="82">
        <v>-17.7</v>
      </c>
      <c r="M6" s="82">
        <v>-17.100000000000001</v>
      </c>
      <c r="N6" s="82">
        <v>-3.3</v>
      </c>
      <c r="O6" s="82">
        <v>13.3</v>
      </c>
      <c r="P6" s="83">
        <v>3</v>
      </c>
    </row>
    <row r="7" spans="1:16" s="85" customFormat="1" ht="11.25" customHeight="1" x14ac:dyDescent="0.2">
      <c r="A7" s="42" t="s">
        <v>66</v>
      </c>
      <c r="B7" s="82">
        <v>5</v>
      </c>
      <c r="C7" s="82">
        <v>4.7</v>
      </c>
      <c r="D7" s="82">
        <v>4.2</v>
      </c>
      <c r="E7" s="82">
        <v>4.4000000000000004</v>
      </c>
      <c r="F7" s="82">
        <v>-0.2</v>
      </c>
      <c r="G7" s="82">
        <v>-1.5</v>
      </c>
      <c r="H7" s="82">
        <v>3</v>
      </c>
      <c r="I7" s="301">
        <v>0</v>
      </c>
      <c r="J7" s="82">
        <v>0.1</v>
      </c>
      <c r="K7" s="82">
        <v>4.4000000000000004</v>
      </c>
      <c r="L7" s="82">
        <v>8</v>
      </c>
      <c r="M7" s="82">
        <v>-1.5</v>
      </c>
      <c r="N7" s="82">
        <v>4.5999999999999996</v>
      </c>
      <c r="O7" s="82">
        <v>2.9</v>
      </c>
      <c r="P7" s="83">
        <v>2</v>
      </c>
    </row>
    <row r="8" spans="1:16" s="35" customFormat="1" ht="14.25" customHeight="1" x14ac:dyDescent="0.2">
      <c r="A8" s="41" t="s">
        <v>67</v>
      </c>
      <c r="B8" s="298">
        <v>12</v>
      </c>
      <c r="C8" s="298">
        <v>16.3</v>
      </c>
      <c r="D8" s="298">
        <v>5.9</v>
      </c>
      <c r="E8" s="298">
        <v>8</v>
      </c>
      <c r="F8" s="298">
        <v>9.6</v>
      </c>
      <c r="G8" s="298">
        <v>4.7</v>
      </c>
      <c r="H8" s="298">
        <v>3.8</v>
      </c>
      <c r="I8" s="298">
        <v>3.5</v>
      </c>
      <c r="J8" s="298">
        <v>-7.6</v>
      </c>
      <c r="K8" s="298">
        <v>0.6</v>
      </c>
      <c r="L8" s="298">
        <v>4.0999999999999996</v>
      </c>
      <c r="M8" s="298">
        <v>6.9</v>
      </c>
      <c r="N8" s="298">
        <v>0.1</v>
      </c>
      <c r="O8" s="298">
        <v>7.9</v>
      </c>
      <c r="P8" s="300">
        <v>2.8</v>
      </c>
    </row>
    <row r="9" spans="1:16" s="35" customFormat="1" ht="13.5" customHeight="1" x14ac:dyDescent="0.2">
      <c r="A9" s="41" t="s">
        <v>68</v>
      </c>
      <c r="B9" s="298">
        <v>9.1</v>
      </c>
      <c r="C9" s="298">
        <v>7.2</v>
      </c>
      <c r="D9" s="298">
        <v>-2.4</v>
      </c>
      <c r="E9" s="298">
        <v>-1.6</v>
      </c>
      <c r="F9" s="298">
        <v>4.3</v>
      </c>
      <c r="G9" s="298">
        <v>2.2999999999999998</v>
      </c>
      <c r="H9" s="298">
        <v>3.4</v>
      </c>
      <c r="I9" s="298">
        <v>1.1000000000000001</v>
      </c>
      <c r="J9" s="298">
        <v>0.3</v>
      </c>
      <c r="K9" s="298">
        <v>0.6</v>
      </c>
      <c r="L9" s="299">
        <v>-1.4</v>
      </c>
      <c r="M9" s="298">
        <v>0.4</v>
      </c>
      <c r="N9" s="298">
        <v>-0.4</v>
      </c>
      <c r="O9" s="298">
        <v>2.6</v>
      </c>
      <c r="P9" s="300">
        <v>3.4</v>
      </c>
    </row>
    <row r="10" spans="1:16" s="85" customFormat="1" ht="13.5" customHeight="1" x14ac:dyDescent="0.2">
      <c r="A10" s="42" t="s">
        <v>69</v>
      </c>
      <c r="B10" s="82">
        <v>4</v>
      </c>
      <c r="C10" s="82">
        <v>-8.1999999999999993</v>
      </c>
      <c r="D10" s="82">
        <v>-33.799999999999997</v>
      </c>
      <c r="E10" s="82">
        <v>-15.4</v>
      </c>
      <c r="F10" s="82">
        <v>14.3</v>
      </c>
      <c r="G10" s="82">
        <v>16</v>
      </c>
      <c r="H10" s="82">
        <v>-15.8</v>
      </c>
      <c r="I10" s="82">
        <v>-21.5</v>
      </c>
      <c r="J10" s="82">
        <v>-4.2</v>
      </c>
      <c r="K10" s="82">
        <v>29.5</v>
      </c>
      <c r="L10" s="82">
        <v>-27.3</v>
      </c>
      <c r="M10" s="301">
        <v>-19</v>
      </c>
      <c r="N10" s="301">
        <v>-3.1</v>
      </c>
      <c r="O10" s="301">
        <v>13.4</v>
      </c>
      <c r="P10" s="83">
        <v>3</v>
      </c>
    </row>
    <row r="11" spans="1:16" s="85" customFormat="1" ht="13.5" customHeight="1" x14ac:dyDescent="0.2">
      <c r="A11" s="90" t="s">
        <v>70</v>
      </c>
      <c r="B11" s="82">
        <v>16.8</v>
      </c>
      <c r="C11" s="82">
        <v>13</v>
      </c>
      <c r="D11" s="82">
        <v>-5.0999999999999996</v>
      </c>
      <c r="E11" s="82">
        <v>-1</v>
      </c>
      <c r="F11" s="82">
        <v>5.4</v>
      </c>
      <c r="G11" s="82">
        <v>5.7</v>
      </c>
      <c r="H11" s="82">
        <v>5.8</v>
      </c>
      <c r="I11" s="82">
        <v>-0.1</v>
      </c>
      <c r="J11" s="301">
        <v>-3.5</v>
      </c>
      <c r="K11" s="82">
        <v>1.2</v>
      </c>
      <c r="L11" s="82">
        <v>0.5</v>
      </c>
      <c r="M11" s="82">
        <v>-1.7</v>
      </c>
      <c r="N11" s="82">
        <v>-0.1</v>
      </c>
      <c r="O11" s="82">
        <v>2.6</v>
      </c>
      <c r="P11" s="83">
        <v>4.0999999999999996</v>
      </c>
    </row>
    <row r="12" spans="1:16" s="85" customFormat="1" ht="13.5" customHeight="1" x14ac:dyDescent="0.2">
      <c r="A12" s="90" t="s">
        <v>71</v>
      </c>
      <c r="B12" s="82">
        <v>2.6</v>
      </c>
      <c r="C12" s="82">
        <v>-5.2</v>
      </c>
      <c r="D12" s="82">
        <v>2</v>
      </c>
      <c r="E12" s="82">
        <v>-4</v>
      </c>
      <c r="F12" s="82">
        <v>1.1000000000000001</v>
      </c>
      <c r="G12" s="82">
        <v>2</v>
      </c>
      <c r="H12" s="82">
        <v>4.0999999999999996</v>
      </c>
      <c r="I12" s="82">
        <v>-0.3</v>
      </c>
      <c r="J12" s="82">
        <v>6.6</v>
      </c>
      <c r="K12" s="82">
        <v>1</v>
      </c>
      <c r="L12" s="82">
        <v>-0.9</v>
      </c>
      <c r="M12" s="82">
        <v>5.0999999999999996</v>
      </c>
      <c r="N12" s="82">
        <v>2.1</v>
      </c>
      <c r="O12" s="82">
        <v>3.7</v>
      </c>
      <c r="P12" s="83">
        <v>2.9</v>
      </c>
    </row>
    <row r="13" spans="1:16" s="85" customFormat="1" ht="13.5" customHeight="1" x14ac:dyDescent="0.2">
      <c r="A13" s="90" t="s">
        <v>72</v>
      </c>
      <c r="B13" s="82">
        <v>11</v>
      </c>
      <c r="C13" s="82">
        <v>18.100000000000001</v>
      </c>
      <c r="D13" s="82">
        <v>-1</v>
      </c>
      <c r="E13" s="82">
        <v>1</v>
      </c>
      <c r="F13" s="82">
        <v>5.9</v>
      </c>
      <c r="G13" s="82">
        <v>-1.9</v>
      </c>
      <c r="H13" s="82">
        <v>1.3</v>
      </c>
      <c r="I13" s="82">
        <v>4.7</v>
      </c>
      <c r="J13" s="82">
        <v>-1.2</v>
      </c>
      <c r="K13" s="82">
        <v>-1.5</v>
      </c>
      <c r="L13" s="82">
        <v>-2.5</v>
      </c>
      <c r="M13" s="82">
        <v>-0.4</v>
      </c>
      <c r="N13" s="82">
        <v>-2.4</v>
      </c>
      <c r="O13" s="82">
        <v>1.7</v>
      </c>
      <c r="P13" s="83">
        <v>3</v>
      </c>
    </row>
    <row r="14" spans="1:16" s="35" customFormat="1" ht="14.25" customHeight="1" x14ac:dyDescent="0.2">
      <c r="A14" s="41" t="s">
        <v>116</v>
      </c>
      <c r="B14" s="298">
        <v>5</v>
      </c>
      <c r="C14" s="298">
        <v>40.1</v>
      </c>
      <c r="D14" s="298">
        <v>20.399999999999999</v>
      </c>
      <c r="E14" s="298">
        <v>-5.2</v>
      </c>
      <c r="F14" s="298">
        <v>-8.6999999999999993</v>
      </c>
      <c r="G14" s="298">
        <v>-12.4</v>
      </c>
      <c r="H14" s="298">
        <v>5.0999999999999996</v>
      </c>
      <c r="I14" s="298">
        <v>12.2</v>
      </c>
      <c r="J14" s="298">
        <v>23.8</v>
      </c>
      <c r="K14" s="298">
        <v>14.2</v>
      </c>
      <c r="L14" s="298">
        <v>-22.2</v>
      </c>
      <c r="M14" s="298">
        <v>1.3</v>
      </c>
      <c r="N14" s="298">
        <v>-6.4</v>
      </c>
      <c r="O14" s="298">
        <v>4.0999999999999996</v>
      </c>
      <c r="P14" s="300">
        <v>0.4</v>
      </c>
    </row>
    <row r="15" spans="1:16" s="35" customFormat="1" ht="14.25" customHeight="1" x14ac:dyDescent="0.2">
      <c r="A15" s="110" t="s">
        <v>74</v>
      </c>
      <c r="B15" s="298">
        <v>3.1</v>
      </c>
      <c r="C15" s="298">
        <v>-5.7</v>
      </c>
      <c r="D15" s="298">
        <v>-2.8</v>
      </c>
      <c r="E15" s="298">
        <v>9.9</v>
      </c>
      <c r="F15" s="298">
        <v>-5.0999999999999996</v>
      </c>
      <c r="G15" s="298">
        <v>33.1</v>
      </c>
      <c r="H15" s="298">
        <v>3.5</v>
      </c>
      <c r="I15" s="298">
        <v>0.6</v>
      </c>
      <c r="J15" s="298">
        <v>4.4000000000000004</v>
      </c>
      <c r="K15" s="298">
        <v>1.3</v>
      </c>
      <c r="L15" s="298">
        <v>1.3</v>
      </c>
      <c r="M15" s="298">
        <v>4.9000000000000004</v>
      </c>
      <c r="N15" s="298">
        <v>0.3</v>
      </c>
      <c r="O15" s="298">
        <v>-4.3</v>
      </c>
      <c r="P15" s="300">
        <v>0.5</v>
      </c>
    </row>
    <row r="16" spans="1:16" s="35" customFormat="1" ht="14.25" customHeight="1" x14ac:dyDescent="0.2">
      <c r="A16" s="110" t="s">
        <v>75</v>
      </c>
      <c r="B16" s="298">
        <v>13.9</v>
      </c>
      <c r="C16" s="298">
        <v>11.1</v>
      </c>
      <c r="D16" s="299">
        <v>0</v>
      </c>
      <c r="E16" s="298">
        <v>0.1</v>
      </c>
      <c r="F16" s="298">
        <v>4.0999999999999996</v>
      </c>
      <c r="G16" s="298">
        <v>3.7</v>
      </c>
      <c r="H16" s="298">
        <v>2.5</v>
      </c>
      <c r="I16" s="298">
        <v>1.5</v>
      </c>
      <c r="J16" s="298">
        <v>1.3</v>
      </c>
      <c r="K16" s="299">
        <v>0</v>
      </c>
      <c r="L16" s="298">
        <v>0.9</v>
      </c>
      <c r="M16" s="298">
        <v>3.3</v>
      </c>
      <c r="N16" s="298">
        <v>1.7</v>
      </c>
      <c r="O16" s="298">
        <v>3.6</v>
      </c>
      <c r="P16" s="300">
        <v>3.9</v>
      </c>
    </row>
    <row r="17" spans="1:16" s="35" customFormat="1" ht="14.25" customHeight="1" x14ac:dyDescent="0.2">
      <c r="A17" s="110" t="s">
        <v>143</v>
      </c>
      <c r="B17" s="298">
        <v>8.1</v>
      </c>
      <c r="C17" s="298">
        <v>7.4</v>
      </c>
      <c r="D17" s="298">
        <v>-1.1000000000000001</v>
      </c>
      <c r="E17" s="298">
        <v>3.8</v>
      </c>
      <c r="F17" s="298">
        <v>4.7</v>
      </c>
      <c r="G17" s="298">
        <v>5.7</v>
      </c>
      <c r="H17" s="298">
        <v>4.7</v>
      </c>
      <c r="I17" s="298">
        <v>3.6</v>
      </c>
      <c r="J17" s="298">
        <v>2.2999999999999998</v>
      </c>
      <c r="K17" s="298">
        <v>1.9</v>
      </c>
      <c r="L17" s="298">
        <v>3.5</v>
      </c>
      <c r="M17" s="298">
        <v>3</v>
      </c>
      <c r="N17" s="298">
        <v>1.2</v>
      </c>
      <c r="O17" s="298">
        <v>2.2000000000000002</v>
      </c>
      <c r="P17" s="300">
        <v>3</v>
      </c>
    </row>
    <row r="18" spans="1:16" s="85" customFormat="1" ht="13.5" customHeight="1" x14ac:dyDescent="0.2">
      <c r="A18" s="42" t="s">
        <v>77</v>
      </c>
      <c r="B18" s="82">
        <v>8</v>
      </c>
      <c r="C18" s="82">
        <v>7.3</v>
      </c>
      <c r="D18" s="82">
        <v>-1.3</v>
      </c>
      <c r="E18" s="82">
        <v>3.9</v>
      </c>
      <c r="F18" s="82">
        <v>4.5999999999999996</v>
      </c>
      <c r="G18" s="82">
        <v>5.9</v>
      </c>
      <c r="H18" s="82">
        <v>4.8</v>
      </c>
      <c r="I18" s="82">
        <v>3.7</v>
      </c>
      <c r="J18" s="82">
        <v>2.2999999999999998</v>
      </c>
      <c r="K18" s="82">
        <v>2</v>
      </c>
      <c r="L18" s="82">
        <v>3.6</v>
      </c>
      <c r="M18" s="82">
        <v>3</v>
      </c>
      <c r="N18" s="82">
        <v>1.2</v>
      </c>
      <c r="O18" s="82">
        <v>2.5</v>
      </c>
      <c r="P18" s="83">
        <v>3</v>
      </c>
    </row>
    <row r="19" spans="1:16" s="85" customFormat="1" ht="14.25" customHeight="1" x14ac:dyDescent="0.2">
      <c r="A19" s="41" t="s">
        <v>78</v>
      </c>
      <c r="B19" s="298">
        <v>6.9</v>
      </c>
      <c r="C19" s="298">
        <v>-3.3</v>
      </c>
      <c r="D19" s="298">
        <v>-3.3</v>
      </c>
      <c r="E19" s="298">
        <v>2</v>
      </c>
      <c r="F19" s="298">
        <v>4.5999999999999996</v>
      </c>
      <c r="G19" s="298">
        <v>0.2</v>
      </c>
      <c r="H19" s="298">
        <v>3.6</v>
      </c>
      <c r="I19" s="298">
        <v>4</v>
      </c>
      <c r="J19" s="298">
        <v>3.3</v>
      </c>
      <c r="K19" s="298">
        <v>3.5</v>
      </c>
      <c r="L19" s="298">
        <v>2.6</v>
      </c>
      <c r="M19" s="298">
        <v>1.2</v>
      </c>
      <c r="N19" s="298">
        <v>1.5</v>
      </c>
      <c r="O19" s="298">
        <v>3.6</v>
      </c>
      <c r="P19" s="300">
        <v>3</v>
      </c>
    </row>
    <row r="20" spans="1:16" s="35" customFormat="1" ht="14.25" customHeight="1" x14ac:dyDescent="0.2">
      <c r="A20" s="110" t="s">
        <v>79</v>
      </c>
      <c r="B20" s="298">
        <v>12.9</v>
      </c>
      <c r="C20" s="298">
        <v>0.3</v>
      </c>
      <c r="D20" s="298">
        <v>-6.7</v>
      </c>
      <c r="E20" s="298">
        <v>2.4</v>
      </c>
      <c r="F20" s="298">
        <v>5.7</v>
      </c>
      <c r="G20" s="298">
        <v>4.4000000000000004</v>
      </c>
      <c r="H20" s="298">
        <v>-9.1</v>
      </c>
      <c r="I20" s="298">
        <v>3.2</v>
      </c>
      <c r="J20" s="298">
        <v>-0.3</v>
      </c>
      <c r="K20" s="298">
        <v>4</v>
      </c>
      <c r="L20" s="298">
        <v>3.2</v>
      </c>
      <c r="M20" s="298">
        <v>2</v>
      </c>
      <c r="N20" s="298">
        <v>-0.3</v>
      </c>
      <c r="O20" s="298">
        <v>5.9</v>
      </c>
      <c r="P20" s="300">
        <v>0.6</v>
      </c>
    </row>
    <row r="21" spans="1:16" s="35" customFormat="1" ht="14.25" customHeight="1" x14ac:dyDescent="0.2">
      <c r="A21" s="41" t="s">
        <v>80</v>
      </c>
      <c r="B21" s="298">
        <v>-1.7</v>
      </c>
      <c r="C21" s="298">
        <v>-1.7</v>
      </c>
      <c r="D21" s="298">
        <v>-1.6</v>
      </c>
      <c r="E21" s="298">
        <v>-1.7</v>
      </c>
      <c r="F21" s="298">
        <v>-6.7</v>
      </c>
      <c r="G21" s="298">
        <v>-7.1</v>
      </c>
      <c r="H21" s="298">
        <v>-2.4</v>
      </c>
      <c r="I21" s="298">
        <v>-2.4</v>
      </c>
      <c r="J21" s="298">
        <v>-0.9</v>
      </c>
      <c r="K21" s="298">
        <v>-2.2999999999999998</v>
      </c>
      <c r="L21" s="298">
        <v>-1.7</v>
      </c>
      <c r="M21" s="298">
        <v>-0.4</v>
      </c>
      <c r="N21" s="298">
        <v>-0.5</v>
      </c>
      <c r="O21" s="298">
        <v>-1.4</v>
      </c>
      <c r="P21" s="300">
        <v>-1</v>
      </c>
    </row>
    <row r="22" spans="1:16" s="35" customFormat="1" ht="14.25" customHeight="1" x14ac:dyDescent="0.2">
      <c r="A22" s="110" t="s">
        <v>81</v>
      </c>
      <c r="B22" s="298">
        <v>11.8</v>
      </c>
      <c r="C22" s="298">
        <v>4.2</v>
      </c>
      <c r="D22" s="298">
        <v>3.8</v>
      </c>
      <c r="E22" s="298">
        <v>-2.2000000000000002</v>
      </c>
      <c r="F22" s="298">
        <v>1.8</v>
      </c>
      <c r="G22" s="298">
        <v>1.7</v>
      </c>
      <c r="H22" s="298">
        <v>-1.1000000000000001</v>
      </c>
      <c r="I22" s="298">
        <v>2.2000000000000002</v>
      </c>
      <c r="J22" s="298">
        <v>0.2</v>
      </c>
      <c r="K22" s="298">
        <v>1.2</v>
      </c>
      <c r="L22" s="298">
        <v>-1.9</v>
      </c>
      <c r="M22" s="298">
        <v>-2.6</v>
      </c>
      <c r="N22" s="298">
        <v>-0.5</v>
      </c>
      <c r="O22" s="298">
        <v>-5.9</v>
      </c>
      <c r="P22" s="300">
        <v>-1.8</v>
      </c>
    </row>
    <row r="23" spans="1:16" s="85" customFormat="1" ht="12" customHeight="1" x14ac:dyDescent="0.2">
      <c r="A23" s="111" t="s">
        <v>82</v>
      </c>
      <c r="B23" s="82">
        <v>15.5</v>
      </c>
      <c r="C23" s="82">
        <v>5.3</v>
      </c>
      <c r="D23" s="82">
        <v>3.8</v>
      </c>
      <c r="E23" s="82">
        <v>-5.5</v>
      </c>
      <c r="F23" s="82">
        <v>0.9</v>
      </c>
      <c r="G23" s="82">
        <v>1.4</v>
      </c>
      <c r="H23" s="82">
        <v>-3.5</v>
      </c>
      <c r="I23" s="82">
        <v>1.6</v>
      </c>
      <c r="J23" s="82">
        <v>-0.1</v>
      </c>
      <c r="K23" s="82">
        <v>1.9</v>
      </c>
      <c r="L23" s="82">
        <v>1.4</v>
      </c>
      <c r="M23" s="82">
        <v>0.3</v>
      </c>
      <c r="N23" s="82">
        <v>1.4</v>
      </c>
      <c r="O23" s="82">
        <v>-6</v>
      </c>
      <c r="P23" s="83">
        <v>-2.2999999999999998</v>
      </c>
    </row>
    <row r="24" spans="1:16" s="85" customFormat="1" ht="12" customHeight="1" x14ac:dyDescent="0.2">
      <c r="A24" s="111" t="s">
        <v>83</v>
      </c>
      <c r="B24" s="82">
        <v>8</v>
      </c>
      <c r="C24" s="82">
        <v>4</v>
      </c>
      <c r="D24" s="82">
        <v>2.2000000000000002</v>
      </c>
      <c r="E24" s="320">
        <v>0</v>
      </c>
      <c r="F24" s="82">
        <v>1</v>
      </c>
      <c r="G24" s="82">
        <v>2.5</v>
      </c>
      <c r="H24" s="82">
        <v>2.4</v>
      </c>
      <c r="I24" s="82">
        <v>1.4</v>
      </c>
      <c r="J24" s="82">
        <v>-4.3</v>
      </c>
      <c r="K24" s="82">
        <v>-3.9</v>
      </c>
      <c r="L24" s="82">
        <v>-1.9</v>
      </c>
      <c r="M24" s="301">
        <v>-3.4</v>
      </c>
      <c r="N24" s="301">
        <v>0.3</v>
      </c>
      <c r="O24" s="301">
        <v>-9.6999999999999993</v>
      </c>
      <c r="P24" s="319">
        <v>-4.4000000000000004</v>
      </c>
    </row>
    <row r="25" spans="1:16" s="85" customFormat="1" ht="12" customHeight="1" x14ac:dyDescent="0.2">
      <c r="A25" s="111" t="s">
        <v>84</v>
      </c>
      <c r="B25" s="82">
        <v>6</v>
      </c>
      <c r="C25" s="82">
        <v>5.3</v>
      </c>
      <c r="D25" s="82">
        <v>5</v>
      </c>
      <c r="E25" s="82">
        <v>5.3</v>
      </c>
      <c r="F25" s="82">
        <v>5.3</v>
      </c>
      <c r="G25" s="82">
        <v>1.7</v>
      </c>
      <c r="H25" s="82">
        <v>2.1</v>
      </c>
      <c r="I25" s="82">
        <v>3.3</v>
      </c>
      <c r="J25" s="82">
        <v>1.3</v>
      </c>
      <c r="K25" s="82">
        <v>1</v>
      </c>
      <c r="L25" s="82">
        <v>-10</v>
      </c>
      <c r="M25" s="82">
        <v>-10.1</v>
      </c>
      <c r="N25" s="82">
        <v>-6.6</v>
      </c>
      <c r="O25" s="82">
        <v>-5.5</v>
      </c>
      <c r="P25" s="83">
        <v>0.8</v>
      </c>
    </row>
    <row r="26" spans="1:16" s="85" customFormat="1" ht="12" customHeight="1" x14ac:dyDescent="0.2">
      <c r="A26" s="111" t="s">
        <v>72</v>
      </c>
      <c r="B26" s="82">
        <v>8.6999999999999993</v>
      </c>
      <c r="C26" s="82">
        <v>-4.0999999999999996</v>
      </c>
      <c r="D26" s="82">
        <v>1.8</v>
      </c>
      <c r="E26" s="82">
        <v>-1.5</v>
      </c>
      <c r="F26" s="82">
        <v>-1.1000000000000001</v>
      </c>
      <c r="G26" s="82">
        <v>2.5</v>
      </c>
      <c r="H26" s="82">
        <v>3</v>
      </c>
      <c r="I26" s="82">
        <v>3.2</v>
      </c>
      <c r="J26" s="82">
        <v>2</v>
      </c>
      <c r="K26" s="82">
        <v>0.6</v>
      </c>
      <c r="L26" s="82">
        <v>1.1000000000000001</v>
      </c>
      <c r="M26" s="82">
        <v>-1.3</v>
      </c>
      <c r="N26" s="82">
        <v>0.8</v>
      </c>
      <c r="O26" s="82">
        <v>-4.5999999999999996</v>
      </c>
      <c r="P26" s="83">
        <v>-3.3</v>
      </c>
    </row>
    <row r="27" spans="1:16" s="35" customFormat="1" ht="14.25" customHeight="1" x14ac:dyDescent="0.2">
      <c r="A27" s="110" t="s">
        <v>85</v>
      </c>
      <c r="B27" s="298">
        <v>11.3</v>
      </c>
      <c r="C27" s="298">
        <v>3.6</v>
      </c>
      <c r="D27" s="298">
        <v>-8.6999999999999993</v>
      </c>
      <c r="E27" s="298">
        <v>-1.6</v>
      </c>
      <c r="F27" s="298">
        <v>-3.5</v>
      </c>
      <c r="G27" s="298">
        <v>-3.5</v>
      </c>
      <c r="H27" s="298">
        <v>0.5</v>
      </c>
      <c r="I27" s="298">
        <v>0.3</v>
      </c>
      <c r="J27" s="298">
        <v>-0.7</v>
      </c>
      <c r="K27" s="298">
        <v>-0.1</v>
      </c>
      <c r="L27" s="298">
        <v>1.3</v>
      </c>
      <c r="M27" s="298">
        <v>0.9</v>
      </c>
      <c r="N27" s="298">
        <v>-0.1</v>
      </c>
      <c r="O27" s="298">
        <v>0.2</v>
      </c>
      <c r="P27" s="300">
        <v>0.9</v>
      </c>
    </row>
    <row r="28" spans="1:16" s="85" customFormat="1" ht="12.75" customHeight="1" x14ac:dyDescent="0.2">
      <c r="A28" s="111" t="s">
        <v>86</v>
      </c>
      <c r="B28" s="82">
        <v>11.8</v>
      </c>
      <c r="C28" s="82">
        <v>2.9</v>
      </c>
      <c r="D28" s="82">
        <v>-10.1</v>
      </c>
      <c r="E28" s="82">
        <v>-2.2000000000000002</v>
      </c>
      <c r="F28" s="82">
        <v>-5</v>
      </c>
      <c r="G28" s="82">
        <v>-4.8</v>
      </c>
      <c r="H28" s="82">
        <v>-0.1</v>
      </c>
      <c r="I28" s="82">
        <v>-0.3</v>
      </c>
      <c r="J28" s="82">
        <v>-1.3</v>
      </c>
      <c r="K28" s="82">
        <v>-0.3</v>
      </c>
      <c r="L28" s="82">
        <v>0.8</v>
      </c>
      <c r="M28" s="82">
        <v>0.3</v>
      </c>
      <c r="N28" s="82">
        <v>-0.2</v>
      </c>
      <c r="O28" s="82">
        <v>-0.3</v>
      </c>
      <c r="P28" s="83">
        <v>0.5</v>
      </c>
    </row>
    <row r="29" spans="1:16" s="35" customFormat="1" ht="14.25" customHeight="1" x14ac:dyDescent="0.2">
      <c r="A29" s="110" t="s">
        <v>87</v>
      </c>
      <c r="B29" s="298">
        <v>7.5</v>
      </c>
      <c r="C29" s="298">
        <v>10.4</v>
      </c>
      <c r="D29" s="298">
        <v>5.5</v>
      </c>
      <c r="E29" s="298">
        <v>3</v>
      </c>
      <c r="F29" s="298">
        <v>6.6</v>
      </c>
      <c r="G29" s="298">
        <v>3.9</v>
      </c>
      <c r="H29" s="298">
        <v>3.6</v>
      </c>
      <c r="I29" s="298">
        <v>3.2</v>
      </c>
      <c r="J29" s="298">
        <v>0.2</v>
      </c>
      <c r="K29" s="298">
        <v>1</v>
      </c>
      <c r="L29" s="298">
        <v>3.7</v>
      </c>
      <c r="M29" s="298">
        <v>3.2</v>
      </c>
      <c r="N29" s="298">
        <v>0.5</v>
      </c>
      <c r="O29" s="298">
        <v>2.4</v>
      </c>
      <c r="P29" s="300">
        <v>3</v>
      </c>
    </row>
    <row r="30" spans="1:16" s="35" customFormat="1" ht="14.25" customHeight="1" x14ac:dyDescent="0.2">
      <c r="A30" s="112" t="s">
        <v>88</v>
      </c>
      <c r="B30" s="298">
        <v>6.8</v>
      </c>
      <c r="C30" s="298">
        <v>7</v>
      </c>
      <c r="D30" s="298">
        <v>4.5999999999999996</v>
      </c>
      <c r="E30" s="298">
        <v>2.6</v>
      </c>
      <c r="F30" s="298">
        <v>3.5</v>
      </c>
      <c r="G30" s="298">
        <v>3.9</v>
      </c>
      <c r="H30" s="298">
        <v>3.6</v>
      </c>
      <c r="I30" s="298">
        <v>3.2</v>
      </c>
      <c r="J30" s="298">
        <v>-0.1</v>
      </c>
      <c r="K30" s="298">
        <v>1</v>
      </c>
      <c r="L30" s="298">
        <v>3.7</v>
      </c>
      <c r="M30" s="298">
        <v>3.2</v>
      </c>
      <c r="N30" s="298">
        <v>0.5</v>
      </c>
      <c r="O30" s="298">
        <v>2.5</v>
      </c>
      <c r="P30" s="300">
        <v>2.9</v>
      </c>
    </row>
    <row r="31" spans="1:16" s="35" customFormat="1" ht="14.25" customHeight="1" x14ac:dyDescent="0.2">
      <c r="A31" s="112" t="s">
        <v>89</v>
      </c>
      <c r="B31" s="298">
        <v>3</v>
      </c>
      <c r="C31" s="298">
        <v>13.3</v>
      </c>
      <c r="D31" s="298">
        <v>10</v>
      </c>
      <c r="E31" s="298">
        <v>2.1</v>
      </c>
      <c r="F31" s="298">
        <v>1.4</v>
      </c>
      <c r="G31" s="298">
        <v>2.4</v>
      </c>
      <c r="H31" s="298">
        <v>15.5</v>
      </c>
      <c r="I31" s="298">
        <v>1.3</v>
      </c>
      <c r="J31" s="298">
        <v>2.8</v>
      </c>
      <c r="K31" s="298">
        <v>8.1</v>
      </c>
      <c r="L31" s="298">
        <v>1.4</v>
      </c>
      <c r="M31" s="298">
        <v>1.8</v>
      </c>
      <c r="N31" s="298">
        <v>1.8</v>
      </c>
      <c r="O31" s="298">
        <v>6.7</v>
      </c>
      <c r="P31" s="300">
        <v>2.8</v>
      </c>
    </row>
    <row r="32" spans="1:16" s="35" customFormat="1" ht="14.25" customHeight="1" x14ac:dyDescent="0.2">
      <c r="A32" s="110" t="s">
        <v>90</v>
      </c>
      <c r="B32" s="298">
        <v>5.6</v>
      </c>
      <c r="C32" s="298">
        <v>11.7</v>
      </c>
      <c r="D32" s="298">
        <v>6.4</v>
      </c>
      <c r="E32" s="298">
        <v>1.5</v>
      </c>
      <c r="F32" s="298">
        <v>3.7</v>
      </c>
      <c r="G32" s="298">
        <v>3.2</v>
      </c>
      <c r="H32" s="298">
        <v>12.1</v>
      </c>
      <c r="I32" s="298">
        <v>2.6</v>
      </c>
      <c r="J32" s="298">
        <v>3.3</v>
      </c>
      <c r="K32" s="298">
        <v>6.6</v>
      </c>
      <c r="L32" s="298">
        <v>2.2000000000000002</v>
      </c>
      <c r="M32" s="298">
        <v>1.8</v>
      </c>
      <c r="N32" s="298">
        <v>-0.4</v>
      </c>
      <c r="O32" s="298">
        <v>4.2</v>
      </c>
      <c r="P32" s="300">
        <v>2.4</v>
      </c>
    </row>
    <row r="33" spans="1:16" s="35" customFormat="1" ht="14.25" customHeight="1" x14ac:dyDescent="0.2">
      <c r="A33" s="110" t="s">
        <v>91</v>
      </c>
      <c r="B33" s="298">
        <v>3.2</v>
      </c>
      <c r="C33" s="298">
        <v>10</v>
      </c>
      <c r="D33" s="298">
        <v>8.4</v>
      </c>
      <c r="E33" s="298">
        <v>1.2</v>
      </c>
      <c r="F33" s="298">
        <v>3.2</v>
      </c>
      <c r="G33" s="298">
        <v>2.4</v>
      </c>
      <c r="H33" s="298">
        <v>11.4</v>
      </c>
      <c r="I33" s="298">
        <v>3</v>
      </c>
      <c r="J33" s="298">
        <v>1.7</v>
      </c>
      <c r="K33" s="298">
        <v>6.2</v>
      </c>
      <c r="L33" s="298">
        <v>3.2</v>
      </c>
      <c r="M33" s="298">
        <v>2.4</v>
      </c>
      <c r="N33" s="298">
        <v>1.9</v>
      </c>
      <c r="O33" s="298">
        <v>3.9</v>
      </c>
      <c r="P33" s="300">
        <v>2.2999999999999998</v>
      </c>
    </row>
    <row r="34" spans="1:16" s="35" customFormat="1" ht="14.25" customHeight="1" x14ac:dyDescent="0.2">
      <c r="A34" s="113" t="s">
        <v>92</v>
      </c>
      <c r="B34" s="298">
        <v>5.3</v>
      </c>
      <c r="C34" s="298">
        <v>10.199999999999999</v>
      </c>
      <c r="D34" s="298">
        <v>3.1</v>
      </c>
      <c r="E34" s="298">
        <v>3.2</v>
      </c>
      <c r="F34" s="298">
        <v>6.5</v>
      </c>
      <c r="G34" s="298">
        <v>3.8</v>
      </c>
      <c r="H34" s="298">
        <v>4.8</v>
      </c>
      <c r="I34" s="298">
        <v>3.1</v>
      </c>
      <c r="J34" s="298">
        <v>-0.4</v>
      </c>
      <c r="K34" s="298">
        <v>1.7</v>
      </c>
      <c r="L34" s="298">
        <v>3.8</v>
      </c>
      <c r="M34" s="298">
        <v>3.1</v>
      </c>
      <c r="N34" s="298">
        <v>0.5</v>
      </c>
      <c r="O34" s="298">
        <v>3</v>
      </c>
      <c r="P34" s="300">
        <v>2.9</v>
      </c>
    </row>
    <row r="35" spans="1:16" s="35" customFormat="1" ht="14.25" customHeight="1" x14ac:dyDescent="0.2">
      <c r="A35" s="41" t="s">
        <v>93</v>
      </c>
      <c r="B35" s="298">
        <v>8.9</v>
      </c>
      <c r="C35" s="298">
        <v>9.6999999999999993</v>
      </c>
      <c r="D35" s="298">
        <v>2.8</v>
      </c>
      <c r="E35" s="298">
        <v>3.2</v>
      </c>
      <c r="F35" s="298">
        <v>7</v>
      </c>
      <c r="G35" s="298">
        <v>3.9</v>
      </c>
      <c r="H35" s="298">
        <v>3.5</v>
      </c>
      <c r="I35" s="306">
        <v>3.2</v>
      </c>
      <c r="J35" s="306">
        <v>0.4</v>
      </c>
      <c r="K35" s="306">
        <v>1.3</v>
      </c>
      <c r="L35" s="306">
        <v>3.9</v>
      </c>
      <c r="M35" s="298">
        <v>3.5</v>
      </c>
      <c r="N35" s="298">
        <v>0.7</v>
      </c>
      <c r="O35" s="298">
        <v>3.2</v>
      </c>
      <c r="P35" s="300">
        <v>3.6</v>
      </c>
    </row>
    <row r="36" spans="1:16" s="35" customFormat="1" ht="14.25" customHeight="1" x14ac:dyDescent="0.2">
      <c r="A36" s="114" t="s">
        <v>94</v>
      </c>
      <c r="B36" s="321">
        <v>8.1999999999999993</v>
      </c>
      <c r="C36" s="308">
        <v>6</v>
      </c>
      <c r="D36" s="308">
        <v>-0.2</v>
      </c>
      <c r="E36" s="308">
        <v>0.4</v>
      </c>
      <c r="F36" s="308">
        <v>2.8</v>
      </c>
      <c r="G36" s="308">
        <v>2</v>
      </c>
      <c r="H36" s="308">
        <v>2.8</v>
      </c>
      <c r="I36" s="308">
        <v>2.1</v>
      </c>
      <c r="J36" s="308">
        <v>1.3</v>
      </c>
      <c r="K36" s="308">
        <v>2.5</v>
      </c>
      <c r="L36" s="308">
        <v>0.8</v>
      </c>
      <c r="M36" s="308">
        <v>1.2</v>
      </c>
      <c r="N36" s="308">
        <v>0.4</v>
      </c>
      <c r="O36" s="308">
        <v>1.7</v>
      </c>
      <c r="P36" s="309">
        <v>1.9</v>
      </c>
    </row>
    <row r="37" spans="1:16" s="35" customFormat="1" ht="14.25" customHeight="1" x14ac:dyDescent="0.2">
      <c r="A37" s="114" t="s">
        <v>144</v>
      </c>
      <c r="B37" s="321">
        <v>9.5</v>
      </c>
      <c r="C37" s="308">
        <v>3.1</v>
      </c>
      <c r="D37" s="308">
        <v>-4</v>
      </c>
      <c r="E37" s="308">
        <v>6.9</v>
      </c>
      <c r="F37" s="308">
        <v>6</v>
      </c>
      <c r="G37" s="308">
        <v>6.1</v>
      </c>
      <c r="H37" s="308">
        <v>2</v>
      </c>
      <c r="I37" s="308">
        <v>-3.1</v>
      </c>
      <c r="J37" s="308">
        <v>-1.6</v>
      </c>
      <c r="K37" s="322">
        <v>-0.3</v>
      </c>
      <c r="L37" s="308">
        <v>4.8</v>
      </c>
      <c r="M37" s="308">
        <v>3.6</v>
      </c>
      <c r="N37" s="308">
        <v>1.1000000000000001</v>
      </c>
      <c r="O37" s="308">
        <v>-1.2</v>
      </c>
      <c r="P37" s="309">
        <v>6.5</v>
      </c>
    </row>
    <row r="38" spans="1:16" s="35" customFormat="1" ht="14.25" customHeight="1" x14ac:dyDescent="0.2">
      <c r="A38" s="323" t="s">
        <v>96</v>
      </c>
      <c r="B38" s="321">
        <v>8.3000000000000007</v>
      </c>
      <c r="C38" s="308">
        <v>5.7</v>
      </c>
      <c r="D38" s="308">
        <v>-0.7</v>
      </c>
      <c r="E38" s="308">
        <v>1.1000000000000001</v>
      </c>
      <c r="F38" s="308">
        <v>3.2</v>
      </c>
      <c r="G38" s="308">
        <v>2.5</v>
      </c>
      <c r="H38" s="308">
        <v>2.8</v>
      </c>
      <c r="I38" s="308">
        <v>1.5</v>
      </c>
      <c r="J38" s="308">
        <v>1</v>
      </c>
      <c r="K38" s="308">
        <v>2.1</v>
      </c>
      <c r="L38" s="308">
        <v>1.3</v>
      </c>
      <c r="M38" s="308">
        <v>1.4</v>
      </c>
      <c r="N38" s="308">
        <v>0.5</v>
      </c>
      <c r="O38" s="308">
        <v>1.3</v>
      </c>
      <c r="P38" s="309">
        <v>2.4</v>
      </c>
    </row>
    <row r="39" spans="1:16" ht="6" customHeight="1" x14ac:dyDescent="0.2">
      <c r="A39" s="324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O39" s="120"/>
    </row>
    <row r="40" spans="1:16" ht="21.75" customHeight="1" x14ac:dyDescent="0.2">
      <c r="A40" s="119" t="s">
        <v>97</v>
      </c>
      <c r="B40" s="311">
        <v>5.2205000000000057</v>
      </c>
      <c r="C40" s="312">
        <v>-1.4999999999999902</v>
      </c>
      <c r="D40" s="312">
        <v>-1.7000000000000126</v>
      </c>
      <c r="E40" s="312">
        <v>-4.9999999999999929</v>
      </c>
      <c r="F40" s="312">
        <v>-0.99999999999998979</v>
      </c>
      <c r="G40" s="312">
        <v>4.4999999999999929</v>
      </c>
      <c r="H40" s="312">
        <v>9.4049999999999976</v>
      </c>
      <c r="I40" s="312">
        <v>-0.63560517709374542</v>
      </c>
      <c r="J40" s="312">
        <v>4.5146966281779166</v>
      </c>
      <c r="K40" s="312">
        <v>1.1371130258486906</v>
      </c>
      <c r="L40" s="312">
        <v>-1.6058779075830532</v>
      </c>
      <c r="M40" s="325">
        <v>3.2904889296861084</v>
      </c>
      <c r="N40" s="325">
        <v>1.0428653332025917</v>
      </c>
      <c r="O40" s="325">
        <v>8.6483940391288705</v>
      </c>
      <c r="P40" s="326">
        <v>3</v>
      </c>
    </row>
    <row r="41" spans="1:16" ht="6.75" customHeight="1" x14ac:dyDescent="0.2">
      <c r="A41" s="32"/>
    </row>
    <row r="42" spans="1:16" ht="17.25" customHeight="1" x14ac:dyDescent="0.2">
      <c r="A42" s="32" t="s">
        <v>30</v>
      </c>
      <c r="B42" s="86"/>
      <c r="C42" s="86"/>
    </row>
  </sheetData>
  <hyperlinks>
    <hyperlink ref="A1" location="'Contents(NA)'!A1" display="Back to Table of contents"/>
  </hyperlinks>
  <pageMargins left="0.55000000000000004" right="0.196850393700787" top="0.47" bottom="0" header="0.35" footer="0"/>
  <pageSetup paperSize="9" orientation="landscape" horizontalDpi="1200" verticalDpi="1200" r:id="rId1"/>
  <headerFooter alignWithMargins="0">
    <oddHeader>&amp;C- 10 -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/>
  </sheetViews>
  <sheetFormatPr defaultRowHeight="11.25" x14ac:dyDescent="0.2"/>
  <cols>
    <col min="1" max="1" width="54.140625" style="85" customWidth="1"/>
    <col min="2" max="8" width="8.140625" style="85" customWidth="1"/>
    <col min="9" max="10" width="8.140625" style="81" customWidth="1"/>
    <col min="11" max="13" width="8.140625" style="85" customWidth="1"/>
    <col min="14" max="15" width="9.140625" style="85"/>
    <col min="16" max="16" width="9.140625" style="81"/>
    <col min="17" max="16384" width="9.140625" style="85"/>
  </cols>
  <sheetData>
    <row r="1" spans="1:16" ht="21" customHeight="1" x14ac:dyDescent="0.2">
      <c r="A1" s="1077" t="s">
        <v>551</v>
      </c>
    </row>
    <row r="2" spans="1:16" ht="18.75" customHeight="1" x14ac:dyDescent="0.2">
      <c r="A2" s="221" t="s">
        <v>145</v>
      </c>
    </row>
    <row r="3" spans="1:16" s="35" customFormat="1" ht="8.25" customHeight="1" x14ac:dyDescent="0.2">
      <c r="A3" s="36"/>
      <c r="I3" s="36"/>
      <c r="J3" s="36"/>
      <c r="M3" s="36"/>
      <c r="P3" s="36"/>
    </row>
    <row r="4" spans="1:16" s="100" customFormat="1" ht="15" customHeight="1" x14ac:dyDescent="0.2">
      <c r="A4" s="97"/>
      <c r="B4" s="98">
        <v>2007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  <c r="M4" s="98">
        <v>2018</v>
      </c>
      <c r="N4" s="98">
        <v>2019</v>
      </c>
      <c r="O4" s="98" t="s">
        <v>142</v>
      </c>
      <c r="P4" s="99" t="s">
        <v>53</v>
      </c>
    </row>
    <row r="5" spans="1:16" s="35" customFormat="1" ht="15" customHeight="1" x14ac:dyDescent="0.2">
      <c r="A5" s="41" t="s">
        <v>64</v>
      </c>
      <c r="B5" s="327">
        <v>-0.1</v>
      </c>
      <c r="C5" s="328">
        <v>0.1</v>
      </c>
      <c r="D5" s="328">
        <v>0.4</v>
      </c>
      <c r="E5" s="329">
        <v>0</v>
      </c>
      <c r="F5" s="328">
        <v>0.2</v>
      </c>
      <c r="G5" s="329">
        <v>0</v>
      </c>
      <c r="H5" s="329">
        <v>0</v>
      </c>
      <c r="I5" s="328">
        <v>0.1</v>
      </c>
      <c r="J5" s="330">
        <v>0</v>
      </c>
      <c r="K5" s="331">
        <v>0.1</v>
      </c>
      <c r="L5" s="329">
        <v>0</v>
      </c>
      <c r="M5" s="329">
        <v>0</v>
      </c>
      <c r="N5" s="329">
        <v>0.1</v>
      </c>
      <c r="O5" s="330">
        <v>-0.1</v>
      </c>
      <c r="P5" s="826">
        <v>0.3</v>
      </c>
    </row>
    <row r="6" spans="1:16" ht="15" customHeight="1" x14ac:dyDescent="0.2">
      <c r="A6" s="42" t="s">
        <v>65</v>
      </c>
      <c r="B6" s="332">
        <v>-0.3</v>
      </c>
      <c r="C6" s="333">
        <v>0.1</v>
      </c>
      <c r="D6" s="333">
        <v>0.3</v>
      </c>
      <c r="E6" s="333">
        <v>-0.1</v>
      </c>
      <c r="F6" s="333">
        <v>0.1</v>
      </c>
      <c r="G6" s="333">
        <v>-0.1</v>
      </c>
      <c r="H6" s="334">
        <v>0</v>
      </c>
      <c r="I6" s="334">
        <v>0</v>
      </c>
      <c r="J6" s="334">
        <v>0</v>
      </c>
      <c r="K6" s="334">
        <v>0</v>
      </c>
      <c r="L6" s="334">
        <v>-0.1</v>
      </c>
      <c r="M6" s="334">
        <v>-0.1</v>
      </c>
      <c r="N6" s="334">
        <v>0</v>
      </c>
      <c r="O6" s="334">
        <v>-0.1</v>
      </c>
      <c r="P6" s="335">
        <v>0</v>
      </c>
    </row>
    <row r="7" spans="1:16" ht="15" customHeight="1" x14ac:dyDescent="0.2">
      <c r="A7" s="42" t="s">
        <v>66</v>
      </c>
      <c r="B7" s="332">
        <v>0.1</v>
      </c>
      <c r="C7" s="334">
        <v>0</v>
      </c>
      <c r="D7" s="333">
        <v>0.3</v>
      </c>
      <c r="E7" s="333">
        <v>0.1</v>
      </c>
      <c r="F7" s="333">
        <v>0.1</v>
      </c>
      <c r="G7" s="333">
        <v>0.1</v>
      </c>
      <c r="H7" s="333">
        <v>0.1</v>
      </c>
      <c r="I7" s="333">
        <v>0.2</v>
      </c>
      <c r="J7" s="334">
        <v>0</v>
      </c>
      <c r="K7" s="333">
        <v>0.1</v>
      </c>
      <c r="L7" s="333">
        <v>0.1</v>
      </c>
      <c r="M7" s="334">
        <v>0</v>
      </c>
      <c r="N7" s="334">
        <v>0.1</v>
      </c>
      <c r="O7" s="334">
        <v>0</v>
      </c>
      <c r="P7" s="335">
        <v>0.3</v>
      </c>
    </row>
    <row r="8" spans="1:16" s="35" customFormat="1" ht="15" customHeight="1" x14ac:dyDescent="0.2">
      <c r="A8" s="41" t="s">
        <v>67</v>
      </c>
      <c r="B8" s="329">
        <v>0</v>
      </c>
      <c r="C8" s="329">
        <v>0</v>
      </c>
      <c r="D8" s="329">
        <v>0</v>
      </c>
      <c r="E8" s="329">
        <v>0</v>
      </c>
      <c r="F8" s="328">
        <v>-0.1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29">
        <v>0</v>
      </c>
      <c r="P8" s="336">
        <v>0</v>
      </c>
    </row>
    <row r="9" spans="1:16" s="35" customFormat="1" ht="15" customHeight="1" x14ac:dyDescent="0.2">
      <c r="A9" s="41" t="s">
        <v>68</v>
      </c>
      <c r="B9" s="327">
        <v>0.5</v>
      </c>
      <c r="C9" s="328">
        <v>0.5</v>
      </c>
      <c r="D9" s="328">
        <v>0.4</v>
      </c>
      <c r="E9" s="328">
        <v>0.3</v>
      </c>
      <c r="F9" s="328">
        <v>0.1</v>
      </c>
      <c r="G9" s="328">
        <v>0.3</v>
      </c>
      <c r="H9" s="328">
        <v>0.7</v>
      </c>
      <c r="I9" s="328">
        <v>0.3</v>
      </c>
      <c r="J9" s="329">
        <v>0</v>
      </c>
      <c r="K9" s="329">
        <v>0</v>
      </c>
      <c r="L9" s="328">
        <v>0.2</v>
      </c>
      <c r="M9" s="328">
        <v>0.1</v>
      </c>
      <c r="N9" s="328">
        <v>0.1</v>
      </c>
      <c r="O9" s="328">
        <v>-2.2000000000000002</v>
      </c>
      <c r="P9" s="337">
        <v>1.4</v>
      </c>
    </row>
    <row r="10" spans="1:16" ht="15" customHeight="1" x14ac:dyDescent="0.2">
      <c r="A10" s="42" t="s">
        <v>69</v>
      </c>
      <c r="B10" s="332">
        <v>-0.1</v>
      </c>
      <c r="C10" s="334">
        <v>0</v>
      </c>
      <c r="D10" s="334">
        <v>0</v>
      </c>
      <c r="E10" s="334">
        <v>0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0</v>
      </c>
      <c r="L10" s="334">
        <v>0</v>
      </c>
      <c r="M10" s="334">
        <v>0</v>
      </c>
      <c r="N10" s="334">
        <v>0</v>
      </c>
      <c r="O10" s="334">
        <v>0</v>
      </c>
      <c r="P10" s="335">
        <v>0</v>
      </c>
    </row>
    <row r="11" spans="1:16" ht="15" customHeight="1" x14ac:dyDescent="0.2">
      <c r="A11" s="90" t="s">
        <v>70</v>
      </c>
      <c r="B11" s="332">
        <v>0.1</v>
      </c>
      <c r="C11" s="333">
        <v>0.3</v>
      </c>
      <c r="D11" s="333">
        <v>0.2</v>
      </c>
      <c r="E11" s="333">
        <v>0.1</v>
      </c>
      <c r="F11" s="333">
        <v>-0.1</v>
      </c>
      <c r="G11" s="333">
        <v>0.4</v>
      </c>
      <c r="H11" s="333">
        <v>0.1</v>
      </c>
      <c r="I11" s="333">
        <v>0.1</v>
      </c>
      <c r="J11" s="333">
        <v>0.2</v>
      </c>
      <c r="K11" s="333">
        <v>0.1</v>
      </c>
      <c r="L11" s="333">
        <v>0</v>
      </c>
      <c r="M11" s="333">
        <v>0.2</v>
      </c>
      <c r="N11" s="333">
        <v>0.1</v>
      </c>
      <c r="O11" s="333">
        <v>-0.5</v>
      </c>
      <c r="P11" s="338">
        <v>0.4</v>
      </c>
    </row>
    <row r="12" spans="1:16" ht="15" customHeight="1" x14ac:dyDescent="0.2">
      <c r="A12" s="90" t="s">
        <v>71</v>
      </c>
      <c r="B12" s="332">
        <v>0.6</v>
      </c>
      <c r="C12" s="334">
        <v>0</v>
      </c>
      <c r="D12" s="334">
        <v>0</v>
      </c>
      <c r="E12" s="334">
        <v>0</v>
      </c>
      <c r="F12" s="333">
        <v>0.2</v>
      </c>
      <c r="G12" s="333">
        <v>-0.1</v>
      </c>
      <c r="H12" s="333">
        <v>0.1</v>
      </c>
      <c r="I12" s="333">
        <v>0.2</v>
      </c>
      <c r="J12" s="334">
        <v>-0.1</v>
      </c>
      <c r="K12" s="334">
        <v>-0.3</v>
      </c>
      <c r="L12" s="334">
        <v>0</v>
      </c>
      <c r="M12" s="334">
        <v>-0.3</v>
      </c>
      <c r="N12" s="334">
        <v>-0.2</v>
      </c>
      <c r="O12" s="334">
        <v>-1</v>
      </c>
      <c r="P12" s="338">
        <v>0.5</v>
      </c>
    </row>
    <row r="13" spans="1:16" ht="15" customHeight="1" x14ac:dyDescent="0.2">
      <c r="A13" s="90" t="s">
        <v>72</v>
      </c>
      <c r="B13" s="332">
        <v>-0.1</v>
      </c>
      <c r="C13" s="333">
        <v>0.2</v>
      </c>
      <c r="D13" s="333">
        <v>0.1</v>
      </c>
      <c r="E13" s="333">
        <v>0.1</v>
      </c>
      <c r="F13" s="334">
        <v>0</v>
      </c>
      <c r="G13" s="334">
        <v>0</v>
      </c>
      <c r="H13" s="333">
        <v>0.5</v>
      </c>
      <c r="I13" s="334">
        <v>0</v>
      </c>
      <c r="J13" s="334">
        <v>0</v>
      </c>
      <c r="K13" s="333">
        <v>0.2</v>
      </c>
      <c r="L13" s="333">
        <v>0.2</v>
      </c>
      <c r="M13" s="333">
        <v>0.2</v>
      </c>
      <c r="N13" s="333">
        <v>0.2</v>
      </c>
      <c r="O13" s="333">
        <v>-0.8</v>
      </c>
      <c r="P13" s="338">
        <v>0.5</v>
      </c>
    </row>
    <row r="14" spans="1:16" s="35" customFormat="1" ht="15" customHeight="1" x14ac:dyDescent="0.2">
      <c r="A14" s="41" t="s">
        <v>116</v>
      </c>
      <c r="B14" s="339">
        <v>0</v>
      </c>
      <c r="C14" s="328">
        <v>0.1</v>
      </c>
      <c r="D14" s="329">
        <v>0</v>
      </c>
      <c r="E14" s="328">
        <v>0.1</v>
      </c>
      <c r="F14" s="328">
        <v>0.1</v>
      </c>
      <c r="G14" s="328">
        <v>0.1</v>
      </c>
      <c r="H14" s="328">
        <v>0.1</v>
      </c>
      <c r="I14" s="328">
        <v>0.1</v>
      </c>
      <c r="J14" s="328">
        <v>0.1</v>
      </c>
      <c r="K14" s="328">
        <v>0.1</v>
      </c>
      <c r="L14" s="328">
        <v>0.1</v>
      </c>
      <c r="M14" s="328">
        <v>0</v>
      </c>
      <c r="N14" s="328">
        <v>0.1</v>
      </c>
      <c r="O14" s="328">
        <v>-0.2</v>
      </c>
      <c r="P14" s="337">
        <v>0.1</v>
      </c>
    </row>
    <row r="15" spans="1:16" s="35" customFormat="1" ht="15" customHeight="1" x14ac:dyDescent="0.2">
      <c r="A15" s="110" t="s">
        <v>74</v>
      </c>
      <c r="B15" s="329">
        <v>0</v>
      </c>
      <c r="C15" s="329">
        <v>0</v>
      </c>
      <c r="D15" s="329">
        <v>0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36">
        <v>0</v>
      </c>
    </row>
    <row r="16" spans="1:16" s="35" customFormat="1" ht="15" customHeight="1" x14ac:dyDescent="0.2">
      <c r="A16" s="110" t="s">
        <v>75</v>
      </c>
      <c r="B16" s="327">
        <v>0.8</v>
      </c>
      <c r="C16" s="328">
        <v>0.7</v>
      </c>
      <c r="D16" s="328">
        <v>0.4</v>
      </c>
      <c r="E16" s="328">
        <v>0.3</v>
      </c>
      <c r="F16" s="328">
        <v>-0.1</v>
      </c>
      <c r="G16" s="328">
        <v>-0.2</v>
      </c>
      <c r="H16" s="328">
        <v>-0.5</v>
      </c>
      <c r="I16" s="328">
        <v>-0.5</v>
      </c>
      <c r="J16" s="328">
        <v>-0.2</v>
      </c>
      <c r="K16" s="329">
        <v>0</v>
      </c>
      <c r="L16" s="328">
        <v>0.3</v>
      </c>
      <c r="M16" s="328">
        <v>0.4</v>
      </c>
      <c r="N16" s="328">
        <v>0.4</v>
      </c>
      <c r="O16" s="328">
        <v>-1.3</v>
      </c>
      <c r="P16" s="337">
        <v>1.1000000000000001</v>
      </c>
    </row>
    <row r="17" spans="1:16" s="35" customFormat="1" ht="15" customHeight="1" x14ac:dyDescent="0.2">
      <c r="A17" s="110" t="s">
        <v>76</v>
      </c>
      <c r="B17" s="327">
        <v>0.5</v>
      </c>
      <c r="C17" s="328">
        <v>0.5</v>
      </c>
      <c r="D17" s="329">
        <v>0</v>
      </c>
      <c r="E17" s="328">
        <v>0.4</v>
      </c>
      <c r="F17" s="328">
        <v>0.4</v>
      </c>
      <c r="G17" s="328">
        <v>0.4</v>
      </c>
      <c r="H17" s="328">
        <v>0.3</v>
      </c>
      <c r="I17" s="328">
        <v>0.4</v>
      </c>
      <c r="J17" s="328">
        <v>0.3</v>
      </c>
      <c r="K17" s="328">
        <v>0.4</v>
      </c>
      <c r="L17" s="328">
        <v>0.4</v>
      </c>
      <c r="M17" s="328">
        <v>0.4</v>
      </c>
      <c r="N17" s="328">
        <v>0.4</v>
      </c>
      <c r="O17" s="328">
        <v>-1.5</v>
      </c>
      <c r="P17" s="337">
        <v>0.5</v>
      </c>
    </row>
    <row r="18" spans="1:16" ht="15" customHeight="1" x14ac:dyDescent="0.2">
      <c r="A18" s="42" t="s">
        <v>77</v>
      </c>
      <c r="B18" s="332">
        <v>0.5</v>
      </c>
      <c r="C18" s="333">
        <v>0.5</v>
      </c>
      <c r="D18" s="334">
        <v>0</v>
      </c>
      <c r="E18" s="333">
        <v>0.3</v>
      </c>
      <c r="F18" s="333">
        <v>0.3</v>
      </c>
      <c r="G18" s="333">
        <v>0.4</v>
      </c>
      <c r="H18" s="333">
        <v>0.3</v>
      </c>
      <c r="I18" s="333">
        <v>0.3</v>
      </c>
      <c r="J18" s="333">
        <v>0.3</v>
      </c>
      <c r="K18" s="333">
        <v>0.3</v>
      </c>
      <c r="L18" s="333">
        <v>0.3</v>
      </c>
      <c r="M18" s="333">
        <v>0.4</v>
      </c>
      <c r="N18" s="333">
        <v>0.4</v>
      </c>
      <c r="O18" s="333">
        <v>-1.4</v>
      </c>
      <c r="P18" s="338">
        <v>0.5</v>
      </c>
    </row>
    <row r="19" spans="1:16" ht="15" customHeight="1" x14ac:dyDescent="0.2">
      <c r="A19" s="41" t="s">
        <v>78</v>
      </c>
      <c r="B19" s="327">
        <v>0.3</v>
      </c>
      <c r="C19" s="328">
        <v>0.2</v>
      </c>
      <c r="D19" s="328">
        <v>0.2</v>
      </c>
      <c r="E19" s="328">
        <v>0.3</v>
      </c>
      <c r="F19" s="328">
        <v>0.2</v>
      </c>
      <c r="G19" s="328">
        <v>0.2</v>
      </c>
      <c r="H19" s="328">
        <v>0.1</v>
      </c>
      <c r="I19" s="328">
        <v>0.2</v>
      </c>
      <c r="J19" s="328">
        <v>0.2</v>
      </c>
      <c r="K19" s="328">
        <v>0.2</v>
      </c>
      <c r="L19" s="328">
        <v>0.2</v>
      </c>
      <c r="M19" s="328">
        <v>0.2</v>
      </c>
      <c r="N19" s="328">
        <v>0.2</v>
      </c>
      <c r="O19" s="328">
        <v>-1.8</v>
      </c>
      <c r="P19" s="336">
        <v>0</v>
      </c>
    </row>
    <row r="20" spans="1:16" s="35" customFormat="1" ht="15" customHeight="1" x14ac:dyDescent="0.2">
      <c r="A20" s="110" t="s">
        <v>79</v>
      </c>
      <c r="B20" s="327">
        <v>0.6</v>
      </c>
      <c r="C20" s="328">
        <v>0.1</v>
      </c>
      <c r="D20" s="328">
        <v>-0.3</v>
      </c>
      <c r="E20" s="328">
        <v>0.6</v>
      </c>
      <c r="F20" s="328">
        <v>0.2</v>
      </c>
      <c r="G20" s="329">
        <v>0</v>
      </c>
      <c r="H20" s="328">
        <v>0.2</v>
      </c>
      <c r="I20" s="328">
        <v>0.4</v>
      </c>
      <c r="J20" s="328">
        <v>0.5</v>
      </c>
      <c r="K20" s="328">
        <v>0.6</v>
      </c>
      <c r="L20" s="328">
        <v>0.3</v>
      </c>
      <c r="M20" s="328">
        <v>0.3</v>
      </c>
      <c r="N20" s="328">
        <v>-0.1</v>
      </c>
      <c r="O20" s="328">
        <v>-4.5</v>
      </c>
      <c r="P20" s="337">
        <v>0.1</v>
      </c>
    </row>
    <row r="21" spans="1:16" s="35" customFormat="1" ht="15" customHeight="1" x14ac:dyDescent="0.2">
      <c r="A21" s="41" t="s">
        <v>80</v>
      </c>
      <c r="B21" s="327">
        <v>0.5</v>
      </c>
      <c r="C21" s="328">
        <v>0.6</v>
      </c>
      <c r="D21" s="328">
        <v>0.5</v>
      </c>
      <c r="E21" s="328">
        <v>0.5</v>
      </c>
      <c r="F21" s="328">
        <v>0.5</v>
      </c>
      <c r="G21" s="328">
        <v>0.4</v>
      </c>
      <c r="H21" s="328">
        <v>0.3</v>
      </c>
      <c r="I21" s="328">
        <v>0.3</v>
      </c>
      <c r="J21" s="328">
        <v>0.3</v>
      </c>
      <c r="K21" s="328">
        <v>0.3</v>
      </c>
      <c r="L21" s="328">
        <v>0.2</v>
      </c>
      <c r="M21" s="328">
        <v>0.2</v>
      </c>
      <c r="N21" s="328">
        <v>0.2</v>
      </c>
      <c r="O21" s="328">
        <v>0.3</v>
      </c>
      <c r="P21" s="337">
        <v>0.4</v>
      </c>
    </row>
    <row r="22" spans="1:16" s="35" customFormat="1" ht="15" customHeight="1" x14ac:dyDescent="0.2">
      <c r="A22" s="110" t="s">
        <v>81</v>
      </c>
      <c r="B22" s="327">
        <v>0.8</v>
      </c>
      <c r="C22" s="328">
        <v>1.1000000000000001</v>
      </c>
      <c r="D22" s="328">
        <v>0.4</v>
      </c>
      <c r="E22" s="328">
        <v>0.6</v>
      </c>
      <c r="F22" s="328">
        <v>0.6</v>
      </c>
      <c r="G22" s="328">
        <v>0.7</v>
      </c>
      <c r="H22" s="328">
        <v>0.7</v>
      </c>
      <c r="I22" s="328">
        <v>0.6</v>
      </c>
      <c r="J22" s="328">
        <v>0.6</v>
      </c>
      <c r="K22" s="328">
        <v>0.7</v>
      </c>
      <c r="L22" s="328">
        <v>0.7</v>
      </c>
      <c r="M22" s="328">
        <v>0.6</v>
      </c>
      <c r="N22" s="328">
        <v>0.6</v>
      </c>
      <c r="O22" s="328">
        <v>0.1</v>
      </c>
      <c r="P22" s="337">
        <v>0.5</v>
      </c>
    </row>
    <row r="23" spans="1:16" ht="15" customHeight="1" x14ac:dyDescent="0.2">
      <c r="A23" s="111" t="s">
        <v>82</v>
      </c>
      <c r="B23" s="332">
        <v>0.5</v>
      </c>
      <c r="C23" s="333">
        <v>0.9</v>
      </c>
      <c r="D23" s="333">
        <v>0.3</v>
      </c>
      <c r="E23" s="333">
        <v>0.3</v>
      </c>
      <c r="F23" s="333">
        <v>0.4</v>
      </c>
      <c r="G23" s="333">
        <v>0.4</v>
      </c>
      <c r="H23" s="333">
        <v>0.4</v>
      </c>
      <c r="I23" s="333">
        <v>0.4</v>
      </c>
      <c r="J23" s="333">
        <v>0.4</v>
      </c>
      <c r="K23" s="333">
        <v>0.4</v>
      </c>
      <c r="L23" s="333">
        <v>0.4</v>
      </c>
      <c r="M23" s="333">
        <v>0.4</v>
      </c>
      <c r="N23" s="333">
        <v>0.4</v>
      </c>
      <c r="O23" s="333">
        <v>0.1</v>
      </c>
      <c r="P23" s="338">
        <v>0.3</v>
      </c>
    </row>
    <row r="24" spans="1:16" ht="15" customHeight="1" x14ac:dyDescent="0.2">
      <c r="A24" s="111" t="s">
        <v>83</v>
      </c>
      <c r="B24" s="334">
        <v>0</v>
      </c>
      <c r="C24" s="333">
        <v>0.1</v>
      </c>
      <c r="D24" s="334">
        <v>0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0</v>
      </c>
      <c r="N24" s="334">
        <v>0</v>
      </c>
      <c r="O24" s="334">
        <v>0</v>
      </c>
      <c r="P24" s="335">
        <v>0</v>
      </c>
    </row>
    <row r="25" spans="1:16" ht="15" customHeight="1" x14ac:dyDescent="0.2">
      <c r="A25" s="111" t="s">
        <v>84</v>
      </c>
      <c r="B25" s="332">
        <v>0.1</v>
      </c>
      <c r="C25" s="333">
        <v>0.1</v>
      </c>
      <c r="D25" s="333">
        <v>0.1</v>
      </c>
      <c r="E25" s="333">
        <v>0.2</v>
      </c>
      <c r="F25" s="333">
        <v>0.1</v>
      </c>
      <c r="G25" s="333">
        <v>0.2</v>
      </c>
      <c r="H25" s="333">
        <v>0.3</v>
      </c>
      <c r="I25" s="333">
        <v>0.2</v>
      </c>
      <c r="J25" s="333">
        <v>0.1</v>
      </c>
      <c r="K25" s="333">
        <v>0.2</v>
      </c>
      <c r="L25" s="333">
        <v>0.2</v>
      </c>
      <c r="M25" s="333">
        <v>0.1</v>
      </c>
      <c r="N25" s="333">
        <v>0.1</v>
      </c>
      <c r="O25" s="333">
        <v>0.1</v>
      </c>
      <c r="P25" s="338">
        <v>0.1</v>
      </c>
    </row>
    <row r="26" spans="1:16" ht="15" customHeight="1" x14ac:dyDescent="0.2">
      <c r="A26" s="111" t="s">
        <v>72</v>
      </c>
      <c r="B26" s="332">
        <v>0.1</v>
      </c>
      <c r="C26" s="333">
        <v>0.1</v>
      </c>
      <c r="D26" s="333">
        <v>0.1</v>
      </c>
      <c r="E26" s="333">
        <v>0.1</v>
      </c>
      <c r="F26" s="333">
        <v>0.1</v>
      </c>
      <c r="G26" s="333">
        <v>0.1</v>
      </c>
      <c r="H26" s="333">
        <v>0.1</v>
      </c>
      <c r="I26" s="333">
        <v>0.1</v>
      </c>
      <c r="J26" s="333">
        <v>0.1</v>
      </c>
      <c r="K26" s="333">
        <v>0.1</v>
      </c>
      <c r="L26" s="333">
        <v>0.1</v>
      </c>
      <c r="M26" s="333">
        <v>0.1</v>
      </c>
      <c r="N26" s="333">
        <v>0.1</v>
      </c>
      <c r="O26" s="333">
        <v>0</v>
      </c>
      <c r="P26" s="335">
        <v>0</v>
      </c>
    </row>
    <row r="27" spans="1:16" s="35" customFormat="1" ht="15" customHeight="1" x14ac:dyDescent="0.2">
      <c r="A27" s="110" t="s">
        <v>85</v>
      </c>
      <c r="B27" s="327">
        <v>0.2</v>
      </c>
      <c r="C27" s="328">
        <v>0.3</v>
      </c>
      <c r="D27" s="328">
        <v>0.4</v>
      </c>
      <c r="E27" s="328">
        <v>0.4</v>
      </c>
      <c r="F27" s="328">
        <v>0.5</v>
      </c>
      <c r="G27" s="328">
        <v>0.3</v>
      </c>
      <c r="H27" s="328">
        <v>0.4</v>
      </c>
      <c r="I27" s="328">
        <v>0.3</v>
      </c>
      <c r="J27" s="328">
        <v>0.3</v>
      </c>
      <c r="K27" s="328">
        <v>0.2</v>
      </c>
      <c r="L27" s="328">
        <v>0.2</v>
      </c>
      <c r="M27" s="328">
        <v>0.2</v>
      </c>
      <c r="N27" s="328">
        <v>0.2</v>
      </c>
      <c r="O27" s="328">
        <v>-0.1</v>
      </c>
      <c r="P27" s="337">
        <v>0.1</v>
      </c>
    </row>
    <row r="28" spans="1:16" ht="15" customHeight="1" x14ac:dyDescent="0.2">
      <c r="A28" s="111" t="s">
        <v>86</v>
      </c>
      <c r="B28" s="332">
        <v>0.2</v>
      </c>
      <c r="C28" s="333">
        <v>0.3</v>
      </c>
      <c r="D28" s="333">
        <v>0.4</v>
      </c>
      <c r="E28" s="333">
        <v>0.3</v>
      </c>
      <c r="F28" s="333">
        <v>0.4</v>
      </c>
      <c r="G28" s="333">
        <v>0.4</v>
      </c>
      <c r="H28" s="333">
        <v>0.3</v>
      </c>
      <c r="I28" s="333">
        <v>0.3</v>
      </c>
      <c r="J28" s="333">
        <v>0.2</v>
      </c>
      <c r="K28" s="333">
        <v>0.2</v>
      </c>
      <c r="L28" s="333">
        <v>0.1</v>
      </c>
      <c r="M28" s="333">
        <v>0.1</v>
      </c>
      <c r="N28" s="333">
        <v>0.1</v>
      </c>
      <c r="O28" s="333">
        <v>0.1</v>
      </c>
      <c r="P28" s="338">
        <v>0.1</v>
      </c>
    </row>
    <row r="29" spans="1:16" ht="15" customHeight="1" x14ac:dyDescent="0.2">
      <c r="A29" s="110" t="s">
        <v>87</v>
      </c>
      <c r="B29" s="327">
        <v>0.4</v>
      </c>
      <c r="C29" s="328">
        <v>0.4</v>
      </c>
      <c r="D29" s="328">
        <v>0.2</v>
      </c>
      <c r="E29" s="328">
        <v>0.2</v>
      </c>
      <c r="F29" s="328">
        <v>0.3</v>
      </c>
      <c r="G29" s="328">
        <v>0.3</v>
      </c>
      <c r="H29" s="328">
        <v>0.3</v>
      </c>
      <c r="I29" s="328">
        <v>0.2</v>
      </c>
      <c r="J29" s="328">
        <v>0.2</v>
      </c>
      <c r="K29" s="328">
        <v>0.3</v>
      </c>
      <c r="L29" s="328">
        <v>0.2</v>
      </c>
      <c r="M29" s="328">
        <v>0.2</v>
      </c>
      <c r="N29" s="328">
        <v>0.3</v>
      </c>
      <c r="O29" s="328">
        <v>-0.7</v>
      </c>
      <c r="P29" s="337">
        <v>0.3</v>
      </c>
    </row>
    <row r="30" spans="1:16" ht="15" customHeight="1" x14ac:dyDescent="0.2">
      <c r="A30" s="112" t="s">
        <v>88</v>
      </c>
      <c r="B30" s="327">
        <v>0.3</v>
      </c>
      <c r="C30" s="328">
        <v>0.1</v>
      </c>
      <c r="D30" s="328">
        <v>0.2</v>
      </c>
      <c r="E30" s="328">
        <v>0.2</v>
      </c>
      <c r="F30" s="328">
        <v>0.2</v>
      </c>
      <c r="G30" s="328">
        <v>0.2</v>
      </c>
      <c r="H30" s="328">
        <v>0.2</v>
      </c>
      <c r="I30" s="328">
        <v>0.2</v>
      </c>
      <c r="J30" s="328">
        <v>0.2</v>
      </c>
      <c r="K30" s="328">
        <v>0.2</v>
      </c>
      <c r="L30" s="328">
        <v>0.2</v>
      </c>
      <c r="M30" s="328">
        <v>0.2</v>
      </c>
      <c r="N30" s="328">
        <v>0.2</v>
      </c>
      <c r="O30" s="328">
        <v>-0.6</v>
      </c>
      <c r="P30" s="337">
        <v>0.1</v>
      </c>
    </row>
    <row r="31" spans="1:16" s="35" customFormat="1" ht="15" customHeight="1" x14ac:dyDescent="0.2">
      <c r="A31" s="112" t="s">
        <v>89</v>
      </c>
      <c r="B31" s="329">
        <v>0</v>
      </c>
      <c r="C31" s="328">
        <v>0.1</v>
      </c>
      <c r="D31" s="328">
        <v>0.1</v>
      </c>
      <c r="E31" s="328">
        <v>0.2</v>
      </c>
      <c r="F31" s="328">
        <v>0.3</v>
      </c>
      <c r="G31" s="328">
        <v>0.1</v>
      </c>
      <c r="H31" s="328">
        <v>0.1</v>
      </c>
      <c r="I31" s="328">
        <v>0.3</v>
      </c>
      <c r="J31" s="328">
        <v>0.1</v>
      </c>
      <c r="K31" s="328">
        <v>0.2</v>
      </c>
      <c r="L31" s="328">
        <v>0</v>
      </c>
      <c r="M31" s="328">
        <v>0.1</v>
      </c>
      <c r="N31" s="328">
        <v>0.1</v>
      </c>
      <c r="O31" s="328">
        <v>-0.1</v>
      </c>
      <c r="P31" s="337">
        <v>0.2</v>
      </c>
    </row>
    <row r="32" spans="1:16" s="35" customFormat="1" ht="15" customHeight="1" x14ac:dyDescent="0.2">
      <c r="A32" s="110" t="s">
        <v>90</v>
      </c>
      <c r="B32" s="327">
        <v>0.1</v>
      </c>
      <c r="C32" s="328">
        <v>0.1</v>
      </c>
      <c r="D32" s="329">
        <v>0</v>
      </c>
      <c r="E32" s="328">
        <v>0.2</v>
      </c>
      <c r="F32" s="328">
        <v>0.2</v>
      </c>
      <c r="G32" s="328">
        <v>0.2</v>
      </c>
      <c r="H32" s="328">
        <v>0.1</v>
      </c>
      <c r="I32" s="328">
        <v>0.1</v>
      </c>
      <c r="J32" s="328">
        <v>0.1</v>
      </c>
      <c r="K32" s="329">
        <v>0</v>
      </c>
      <c r="L32" s="328">
        <v>0.1</v>
      </c>
      <c r="M32" s="328">
        <v>0.1</v>
      </c>
      <c r="N32" s="329">
        <v>0</v>
      </c>
      <c r="O32" s="328">
        <v>-0.2</v>
      </c>
      <c r="P32" s="337">
        <v>0.1</v>
      </c>
    </row>
    <row r="33" spans="1:16" s="35" customFormat="1" ht="15" customHeight="1" x14ac:dyDescent="0.2">
      <c r="A33" s="110" t="s">
        <v>91</v>
      </c>
      <c r="B33" s="327">
        <v>0.2</v>
      </c>
      <c r="C33" s="328">
        <v>0.1</v>
      </c>
      <c r="D33" s="328">
        <v>0.1</v>
      </c>
      <c r="E33" s="328">
        <v>0.2</v>
      </c>
      <c r="F33" s="328">
        <v>0.2</v>
      </c>
      <c r="G33" s="328">
        <v>0.2</v>
      </c>
      <c r="H33" s="328">
        <v>0.2</v>
      </c>
      <c r="I33" s="328">
        <v>0.3</v>
      </c>
      <c r="J33" s="328">
        <v>0.1</v>
      </c>
      <c r="K33" s="328">
        <v>0.1</v>
      </c>
      <c r="L33" s="328">
        <v>0.2</v>
      </c>
      <c r="M33" s="328">
        <v>0.2</v>
      </c>
      <c r="N33" s="328">
        <v>0.1</v>
      </c>
      <c r="O33" s="329">
        <v>0</v>
      </c>
      <c r="P33" s="337">
        <v>0.1</v>
      </c>
    </row>
    <row r="34" spans="1:16" s="35" customFormat="1" ht="15" customHeight="1" x14ac:dyDescent="0.2">
      <c r="A34" s="113" t="s">
        <v>92</v>
      </c>
      <c r="B34" s="327">
        <v>0.2</v>
      </c>
      <c r="C34" s="328">
        <v>0.2</v>
      </c>
      <c r="D34" s="328">
        <v>0.3</v>
      </c>
      <c r="E34" s="328">
        <v>0.1</v>
      </c>
      <c r="F34" s="328">
        <v>0.2</v>
      </c>
      <c r="G34" s="328">
        <v>0.2</v>
      </c>
      <c r="H34" s="328">
        <v>0.2</v>
      </c>
      <c r="I34" s="328">
        <v>0.2</v>
      </c>
      <c r="J34" s="328">
        <v>0.2</v>
      </c>
      <c r="K34" s="328">
        <v>0.2</v>
      </c>
      <c r="L34" s="328">
        <v>0.2</v>
      </c>
      <c r="M34" s="328">
        <v>0.2</v>
      </c>
      <c r="N34" s="328">
        <v>0.2</v>
      </c>
      <c r="O34" s="328">
        <v>-1.1000000000000001</v>
      </c>
      <c r="P34" s="336">
        <v>0</v>
      </c>
    </row>
    <row r="35" spans="1:16" s="35" customFormat="1" ht="15" customHeight="1" x14ac:dyDescent="0.2">
      <c r="A35" s="41" t="s">
        <v>93</v>
      </c>
      <c r="B35" s="339">
        <v>0</v>
      </c>
      <c r="C35" s="329">
        <v>0</v>
      </c>
      <c r="D35" s="340">
        <v>0</v>
      </c>
      <c r="E35" s="328">
        <v>0.1</v>
      </c>
      <c r="F35" s="328">
        <v>0.1</v>
      </c>
      <c r="G35" s="328">
        <v>0.1</v>
      </c>
      <c r="H35" s="328">
        <v>0.1</v>
      </c>
      <c r="I35" s="328">
        <v>0.1</v>
      </c>
      <c r="J35" s="329">
        <v>0</v>
      </c>
      <c r="K35" s="341">
        <v>0</v>
      </c>
      <c r="L35" s="341">
        <v>0</v>
      </c>
      <c r="M35" s="328">
        <v>0.1</v>
      </c>
      <c r="N35" s="328">
        <v>0.1</v>
      </c>
      <c r="O35" s="328">
        <v>-0.5</v>
      </c>
      <c r="P35" s="336">
        <v>0</v>
      </c>
    </row>
    <row r="36" spans="1:16" s="35" customFormat="1" ht="15" customHeight="1" x14ac:dyDescent="0.2">
      <c r="A36" s="114" t="s">
        <v>94</v>
      </c>
      <c r="B36" s="342">
        <v>5.6</v>
      </c>
      <c r="C36" s="343">
        <v>5.3</v>
      </c>
      <c r="D36" s="343">
        <v>3.4</v>
      </c>
      <c r="E36" s="343">
        <v>4.5</v>
      </c>
      <c r="F36" s="343">
        <v>3.9</v>
      </c>
      <c r="G36" s="343">
        <v>3.6</v>
      </c>
      <c r="H36" s="343">
        <v>3.4</v>
      </c>
      <c r="I36" s="343">
        <v>3.6</v>
      </c>
      <c r="J36" s="343">
        <v>3.1</v>
      </c>
      <c r="K36" s="343">
        <v>3.6</v>
      </c>
      <c r="L36" s="343">
        <v>3.6</v>
      </c>
      <c r="M36" s="343">
        <v>3.6</v>
      </c>
      <c r="N36" s="343">
        <v>3.2</v>
      </c>
      <c r="O36" s="343">
        <v>-14.7</v>
      </c>
      <c r="P36" s="344">
        <v>5.4</v>
      </c>
    </row>
    <row r="37" spans="1:16" s="35" customFormat="1" ht="7.5" customHeight="1" x14ac:dyDescent="0.2">
      <c r="A37" s="310"/>
      <c r="B37" s="345"/>
      <c r="C37" s="346"/>
      <c r="D37" s="345"/>
      <c r="E37" s="347"/>
      <c r="F37" s="347"/>
      <c r="G37" s="347"/>
      <c r="H37" s="347"/>
      <c r="I37" s="347"/>
      <c r="J37" s="347"/>
      <c r="K37" s="347"/>
      <c r="L37" s="347"/>
      <c r="M37" s="345"/>
      <c r="O37" s="36"/>
      <c r="P37" s="40"/>
    </row>
    <row r="38" spans="1:16" s="355" customFormat="1" ht="13.5" customHeight="1" x14ac:dyDescent="0.2">
      <c r="A38" s="348" t="s">
        <v>97</v>
      </c>
      <c r="B38" s="349">
        <v>0.8</v>
      </c>
      <c r="C38" s="349">
        <v>0.1</v>
      </c>
      <c r="D38" s="350">
        <v>0</v>
      </c>
      <c r="E38" s="349">
        <v>0.4</v>
      </c>
      <c r="F38" s="349">
        <v>0.3</v>
      </c>
      <c r="G38" s="349">
        <v>0.1</v>
      </c>
      <c r="H38" s="349">
        <v>-0.2</v>
      </c>
      <c r="I38" s="351">
        <v>0.2</v>
      </c>
      <c r="J38" s="352">
        <v>-0.2</v>
      </c>
      <c r="K38" s="352">
        <v>-0.3</v>
      </c>
      <c r="L38" s="352">
        <v>0</v>
      </c>
      <c r="M38" s="353">
        <v>-0.2</v>
      </c>
      <c r="N38" s="353">
        <v>-0.3</v>
      </c>
      <c r="O38" s="353">
        <v>-0.9</v>
      </c>
      <c r="P38" s="354">
        <v>0</v>
      </c>
    </row>
    <row r="39" spans="1:16" s="35" customFormat="1" ht="5.25" customHeight="1" x14ac:dyDescent="0.15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N39" s="36"/>
      <c r="P39" s="36"/>
    </row>
    <row r="40" spans="1:16" s="35" customFormat="1" ht="12.75" customHeight="1" x14ac:dyDescent="0.2">
      <c r="A40" s="32" t="s">
        <v>30</v>
      </c>
      <c r="I40" s="36"/>
      <c r="J40" s="36"/>
      <c r="P40" s="36"/>
    </row>
    <row r="41" spans="1:16" ht="15" customHeight="1" x14ac:dyDescent="0.2">
      <c r="A41" s="358" t="s">
        <v>146</v>
      </c>
    </row>
    <row r="42" spans="1:16" ht="16.5" customHeight="1" x14ac:dyDescent="0.2"/>
    <row r="43" spans="1:16" ht="16.5" customHeight="1" x14ac:dyDescent="0.2"/>
    <row r="44" spans="1:16" ht="16.5" customHeight="1" x14ac:dyDescent="0.2"/>
    <row r="45" spans="1:16" ht="16.5" customHeight="1" x14ac:dyDescent="0.2"/>
    <row r="46" spans="1:16" ht="16.5" customHeight="1" x14ac:dyDescent="0.2"/>
    <row r="47" spans="1:16" ht="16.5" customHeight="1" x14ac:dyDescent="0.2"/>
    <row r="48" spans="1:1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</sheetData>
  <hyperlinks>
    <hyperlink ref="A1" location="'Contents(NA)'!A1" display="Back to Table of contents"/>
  </hyperlinks>
  <pageMargins left="0.6031496062992" right="0" top="0.55118110236220497" bottom="0.196850393700787" header="0.43307086614173201" footer="0.196850393700787"/>
  <pageSetup paperSize="9" scale="95" orientation="landscape" horizontalDpi="1200" verticalDpi="1200" r:id="rId1"/>
  <headerFooter alignWithMargins="0">
    <oddHeader>&amp;C&amp;"Times New Roman,Regular"&amp;11 - 11 -&amp;"Helv,Regular"&amp;10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/>
  </sheetViews>
  <sheetFormatPr defaultRowHeight="10.5" x14ac:dyDescent="0.2"/>
  <cols>
    <col min="1" max="1" width="50.140625" style="359" customWidth="1"/>
    <col min="2" max="9" width="7.5703125" style="359" customWidth="1"/>
    <col min="10" max="11" width="7.5703125" style="360" customWidth="1"/>
    <col min="12" max="16" width="7.5703125" style="359" customWidth="1"/>
    <col min="17" max="17" width="10.7109375" style="360" customWidth="1"/>
    <col min="18" max="18" width="12.85546875" style="360" customWidth="1"/>
    <col min="19" max="16384" width="9.140625" style="359"/>
  </cols>
  <sheetData>
    <row r="1" spans="1:18" ht="20.25" customHeight="1" x14ac:dyDescent="0.2">
      <c r="A1" s="1077" t="s">
        <v>551</v>
      </c>
    </row>
    <row r="2" spans="1:18" ht="18.75" customHeight="1" x14ac:dyDescent="0.2">
      <c r="A2" s="221" t="s">
        <v>147</v>
      </c>
    </row>
    <row r="3" spans="1:18" ht="12" customHeight="1" x14ac:dyDescent="0.2">
      <c r="A3" s="36"/>
      <c r="B3" s="35"/>
      <c r="C3" s="35"/>
      <c r="D3" s="35"/>
      <c r="E3" s="35"/>
      <c r="J3" s="361"/>
      <c r="P3" s="361"/>
      <c r="Q3" s="361" t="s">
        <v>106</v>
      </c>
      <c r="R3" s="361"/>
    </row>
    <row r="4" spans="1:18" s="363" customFormat="1" ht="16.5" customHeight="1" x14ac:dyDescent="0.2">
      <c r="A4" s="97"/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 t="s">
        <v>423</v>
      </c>
      <c r="P4" s="98" t="s">
        <v>33</v>
      </c>
      <c r="Q4" s="99" t="s">
        <v>34</v>
      </c>
      <c r="R4" s="362"/>
    </row>
    <row r="5" spans="1:18" s="364" customFormat="1" ht="14.25" customHeight="1" x14ac:dyDescent="0.2">
      <c r="A5" s="41" t="s">
        <v>64</v>
      </c>
      <c r="B5" s="104">
        <v>10934.563548754679</v>
      </c>
      <c r="C5" s="105">
        <v>10689.969199055895</v>
      </c>
      <c r="D5" s="105">
        <v>10976.796781050698</v>
      </c>
      <c r="E5" s="105">
        <v>12096.526460994355</v>
      </c>
      <c r="F5" s="105">
        <v>12051.149464603961</v>
      </c>
      <c r="G5" s="105">
        <v>12471.559155579758</v>
      </c>
      <c r="H5" s="105">
        <v>12609.559917486918</v>
      </c>
      <c r="I5" s="105">
        <v>12672.372698757274</v>
      </c>
      <c r="J5" s="105">
        <v>13137.064780139535</v>
      </c>
      <c r="K5" s="105">
        <v>13170.548889377023</v>
      </c>
      <c r="L5" s="105">
        <v>13652.213716327618</v>
      </c>
      <c r="M5" s="105">
        <v>13625.666194388214</v>
      </c>
      <c r="N5" s="105">
        <v>13445.463365738282</v>
      </c>
      <c r="O5" s="105">
        <v>13998.439118191647</v>
      </c>
      <c r="P5" s="105">
        <v>13643.400517317255</v>
      </c>
      <c r="Q5" s="106">
        <v>14577.352854086461</v>
      </c>
      <c r="R5" s="105"/>
    </row>
    <row r="6" spans="1:18" ht="14.25" customHeight="1" x14ac:dyDescent="0.2">
      <c r="A6" s="42" t="s">
        <v>65</v>
      </c>
      <c r="B6" s="101">
        <v>5124.5635487546779</v>
      </c>
      <c r="C6" s="102">
        <v>4618.5191990558951</v>
      </c>
      <c r="D6" s="102">
        <v>4815.1897116013552</v>
      </c>
      <c r="E6" s="102">
        <v>5530.6902908095071</v>
      </c>
      <c r="F6" s="102">
        <v>5169.0830429969456</v>
      </c>
      <c r="G6" s="102">
        <v>5294.2087629569533</v>
      </c>
      <c r="H6" s="102">
        <v>5007.6853638067705</v>
      </c>
      <c r="I6" s="102">
        <v>4899.5569393393271</v>
      </c>
      <c r="J6" s="108">
        <v>4725.7397432531234</v>
      </c>
      <c r="K6" s="108">
        <v>4544.4749995311713</v>
      </c>
      <c r="L6" s="102">
        <v>4779.1439514775157</v>
      </c>
      <c r="M6" s="102">
        <v>4399.5593715078076</v>
      </c>
      <c r="N6" s="102">
        <v>4001.0029822200349</v>
      </c>
      <c r="O6" s="102">
        <v>4098.7927576366455</v>
      </c>
      <c r="P6" s="102">
        <v>3355.5433134524592</v>
      </c>
      <c r="Q6" s="103">
        <v>3422.6541797215086</v>
      </c>
      <c r="R6" s="102"/>
    </row>
    <row r="7" spans="1:18" ht="14.25" customHeight="1" x14ac:dyDescent="0.2">
      <c r="A7" s="42" t="s">
        <v>66</v>
      </c>
      <c r="B7" s="101">
        <v>5810</v>
      </c>
      <c r="C7" s="102">
        <v>6071.45</v>
      </c>
      <c r="D7" s="102">
        <v>6162.521749999999</v>
      </c>
      <c r="E7" s="102">
        <v>6587.7357507499983</v>
      </c>
      <c r="F7" s="102">
        <v>6765.6046160202459</v>
      </c>
      <c r="G7" s="102">
        <v>7029.4631960450351</v>
      </c>
      <c r="H7" s="102">
        <v>7317.6711870828822</v>
      </c>
      <c r="I7" s="102">
        <v>7449.3892684503744</v>
      </c>
      <c r="J7" s="108">
        <v>7933.5995708996479</v>
      </c>
      <c r="K7" s="108">
        <v>8060.5371640340445</v>
      </c>
      <c r="L7" s="102">
        <v>8316.3020436174102</v>
      </c>
      <c r="M7" s="102">
        <v>8503.4237164687856</v>
      </c>
      <c r="N7" s="102">
        <v>8533.2669612711634</v>
      </c>
      <c r="O7" s="102">
        <v>8907.6962187153458</v>
      </c>
      <c r="P7" s="102">
        <v>8889.6296316119351</v>
      </c>
      <c r="Q7" s="103">
        <v>9556.3518539828292</v>
      </c>
      <c r="R7" s="102"/>
    </row>
    <row r="8" spans="1:18" s="364" customFormat="1" ht="14.25" customHeight="1" x14ac:dyDescent="0.2">
      <c r="A8" s="41" t="s">
        <v>67</v>
      </c>
      <c r="B8" s="104">
        <v>832.22527691188998</v>
      </c>
      <c r="C8" s="105">
        <v>786.08677703776539</v>
      </c>
      <c r="D8" s="105">
        <v>797.57336595282834</v>
      </c>
      <c r="E8" s="105">
        <v>754.390977464363</v>
      </c>
      <c r="F8" s="105">
        <v>787.34839482540167</v>
      </c>
      <c r="G8" s="105">
        <v>637.58548232386647</v>
      </c>
      <c r="H8" s="105">
        <v>584.99004656725128</v>
      </c>
      <c r="I8" s="105">
        <v>558.22975077198885</v>
      </c>
      <c r="J8" s="107">
        <v>544.45372077195043</v>
      </c>
      <c r="K8" s="107">
        <v>526.16158353678725</v>
      </c>
      <c r="L8" s="105">
        <v>531.55270729436722</v>
      </c>
      <c r="M8" s="105">
        <v>539.81237474581872</v>
      </c>
      <c r="N8" s="105">
        <v>551.2020869145498</v>
      </c>
      <c r="O8" s="105">
        <v>569.29959540370351</v>
      </c>
      <c r="P8" s="105">
        <v>475.05766741765257</v>
      </c>
      <c r="Q8" s="106">
        <v>514.96251148073543</v>
      </c>
      <c r="R8" s="105"/>
    </row>
    <row r="9" spans="1:18" s="364" customFormat="1" ht="14.25" customHeight="1" x14ac:dyDescent="0.2">
      <c r="A9" s="41" t="s">
        <v>68</v>
      </c>
      <c r="B9" s="104">
        <v>35267.820606581423</v>
      </c>
      <c r="C9" s="105">
        <v>36194.042200527387</v>
      </c>
      <c r="D9" s="105">
        <v>37259.395641156152</v>
      </c>
      <c r="E9" s="105">
        <v>38171.019362116727</v>
      </c>
      <c r="F9" s="105">
        <v>38904.61272863701</v>
      </c>
      <c r="G9" s="105">
        <v>39196.194686228308</v>
      </c>
      <c r="H9" s="105">
        <v>40004.879476609436</v>
      </c>
      <c r="I9" s="105">
        <v>41888.111463353009</v>
      </c>
      <c r="J9" s="107">
        <v>42639.09568456337</v>
      </c>
      <c r="K9" s="107">
        <v>42661.469881314755</v>
      </c>
      <c r="L9" s="105">
        <v>42797.139144643807</v>
      </c>
      <c r="M9" s="105">
        <v>43443.19396186807</v>
      </c>
      <c r="N9" s="105">
        <v>43727.236839504803</v>
      </c>
      <c r="O9" s="105">
        <v>43927.529345901305</v>
      </c>
      <c r="P9" s="105">
        <v>36098.714489483784</v>
      </c>
      <c r="Q9" s="106">
        <v>40176.273791628999</v>
      </c>
      <c r="R9" s="105"/>
    </row>
    <row r="10" spans="1:18" ht="14.25" customHeight="1" x14ac:dyDescent="0.2">
      <c r="A10" s="42" t="s">
        <v>69</v>
      </c>
      <c r="B10" s="101">
        <v>1307.7627044787791</v>
      </c>
      <c r="C10" s="102">
        <v>1140.1530541394714</v>
      </c>
      <c r="D10" s="102">
        <v>1203.6595792550397</v>
      </c>
      <c r="E10" s="102">
        <v>1419.8368396892449</v>
      </c>
      <c r="F10" s="102">
        <v>1378.6615713382569</v>
      </c>
      <c r="G10" s="102">
        <v>1435.302844004329</v>
      </c>
      <c r="H10" s="102">
        <v>1351.6102352810794</v>
      </c>
      <c r="I10" s="102">
        <v>1357.2469993623818</v>
      </c>
      <c r="J10" s="108">
        <v>1368.2398782594744</v>
      </c>
      <c r="K10" s="108">
        <v>1298.5815383921597</v>
      </c>
      <c r="L10" s="102">
        <v>1384.9126075604624</v>
      </c>
      <c r="M10" s="102">
        <v>1418.1505101419136</v>
      </c>
      <c r="N10" s="102">
        <v>1148.7019132149501</v>
      </c>
      <c r="O10" s="102">
        <v>1255.9670941083325</v>
      </c>
      <c r="P10" s="102">
        <v>1040.3752005851932</v>
      </c>
      <c r="Q10" s="103">
        <v>1071.586456602749</v>
      </c>
      <c r="R10" s="102"/>
    </row>
    <row r="11" spans="1:18" ht="14.25" customHeight="1" x14ac:dyDescent="0.2">
      <c r="A11" s="90" t="s">
        <v>70</v>
      </c>
      <c r="B11" s="101">
        <v>9985</v>
      </c>
      <c r="C11" s="102">
        <v>10254.595000000001</v>
      </c>
      <c r="D11" s="102">
        <v>10880.125295</v>
      </c>
      <c r="E11" s="102">
        <v>11341.442607507995</v>
      </c>
      <c r="F11" s="102">
        <v>11806.441754415824</v>
      </c>
      <c r="G11" s="102">
        <v>11641.151569854002</v>
      </c>
      <c r="H11" s="102">
        <v>12525.879089162911</v>
      </c>
      <c r="I11" s="102">
        <v>12494.564391440001</v>
      </c>
      <c r="J11" s="108">
        <v>12788.437518401932</v>
      </c>
      <c r="K11" s="108">
        <v>13170.680755622552</v>
      </c>
      <c r="L11" s="102">
        <v>13357.816455498845</v>
      </c>
      <c r="M11" s="102">
        <v>13424.068914274716</v>
      </c>
      <c r="N11" s="102">
        <v>13880.487257360057</v>
      </c>
      <c r="O11" s="102">
        <v>14066.485786608682</v>
      </c>
      <c r="P11" s="102">
        <v>12596.600964173022</v>
      </c>
      <c r="Q11" s="103">
        <v>13609.367681692533</v>
      </c>
      <c r="R11" s="102"/>
    </row>
    <row r="12" spans="1:18" ht="14.25" customHeight="1" x14ac:dyDescent="0.2">
      <c r="A12" s="90" t="s">
        <v>71</v>
      </c>
      <c r="B12" s="101">
        <v>13204.012342175682</v>
      </c>
      <c r="C12" s="102">
        <v>14491.403545537813</v>
      </c>
      <c r="D12" s="102">
        <v>14534.877756174421</v>
      </c>
      <c r="E12" s="102">
        <v>14534.877756174419</v>
      </c>
      <c r="F12" s="102">
        <v>14534.877756174419</v>
      </c>
      <c r="G12" s="102">
        <v>14970.924088859652</v>
      </c>
      <c r="H12" s="102">
        <v>14806.243923882195</v>
      </c>
      <c r="I12" s="102">
        <v>15191.206265903133</v>
      </c>
      <c r="J12" s="108">
        <v>15833.920227998939</v>
      </c>
      <c r="K12" s="108">
        <v>15383.425943596916</v>
      </c>
      <c r="L12" s="102">
        <v>14491.158781425636</v>
      </c>
      <c r="M12" s="102">
        <v>14387.047800138456</v>
      </c>
      <c r="N12" s="102">
        <v>13414.483368849096</v>
      </c>
      <c r="O12" s="102">
        <v>12628.39464343454</v>
      </c>
      <c r="P12" s="102">
        <v>9011.6813340841181</v>
      </c>
      <c r="Q12" s="103">
        <v>10682.447053423313</v>
      </c>
      <c r="R12" s="102"/>
    </row>
    <row r="13" spans="1:18" ht="14.25" customHeight="1" x14ac:dyDescent="0.2">
      <c r="A13" s="90" t="s">
        <v>72</v>
      </c>
      <c r="B13" s="101">
        <v>10771.045559926961</v>
      </c>
      <c r="C13" s="102">
        <v>10307.890600850104</v>
      </c>
      <c r="D13" s="102">
        <v>10596.511537673901</v>
      </c>
      <c r="E13" s="102">
        <v>10787.248745352033</v>
      </c>
      <c r="F13" s="102">
        <v>11002.993720259072</v>
      </c>
      <c r="G13" s="102">
        <v>11069.011682580627</v>
      </c>
      <c r="H13" s="102">
        <v>11069.011682580629</v>
      </c>
      <c r="I13" s="102">
        <v>12474.776166268366</v>
      </c>
      <c r="J13" s="108">
        <v>12355.93438670604</v>
      </c>
      <c r="K13" s="108">
        <v>12329.171615382786</v>
      </c>
      <c r="L13" s="102">
        <v>12914.971852921157</v>
      </c>
      <c r="M13" s="102">
        <v>13493.794934797328</v>
      </c>
      <c r="N13" s="102">
        <v>14128.020794505694</v>
      </c>
      <c r="O13" s="102">
        <v>14749.653709463944</v>
      </c>
      <c r="P13" s="102">
        <v>12219.889940117104</v>
      </c>
      <c r="Q13" s="103">
        <v>13478.538603949166</v>
      </c>
      <c r="R13" s="102"/>
    </row>
    <row r="14" spans="1:18" s="364" customFormat="1" ht="14.25" customHeight="1" x14ac:dyDescent="0.2">
      <c r="A14" s="41" t="s">
        <v>73</v>
      </c>
      <c r="B14" s="104">
        <v>2527.9</v>
      </c>
      <c r="C14" s="105">
        <v>2626.74089</v>
      </c>
      <c r="D14" s="105">
        <v>2812.1887968340002</v>
      </c>
      <c r="E14" s="105">
        <v>2812.1887968340002</v>
      </c>
      <c r="F14" s="105">
        <v>2940.9870437289974</v>
      </c>
      <c r="G14" s="105">
        <v>3069.5081775399549</v>
      </c>
      <c r="H14" s="105">
        <v>3206.7765832395421</v>
      </c>
      <c r="I14" s="105">
        <v>3347.0326159674378</v>
      </c>
      <c r="J14" s="107">
        <v>3481.197817246979</v>
      </c>
      <c r="K14" s="107">
        <v>3615.1428325204083</v>
      </c>
      <c r="L14" s="105">
        <v>3765.6965709376186</v>
      </c>
      <c r="M14" s="105">
        <v>3891.7189004751908</v>
      </c>
      <c r="N14" s="105">
        <v>3998.4473049611806</v>
      </c>
      <c r="O14" s="105">
        <v>4180.0883145687676</v>
      </c>
      <c r="P14" s="105">
        <v>3604.2537455366719</v>
      </c>
      <c r="Q14" s="106">
        <v>3894.2793757273434</v>
      </c>
      <c r="R14" s="105"/>
    </row>
    <row r="15" spans="1:18" s="364" customFormat="1" ht="13.5" customHeight="1" x14ac:dyDescent="0.2">
      <c r="A15" s="41" t="s">
        <v>74</v>
      </c>
      <c r="B15" s="104">
        <v>910.5</v>
      </c>
      <c r="C15" s="105">
        <v>897.57090000000005</v>
      </c>
      <c r="D15" s="105">
        <v>891.28790370000002</v>
      </c>
      <c r="E15" s="105">
        <v>889.41619910223005</v>
      </c>
      <c r="F15" s="105">
        <v>886.57006726510292</v>
      </c>
      <c r="G15" s="105">
        <v>908.84070735480236</v>
      </c>
      <c r="H15" s="105">
        <v>928.89882176612286</v>
      </c>
      <c r="I15" s="105">
        <v>951.98195748701107</v>
      </c>
      <c r="J15" s="107">
        <v>980.12406678668503</v>
      </c>
      <c r="K15" s="107">
        <v>1009.7905096034893</v>
      </c>
      <c r="L15" s="105">
        <v>1029.9661239853672</v>
      </c>
      <c r="M15" s="105">
        <v>1057.7752093329721</v>
      </c>
      <c r="N15" s="105">
        <v>1105.7801375244526</v>
      </c>
      <c r="O15" s="105">
        <v>1122.8670973165893</v>
      </c>
      <c r="P15" s="105">
        <v>1080.0224771985836</v>
      </c>
      <c r="Q15" s="106">
        <v>1166.3195648233147</v>
      </c>
      <c r="R15" s="105"/>
    </row>
    <row r="16" spans="1:18" s="364" customFormat="1" ht="14.25" customHeight="1" x14ac:dyDescent="0.2">
      <c r="A16" s="110" t="s">
        <v>75</v>
      </c>
      <c r="B16" s="104">
        <v>10242</v>
      </c>
      <c r="C16" s="105">
        <v>11854.682131044037</v>
      </c>
      <c r="D16" s="105">
        <v>13253.534622507237</v>
      </c>
      <c r="E16" s="105">
        <v>14035.493165235162</v>
      </c>
      <c r="F16" s="105">
        <v>14639.019371340273</v>
      </c>
      <c r="G16" s="105">
        <v>14346.238983913467</v>
      </c>
      <c r="H16" s="105">
        <v>13915.851814396061</v>
      </c>
      <c r="I16" s="105">
        <v>12773.30419305674</v>
      </c>
      <c r="J16" s="107">
        <v>11682.776854792379</v>
      </c>
      <c r="K16" s="107">
        <v>11107.721765388404</v>
      </c>
      <c r="L16" s="105">
        <v>11113.049625015939</v>
      </c>
      <c r="M16" s="105">
        <v>11947.110182606604</v>
      </c>
      <c r="N16" s="105">
        <v>13085.178637838015</v>
      </c>
      <c r="O16" s="105">
        <v>14193.096477087436</v>
      </c>
      <c r="P16" s="105">
        <v>10524.493770978392</v>
      </c>
      <c r="Q16" s="106">
        <v>13181.496503380586</v>
      </c>
      <c r="R16" s="105"/>
    </row>
    <row r="17" spans="1:18" s="364" customFormat="1" ht="15.75" customHeight="1" x14ac:dyDescent="0.2">
      <c r="A17" s="41" t="s">
        <v>76</v>
      </c>
      <c r="B17" s="104">
        <v>22610</v>
      </c>
      <c r="C17" s="105">
        <v>23701.350800000004</v>
      </c>
      <c r="D17" s="105">
        <v>24717.841170890722</v>
      </c>
      <c r="E17" s="105">
        <v>24765.979529275133</v>
      </c>
      <c r="F17" s="105">
        <v>25696.042379998697</v>
      </c>
      <c r="G17" s="105">
        <v>26569.856314865781</v>
      </c>
      <c r="H17" s="105">
        <v>27507.591147419269</v>
      </c>
      <c r="I17" s="105">
        <v>28267.19915816393</v>
      </c>
      <c r="J17" s="107">
        <v>29111.160877314975</v>
      </c>
      <c r="K17" s="107">
        <v>29927.946636845911</v>
      </c>
      <c r="L17" s="105">
        <v>30834.434572650291</v>
      </c>
      <c r="M17" s="105">
        <v>31776.876814926811</v>
      </c>
      <c r="N17" s="105">
        <v>32929.403065738894</v>
      </c>
      <c r="O17" s="105">
        <v>34048.274038454423</v>
      </c>
      <c r="P17" s="105">
        <v>29952.912806469674</v>
      </c>
      <c r="Q17" s="106">
        <v>31188.794998606274</v>
      </c>
      <c r="R17" s="105"/>
    </row>
    <row r="18" spans="1:18" ht="13.5" customHeight="1" x14ac:dyDescent="0.2">
      <c r="A18" s="42" t="s">
        <v>77</v>
      </c>
      <c r="B18" s="101">
        <v>21360</v>
      </c>
      <c r="C18" s="102">
        <v>22316.500800000002</v>
      </c>
      <c r="D18" s="102">
        <v>23283.251614656001</v>
      </c>
      <c r="E18" s="102">
        <v>23288.606762527372</v>
      </c>
      <c r="F18" s="102">
        <v>24156.806022634391</v>
      </c>
      <c r="G18" s="102">
        <v>24959.05355064608</v>
      </c>
      <c r="H18" s="102">
        <v>25825.631889924513</v>
      </c>
      <c r="I18" s="102">
        <v>26509.752878688611</v>
      </c>
      <c r="J18" s="108">
        <v>27276.414931940286</v>
      </c>
      <c r="K18" s="108">
        <v>28015.605776595865</v>
      </c>
      <c r="L18" s="102">
        <v>28846.26848787193</v>
      </c>
      <c r="M18" s="102">
        <v>29690.021841142185</v>
      </c>
      <c r="N18" s="102">
        <v>30738.883942906003</v>
      </c>
      <c r="O18" s="102">
        <v>31770.414434851125</v>
      </c>
      <c r="P18" s="102">
        <v>27988.17439133472</v>
      </c>
      <c r="Q18" s="103">
        <v>29163.67771577078</v>
      </c>
      <c r="R18" s="102"/>
    </row>
    <row r="19" spans="1:18" ht="12" customHeight="1" x14ac:dyDescent="0.2">
      <c r="A19" s="41" t="s">
        <v>78</v>
      </c>
      <c r="B19" s="104">
        <v>14159.699999999999</v>
      </c>
      <c r="C19" s="105">
        <v>14815.938331975307</v>
      </c>
      <c r="D19" s="105">
        <v>15290.913647649035</v>
      </c>
      <c r="E19" s="105">
        <v>15749.285098472954</v>
      </c>
      <c r="F19" s="105">
        <v>16420.420440613103</v>
      </c>
      <c r="G19" s="105">
        <v>17021.940628509066</v>
      </c>
      <c r="H19" s="105">
        <v>17468.728077262054</v>
      </c>
      <c r="I19" s="105">
        <v>17883.984444708934</v>
      </c>
      <c r="J19" s="107">
        <v>18389.814237933642</v>
      </c>
      <c r="K19" s="107">
        <v>19017.00301134765</v>
      </c>
      <c r="L19" s="105">
        <v>19761.994353842423</v>
      </c>
      <c r="M19" s="105">
        <v>20494.033929955924</v>
      </c>
      <c r="N19" s="105">
        <v>21213.841693838829</v>
      </c>
      <c r="O19" s="105">
        <v>21891.190487677402</v>
      </c>
      <c r="P19" s="105">
        <v>15817.158830505452</v>
      </c>
      <c r="Q19" s="106">
        <v>15819.240636547374</v>
      </c>
      <c r="R19" s="105"/>
    </row>
    <row r="20" spans="1:18" s="364" customFormat="1" ht="12.75" customHeight="1" x14ac:dyDescent="0.2">
      <c r="A20" s="110" t="s">
        <v>79</v>
      </c>
      <c r="B20" s="104">
        <v>15015.798980000001</v>
      </c>
      <c r="C20" s="105">
        <v>16233.60574662671</v>
      </c>
      <c r="D20" s="105">
        <v>16467.325951214207</v>
      </c>
      <c r="E20" s="105">
        <v>15843.286985137898</v>
      </c>
      <c r="F20" s="105">
        <v>17231.679535455096</v>
      </c>
      <c r="G20" s="105">
        <v>17763.444638877208</v>
      </c>
      <c r="H20" s="105">
        <v>17783.181525490767</v>
      </c>
      <c r="I20" s="105">
        <v>18306.390732826621</v>
      </c>
      <c r="J20" s="107">
        <v>19416.219983607763</v>
      </c>
      <c r="K20" s="107">
        <v>21108.760972777513</v>
      </c>
      <c r="L20" s="105">
        <v>23055.140112113142</v>
      </c>
      <c r="M20" s="105">
        <v>24123.856843937832</v>
      </c>
      <c r="N20" s="105">
        <v>25107.888028977268</v>
      </c>
      <c r="O20" s="105">
        <v>24823.675340937134</v>
      </c>
      <c r="P20" s="105">
        <v>8493.6359006260518</v>
      </c>
      <c r="Q20" s="106">
        <v>8833.3813366510949</v>
      </c>
      <c r="R20" s="105"/>
    </row>
    <row r="21" spans="1:18" s="364" customFormat="1" ht="13.5" customHeight="1" x14ac:dyDescent="0.2">
      <c r="A21" s="41" t="s">
        <v>80</v>
      </c>
      <c r="B21" s="104">
        <v>8901.7999999999993</v>
      </c>
      <c r="C21" s="105">
        <v>10132.746872522788</v>
      </c>
      <c r="D21" s="105">
        <v>11480.899363177734</v>
      </c>
      <c r="E21" s="105">
        <v>12835.982133012838</v>
      </c>
      <c r="F21" s="105">
        <v>14263.185738951503</v>
      </c>
      <c r="G21" s="105">
        <v>15591.219637998471</v>
      </c>
      <c r="H21" s="105">
        <v>16978.010944227728</v>
      </c>
      <c r="I21" s="105">
        <v>18175.15725420216</v>
      </c>
      <c r="J21" s="107">
        <v>19342.18561653914</v>
      </c>
      <c r="K21" s="107">
        <v>20681.558049321811</v>
      </c>
      <c r="L21" s="105">
        <v>21904.566339934459</v>
      </c>
      <c r="M21" s="105">
        <v>23107.33367010935</v>
      </c>
      <c r="N21" s="105">
        <v>24377.742415236979</v>
      </c>
      <c r="O21" s="105">
        <v>25719.580425676282</v>
      </c>
      <c r="P21" s="105">
        <v>27228.624677277861</v>
      </c>
      <c r="Q21" s="106">
        <v>29134.620149973754</v>
      </c>
      <c r="R21" s="105"/>
    </row>
    <row r="22" spans="1:18" s="364" customFormat="1" ht="12" customHeight="1" x14ac:dyDescent="0.2">
      <c r="A22" s="110" t="s">
        <v>81</v>
      </c>
      <c r="B22" s="104">
        <v>20743.653861038016</v>
      </c>
      <c r="C22" s="105">
        <v>22329.2970389248</v>
      </c>
      <c r="D22" s="105">
        <v>24586.932807412795</v>
      </c>
      <c r="E22" s="105">
        <v>25734.397810750717</v>
      </c>
      <c r="F22" s="105">
        <v>26888.436625553193</v>
      </c>
      <c r="G22" s="105">
        <v>28430.400539692189</v>
      </c>
      <c r="H22" s="105">
        <v>30040.982125150978</v>
      </c>
      <c r="I22" s="105">
        <v>31688.453156352818</v>
      </c>
      <c r="J22" s="107">
        <v>33424.170933342219</v>
      </c>
      <c r="K22" s="107">
        <v>35183.394224462725</v>
      </c>
      <c r="L22" s="105">
        <v>37175.963477470264</v>
      </c>
      <c r="M22" s="105">
        <v>39223.167481937264</v>
      </c>
      <c r="N22" s="105">
        <v>41325.782064081315</v>
      </c>
      <c r="O22" s="105">
        <v>43478.562978333786</v>
      </c>
      <c r="P22" s="105">
        <v>43932.133170294961</v>
      </c>
      <c r="Q22" s="106">
        <v>45615.938567129473</v>
      </c>
      <c r="R22" s="105"/>
    </row>
    <row r="23" spans="1:18" ht="15" customHeight="1" x14ac:dyDescent="0.2">
      <c r="A23" s="111" t="s">
        <v>82</v>
      </c>
      <c r="B23" s="101">
        <v>11569.504500466777</v>
      </c>
      <c r="C23" s="102">
        <v>12559.00767703312</v>
      </c>
      <c r="D23" s="102">
        <v>14233.259553911195</v>
      </c>
      <c r="E23" s="102">
        <v>14838.858439735473</v>
      </c>
      <c r="F23" s="102">
        <v>15485.063405342431</v>
      </c>
      <c r="G23" s="102">
        <v>16453.642383194452</v>
      </c>
      <c r="H23" s="102">
        <v>17493.457393294178</v>
      </c>
      <c r="I23" s="102">
        <v>18480.545724833701</v>
      </c>
      <c r="J23" s="108">
        <v>19495.140221256857</v>
      </c>
      <c r="K23" s="108">
        <v>20539.01390800381</v>
      </c>
      <c r="L23" s="102">
        <v>21761.661823846542</v>
      </c>
      <c r="M23" s="102">
        <v>23065.931733834932</v>
      </c>
      <c r="N23" s="102">
        <v>24369.805015288017</v>
      </c>
      <c r="O23" s="102">
        <v>25678.734823018731</v>
      </c>
      <c r="P23" s="102">
        <v>25920.362987378376</v>
      </c>
      <c r="Q23" s="103">
        <v>26967.54565206846</v>
      </c>
      <c r="R23" s="102"/>
    </row>
    <row r="24" spans="1:18" ht="15" customHeight="1" x14ac:dyDescent="0.2">
      <c r="A24" s="111" t="s">
        <v>83</v>
      </c>
      <c r="B24" s="101">
        <v>1185.4069395828135</v>
      </c>
      <c r="C24" s="102">
        <v>1280.2394947494386</v>
      </c>
      <c r="D24" s="102">
        <v>1408.2634442243825</v>
      </c>
      <c r="E24" s="102">
        <v>1506.8418853200894</v>
      </c>
      <c r="F24" s="102">
        <v>1591.2250308980144</v>
      </c>
      <c r="G24" s="102">
        <v>1686.6985327518953</v>
      </c>
      <c r="H24" s="102">
        <v>1787.9004447170091</v>
      </c>
      <c r="I24" s="102">
        <v>1904.1139736236146</v>
      </c>
      <c r="J24" s="108">
        <v>2027.881381909149</v>
      </c>
      <c r="K24" s="108">
        <v>2155.9720298390407</v>
      </c>
      <c r="L24" s="102">
        <v>2296.1794818647304</v>
      </c>
      <c r="M24" s="102">
        <v>2445.6386503965659</v>
      </c>
      <c r="N24" s="102">
        <v>2603.4526119296374</v>
      </c>
      <c r="O24" s="102">
        <v>2768.754029506234</v>
      </c>
      <c r="P24" s="102">
        <v>2801.2763194001373</v>
      </c>
      <c r="Q24" s="103">
        <v>2885.3146089821416</v>
      </c>
      <c r="R24" s="102"/>
    </row>
    <row r="25" spans="1:18" ht="15" customHeight="1" x14ac:dyDescent="0.2">
      <c r="A25" s="111" t="s">
        <v>84</v>
      </c>
      <c r="B25" s="101">
        <v>5497.6185662098433</v>
      </c>
      <c r="C25" s="102">
        <v>5779.1677650184347</v>
      </c>
      <c r="D25" s="102">
        <v>6066.2005614579748</v>
      </c>
      <c r="E25" s="102">
        <v>6308.848583916294</v>
      </c>
      <c r="F25" s="102">
        <v>6592.746770192527</v>
      </c>
      <c r="G25" s="102">
        <v>6889.42037485119</v>
      </c>
      <c r="H25" s="102">
        <v>7206.3337120943452</v>
      </c>
      <c r="I25" s="102">
        <v>7559.4440639869672</v>
      </c>
      <c r="J25" s="108">
        <v>7940.9851071823787</v>
      </c>
      <c r="K25" s="108">
        <v>8308.054155198357</v>
      </c>
      <c r="L25" s="102">
        <v>8737.3546576139652</v>
      </c>
      <c r="M25" s="102">
        <v>9168.9553324728986</v>
      </c>
      <c r="N25" s="102">
        <v>9607.7942994673431</v>
      </c>
      <c r="O25" s="102">
        <v>10092.441063478664</v>
      </c>
      <c r="P25" s="102">
        <v>10333.575931379753</v>
      </c>
      <c r="Q25" s="103">
        <v>10746.918968634944</v>
      </c>
      <c r="R25" s="102"/>
    </row>
    <row r="26" spans="1:18" ht="17.25" customHeight="1" x14ac:dyDescent="0.2">
      <c r="A26" s="111" t="s">
        <v>72</v>
      </c>
      <c r="B26" s="101">
        <v>2491.1238547785806</v>
      </c>
      <c r="C26" s="102">
        <v>2710.8821021238082</v>
      </c>
      <c r="D26" s="102">
        <v>2846.5283525957839</v>
      </c>
      <c r="E26" s="102">
        <v>3055.765159471433</v>
      </c>
      <c r="F26" s="102">
        <v>3196.4177736322986</v>
      </c>
      <c r="G26" s="102">
        <v>3379.2366894187712</v>
      </c>
      <c r="H26" s="102">
        <v>3531.1927236924921</v>
      </c>
      <c r="I26" s="102">
        <v>3725.038765156703</v>
      </c>
      <c r="J26" s="108">
        <v>3945.0659661033128</v>
      </c>
      <c r="K26" s="108">
        <v>4173.4565279046319</v>
      </c>
      <c r="L26" s="102">
        <v>4380.0774182555579</v>
      </c>
      <c r="M26" s="102">
        <v>4548.2735844388535</v>
      </c>
      <c r="N26" s="102">
        <v>4753.3089299073354</v>
      </c>
      <c r="O26" s="102">
        <v>4946.7310513634375</v>
      </c>
      <c r="P26" s="102">
        <v>4897.1698977292672</v>
      </c>
      <c r="Q26" s="103">
        <v>5032.2470204434549</v>
      </c>
      <c r="R26" s="102"/>
    </row>
    <row r="27" spans="1:18" s="364" customFormat="1" ht="11.25" customHeight="1" x14ac:dyDescent="0.2">
      <c r="A27" s="110" t="s">
        <v>85</v>
      </c>
      <c r="B27" s="104">
        <v>13863.927839166021</v>
      </c>
      <c r="C27" s="105">
        <v>14504.147245366137</v>
      </c>
      <c r="D27" s="105">
        <v>15200.785069102354</v>
      </c>
      <c r="E27" s="105">
        <v>16045.227224110951</v>
      </c>
      <c r="F27" s="105">
        <v>17038.72716966155</v>
      </c>
      <c r="G27" s="105">
        <v>18243.687212473629</v>
      </c>
      <c r="H27" s="105">
        <v>19497.215482849981</v>
      </c>
      <c r="I27" s="105">
        <v>20682.677218136247</v>
      </c>
      <c r="J27" s="107">
        <v>21776.183376930592</v>
      </c>
      <c r="K27" s="107">
        <v>22718.560347701688</v>
      </c>
      <c r="L27" s="105">
        <v>23659.328046071751</v>
      </c>
      <c r="M27" s="105">
        <v>24466.028826301961</v>
      </c>
      <c r="N27" s="105">
        <v>25260.454303723887</v>
      </c>
      <c r="O27" s="105">
        <v>26127.924152040534</v>
      </c>
      <c r="P27" s="105">
        <v>25624.386520723772</v>
      </c>
      <c r="Q27" s="106">
        <v>26013.915507129561</v>
      </c>
      <c r="R27" s="105"/>
    </row>
    <row r="28" spans="1:18" ht="13.5" customHeight="1" x14ac:dyDescent="0.2">
      <c r="A28" s="111" t="s">
        <v>86</v>
      </c>
      <c r="B28" s="101">
        <v>12469.927839166021</v>
      </c>
      <c r="C28" s="102">
        <v>12960.989245366136</v>
      </c>
      <c r="D28" s="102">
        <v>13574.213874112605</v>
      </c>
      <c r="E28" s="102">
        <v>14324.77490644978</v>
      </c>
      <c r="F28" s="102">
        <v>15201.861739198279</v>
      </c>
      <c r="G28" s="102">
        <v>16263.758230930271</v>
      </c>
      <c r="H28" s="102">
        <v>17351.566238451393</v>
      </c>
      <c r="I28" s="102">
        <v>18367.50125363714</v>
      </c>
      <c r="J28" s="108">
        <v>19269.54804598221</v>
      </c>
      <c r="K28" s="108">
        <v>20033.611002619422</v>
      </c>
      <c r="L28" s="102">
        <v>20806.496484608804</v>
      </c>
      <c r="M28" s="102">
        <v>21432.717140429035</v>
      </c>
      <c r="N28" s="102">
        <v>22074.508804528072</v>
      </c>
      <c r="O28" s="102">
        <v>22766.167883413105</v>
      </c>
      <c r="P28" s="102">
        <v>23105.800978748899</v>
      </c>
      <c r="Q28" s="103">
        <v>23357.173359493354</v>
      </c>
      <c r="R28" s="102"/>
    </row>
    <row r="29" spans="1:18" ht="13.5" customHeight="1" x14ac:dyDescent="0.2">
      <c r="A29" s="110" t="s">
        <v>87</v>
      </c>
      <c r="B29" s="104">
        <v>5622</v>
      </c>
      <c r="C29" s="105">
        <v>6383.7344964050262</v>
      </c>
      <c r="D29" s="105">
        <v>7190.8014450575984</v>
      </c>
      <c r="E29" s="105">
        <v>7629.3076725934006</v>
      </c>
      <c r="F29" s="105">
        <v>8070.1328178243575</v>
      </c>
      <c r="G29" s="105">
        <v>8618.9018494364118</v>
      </c>
      <c r="H29" s="105">
        <v>9246.9823581511464</v>
      </c>
      <c r="I29" s="105">
        <v>9885.0249995471877</v>
      </c>
      <c r="J29" s="107">
        <v>10428.701374522283</v>
      </c>
      <c r="K29" s="107">
        <v>10960.565144622919</v>
      </c>
      <c r="L29" s="105">
        <v>11586.194203077996</v>
      </c>
      <c r="M29" s="105">
        <v>12203.689219127058</v>
      </c>
      <c r="N29" s="105">
        <v>12829.006079449055</v>
      </c>
      <c r="O29" s="105">
        <v>13477.744918127675</v>
      </c>
      <c r="P29" s="105">
        <v>11535.59659657452</v>
      </c>
      <c r="Q29" s="106">
        <v>12140.061858235025</v>
      </c>
      <c r="R29" s="105"/>
    </row>
    <row r="30" spans="1:18" ht="14.25" customHeight="1" x14ac:dyDescent="0.2">
      <c r="A30" s="112" t="s">
        <v>88</v>
      </c>
      <c r="B30" s="104">
        <v>3720</v>
      </c>
      <c r="C30" s="105">
        <v>4240.7531905029964</v>
      </c>
      <c r="D30" s="105">
        <v>4466.1074336280171</v>
      </c>
      <c r="E30" s="105">
        <v>4604.5562035098537</v>
      </c>
      <c r="F30" s="105">
        <v>4982.1304721622537</v>
      </c>
      <c r="G30" s="105">
        <v>5475.3621803372753</v>
      </c>
      <c r="H30" s="105">
        <v>5924.3427339853397</v>
      </c>
      <c r="I30" s="105">
        <v>6404.2153424219114</v>
      </c>
      <c r="J30" s="107">
        <v>6910.1483544732419</v>
      </c>
      <c r="K30" s="107">
        <v>7373.1282942229491</v>
      </c>
      <c r="L30" s="105">
        <v>7808.8801764115251</v>
      </c>
      <c r="M30" s="105">
        <v>8258.1527147980014</v>
      </c>
      <c r="N30" s="105">
        <v>8725.9619288919548</v>
      </c>
      <c r="O30" s="105">
        <v>9180.7412231007129</v>
      </c>
      <c r="P30" s="105">
        <v>7365.0615534844892</v>
      </c>
      <c r="Q30" s="106">
        <v>7703.854384944776</v>
      </c>
      <c r="R30" s="105"/>
    </row>
    <row r="31" spans="1:18" s="364" customFormat="1" ht="14.25" customHeight="1" x14ac:dyDescent="0.2">
      <c r="A31" s="112" t="s">
        <v>89</v>
      </c>
      <c r="B31" s="104">
        <v>11181.3</v>
      </c>
      <c r="C31" s="105">
        <v>11185.055233182289</v>
      </c>
      <c r="D31" s="105">
        <v>11322.60964933566</v>
      </c>
      <c r="E31" s="105">
        <v>11454.754628188235</v>
      </c>
      <c r="F31" s="105">
        <v>11820.57867840865</v>
      </c>
      <c r="G31" s="105">
        <v>12403.134984743199</v>
      </c>
      <c r="H31" s="105">
        <v>12727.753712559323</v>
      </c>
      <c r="I31" s="105">
        <v>12843.399116344528</v>
      </c>
      <c r="J31" s="107">
        <v>13530.544961113017</v>
      </c>
      <c r="K31" s="107">
        <v>13703.305093220015</v>
      </c>
      <c r="L31" s="105">
        <v>14073.115938491825</v>
      </c>
      <c r="M31" s="105">
        <v>14155.168350550053</v>
      </c>
      <c r="N31" s="105">
        <v>14410.057576674048</v>
      </c>
      <c r="O31" s="105">
        <v>14604.606935787886</v>
      </c>
      <c r="P31" s="105">
        <v>14361.683303630327</v>
      </c>
      <c r="Q31" s="106">
        <v>14755.193426149799</v>
      </c>
      <c r="R31" s="105"/>
    </row>
    <row r="32" spans="1:18" s="364" customFormat="1" ht="15" customHeight="1" x14ac:dyDescent="0.2">
      <c r="A32" s="110" t="s">
        <v>90</v>
      </c>
      <c r="B32" s="104">
        <v>8554.85</v>
      </c>
      <c r="C32" s="105">
        <v>8750.1645553420567</v>
      </c>
      <c r="D32" s="105">
        <v>8940.9954421244965</v>
      </c>
      <c r="E32" s="105">
        <v>9036.3221887077179</v>
      </c>
      <c r="F32" s="105">
        <v>9366.4770637852544</v>
      </c>
      <c r="G32" s="105">
        <v>9714.2666061817199</v>
      </c>
      <c r="H32" s="105">
        <v>10118.472098088589</v>
      </c>
      <c r="I32" s="105">
        <v>10279.469166331966</v>
      </c>
      <c r="J32" s="107">
        <v>10549.017455486617</v>
      </c>
      <c r="K32" s="107">
        <v>10876.660247303664</v>
      </c>
      <c r="L32" s="105">
        <v>10959.237255535738</v>
      </c>
      <c r="M32" s="105">
        <v>11157.464838970654</v>
      </c>
      <c r="N32" s="105">
        <v>11420.131816529063</v>
      </c>
      <c r="O32" s="105">
        <v>11534.769091380673</v>
      </c>
      <c r="P32" s="105">
        <v>11064.347960875763</v>
      </c>
      <c r="Q32" s="106">
        <v>11203.526251283703</v>
      </c>
      <c r="R32" s="105"/>
    </row>
    <row r="33" spans="1:18" s="364" customFormat="1" ht="14.25" customHeight="1" x14ac:dyDescent="0.2">
      <c r="A33" s="110" t="s">
        <v>91</v>
      </c>
      <c r="B33" s="104">
        <v>6410.3100000000013</v>
      </c>
      <c r="C33" s="105">
        <v>6756.0551001579634</v>
      </c>
      <c r="D33" s="105">
        <v>6938.5397984107676</v>
      </c>
      <c r="E33" s="105">
        <v>7242.1739157899301</v>
      </c>
      <c r="F33" s="105">
        <v>7595.901317262601</v>
      </c>
      <c r="G33" s="105">
        <v>8004.6679609823968</v>
      </c>
      <c r="H33" s="105">
        <v>8509.504521560315</v>
      </c>
      <c r="I33" s="105">
        <v>8964.2651042780435</v>
      </c>
      <c r="J33" s="107">
        <v>9572.0575275380379</v>
      </c>
      <c r="K33" s="107">
        <v>9916.4903444201191</v>
      </c>
      <c r="L33" s="105">
        <v>10136.734842791238</v>
      </c>
      <c r="M33" s="105">
        <v>10589.036707262094</v>
      </c>
      <c r="N33" s="105">
        <v>11023.152580007796</v>
      </c>
      <c r="O33" s="105">
        <v>11378.662874059037</v>
      </c>
      <c r="P33" s="105">
        <v>11306.218089048449</v>
      </c>
      <c r="Q33" s="106">
        <v>11523.145575203409</v>
      </c>
      <c r="R33" s="105"/>
    </row>
    <row r="34" spans="1:18" s="364" customFormat="1" ht="16.5" customHeight="1" x14ac:dyDescent="0.2">
      <c r="A34" s="113" t="s">
        <v>92</v>
      </c>
      <c r="B34" s="104">
        <v>4315.8999999999996</v>
      </c>
      <c r="C34" s="105">
        <v>4667.6360729367616</v>
      </c>
      <c r="D34" s="105">
        <v>5204.1181794499871</v>
      </c>
      <c r="E34" s="105">
        <v>5769.1585964187161</v>
      </c>
      <c r="F34" s="105">
        <v>6087.3869184636578</v>
      </c>
      <c r="G34" s="105">
        <v>6495.9669097103415</v>
      </c>
      <c r="H34" s="105">
        <v>6996.0622731127587</v>
      </c>
      <c r="I34" s="105">
        <v>7533.4525233317099</v>
      </c>
      <c r="J34" s="107">
        <v>8047.674145735441</v>
      </c>
      <c r="K34" s="107">
        <v>8433.4321358453853</v>
      </c>
      <c r="L34" s="105">
        <v>8826.2428583800101</v>
      </c>
      <c r="M34" s="105">
        <v>9238.1096461301477</v>
      </c>
      <c r="N34" s="105">
        <v>9659.4430672704839</v>
      </c>
      <c r="O34" s="105">
        <v>10066.830948120287</v>
      </c>
      <c r="P34" s="105">
        <v>6949.016324313624</v>
      </c>
      <c r="Q34" s="106">
        <v>6896.6774729375511</v>
      </c>
      <c r="R34" s="105"/>
    </row>
    <row r="35" spans="1:18" s="364" customFormat="1" ht="15" customHeight="1" x14ac:dyDescent="0.2">
      <c r="A35" s="41" t="s">
        <v>93</v>
      </c>
      <c r="B35" s="104">
        <v>2738.8</v>
      </c>
      <c r="C35" s="105">
        <v>2825.4585085807539</v>
      </c>
      <c r="D35" s="105">
        <v>2884.7894466564908</v>
      </c>
      <c r="E35" s="105">
        <v>2919.4068836448173</v>
      </c>
      <c r="F35" s="105">
        <v>3100.4098524966139</v>
      </c>
      <c r="G35" s="105">
        <v>3266.4949624895044</v>
      </c>
      <c r="H35" s="105">
        <v>3412.4012614171588</v>
      </c>
      <c r="I35" s="105">
        <v>3559.7271219123627</v>
      </c>
      <c r="J35" s="107">
        <v>3681.2918031256695</v>
      </c>
      <c r="K35" s="107">
        <v>3790.810234268658</v>
      </c>
      <c r="L35" s="105">
        <v>3906.8090274372789</v>
      </c>
      <c r="M35" s="105">
        <v>4029.0921499960664</v>
      </c>
      <c r="N35" s="105">
        <v>4170.9105147153505</v>
      </c>
      <c r="O35" s="105">
        <v>4310.0367085817197</v>
      </c>
      <c r="P35" s="105">
        <v>3119.8738807254608</v>
      </c>
      <c r="Q35" s="106">
        <v>3214.7180466995146</v>
      </c>
      <c r="R35" s="105"/>
    </row>
    <row r="36" spans="1:18" s="364" customFormat="1" ht="14.25" customHeight="1" x14ac:dyDescent="0.2">
      <c r="A36" s="365" t="s">
        <v>94</v>
      </c>
      <c r="B36" s="118">
        <v>198551.05011245204</v>
      </c>
      <c r="C36" s="115">
        <v>209572.92215140371</v>
      </c>
      <c r="D36" s="115">
        <v>220686.8087049303</v>
      </c>
      <c r="E36" s="115">
        <v>228193.94928116311</v>
      </c>
      <c r="F36" s="115">
        <v>238471.33013728031</v>
      </c>
      <c r="G36" s="115">
        <v>247739.07635257029</v>
      </c>
      <c r="H36" s="115">
        <v>256737.80151812252</v>
      </c>
      <c r="I36" s="115">
        <v>265521.15117001085</v>
      </c>
      <c r="J36" s="366">
        <v>275093.85875136603</v>
      </c>
      <c r="K36" s="366">
        <v>283689.5101849534</v>
      </c>
      <c r="L36" s="115">
        <v>293893.11432157003</v>
      </c>
      <c r="M36" s="115">
        <v>304352.59193735785</v>
      </c>
      <c r="N36" s="115">
        <v>315287.53712064854</v>
      </c>
      <c r="O36" s="115">
        <v>325274.62461689062</v>
      </c>
      <c r="P36" s="115">
        <v>277327.23713984917</v>
      </c>
      <c r="Q36" s="116">
        <v>292167.77753538155</v>
      </c>
      <c r="R36" s="105"/>
    </row>
    <row r="37" spans="1:18" s="364" customFormat="1" ht="14.25" customHeight="1" x14ac:dyDescent="0.2">
      <c r="A37" s="114" t="s">
        <v>95</v>
      </c>
      <c r="B37" s="118">
        <v>24319.200000000001</v>
      </c>
      <c r="C37" s="115">
        <v>26061.143172238062</v>
      </c>
      <c r="D37" s="115">
        <v>27638.544309858811</v>
      </c>
      <c r="E37" s="115">
        <v>28360.573200632036</v>
      </c>
      <c r="F37" s="115">
        <v>29297.125085597334</v>
      </c>
      <c r="G37" s="115">
        <v>30943.781135265122</v>
      </c>
      <c r="H37" s="115">
        <v>31701.278398423656</v>
      </c>
      <c r="I37" s="115">
        <v>32622.465701574518</v>
      </c>
      <c r="J37" s="115">
        <v>34188.69157152775</v>
      </c>
      <c r="K37" s="115">
        <v>36560.676218232154</v>
      </c>
      <c r="L37" s="115">
        <v>38655.535666163079</v>
      </c>
      <c r="M37" s="115">
        <v>40909.03565197291</v>
      </c>
      <c r="N37" s="115">
        <v>42954.487434571558</v>
      </c>
      <c r="O37" s="115">
        <v>43770.622695828417</v>
      </c>
      <c r="P37" s="115">
        <v>36765.149285714149</v>
      </c>
      <c r="Q37" s="116">
        <v>38732.553168396182</v>
      </c>
      <c r="R37" s="105"/>
    </row>
    <row r="38" spans="1:18" s="364" customFormat="1" ht="16.5" customHeight="1" x14ac:dyDescent="0.2">
      <c r="A38" s="117" t="s">
        <v>96</v>
      </c>
      <c r="B38" s="118">
        <v>222870.25011245205</v>
      </c>
      <c r="C38" s="115">
        <v>235634.06532364176</v>
      </c>
      <c r="D38" s="115">
        <v>248327.58419562088</v>
      </c>
      <c r="E38" s="115">
        <v>256559.83479818085</v>
      </c>
      <c r="F38" s="115">
        <v>267789.98016567231</v>
      </c>
      <c r="G38" s="115">
        <v>278709.21857111115</v>
      </c>
      <c r="H38" s="115">
        <v>288453.22273201094</v>
      </c>
      <c r="I38" s="115">
        <v>298146.42241908162</v>
      </c>
      <c r="J38" s="115">
        <v>309310.74113433674</v>
      </c>
      <c r="K38" s="115">
        <v>320300.77355374122</v>
      </c>
      <c r="L38" s="115">
        <v>332593.70153326896</v>
      </c>
      <c r="M38" s="115">
        <v>345279.33121285256</v>
      </c>
      <c r="N38" s="115">
        <v>358260.71959904826</v>
      </c>
      <c r="O38" s="115">
        <v>369052.87918507634</v>
      </c>
      <c r="P38" s="115">
        <v>314083.60588015046</v>
      </c>
      <c r="Q38" s="116">
        <v>330891.08028731926</v>
      </c>
      <c r="R38" s="105"/>
    </row>
    <row r="39" spans="1:18" ht="9.75" customHeight="1" x14ac:dyDescent="0.2">
      <c r="A39" s="84"/>
      <c r="B39" s="367"/>
      <c r="C39" s="367"/>
      <c r="D39" s="367"/>
      <c r="E39" s="367"/>
      <c r="F39" s="367"/>
      <c r="G39" s="367"/>
      <c r="H39" s="367"/>
      <c r="I39" s="367"/>
      <c r="J39" s="368"/>
      <c r="K39" s="368"/>
    </row>
    <row r="40" spans="1:18" ht="13.5" customHeight="1" x14ac:dyDescent="0.2">
      <c r="A40" s="32" t="s">
        <v>30</v>
      </c>
      <c r="B40" s="367"/>
      <c r="C40" s="367"/>
      <c r="D40" s="367"/>
      <c r="E40" s="367"/>
      <c r="F40" s="367"/>
      <c r="G40" s="367"/>
      <c r="H40" s="367"/>
      <c r="I40" s="367"/>
      <c r="J40" s="368"/>
      <c r="K40" s="368"/>
    </row>
    <row r="41" spans="1:18" ht="12.75" x14ac:dyDescent="0.2">
      <c r="A41" s="369" t="s">
        <v>148</v>
      </c>
    </row>
    <row r="42" spans="1:18" ht="12.75" x14ac:dyDescent="0.2">
      <c r="A42" s="369"/>
    </row>
  </sheetData>
  <hyperlinks>
    <hyperlink ref="A1" location="'Contents(NA)'!A1" display="Back to Table of contents"/>
  </hyperlinks>
  <pageMargins left="0.51181102362204722" right="0" top="0.39370078740157483" bottom="0" header="0.31496062992125984" footer="0.31496062992125984"/>
  <pageSetup paperSize="9" orientation="landscape" r:id="rId1"/>
  <headerFooter>
    <oddHeader>&amp;C- 12 -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xSplit="1" ySplit="4" topLeftCell="B5" activePane="bottomRight" state="frozen"/>
      <selection activeCell="S70" sqref="S70"/>
      <selection pane="topRight" activeCell="S70" sqref="S70"/>
      <selection pane="bottomLeft" activeCell="S70" sqref="S70"/>
      <selection pane="bottomRight"/>
    </sheetView>
  </sheetViews>
  <sheetFormatPr defaultRowHeight="12" x14ac:dyDescent="0.2"/>
  <cols>
    <col min="1" max="1" width="38.42578125" style="44" customWidth="1"/>
    <col min="2" max="2" width="8.42578125" style="35" customWidth="1"/>
    <col min="3" max="16" width="8.42578125" style="44" customWidth="1"/>
    <col min="17" max="17" width="8.42578125" style="37" customWidth="1"/>
    <col min="18" max="16384" width="9.140625" style="44"/>
  </cols>
  <sheetData>
    <row r="1" spans="1:17" ht="21" customHeight="1" x14ac:dyDescent="0.2">
      <c r="A1" s="1077" t="s">
        <v>551</v>
      </c>
    </row>
    <row r="2" spans="1:17" ht="23.25" customHeight="1" x14ac:dyDescent="0.2">
      <c r="A2" s="34" t="s">
        <v>152</v>
      </c>
    </row>
    <row r="3" spans="1:17" ht="11.25" customHeight="1" x14ac:dyDescent="0.2">
      <c r="A3" s="37"/>
      <c r="J3" s="373"/>
      <c r="M3" s="361"/>
      <c r="Q3" s="361" t="s">
        <v>106</v>
      </c>
    </row>
    <row r="4" spans="1:17" ht="21" customHeight="1" x14ac:dyDescent="0.2">
      <c r="A4" s="38"/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 t="s">
        <v>423</v>
      </c>
      <c r="P4" s="98" t="s">
        <v>142</v>
      </c>
      <c r="Q4" s="374" t="s">
        <v>151</v>
      </c>
    </row>
    <row r="5" spans="1:17" ht="29.25" customHeight="1" x14ac:dyDescent="0.2">
      <c r="A5" s="206" t="s">
        <v>153</v>
      </c>
      <c r="B5" s="375">
        <v>180244</v>
      </c>
      <c r="C5" s="375">
        <v>201259</v>
      </c>
      <c r="D5" s="375">
        <v>240831</v>
      </c>
      <c r="E5" s="375">
        <v>254326</v>
      </c>
      <c r="F5" s="375">
        <v>267951</v>
      </c>
      <c r="G5" s="375">
        <v>287164</v>
      </c>
      <c r="H5" s="375">
        <v>307187</v>
      </c>
      <c r="I5" s="375">
        <v>330896</v>
      </c>
      <c r="J5" s="375">
        <v>350457</v>
      </c>
      <c r="K5" s="375">
        <v>367417</v>
      </c>
      <c r="L5" s="375">
        <v>386956</v>
      </c>
      <c r="M5" s="375">
        <v>411463</v>
      </c>
      <c r="N5" s="376">
        <v>438178</v>
      </c>
      <c r="O5" s="376">
        <v>454380</v>
      </c>
      <c r="P5" s="376">
        <v>394301</v>
      </c>
      <c r="Q5" s="377">
        <v>411003</v>
      </c>
    </row>
    <row r="6" spans="1:17" s="380" customFormat="1" ht="20.25" customHeight="1" x14ac:dyDescent="0.2">
      <c r="A6" s="42" t="s">
        <v>154</v>
      </c>
      <c r="B6" s="378">
        <v>148766</v>
      </c>
      <c r="C6" s="378">
        <v>169522</v>
      </c>
      <c r="D6" s="378">
        <v>205400</v>
      </c>
      <c r="E6" s="378">
        <v>213707</v>
      </c>
      <c r="F6" s="378">
        <v>225396</v>
      </c>
      <c r="G6" s="378">
        <v>242647</v>
      </c>
      <c r="H6" s="378">
        <v>260349</v>
      </c>
      <c r="I6" s="378">
        <v>276507</v>
      </c>
      <c r="J6" s="378">
        <v>292343</v>
      </c>
      <c r="K6" s="378">
        <v>306206</v>
      </c>
      <c r="L6" s="378">
        <v>319809</v>
      </c>
      <c r="M6" s="378">
        <v>342146</v>
      </c>
      <c r="N6" s="378">
        <v>364500</v>
      </c>
      <c r="O6" s="378">
        <v>378047</v>
      </c>
      <c r="P6" s="378">
        <v>315109</v>
      </c>
      <c r="Q6" s="379">
        <v>328729</v>
      </c>
    </row>
    <row r="7" spans="1:17" s="380" customFormat="1" ht="20.25" customHeight="1" x14ac:dyDescent="0.2">
      <c r="A7" s="42" t="s">
        <v>155</v>
      </c>
      <c r="B7" s="378">
        <v>31478</v>
      </c>
      <c r="C7" s="378">
        <v>31737</v>
      </c>
      <c r="D7" s="378">
        <v>35431</v>
      </c>
      <c r="E7" s="378">
        <v>40619</v>
      </c>
      <c r="F7" s="378">
        <v>42555</v>
      </c>
      <c r="G7" s="378">
        <v>44517</v>
      </c>
      <c r="H7" s="378">
        <v>46838</v>
      </c>
      <c r="I7" s="378">
        <v>54388</v>
      </c>
      <c r="J7" s="378">
        <v>58114</v>
      </c>
      <c r="K7" s="378">
        <v>61211</v>
      </c>
      <c r="L7" s="378">
        <v>67147</v>
      </c>
      <c r="M7" s="378">
        <v>69317</v>
      </c>
      <c r="N7" s="378">
        <v>73678</v>
      </c>
      <c r="O7" s="378">
        <v>76333</v>
      </c>
      <c r="P7" s="378">
        <v>79193</v>
      </c>
      <c r="Q7" s="379">
        <v>82274</v>
      </c>
    </row>
    <row r="8" spans="1:17" s="383" customFormat="1" ht="20.25" customHeight="1" x14ac:dyDescent="0.2">
      <c r="A8" s="43" t="s">
        <v>156</v>
      </c>
      <c r="B8" s="381">
        <v>12969</v>
      </c>
      <c r="C8" s="381">
        <v>13075</v>
      </c>
      <c r="D8" s="381">
        <v>14598</v>
      </c>
      <c r="E8" s="381">
        <v>16735</v>
      </c>
      <c r="F8" s="381">
        <v>17533</v>
      </c>
      <c r="G8" s="381">
        <v>18341</v>
      </c>
      <c r="H8" s="381">
        <v>19297</v>
      </c>
      <c r="I8" s="381">
        <v>22408</v>
      </c>
      <c r="J8" s="381">
        <v>23943</v>
      </c>
      <c r="K8" s="381">
        <v>25219</v>
      </c>
      <c r="L8" s="381">
        <v>27665</v>
      </c>
      <c r="M8" s="381">
        <v>28515</v>
      </c>
      <c r="N8" s="381">
        <v>30311</v>
      </c>
      <c r="O8" s="381">
        <v>31352</v>
      </c>
      <c r="P8" s="381">
        <v>32526</v>
      </c>
      <c r="Q8" s="382">
        <v>33792</v>
      </c>
    </row>
    <row r="9" spans="1:17" s="383" customFormat="1" ht="20.25" customHeight="1" x14ac:dyDescent="0.2">
      <c r="A9" s="43" t="s">
        <v>157</v>
      </c>
      <c r="B9" s="381">
        <v>18510</v>
      </c>
      <c r="C9" s="381">
        <v>18662</v>
      </c>
      <c r="D9" s="381">
        <v>20834</v>
      </c>
      <c r="E9" s="381">
        <v>23884</v>
      </c>
      <c r="F9" s="381">
        <v>25022</v>
      </c>
      <c r="G9" s="381">
        <v>26176</v>
      </c>
      <c r="H9" s="381">
        <v>27541</v>
      </c>
      <c r="I9" s="381">
        <v>31980</v>
      </c>
      <c r="J9" s="381">
        <v>34171</v>
      </c>
      <c r="K9" s="381">
        <v>35992</v>
      </c>
      <c r="L9" s="381">
        <v>39483</v>
      </c>
      <c r="M9" s="381">
        <v>40802</v>
      </c>
      <c r="N9" s="381">
        <v>43367</v>
      </c>
      <c r="O9" s="381">
        <v>44981</v>
      </c>
      <c r="P9" s="381">
        <v>46667</v>
      </c>
      <c r="Q9" s="382">
        <v>48482</v>
      </c>
    </row>
    <row r="10" spans="1:17" ht="23.25" customHeight="1" x14ac:dyDescent="0.2">
      <c r="A10" s="206" t="s">
        <v>158</v>
      </c>
      <c r="B10" s="375">
        <v>51695</v>
      </c>
      <c r="C10" s="375">
        <v>61239</v>
      </c>
      <c r="D10" s="375">
        <v>67529</v>
      </c>
      <c r="E10" s="375">
        <v>74430</v>
      </c>
      <c r="F10" s="375">
        <v>74395</v>
      </c>
      <c r="G10" s="375">
        <v>77567</v>
      </c>
      <c r="H10" s="375">
        <v>79185</v>
      </c>
      <c r="I10" s="375">
        <v>77618</v>
      </c>
      <c r="J10" s="375">
        <v>73989</v>
      </c>
      <c r="K10" s="375">
        <v>71155</v>
      </c>
      <c r="L10" s="375">
        <v>74990</v>
      </c>
      <c r="M10" s="375">
        <v>79499</v>
      </c>
      <c r="N10" s="375">
        <v>90242</v>
      </c>
      <c r="O10" s="375">
        <v>97745</v>
      </c>
      <c r="P10" s="375">
        <v>76916</v>
      </c>
      <c r="Q10" s="384">
        <v>89517</v>
      </c>
    </row>
    <row r="11" spans="1:17" s="380" customFormat="1" ht="23.25" customHeight="1" x14ac:dyDescent="0.2">
      <c r="A11" s="42" t="s">
        <v>159</v>
      </c>
      <c r="B11" s="378">
        <v>35653</v>
      </c>
      <c r="C11" s="378">
        <v>48138</v>
      </c>
      <c r="D11" s="378">
        <v>56161</v>
      </c>
      <c r="E11" s="378">
        <v>55788</v>
      </c>
      <c r="F11" s="378">
        <v>56145</v>
      </c>
      <c r="G11" s="378">
        <v>59668</v>
      </c>
      <c r="H11" s="378">
        <v>60175</v>
      </c>
      <c r="I11" s="378">
        <v>59267</v>
      </c>
      <c r="J11" s="378">
        <v>55048</v>
      </c>
      <c r="K11" s="378">
        <v>51735</v>
      </c>
      <c r="L11" s="378">
        <v>55797</v>
      </c>
      <c r="M11" s="378">
        <v>60624</v>
      </c>
      <c r="N11" s="378">
        <v>68375</v>
      </c>
      <c r="O11" s="378">
        <v>71113</v>
      </c>
      <c r="P11" s="378">
        <v>58478</v>
      </c>
      <c r="Q11" s="379">
        <v>69859</v>
      </c>
    </row>
    <row r="12" spans="1:17" s="380" customFormat="1" ht="23.25" customHeight="1" x14ac:dyDescent="0.2">
      <c r="A12" s="42" t="s">
        <v>160</v>
      </c>
      <c r="B12" s="378">
        <v>16042</v>
      </c>
      <c r="C12" s="378">
        <v>13101</v>
      </c>
      <c r="D12" s="378">
        <v>11368</v>
      </c>
      <c r="E12" s="378">
        <v>18642</v>
      </c>
      <c r="F12" s="378">
        <v>18250</v>
      </c>
      <c r="G12" s="378">
        <v>17900</v>
      </c>
      <c r="H12" s="378">
        <v>19010</v>
      </c>
      <c r="I12" s="378">
        <v>18351</v>
      </c>
      <c r="J12" s="378">
        <v>18941</v>
      </c>
      <c r="K12" s="378">
        <v>19420</v>
      </c>
      <c r="L12" s="378">
        <v>19193</v>
      </c>
      <c r="M12" s="378">
        <v>18875</v>
      </c>
      <c r="N12" s="378">
        <v>21867</v>
      </c>
      <c r="O12" s="378">
        <v>26632</v>
      </c>
      <c r="P12" s="378">
        <v>18438</v>
      </c>
      <c r="Q12" s="379">
        <v>19658</v>
      </c>
    </row>
    <row r="13" spans="1:17" ht="27.75" customHeight="1" x14ac:dyDescent="0.2">
      <c r="A13" s="206" t="s">
        <v>161</v>
      </c>
      <c r="B13" s="375">
        <v>5300</v>
      </c>
      <c r="C13" s="375">
        <v>5078</v>
      </c>
      <c r="D13" s="375">
        <v>4518</v>
      </c>
      <c r="E13" s="375">
        <v>-5092</v>
      </c>
      <c r="F13" s="375">
        <v>9077</v>
      </c>
      <c r="G13" s="375">
        <v>1611</v>
      </c>
      <c r="H13" s="375">
        <v>6304</v>
      </c>
      <c r="I13" s="375">
        <v>4429</v>
      </c>
      <c r="J13" s="375">
        <v>3152</v>
      </c>
      <c r="K13" s="375">
        <v>2999</v>
      </c>
      <c r="L13" s="375">
        <v>2837</v>
      </c>
      <c r="M13" s="375">
        <v>4055</v>
      </c>
      <c r="N13" s="375">
        <v>3145</v>
      </c>
      <c r="O13" s="375">
        <v>905</v>
      </c>
      <c r="P13" s="375">
        <v>1305</v>
      </c>
      <c r="Q13" s="384">
        <v>-400</v>
      </c>
    </row>
    <row r="14" spans="1:17" ht="24" customHeight="1" x14ac:dyDescent="0.2">
      <c r="A14" s="206" t="s">
        <v>162</v>
      </c>
      <c r="B14" s="375">
        <v>130254</v>
      </c>
      <c r="C14" s="375">
        <v>142580</v>
      </c>
      <c r="D14" s="375">
        <v>145170</v>
      </c>
      <c r="E14" s="375">
        <v>139101</v>
      </c>
      <c r="F14" s="375">
        <v>157790</v>
      </c>
      <c r="G14" s="375">
        <v>173405</v>
      </c>
      <c r="H14" s="375">
        <v>188619</v>
      </c>
      <c r="I14" s="375">
        <v>180305</v>
      </c>
      <c r="J14" s="375">
        <v>191507</v>
      </c>
      <c r="K14" s="375">
        <v>196184</v>
      </c>
      <c r="L14" s="375">
        <v>192385</v>
      </c>
      <c r="M14" s="375">
        <v>194090</v>
      </c>
      <c r="N14" s="375">
        <v>197139</v>
      </c>
      <c r="O14" s="375">
        <v>191680</v>
      </c>
      <c r="P14" s="375">
        <v>128925</v>
      </c>
      <c r="Q14" s="384">
        <v>136731</v>
      </c>
    </row>
    <row r="15" spans="1:17" s="380" customFormat="1" ht="18" customHeight="1" x14ac:dyDescent="0.2">
      <c r="A15" s="111" t="s">
        <v>163</v>
      </c>
      <c r="B15" s="378">
        <v>74037</v>
      </c>
      <c r="C15" s="378">
        <v>69708</v>
      </c>
      <c r="D15" s="378">
        <v>67970</v>
      </c>
      <c r="E15" s="378">
        <v>61681</v>
      </c>
      <c r="F15" s="378">
        <v>69550</v>
      </c>
      <c r="G15" s="378">
        <v>73586</v>
      </c>
      <c r="H15" s="378">
        <v>79658</v>
      </c>
      <c r="I15" s="378">
        <v>88048</v>
      </c>
      <c r="J15" s="378">
        <v>94776</v>
      </c>
      <c r="K15" s="378">
        <v>93290</v>
      </c>
      <c r="L15" s="378">
        <v>84456</v>
      </c>
      <c r="M15" s="378">
        <v>80680</v>
      </c>
      <c r="N15" s="378">
        <v>80339</v>
      </c>
      <c r="O15" s="378">
        <v>78799</v>
      </c>
      <c r="P15" s="378">
        <v>70324</v>
      </c>
      <c r="Q15" s="379">
        <v>75286</v>
      </c>
    </row>
    <row r="16" spans="1:17" s="380" customFormat="1" ht="23.25" customHeight="1" x14ac:dyDescent="0.2">
      <c r="A16" s="42" t="s">
        <v>164</v>
      </c>
      <c r="B16" s="378">
        <v>56217</v>
      </c>
      <c r="C16" s="378">
        <v>72872</v>
      </c>
      <c r="D16" s="378">
        <v>77200</v>
      </c>
      <c r="E16" s="378">
        <v>77420</v>
      </c>
      <c r="F16" s="378">
        <v>88240</v>
      </c>
      <c r="G16" s="378">
        <v>99819</v>
      </c>
      <c r="H16" s="378">
        <v>108961</v>
      </c>
      <c r="I16" s="378">
        <v>92257</v>
      </c>
      <c r="J16" s="378">
        <v>96731</v>
      </c>
      <c r="K16" s="378">
        <v>102894</v>
      </c>
      <c r="L16" s="378">
        <v>107929</v>
      </c>
      <c r="M16" s="378">
        <v>113410</v>
      </c>
      <c r="N16" s="378">
        <v>116800</v>
      </c>
      <c r="O16" s="378">
        <v>112881</v>
      </c>
      <c r="P16" s="378">
        <v>58601</v>
      </c>
      <c r="Q16" s="379">
        <v>61445</v>
      </c>
    </row>
    <row r="17" spans="1:17" ht="23.25" customHeight="1" x14ac:dyDescent="0.2">
      <c r="A17" s="206" t="s">
        <v>165</v>
      </c>
      <c r="B17" s="375">
        <v>152931</v>
      </c>
      <c r="C17" s="375">
        <v>165910</v>
      </c>
      <c r="D17" s="375">
        <v>183113</v>
      </c>
      <c r="E17" s="375">
        <v>165579</v>
      </c>
      <c r="F17" s="375">
        <v>191609</v>
      </c>
      <c r="G17" s="375">
        <v>215234</v>
      </c>
      <c r="H17" s="375">
        <v>230401</v>
      </c>
      <c r="I17" s="375">
        <v>229219</v>
      </c>
      <c r="J17" s="375">
        <v>232464</v>
      </c>
      <c r="K17" s="375">
        <v>234243</v>
      </c>
      <c r="L17" s="375">
        <v>233622</v>
      </c>
      <c r="M17" s="375">
        <v>251066</v>
      </c>
      <c r="N17" s="375">
        <v>259978</v>
      </c>
      <c r="O17" s="375">
        <v>267408</v>
      </c>
      <c r="P17" s="375">
        <v>209228</v>
      </c>
      <c r="Q17" s="384">
        <v>220588</v>
      </c>
    </row>
    <row r="18" spans="1:17" s="380" customFormat="1" ht="23.25" customHeight="1" x14ac:dyDescent="0.2">
      <c r="A18" s="111" t="s">
        <v>166</v>
      </c>
      <c r="B18" s="378">
        <v>108569</v>
      </c>
      <c r="C18" s="378">
        <v>113647</v>
      </c>
      <c r="D18" s="378">
        <v>124567</v>
      </c>
      <c r="E18" s="378">
        <v>111154</v>
      </c>
      <c r="F18" s="378">
        <v>127839</v>
      </c>
      <c r="G18" s="378">
        <v>141171</v>
      </c>
      <c r="H18" s="378">
        <v>153471</v>
      </c>
      <c r="I18" s="378">
        <v>157673</v>
      </c>
      <c r="J18" s="378">
        <v>164170</v>
      </c>
      <c r="K18" s="378">
        <v>158688</v>
      </c>
      <c r="L18" s="378">
        <v>156650</v>
      </c>
      <c r="M18" s="378">
        <v>171780</v>
      </c>
      <c r="N18" s="378">
        <v>182900</v>
      </c>
      <c r="O18" s="378">
        <v>188361</v>
      </c>
      <c r="P18" s="378">
        <v>154380</v>
      </c>
      <c r="Q18" s="379">
        <v>167939</v>
      </c>
    </row>
    <row r="19" spans="1:17" s="91" customFormat="1" ht="19.5" customHeight="1" x14ac:dyDescent="0.2">
      <c r="A19" s="385" t="s">
        <v>167</v>
      </c>
      <c r="B19" s="386">
        <v>5675</v>
      </c>
      <c r="C19" s="386">
        <v>2515</v>
      </c>
      <c r="D19" s="386">
        <v>600</v>
      </c>
      <c r="E19" s="386">
        <v>3400</v>
      </c>
      <c r="F19" s="386">
        <v>0</v>
      </c>
      <c r="G19" s="386">
        <v>0</v>
      </c>
      <c r="H19" s="386">
        <v>0</v>
      </c>
      <c r="I19" s="386">
        <v>2630</v>
      </c>
      <c r="J19" s="386">
        <v>2013</v>
      </c>
      <c r="K19" s="386">
        <v>0</v>
      </c>
      <c r="L19" s="386">
        <v>1498</v>
      </c>
      <c r="M19" s="386">
        <v>900</v>
      </c>
      <c r="N19" s="386">
        <v>25</v>
      </c>
      <c r="O19" s="386">
        <v>412</v>
      </c>
      <c r="P19" s="386">
        <v>367</v>
      </c>
      <c r="Q19" s="387">
        <v>422</v>
      </c>
    </row>
    <row r="20" spans="1:17" s="380" customFormat="1" ht="21" customHeight="1" x14ac:dyDescent="0.2">
      <c r="A20" s="42" t="s">
        <v>164</v>
      </c>
      <c r="B20" s="378">
        <v>44362</v>
      </c>
      <c r="C20" s="378">
        <v>52263</v>
      </c>
      <c r="D20" s="378">
        <v>58546</v>
      </c>
      <c r="E20" s="378">
        <v>54425</v>
      </c>
      <c r="F20" s="378">
        <v>63770</v>
      </c>
      <c r="G20" s="378">
        <v>74063</v>
      </c>
      <c r="H20" s="378">
        <v>76930</v>
      </c>
      <c r="I20" s="378">
        <v>71546</v>
      </c>
      <c r="J20" s="378">
        <v>68294</v>
      </c>
      <c r="K20" s="378">
        <v>75555</v>
      </c>
      <c r="L20" s="378">
        <v>76972</v>
      </c>
      <c r="M20" s="378">
        <v>79286</v>
      </c>
      <c r="N20" s="378">
        <v>77078</v>
      </c>
      <c r="O20" s="378">
        <v>79047</v>
      </c>
      <c r="P20" s="378">
        <v>54848</v>
      </c>
      <c r="Q20" s="379">
        <v>52650</v>
      </c>
    </row>
    <row r="21" spans="1:17" s="380" customFormat="1" ht="21" customHeight="1" x14ac:dyDescent="0.2">
      <c r="A21" s="206" t="s">
        <v>168</v>
      </c>
      <c r="B21" s="375">
        <v>8307</v>
      </c>
      <c r="C21" s="375">
        <v>10965</v>
      </c>
      <c r="D21" s="375">
        <v>9319</v>
      </c>
      <c r="E21" s="375">
        <v>-5430</v>
      </c>
      <c r="F21" s="375">
        <v>-9648</v>
      </c>
      <c r="G21" s="375">
        <v>6134</v>
      </c>
      <c r="H21" s="375">
        <v>-250</v>
      </c>
      <c r="I21" s="375">
        <v>8367</v>
      </c>
      <c r="J21" s="375">
        <v>5421</v>
      </c>
      <c r="K21" s="375">
        <v>6381</v>
      </c>
      <c r="L21" s="375">
        <v>11219</v>
      </c>
      <c r="M21" s="375">
        <v>19160</v>
      </c>
      <c r="N21" s="375">
        <v>12529</v>
      </c>
      <c r="O21" s="375">
        <v>20952</v>
      </c>
      <c r="P21" s="375">
        <v>37473</v>
      </c>
      <c r="Q21" s="384">
        <v>47430</v>
      </c>
    </row>
    <row r="22" spans="1:17" ht="9" customHeight="1" x14ac:dyDescent="0.2">
      <c r="A22" s="43"/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/>
      <c r="O22" s="390"/>
      <c r="P22" s="390"/>
      <c r="Q22" s="391"/>
    </row>
    <row r="23" spans="1:17" ht="27" customHeight="1" x14ac:dyDescent="0.15">
      <c r="A23" s="392" t="s">
        <v>169</v>
      </c>
      <c r="B23" s="393">
        <v>222870</v>
      </c>
      <c r="C23" s="394">
        <v>255211</v>
      </c>
      <c r="D23" s="394">
        <v>284254</v>
      </c>
      <c r="E23" s="394">
        <v>291756</v>
      </c>
      <c r="F23" s="394">
        <v>307957</v>
      </c>
      <c r="G23" s="394">
        <v>330647</v>
      </c>
      <c r="H23" s="394">
        <v>350644</v>
      </c>
      <c r="I23" s="394">
        <v>372397</v>
      </c>
      <c r="J23" s="394">
        <v>392062</v>
      </c>
      <c r="K23" s="394">
        <v>409893</v>
      </c>
      <c r="L23" s="394">
        <v>434765</v>
      </c>
      <c r="M23" s="394">
        <v>457201</v>
      </c>
      <c r="N23" s="394">
        <v>481256</v>
      </c>
      <c r="O23" s="394">
        <v>498254</v>
      </c>
      <c r="P23" s="394">
        <v>429692</v>
      </c>
      <c r="Q23" s="395">
        <v>463692</v>
      </c>
    </row>
    <row r="24" spans="1:17" ht="16.5" customHeight="1" x14ac:dyDescent="0.2">
      <c r="A24" s="32" t="s">
        <v>30</v>
      </c>
      <c r="B24" s="375"/>
      <c r="C24" s="396"/>
      <c r="D24" s="396"/>
      <c r="I24" s="37"/>
      <c r="J24" s="37"/>
      <c r="K24" s="37"/>
      <c r="L24" s="37"/>
      <c r="M24" s="37"/>
      <c r="N24" s="37"/>
      <c r="O24" s="37"/>
      <c r="P24" s="37"/>
    </row>
    <row r="25" spans="1:17" ht="17.25" customHeight="1" x14ac:dyDescent="0.2">
      <c r="A25" s="32" t="s">
        <v>424</v>
      </c>
      <c r="B25" s="397"/>
      <c r="C25" s="398"/>
      <c r="D25" s="398"/>
      <c r="I25" s="399"/>
      <c r="J25" s="399"/>
      <c r="K25" s="399"/>
      <c r="L25" s="399"/>
      <c r="M25" s="399"/>
      <c r="N25" s="399"/>
      <c r="O25" s="399"/>
      <c r="P25" s="399"/>
      <c r="Q25" s="399"/>
    </row>
    <row r="26" spans="1:17" ht="17.25" customHeight="1" x14ac:dyDescent="0.2">
      <c r="A26" s="32" t="s">
        <v>170</v>
      </c>
      <c r="B26" s="397"/>
      <c r="C26" s="398"/>
      <c r="D26" s="39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7" ht="17.25" customHeight="1" x14ac:dyDescent="0.2">
      <c r="A27" s="45"/>
      <c r="B27" s="397"/>
      <c r="C27" s="398"/>
      <c r="D27" s="398"/>
      <c r="I27" s="37"/>
      <c r="J27" s="37"/>
      <c r="K27" s="37"/>
      <c r="L27" s="37"/>
      <c r="M27" s="37"/>
      <c r="N27" s="37"/>
      <c r="O27" s="37"/>
      <c r="P27" s="37"/>
    </row>
  </sheetData>
  <hyperlinks>
    <hyperlink ref="A1" location="'Contents(NA)'!A1" display="Back to Table of contents"/>
  </hyperlinks>
  <pageMargins left="0.35433070866141703" right="0.196850393700787" top="0.75" bottom="0.23622047244094499" header="0.56999999999999995" footer="0.511811023622047"/>
  <pageSetup paperSize="9" orientation="landscape" horizontalDpi="1200" verticalDpi="1200" r:id="rId1"/>
  <headerFooter alignWithMargins="0">
    <oddHeader>&amp;C- &amp;P+14 -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1" ySplit="2" topLeftCell="B3" activePane="bottomRight" state="frozen"/>
      <selection activeCell="S70" sqref="S70"/>
      <selection pane="topRight" activeCell="S70" sqref="S70"/>
      <selection pane="bottomLeft" activeCell="S70" sqref="S70"/>
      <selection pane="bottomRight"/>
    </sheetView>
  </sheetViews>
  <sheetFormatPr defaultRowHeight="12" x14ac:dyDescent="0.2"/>
  <cols>
    <col min="1" max="1" width="38.42578125" style="44" customWidth="1"/>
    <col min="2" max="2" width="8.42578125" style="35" customWidth="1"/>
    <col min="3" max="16" width="8.42578125" style="44" customWidth="1"/>
    <col min="17" max="17" width="8.42578125" style="37" customWidth="1"/>
    <col min="18" max="16384" width="9.140625" style="44"/>
  </cols>
  <sheetData>
    <row r="1" spans="1:17" ht="21" customHeight="1" x14ac:dyDescent="0.2">
      <c r="A1" s="1077" t="s">
        <v>551</v>
      </c>
    </row>
    <row r="2" spans="1:17" ht="23.25" customHeight="1" x14ac:dyDescent="0.2">
      <c r="A2" s="34" t="s">
        <v>171</v>
      </c>
      <c r="B2" s="291"/>
      <c r="C2" s="400"/>
      <c r="D2" s="400"/>
      <c r="I2" s="37"/>
      <c r="J2" s="37"/>
      <c r="K2" s="37"/>
      <c r="L2" s="37"/>
      <c r="M2" s="37"/>
      <c r="N2" s="37"/>
      <c r="O2" s="37"/>
      <c r="P2" s="37"/>
    </row>
    <row r="3" spans="1:17" ht="12" customHeight="1" x14ac:dyDescent="0.2">
      <c r="A3" s="37"/>
      <c r="B3" s="291"/>
      <c r="C3" s="400"/>
      <c r="D3" s="400"/>
      <c r="I3" s="37"/>
      <c r="J3" s="37"/>
      <c r="K3" s="37"/>
      <c r="L3" s="37"/>
      <c r="M3" s="37"/>
      <c r="N3" s="37"/>
      <c r="O3" s="37"/>
      <c r="P3" s="37"/>
    </row>
    <row r="4" spans="1:17" ht="24" customHeight="1" x14ac:dyDescent="0.2">
      <c r="A4" s="38"/>
      <c r="B4" s="98">
        <v>2007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  <c r="M4" s="98">
        <v>2018</v>
      </c>
      <c r="N4" s="98" t="s">
        <v>104</v>
      </c>
      <c r="O4" s="98" t="s">
        <v>142</v>
      </c>
      <c r="P4" s="374" t="s">
        <v>151</v>
      </c>
    </row>
    <row r="5" spans="1:17" ht="0.75" hidden="1" customHeight="1" x14ac:dyDescent="0.2">
      <c r="A5" s="39"/>
      <c r="B5" s="401"/>
      <c r="C5" s="402"/>
      <c r="D5" s="40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03"/>
    </row>
    <row r="6" spans="1:17" ht="32.25" customHeight="1" x14ac:dyDescent="0.2">
      <c r="A6" s="206" t="s">
        <v>153</v>
      </c>
      <c r="B6" s="404">
        <v>3.2</v>
      </c>
      <c r="C6" s="404">
        <v>5.6</v>
      </c>
      <c r="D6" s="404">
        <v>2.6</v>
      </c>
      <c r="E6" s="404">
        <v>2.6</v>
      </c>
      <c r="F6" s="404">
        <v>2.5</v>
      </c>
      <c r="G6" s="404">
        <v>2.7</v>
      </c>
      <c r="H6" s="404">
        <v>2.5</v>
      </c>
      <c r="I6" s="404">
        <v>2.9</v>
      </c>
      <c r="J6" s="404">
        <v>2.9</v>
      </c>
      <c r="K6" s="404">
        <v>2.9</v>
      </c>
      <c r="L6" s="404">
        <v>2.9</v>
      </c>
      <c r="M6" s="404">
        <v>3.4</v>
      </c>
      <c r="N6" s="404">
        <v>3</v>
      </c>
      <c r="O6" s="405">
        <v>-15.7</v>
      </c>
      <c r="P6" s="1025">
        <v>1.4</v>
      </c>
    </row>
    <row r="7" spans="1:17" s="380" customFormat="1" ht="22.5" customHeight="1" x14ac:dyDescent="0.2">
      <c r="A7" s="42" t="s">
        <v>154</v>
      </c>
      <c r="B7" s="406">
        <v>4.5</v>
      </c>
      <c r="C7" s="406">
        <v>6.7</v>
      </c>
      <c r="D7" s="406">
        <v>2.1</v>
      </c>
      <c r="E7" s="406">
        <v>2.6</v>
      </c>
      <c r="F7" s="406">
        <v>2.5</v>
      </c>
      <c r="G7" s="406">
        <v>2.7</v>
      </c>
      <c r="H7" s="406">
        <v>2.6</v>
      </c>
      <c r="I7" s="406">
        <v>2.6</v>
      </c>
      <c r="J7" s="406">
        <v>2.9</v>
      </c>
      <c r="K7" s="406">
        <v>3</v>
      </c>
      <c r="L7" s="406">
        <v>3.2</v>
      </c>
      <c r="M7" s="406">
        <v>3.2</v>
      </c>
      <c r="N7" s="406">
        <v>3.2</v>
      </c>
      <c r="O7" s="407">
        <v>-18.7</v>
      </c>
      <c r="P7" s="1026">
        <v>1.3</v>
      </c>
      <c r="Q7" s="409"/>
    </row>
    <row r="8" spans="1:17" s="380" customFormat="1" ht="22.5" customHeight="1" x14ac:dyDescent="0.2">
      <c r="A8" s="42" t="s">
        <v>155</v>
      </c>
      <c r="B8" s="410">
        <v>-2.9</v>
      </c>
      <c r="C8" s="410">
        <v>-0.4</v>
      </c>
      <c r="D8" s="406">
        <v>5.3</v>
      </c>
      <c r="E8" s="406">
        <v>2.6</v>
      </c>
      <c r="F8" s="406">
        <v>2.6</v>
      </c>
      <c r="G8" s="406">
        <v>2.8</v>
      </c>
      <c r="H8" s="406">
        <v>1.8</v>
      </c>
      <c r="I8" s="406">
        <v>4.5999999999999996</v>
      </c>
      <c r="J8" s="406">
        <v>3.1</v>
      </c>
      <c r="K8" s="406">
        <v>2.9</v>
      </c>
      <c r="L8" s="406">
        <v>1.6</v>
      </c>
      <c r="M8" s="406">
        <v>4.2</v>
      </c>
      <c r="N8" s="406">
        <v>2</v>
      </c>
      <c r="O8" s="407">
        <v>-1.2</v>
      </c>
      <c r="P8" s="1026">
        <v>1.8</v>
      </c>
      <c r="Q8" s="409"/>
    </row>
    <row r="9" spans="1:17" s="380" customFormat="1" ht="22.5" customHeight="1" x14ac:dyDescent="0.2">
      <c r="A9" s="43" t="s">
        <v>172</v>
      </c>
      <c r="B9" s="411">
        <v>-0.5</v>
      </c>
      <c r="C9" s="411">
        <v>-0.4</v>
      </c>
      <c r="D9" s="412">
        <v>5.4</v>
      </c>
      <c r="E9" s="412">
        <v>2.6</v>
      </c>
      <c r="F9" s="412">
        <v>2.5</v>
      </c>
      <c r="G9" s="412">
        <v>3</v>
      </c>
      <c r="H9" s="412">
        <v>1.6</v>
      </c>
      <c r="I9" s="412">
        <v>4.5999999999999996</v>
      </c>
      <c r="J9" s="412">
        <v>3.7</v>
      </c>
      <c r="K9" s="412">
        <v>2.6</v>
      </c>
      <c r="L9" s="412">
        <v>1.5</v>
      </c>
      <c r="M9" s="412">
        <v>5.6</v>
      </c>
      <c r="N9" s="412">
        <v>1.7</v>
      </c>
      <c r="O9" s="413">
        <v>-1.7</v>
      </c>
      <c r="P9" s="1027">
        <v>1.8</v>
      </c>
      <c r="Q9" s="409"/>
    </row>
    <row r="10" spans="1:17" s="380" customFormat="1" ht="22.5" customHeight="1" x14ac:dyDescent="0.2">
      <c r="A10" s="43" t="s">
        <v>173</v>
      </c>
      <c r="B10" s="411">
        <v>-4.5</v>
      </c>
      <c r="C10" s="411">
        <v>-0.5</v>
      </c>
      <c r="D10" s="412">
        <v>5.3</v>
      </c>
      <c r="E10" s="412">
        <v>2.6</v>
      </c>
      <c r="F10" s="412">
        <v>2.6</v>
      </c>
      <c r="G10" s="412">
        <v>2.6</v>
      </c>
      <c r="H10" s="412">
        <v>1.9</v>
      </c>
      <c r="I10" s="412">
        <v>4.5</v>
      </c>
      <c r="J10" s="412">
        <v>2.6</v>
      </c>
      <c r="K10" s="412">
        <v>3</v>
      </c>
      <c r="L10" s="412">
        <v>1.6</v>
      </c>
      <c r="M10" s="412">
        <v>3.3</v>
      </c>
      <c r="N10" s="412">
        <v>2.2000000000000002</v>
      </c>
      <c r="O10" s="413">
        <v>-0.8</v>
      </c>
      <c r="P10" s="1027">
        <v>1.8</v>
      </c>
      <c r="Q10" s="409"/>
    </row>
    <row r="11" spans="1:17" ht="34.5" customHeight="1" x14ac:dyDescent="0.2">
      <c r="A11" s="206" t="s">
        <v>158</v>
      </c>
      <c r="B11" s="404">
        <v>5.9</v>
      </c>
      <c r="C11" s="404">
        <v>1.3</v>
      </c>
      <c r="D11" s="404">
        <v>8.9</v>
      </c>
      <c r="E11" s="414">
        <v>-0.7</v>
      </c>
      <c r="F11" s="404">
        <v>1.4</v>
      </c>
      <c r="G11" s="414">
        <v>-0.8</v>
      </c>
      <c r="H11" s="414">
        <v>-3.3</v>
      </c>
      <c r="I11" s="414">
        <v>-6</v>
      </c>
      <c r="J11" s="414">
        <v>-5.4</v>
      </c>
      <c r="K11" s="404">
        <v>3.7</v>
      </c>
      <c r="L11" s="404">
        <v>4.7</v>
      </c>
      <c r="M11" s="404">
        <v>10.9</v>
      </c>
      <c r="N11" s="404">
        <v>6.2</v>
      </c>
      <c r="O11" s="405">
        <v>-26.2</v>
      </c>
      <c r="P11" s="1025">
        <v>11.3</v>
      </c>
    </row>
    <row r="12" spans="1:17" s="380" customFormat="1" ht="21.75" customHeight="1" x14ac:dyDescent="0.2">
      <c r="A12" s="42" t="s">
        <v>159</v>
      </c>
      <c r="B12" s="406">
        <v>20.6</v>
      </c>
      <c r="C12" s="406">
        <v>7.2</v>
      </c>
      <c r="D12" s="410">
        <v>-1.3</v>
      </c>
      <c r="E12" s="410">
        <v>0</v>
      </c>
      <c r="F12" s="406">
        <v>3.4</v>
      </c>
      <c r="G12" s="410">
        <v>-1.9</v>
      </c>
      <c r="H12" s="410">
        <v>-2.8</v>
      </c>
      <c r="I12" s="410">
        <v>-8.4</v>
      </c>
      <c r="J12" s="410">
        <v>-7.6</v>
      </c>
      <c r="K12" s="406">
        <v>6.1</v>
      </c>
      <c r="L12" s="406">
        <v>7.3</v>
      </c>
      <c r="M12" s="415">
        <v>10.4</v>
      </c>
      <c r="N12" s="415">
        <v>2</v>
      </c>
      <c r="O12" s="407">
        <v>-23.2</v>
      </c>
      <c r="P12" s="1028">
        <v>14.1</v>
      </c>
      <c r="Q12" s="409"/>
    </row>
    <row r="13" spans="1:17" s="380" customFormat="1" ht="21.75" customHeight="1" x14ac:dyDescent="0.2">
      <c r="A13" s="42" t="s">
        <v>160</v>
      </c>
      <c r="B13" s="410">
        <v>-26.6</v>
      </c>
      <c r="C13" s="410">
        <v>-20.2</v>
      </c>
      <c r="D13" s="406">
        <v>59.5</v>
      </c>
      <c r="E13" s="410">
        <v>-2.8</v>
      </c>
      <c r="F13" s="410">
        <v>-4.7</v>
      </c>
      <c r="G13" s="406">
        <v>2.9</v>
      </c>
      <c r="H13" s="410">
        <v>-4.9000000000000004</v>
      </c>
      <c r="I13" s="406">
        <v>1.8</v>
      </c>
      <c r="J13" s="406">
        <v>1</v>
      </c>
      <c r="K13" s="410">
        <v>-2.8</v>
      </c>
      <c r="L13" s="410">
        <v>-2.9</v>
      </c>
      <c r="M13" s="406">
        <v>12.7</v>
      </c>
      <c r="N13" s="406">
        <v>19.5</v>
      </c>
      <c r="O13" s="407">
        <v>-34.1</v>
      </c>
      <c r="P13" s="1026">
        <v>2.4</v>
      </c>
      <c r="Q13" s="409"/>
    </row>
    <row r="14" spans="1:17" ht="31.5" customHeight="1" x14ac:dyDescent="0.2">
      <c r="A14" s="206" t="s">
        <v>162</v>
      </c>
      <c r="B14" s="404">
        <v>1.5</v>
      </c>
      <c r="C14" s="404">
        <v>3</v>
      </c>
      <c r="D14" s="414">
        <v>-1.7</v>
      </c>
      <c r="E14" s="404">
        <v>14.1</v>
      </c>
      <c r="F14" s="404">
        <v>5.2</v>
      </c>
      <c r="G14" s="404">
        <v>3.6</v>
      </c>
      <c r="H14" s="414">
        <v>-5.9</v>
      </c>
      <c r="I14" s="404">
        <v>6.3</v>
      </c>
      <c r="J14" s="414">
        <v>1.8</v>
      </c>
      <c r="K14" s="414">
        <v>-3.5</v>
      </c>
      <c r="L14" s="414">
        <v>-1</v>
      </c>
      <c r="M14" s="405">
        <v>2.7</v>
      </c>
      <c r="N14" s="416">
        <v>-4.2</v>
      </c>
      <c r="O14" s="416">
        <v>-38</v>
      </c>
      <c r="P14" s="1025">
        <v>3.8</v>
      </c>
    </row>
    <row r="15" spans="1:17" s="380" customFormat="1" ht="20.25" customHeight="1" x14ac:dyDescent="0.2">
      <c r="A15" s="111" t="s">
        <v>166</v>
      </c>
      <c r="B15" s="410">
        <v>-10.8</v>
      </c>
      <c r="C15" s="410">
        <v>-0.6</v>
      </c>
      <c r="D15" s="410">
        <v>-9.3000000000000007</v>
      </c>
      <c r="E15" s="406">
        <v>16.600000000000001</v>
      </c>
      <c r="F15" s="406">
        <v>2</v>
      </c>
      <c r="G15" s="406">
        <v>0.9</v>
      </c>
      <c r="H15" s="406">
        <v>4.5999999999999996</v>
      </c>
      <c r="I15" s="406">
        <v>12.1</v>
      </c>
      <c r="J15" s="410">
        <v>-2.7</v>
      </c>
      <c r="K15" s="410">
        <v>-10.5</v>
      </c>
      <c r="L15" s="410">
        <v>-5.2</v>
      </c>
      <c r="M15" s="406">
        <v>0.4</v>
      </c>
      <c r="N15" s="417">
        <v>-5.2</v>
      </c>
      <c r="O15" s="407">
        <v>-23.1</v>
      </c>
      <c r="P15" s="1026">
        <v>3.5</v>
      </c>
      <c r="Q15" s="409"/>
    </row>
    <row r="16" spans="1:17" s="380" customFormat="1" ht="20.25" customHeight="1" x14ac:dyDescent="0.2">
      <c r="A16" s="111" t="s">
        <v>174</v>
      </c>
      <c r="B16" s="406">
        <v>17.7</v>
      </c>
      <c r="C16" s="406">
        <v>6.5</v>
      </c>
      <c r="D16" s="406">
        <v>5</v>
      </c>
      <c r="E16" s="406">
        <v>12</v>
      </c>
      <c r="F16" s="406">
        <v>7.8</v>
      </c>
      <c r="G16" s="406">
        <v>5.6</v>
      </c>
      <c r="H16" s="410">
        <v>-13.6</v>
      </c>
      <c r="I16" s="406">
        <v>0.8</v>
      </c>
      <c r="J16" s="406">
        <v>6.3</v>
      </c>
      <c r="K16" s="406">
        <v>2.9</v>
      </c>
      <c r="L16" s="410">
        <v>2.2999999999999998</v>
      </c>
      <c r="M16" s="406">
        <v>4.4000000000000004</v>
      </c>
      <c r="N16" s="417">
        <v>-3.5</v>
      </c>
      <c r="O16" s="407">
        <v>-48.4</v>
      </c>
      <c r="P16" s="1026">
        <v>4.3</v>
      </c>
      <c r="Q16" s="409"/>
    </row>
    <row r="17" spans="1:17" ht="33.75" customHeight="1" x14ac:dyDescent="0.2">
      <c r="A17" s="206" t="s">
        <v>165</v>
      </c>
      <c r="B17" s="404">
        <v>2.7</v>
      </c>
      <c r="C17" s="404">
        <v>1.4</v>
      </c>
      <c r="D17" s="414">
        <v>-10.9</v>
      </c>
      <c r="E17" s="404">
        <v>9.1999999999999993</v>
      </c>
      <c r="F17" s="404">
        <v>6.2</v>
      </c>
      <c r="G17" s="404">
        <v>1.4</v>
      </c>
      <c r="H17" s="414">
        <v>-0.5</v>
      </c>
      <c r="I17" s="404">
        <v>3.6</v>
      </c>
      <c r="J17" s="404">
        <v>8.5</v>
      </c>
      <c r="K17" s="414">
        <v>2.6</v>
      </c>
      <c r="L17" s="404">
        <v>2.2000000000000002</v>
      </c>
      <c r="M17" s="405">
        <v>-0.2</v>
      </c>
      <c r="N17" s="405">
        <v>2.1</v>
      </c>
      <c r="O17" s="416">
        <v>-28.9</v>
      </c>
      <c r="P17" s="1025">
        <v>2</v>
      </c>
    </row>
    <row r="18" spans="1:17" s="380" customFormat="1" ht="24.75" customHeight="1" x14ac:dyDescent="0.2">
      <c r="A18" s="111" t="s">
        <v>166</v>
      </c>
      <c r="B18" s="410">
        <v>-0.7</v>
      </c>
      <c r="C18" s="410">
        <v>-0.4</v>
      </c>
      <c r="D18" s="410">
        <v>-8.9</v>
      </c>
      <c r="E18" s="406">
        <v>7.1</v>
      </c>
      <c r="F18" s="406">
        <v>4.0999999999999996</v>
      </c>
      <c r="G18" s="406">
        <v>2.5</v>
      </c>
      <c r="H18" s="406">
        <v>4.7</v>
      </c>
      <c r="I18" s="406">
        <v>8</v>
      </c>
      <c r="J18" s="406">
        <v>8.4</v>
      </c>
      <c r="K18" s="406">
        <v>4</v>
      </c>
      <c r="L18" s="406">
        <v>2</v>
      </c>
      <c r="M18" s="406">
        <v>1.3</v>
      </c>
      <c r="N18" s="406">
        <v>3.5</v>
      </c>
      <c r="O18" s="407">
        <v>-25.5</v>
      </c>
      <c r="P18" s="1026">
        <v>5</v>
      </c>
      <c r="Q18" s="409"/>
    </row>
    <row r="19" spans="1:17" s="380" customFormat="1" ht="24.75" customHeight="1" x14ac:dyDescent="0.2">
      <c r="A19" s="111" t="s">
        <v>174</v>
      </c>
      <c r="B19" s="406">
        <v>10.9</v>
      </c>
      <c r="C19" s="406">
        <v>5.2</v>
      </c>
      <c r="D19" s="410">
        <v>-15.1</v>
      </c>
      <c r="E19" s="406">
        <v>13.6</v>
      </c>
      <c r="F19" s="406">
        <v>10.5</v>
      </c>
      <c r="G19" s="410">
        <v>-0.7</v>
      </c>
      <c r="H19" s="410">
        <v>-11</v>
      </c>
      <c r="I19" s="410">
        <v>-6.2</v>
      </c>
      <c r="J19" s="406">
        <v>8.8000000000000007</v>
      </c>
      <c r="K19" s="410">
        <v>-0.4</v>
      </c>
      <c r="L19" s="406">
        <v>2.5</v>
      </c>
      <c r="M19" s="418">
        <v>-3.5</v>
      </c>
      <c r="N19" s="418">
        <v>-1.2</v>
      </c>
      <c r="O19" s="417">
        <v>-37</v>
      </c>
      <c r="P19" s="408">
        <v>-6.6</v>
      </c>
      <c r="Q19" s="409"/>
    </row>
    <row r="20" spans="1:17" ht="14.25" customHeight="1" x14ac:dyDescent="0.2">
      <c r="A20" s="419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1"/>
      <c r="O20" s="421"/>
      <c r="P20" s="422"/>
    </row>
    <row r="21" spans="1:17" s="380" customFormat="1" ht="18.75" customHeight="1" x14ac:dyDescent="0.2">
      <c r="A21" s="32"/>
      <c r="B21" s="85"/>
      <c r="I21" s="409"/>
      <c r="J21" s="409"/>
      <c r="K21" s="409"/>
      <c r="L21" s="409"/>
      <c r="M21" s="409"/>
      <c r="N21" s="409"/>
      <c r="O21" s="409"/>
      <c r="P21" s="409"/>
      <c r="Q21" s="409"/>
    </row>
    <row r="22" spans="1:17" s="380" customFormat="1" ht="18.75" customHeight="1" x14ac:dyDescent="0.2">
      <c r="A22" s="32" t="s">
        <v>30</v>
      </c>
      <c r="B22" s="85"/>
      <c r="I22" s="409"/>
      <c r="J22" s="409"/>
      <c r="K22" s="409"/>
      <c r="L22" s="409"/>
      <c r="M22" s="409"/>
      <c r="N22" s="409"/>
      <c r="O22" s="409"/>
      <c r="P22" s="409"/>
      <c r="Q22" s="409"/>
    </row>
    <row r="23" spans="1:17" s="380" customFormat="1" ht="18.75" customHeight="1" x14ac:dyDescent="0.2">
      <c r="A23" s="45"/>
      <c r="B23" s="85"/>
      <c r="I23" s="409"/>
      <c r="J23" s="409"/>
      <c r="K23" s="409"/>
      <c r="L23" s="409"/>
      <c r="M23" s="409"/>
      <c r="N23" s="409"/>
      <c r="O23" s="409"/>
      <c r="P23" s="409"/>
      <c r="Q23" s="409"/>
    </row>
  </sheetData>
  <hyperlinks>
    <hyperlink ref="A1" location="'Contents(NA)'!A1" display="Back to Table of contents"/>
  </hyperlinks>
  <pageMargins left="0.35433070866141703" right="0.196850393700787" top="0.75" bottom="0.23622047244094499" header="0.56999999999999995" footer="0.511811023622047"/>
  <pageSetup paperSize="9" orientation="landscape" horizontalDpi="1200" verticalDpi="1200" r:id="rId1"/>
  <headerFooter alignWithMargins="0">
    <oddHeader>&amp;C- &amp;P+14 -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pane xSplit="1" ySplit="2" topLeftCell="B3" activePane="bottomRight" state="frozen"/>
      <selection activeCell="S70" sqref="S70"/>
      <selection pane="topRight" activeCell="S70" sqref="S70"/>
      <selection pane="bottomLeft" activeCell="S70" sqref="S70"/>
      <selection pane="bottomRight"/>
    </sheetView>
  </sheetViews>
  <sheetFormatPr defaultRowHeight="12" x14ac:dyDescent="0.2"/>
  <cols>
    <col min="1" max="1" width="38.42578125" style="44" customWidth="1"/>
    <col min="2" max="2" width="8.42578125" style="35" customWidth="1"/>
    <col min="3" max="16" width="8.42578125" style="44" customWidth="1"/>
    <col min="17" max="17" width="8.42578125" style="37" customWidth="1"/>
    <col min="18" max="16384" width="9.140625" style="44"/>
  </cols>
  <sheetData>
    <row r="1" spans="1:17" ht="21" customHeight="1" x14ac:dyDescent="0.2">
      <c r="A1" s="1077" t="s">
        <v>551</v>
      </c>
    </row>
    <row r="2" spans="1:17" ht="21.75" customHeight="1" x14ac:dyDescent="0.2">
      <c r="A2" s="270" t="s">
        <v>175</v>
      </c>
      <c r="I2" s="37"/>
      <c r="J2" s="37"/>
      <c r="K2" s="37"/>
      <c r="L2" s="37"/>
      <c r="M2" s="37"/>
      <c r="N2" s="37"/>
      <c r="O2" s="37"/>
      <c r="P2" s="37"/>
    </row>
    <row r="3" spans="1:17" ht="18" customHeight="1" x14ac:dyDescent="0.2">
      <c r="A3" s="217"/>
      <c r="I3" s="37"/>
      <c r="J3" s="37"/>
      <c r="K3" s="37"/>
      <c r="L3" s="37"/>
      <c r="M3" s="37"/>
      <c r="N3" s="37"/>
      <c r="O3" s="37"/>
      <c r="P3" s="37"/>
    </row>
    <row r="4" spans="1:17" ht="24" customHeight="1" x14ac:dyDescent="0.2">
      <c r="A4" s="38"/>
      <c r="B4" s="98">
        <v>2007</v>
      </c>
      <c r="C4" s="98">
        <v>2008</v>
      </c>
      <c r="D4" s="98">
        <v>2009</v>
      </c>
      <c r="E4" s="98">
        <v>2010</v>
      </c>
      <c r="F4" s="98">
        <v>2011</v>
      </c>
      <c r="G4" s="98">
        <v>2012</v>
      </c>
      <c r="H4" s="98">
        <v>2013</v>
      </c>
      <c r="I4" s="98">
        <v>2014</v>
      </c>
      <c r="J4" s="98">
        <v>2015</v>
      </c>
      <c r="K4" s="98">
        <v>2016</v>
      </c>
      <c r="L4" s="98">
        <v>2017</v>
      </c>
      <c r="M4" s="98">
        <v>2018</v>
      </c>
      <c r="N4" s="98">
        <v>2019</v>
      </c>
      <c r="O4" s="98" t="s">
        <v>142</v>
      </c>
      <c r="P4" s="374" t="s">
        <v>151</v>
      </c>
    </row>
    <row r="5" spans="1:17" ht="32.25" customHeight="1" x14ac:dyDescent="0.2">
      <c r="A5" s="206" t="s">
        <v>153</v>
      </c>
      <c r="B5" s="423">
        <v>8.2178664369672703</v>
      </c>
      <c r="C5" s="423">
        <v>13.332411040764679</v>
      </c>
      <c r="D5" s="423">
        <v>2.9613256591799919</v>
      </c>
      <c r="E5" s="423">
        <v>2.6570206179903355</v>
      </c>
      <c r="F5" s="423">
        <v>4.5409504613388663</v>
      </c>
      <c r="G5" s="424">
        <v>4.1140426557568555</v>
      </c>
      <c r="H5" s="424">
        <v>5.0876351455612312</v>
      </c>
      <c r="I5" s="424">
        <v>2.8794991043410434</v>
      </c>
      <c r="J5" s="424">
        <v>1.881950013512812</v>
      </c>
      <c r="K5" s="424">
        <v>2.3106660573561699</v>
      </c>
      <c r="L5" s="424">
        <v>3.2963982572579598</v>
      </c>
      <c r="M5" s="425">
        <v>3.0067858372706313</v>
      </c>
      <c r="N5" s="424">
        <v>0.66881753771101948</v>
      </c>
      <c r="O5" s="424">
        <v>2.9843421344929899</v>
      </c>
      <c r="P5" s="426">
        <v>2.7983622420412413</v>
      </c>
    </row>
    <row r="6" spans="1:17" s="380" customFormat="1" ht="32.25" customHeight="1" x14ac:dyDescent="0.2">
      <c r="A6" s="42" t="s">
        <v>176</v>
      </c>
      <c r="B6" s="427">
        <v>9.0845797547023608</v>
      </c>
      <c r="C6" s="427">
        <v>13.546890476213292</v>
      </c>
      <c r="D6" s="427">
        <v>1.9140515796647328</v>
      </c>
      <c r="E6" s="427">
        <v>2.7604908793853467</v>
      </c>
      <c r="F6" s="427">
        <v>5.0231599750451661</v>
      </c>
      <c r="G6" s="428">
        <v>4.4330391606346886</v>
      </c>
      <c r="H6" s="428">
        <v>3.4765621122632595</v>
      </c>
      <c r="I6" s="428">
        <v>3.0175140637523246</v>
      </c>
      <c r="J6" s="428">
        <v>1.818568542701593</v>
      </c>
      <c r="K6" s="428">
        <v>1.4430155286297319</v>
      </c>
      <c r="L6" s="428">
        <v>3.636972459856902</v>
      </c>
      <c r="M6" s="428">
        <v>3.2152828430575431</v>
      </c>
      <c r="N6" s="428">
        <v>0.48465232976782069</v>
      </c>
      <c r="O6" s="428">
        <v>2.4940426541376182</v>
      </c>
      <c r="P6" s="429">
        <v>2.9967184403713043</v>
      </c>
      <c r="Q6" s="428"/>
    </row>
    <row r="7" spans="1:17" s="380" customFormat="1" ht="32.25" customHeight="1" x14ac:dyDescent="0.2">
      <c r="A7" s="42" t="s">
        <v>177</v>
      </c>
      <c r="B7" s="427">
        <v>3.808921255577058</v>
      </c>
      <c r="C7" s="427">
        <v>12.108581884351644</v>
      </c>
      <c r="D7" s="427">
        <v>8.8460283021252639</v>
      </c>
      <c r="E7" s="427">
        <v>2.1100478587807503</v>
      </c>
      <c r="F7" s="427">
        <v>1.9909416173669481</v>
      </c>
      <c r="G7" s="428">
        <v>2.375842316492327</v>
      </c>
      <c r="H7" s="428">
        <v>14.120801712459441</v>
      </c>
      <c r="I7" s="428">
        <v>2.1907920428342331</v>
      </c>
      <c r="J7" s="428">
        <v>2.2002023385806257</v>
      </c>
      <c r="K7" s="428">
        <v>6.6554504294681127</v>
      </c>
      <c r="L7" s="428">
        <v>1.6476094539754182</v>
      </c>
      <c r="M7" s="428">
        <v>1.9875714968501379</v>
      </c>
      <c r="N7" s="428">
        <v>1.5909604487978291</v>
      </c>
      <c r="O7" s="428">
        <v>4.9826153185888788</v>
      </c>
      <c r="P7" s="429">
        <v>2.0133862214512632</v>
      </c>
      <c r="Q7" s="428"/>
    </row>
    <row r="8" spans="1:17" s="383" customFormat="1" ht="32.25" customHeight="1" x14ac:dyDescent="0.2">
      <c r="A8" s="43" t="s">
        <v>172</v>
      </c>
      <c r="B8" s="430">
        <v>1.3382968555234243</v>
      </c>
      <c r="C8" s="430">
        <v>12.044974122907615</v>
      </c>
      <c r="D8" s="430">
        <v>8.8076618195039877</v>
      </c>
      <c r="E8" s="430">
        <v>2.1481241078178837</v>
      </c>
      <c r="F8" s="430">
        <v>2.0311532956470257</v>
      </c>
      <c r="G8" s="431">
        <v>2.1960337215129133</v>
      </c>
      <c r="H8" s="431">
        <v>14.319661644909409</v>
      </c>
      <c r="I8" s="431">
        <v>2.1575156772668747</v>
      </c>
      <c r="J8" s="431">
        <v>1.5259604576206121</v>
      </c>
      <c r="K8" s="431">
        <v>6.9032125611479422</v>
      </c>
      <c r="L8" s="431">
        <v>1.5522510172850223</v>
      </c>
      <c r="M8" s="431">
        <v>0.70611577688366456</v>
      </c>
      <c r="N8" s="431">
        <v>1.7238852246241221</v>
      </c>
      <c r="O8" s="431">
        <v>5.5314208492627914</v>
      </c>
      <c r="P8" s="432">
        <v>2.013386221451352</v>
      </c>
      <c r="Q8" s="431"/>
    </row>
    <row r="9" spans="1:17" s="383" customFormat="1" ht="32.25" customHeight="1" x14ac:dyDescent="0.2">
      <c r="A9" s="43" t="s">
        <v>173</v>
      </c>
      <c r="B9" s="430">
        <v>5.6130165758724759</v>
      </c>
      <c r="C9" s="430">
        <v>12.147183950518613</v>
      </c>
      <c r="D9" s="430">
        <v>8.8729270644094527</v>
      </c>
      <c r="E9" s="430">
        <v>2.0833854908219651</v>
      </c>
      <c r="F9" s="430">
        <v>1.9627849673514053</v>
      </c>
      <c r="G9" s="431">
        <v>2.5022081067224589</v>
      </c>
      <c r="H9" s="431">
        <v>13.981876186878628</v>
      </c>
      <c r="I9" s="431">
        <v>2.2141210551386514</v>
      </c>
      <c r="J9" s="431">
        <v>2.6779932067015233</v>
      </c>
      <c r="K9" s="431">
        <v>6.4825321837797878</v>
      </c>
      <c r="L9" s="431">
        <v>1.7143569212284104</v>
      </c>
      <c r="M9" s="431">
        <v>2.9027783354668824</v>
      </c>
      <c r="N9" s="431">
        <v>1.4985182497611937</v>
      </c>
      <c r="O9" s="431">
        <v>4.6034659498490393</v>
      </c>
      <c r="P9" s="432">
        <v>2.0133862214511744</v>
      </c>
      <c r="Q9" s="431"/>
    </row>
    <row r="10" spans="1:17" ht="32.25" customHeight="1" x14ac:dyDescent="0.2">
      <c r="A10" s="206" t="s">
        <v>158</v>
      </c>
      <c r="B10" s="423">
        <v>11.820533459816417</v>
      </c>
      <c r="C10" s="423">
        <v>8.8214122465662506</v>
      </c>
      <c r="D10" s="423">
        <v>1.1866084137425403</v>
      </c>
      <c r="E10" s="423">
        <v>0.6317821235295229</v>
      </c>
      <c r="F10" s="423">
        <v>2.8249661219434063</v>
      </c>
      <c r="G10" s="425">
        <v>2.9209214442041498</v>
      </c>
      <c r="H10" s="425">
        <v>1.3883562539535932</v>
      </c>
      <c r="I10" s="425">
        <v>1.3654117752297745</v>
      </c>
      <c r="J10" s="425">
        <v>1.6319246615715821</v>
      </c>
      <c r="K10" s="425">
        <v>1.6417397346680129</v>
      </c>
      <c r="L10" s="425">
        <v>1.2423104826429165</v>
      </c>
      <c r="M10" s="425">
        <v>2.3383029117147291</v>
      </c>
      <c r="N10" s="425">
        <v>1.9591887966183164</v>
      </c>
      <c r="O10" s="425">
        <v>6.6235836600981868</v>
      </c>
      <c r="P10" s="433">
        <v>4.6017821184987318</v>
      </c>
      <c r="Q10" s="425"/>
    </row>
    <row r="11" spans="1:17" ht="32.25" customHeight="1" x14ac:dyDescent="0.2">
      <c r="A11" s="206" t="s">
        <v>162</v>
      </c>
      <c r="B11" s="423">
        <v>7.8824584389566299</v>
      </c>
      <c r="C11" s="434">
        <v>-1.1723310593413583</v>
      </c>
      <c r="D11" s="434">
        <v>-2.5619236786358468</v>
      </c>
      <c r="E11" s="434">
        <v>-0.55454578243961938</v>
      </c>
      <c r="F11" s="423">
        <v>4.4183467342661098</v>
      </c>
      <c r="G11" s="425">
        <v>5.0207905046768753</v>
      </c>
      <c r="H11" s="425">
        <v>1.6182460956240874</v>
      </c>
      <c r="I11" s="437">
        <v>-8.3365133185986373E-2</v>
      </c>
      <c r="J11" s="425">
        <v>0.58148030825579955</v>
      </c>
      <c r="K11" s="425">
        <v>1.5883256242684274</v>
      </c>
      <c r="L11" s="425">
        <v>1.8737205913294419</v>
      </c>
      <c r="M11" s="437">
        <v>-1.1239963222234417</v>
      </c>
      <c r="N11" s="425">
        <v>1.5024219749024903</v>
      </c>
      <c r="O11" s="425">
        <v>8.559130684346572</v>
      </c>
      <c r="P11" s="433">
        <v>2.1420498010992217</v>
      </c>
      <c r="Q11" s="425"/>
    </row>
    <row r="12" spans="1:17" ht="32.25" customHeight="1" x14ac:dyDescent="0.2">
      <c r="A12" s="111" t="s">
        <v>166</v>
      </c>
      <c r="B12" s="427">
        <v>5.600000000000005</v>
      </c>
      <c r="C12" s="435">
        <v>-1.9000000000000128</v>
      </c>
      <c r="D12" s="435">
        <v>2.2204460492503131E-14</v>
      </c>
      <c r="E12" s="435">
        <v>-3.3000000000000029</v>
      </c>
      <c r="F12" s="427">
        <v>3.7000000000000144</v>
      </c>
      <c r="G12" s="428">
        <v>7.2999999999999954</v>
      </c>
      <c r="H12" s="428">
        <v>5.699999999999994</v>
      </c>
      <c r="I12" s="410">
        <v>-3.9776560319999876</v>
      </c>
      <c r="J12" s="428">
        <v>1.1387676245827594</v>
      </c>
      <c r="K12" s="428">
        <v>1.1857493222983351</v>
      </c>
      <c r="L12" s="428">
        <v>0.72413581415842199</v>
      </c>
      <c r="M12" s="436">
        <v>-0.8159205647424228</v>
      </c>
      <c r="N12" s="428">
        <v>3.4937533366409479</v>
      </c>
      <c r="O12" s="428">
        <v>16.123730825818438</v>
      </c>
      <c r="P12" s="429">
        <v>3.4681482994266988</v>
      </c>
      <c r="Q12" s="428"/>
    </row>
    <row r="13" spans="1:17" ht="32.25" customHeight="1" x14ac:dyDescent="0.2">
      <c r="A13" s="111" t="s">
        <v>174</v>
      </c>
      <c r="B13" s="427">
        <v>10.160101061112625</v>
      </c>
      <c r="C13" s="435">
        <v>-0.52266962042791798</v>
      </c>
      <c r="D13" s="435">
        <v>-4.5109473914737075</v>
      </c>
      <c r="E13" s="427">
        <v>1.7217622544421829</v>
      </c>
      <c r="F13" s="427">
        <v>4.9543132147870539</v>
      </c>
      <c r="G13" s="428">
        <v>3.4148568173062666</v>
      </c>
      <c r="H13" s="436">
        <v>-1.9937366478012586</v>
      </c>
      <c r="I13" s="428">
        <v>4.0512557121388459</v>
      </c>
      <c r="J13" s="428">
        <v>8.1491140417977448E-2</v>
      </c>
      <c r="K13" s="428">
        <v>1.9055886950577028</v>
      </c>
      <c r="L13" s="428">
        <v>2.7076391928052113</v>
      </c>
      <c r="M13" s="436">
        <v>-1.3347922765777787</v>
      </c>
      <c r="N13" s="428">
        <v>0.15714908812147765</v>
      </c>
      <c r="O13" s="428">
        <v>0.68791256969202852</v>
      </c>
      <c r="P13" s="429">
        <v>0.56285609735600151</v>
      </c>
      <c r="Q13" s="428"/>
    </row>
    <row r="14" spans="1:17" ht="32.25" customHeight="1" x14ac:dyDescent="0.2">
      <c r="A14" s="206" t="s">
        <v>165</v>
      </c>
      <c r="B14" s="423">
        <v>5.6683503342854324</v>
      </c>
      <c r="C14" s="423">
        <v>8.8529382714474636</v>
      </c>
      <c r="D14" s="423">
        <v>1.5139024193535189</v>
      </c>
      <c r="E14" s="423">
        <v>5.9424348999792764</v>
      </c>
      <c r="F14" s="423">
        <v>5.7428741582919773</v>
      </c>
      <c r="G14" s="425">
        <v>5.5899722255459361</v>
      </c>
      <c r="H14" s="414">
        <v>1.4739587033463231E-2</v>
      </c>
      <c r="I14" s="437">
        <v>-2.0715269618164944</v>
      </c>
      <c r="J14" s="437">
        <v>-7.1466589212170533</v>
      </c>
      <c r="K14" s="437">
        <v>-2.8053466327558563</v>
      </c>
      <c r="L14" s="425">
        <v>5.1509677095186834</v>
      </c>
      <c r="M14" s="438">
        <v>3.7802401141166619</v>
      </c>
      <c r="N14" s="438">
        <v>0.72615275865883788</v>
      </c>
      <c r="O14" s="438">
        <v>10.079997567213695</v>
      </c>
      <c r="P14" s="439">
        <v>3.391301980386574</v>
      </c>
      <c r="Q14" s="438"/>
    </row>
    <row r="15" spans="1:17" ht="32.25" customHeight="1" x14ac:dyDescent="0.2">
      <c r="A15" s="111" t="s">
        <v>166</v>
      </c>
      <c r="B15" s="427">
        <v>5.4000000000000048</v>
      </c>
      <c r="C15" s="427">
        <v>9.9999999999999858</v>
      </c>
      <c r="D15" s="435">
        <v>-2.0000000000000018</v>
      </c>
      <c r="E15" s="427">
        <v>7.3999999999999844</v>
      </c>
      <c r="F15" s="427">
        <v>6.1000000000000165</v>
      </c>
      <c r="G15" s="428">
        <v>6.0999999999999721</v>
      </c>
      <c r="H15" s="436">
        <v>-1.9000000000000128</v>
      </c>
      <c r="I15" s="436">
        <v>-3.5999999999999921</v>
      </c>
      <c r="J15" s="436">
        <v>-10.848732899860314</v>
      </c>
      <c r="K15" s="436">
        <v>-5.1238363325063148</v>
      </c>
      <c r="L15" s="440">
        <v>7.4656990457490968</v>
      </c>
      <c r="M15" s="441">
        <v>5.1204805961726052</v>
      </c>
      <c r="N15" s="436">
        <v>-0.52508718632722218</v>
      </c>
      <c r="O15" s="441">
        <v>10.036232146876811</v>
      </c>
      <c r="P15" s="442">
        <v>3.5901680269577962</v>
      </c>
      <c r="Q15" s="441"/>
    </row>
    <row r="16" spans="1:17" ht="32.25" customHeight="1" x14ac:dyDescent="0.2">
      <c r="A16" s="111" t="s">
        <v>174</v>
      </c>
      <c r="B16" s="427">
        <v>6.2566272566351833</v>
      </c>
      <c r="C16" s="427">
        <v>6.4902279610964397</v>
      </c>
      <c r="D16" s="427">
        <v>9.5351989363378298</v>
      </c>
      <c r="E16" s="427">
        <v>3.1364870206569639</v>
      </c>
      <c r="F16" s="427">
        <v>5.0687754686037589</v>
      </c>
      <c r="G16" s="428">
        <v>4.5870003995442277</v>
      </c>
      <c r="H16" s="428">
        <v>4.510192766312171</v>
      </c>
      <c r="I16" s="428">
        <v>1.8088917977105545</v>
      </c>
      <c r="J16" s="428">
        <v>1.725463448010589</v>
      </c>
      <c r="K16" s="428">
        <v>2.2814414364634272</v>
      </c>
      <c r="L16" s="428">
        <v>0.46273469153448321</v>
      </c>
      <c r="M16" s="428">
        <v>0.73269215418325651</v>
      </c>
      <c r="N16" s="428">
        <v>3.8385202609085178</v>
      </c>
      <c r="O16" s="428">
        <v>10.20337032060632</v>
      </c>
      <c r="P16" s="429">
        <v>2.7620417081909432</v>
      </c>
      <c r="Q16" s="428"/>
    </row>
    <row r="17" spans="1:16" ht="15" customHeight="1" x14ac:dyDescent="0.2">
      <c r="A17" s="41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4"/>
    </row>
    <row r="18" spans="1:16" x14ac:dyDescent="0.2">
      <c r="N18" s="37"/>
    </row>
    <row r="19" spans="1:16" ht="12.75" x14ac:dyDescent="0.2">
      <c r="A19" s="1078" t="s">
        <v>30</v>
      </c>
      <c r="N19" s="37"/>
    </row>
    <row r="20" spans="1:16" x14ac:dyDescent="0.2">
      <c r="N20" s="37"/>
    </row>
    <row r="21" spans="1:16" x14ac:dyDescent="0.2">
      <c r="N21" s="37"/>
    </row>
    <row r="22" spans="1:16" x14ac:dyDescent="0.2">
      <c r="N22" s="37"/>
    </row>
    <row r="23" spans="1:16" x14ac:dyDescent="0.2">
      <c r="N23" s="37"/>
    </row>
    <row r="24" spans="1:16" x14ac:dyDescent="0.2">
      <c r="N24" s="37"/>
    </row>
    <row r="25" spans="1:16" x14ac:dyDescent="0.2">
      <c r="N25" s="37"/>
    </row>
    <row r="26" spans="1:16" x14ac:dyDescent="0.2">
      <c r="N26" s="37"/>
    </row>
    <row r="27" spans="1:16" x14ac:dyDescent="0.2">
      <c r="N27" s="37"/>
    </row>
    <row r="28" spans="1:16" x14ac:dyDescent="0.2">
      <c r="N28" s="37"/>
    </row>
    <row r="29" spans="1:16" x14ac:dyDescent="0.2">
      <c r="N29" s="37"/>
    </row>
    <row r="30" spans="1:16" x14ac:dyDescent="0.2">
      <c r="N30" s="37"/>
    </row>
    <row r="31" spans="1:16" x14ac:dyDescent="0.2">
      <c r="N31" s="37"/>
    </row>
    <row r="32" spans="1:16" x14ac:dyDescent="0.2">
      <c r="N32" s="37"/>
    </row>
    <row r="33" spans="14:14" x14ac:dyDescent="0.2">
      <c r="N33" s="37"/>
    </row>
    <row r="34" spans="14:14" x14ac:dyDescent="0.2">
      <c r="N34" s="37"/>
    </row>
    <row r="35" spans="14:14" x14ac:dyDescent="0.2">
      <c r="N35" s="37"/>
    </row>
    <row r="36" spans="14:14" x14ac:dyDescent="0.2">
      <c r="N36" s="37"/>
    </row>
    <row r="37" spans="14:14" x14ac:dyDescent="0.2">
      <c r="N37" s="37"/>
    </row>
    <row r="38" spans="14:14" x14ac:dyDescent="0.2">
      <c r="N38" s="37"/>
    </row>
    <row r="39" spans="14:14" x14ac:dyDescent="0.2">
      <c r="N39" s="37"/>
    </row>
    <row r="40" spans="14:14" x14ac:dyDescent="0.2">
      <c r="N40" s="37"/>
    </row>
    <row r="41" spans="14:14" x14ac:dyDescent="0.2">
      <c r="N41" s="37"/>
    </row>
    <row r="42" spans="14:14" x14ac:dyDescent="0.2">
      <c r="N42" s="37"/>
    </row>
    <row r="43" spans="14:14" x14ac:dyDescent="0.2">
      <c r="N43" s="37"/>
    </row>
    <row r="44" spans="14:14" x14ac:dyDescent="0.2">
      <c r="N44" s="37"/>
    </row>
    <row r="45" spans="14:14" x14ac:dyDescent="0.2">
      <c r="N45" s="37"/>
    </row>
    <row r="46" spans="14:14" x14ac:dyDescent="0.2">
      <c r="N46" s="37"/>
    </row>
    <row r="47" spans="14:14" x14ac:dyDescent="0.2">
      <c r="N47" s="37"/>
    </row>
    <row r="48" spans="14:14" x14ac:dyDescent="0.2">
      <c r="N48" s="37"/>
    </row>
    <row r="49" spans="14:14" x14ac:dyDescent="0.2">
      <c r="N49" s="37"/>
    </row>
  </sheetData>
  <hyperlinks>
    <hyperlink ref="A1" location="'Contents(NA)'!A1" display="Back to Table of contents"/>
  </hyperlinks>
  <pageMargins left="0.35433070866141703" right="0.196850393700787" top="0.75" bottom="0.23622047244094499" header="0.56999999999999995" footer="0.511811023622047"/>
  <pageSetup paperSize="9" orientation="landscape" horizontalDpi="1200" verticalDpi="1200" r:id="rId1"/>
  <headerFooter alignWithMargins="0">
    <oddHeader>&amp;C- &amp;P+14 -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pane ySplit="5" topLeftCell="A6" activePane="bottomLeft" state="frozen"/>
      <selection activeCell="S70" sqref="S70"/>
      <selection pane="bottomLeft"/>
    </sheetView>
  </sheetViews>
  <sheetFormatPr defaultRowHeight="12.75" x14ac:dyDescent="0.2"/>
  <cols>
    <col min="1" max="1" width="38.42578125" style="121" customWidth="1"/>
    <col min="2" max="9" width="8.42578125" style="121" customWidth="1"/>
    <col min="10" max="18" width="8.42578125" style="120" customWidth="1"/>
    <col min="19" max="16384" width="9.140625" style="121"/>
  </cols>
  <sheetData>
    <row r="1" spans="1:18" ht="20.25" customHeight="1" x14ac:dyDescent="0.2">
      <c r="A1" s="1077" t="s">
        <v>551</v>
      </c>
    </row>
    <row r="2" spans="1:18" s="35" customFormat="1" ht="18" customHeight="1" x14ac:dyDescent="0.25">
      <c r="A2" s="34" t="s">
        <v>178</v>
      </c>
      <c r="J2" s="36"/>
      <c r="K2" s="36"/>
      <c r="L2" s="36"/>
      <c r="M2" s="36"/>
      <c r="N2" s="36"/>
      <c r="O2" s="36"/>
      <c r="P2" s="36"/>
      <c r="Q2" s="36"/>
      <c r="R2" s="36"/>
    </row>
    <row r="3" spans="1:18" s="35" customFormat="1" ht="11.25" customHeight="1" x14ac:dyDescent="0.2">
      <c r="A3" s="36"/>
      <c r="B3" s="445"/>
      <c r="C3" s="445"/>
      <c r="D3" s="445"/>
      <c r="F3" s="445"/>
      <c r="J3" s="446"/>
      <c r="M3" s="446"/>
      <c r="Q3" s="446" t="s">
        <v>106</v>
      </c>
      <c r="R3" s="446"/>
    </row>
    <row r="4" spans="1:18" s="35" customFormat="1" ht="21" customHeight="1" x14ac:dyDescent="0.2">
      <c r="A4" s="447"/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 t="s">
        <v>423</v>
      </c>
      <c r="P4" s="98" t="s">
        <v>142</v>
      </c>
      <c r="Q4" s="374" t="s">
        <v>151</v>
      </c>
      <c r="R4" s="362"/>
    </row>
    <row r="5" spans="1:18" s="35" customFormat="1" ht="31.5" customHeight="1" x14ac:dyDescent="0.2">
      <c r="A5" s="41" t="s">
        <v>180</v>
      </c>
      <c r="B5" s="448">
        <v>180244.34692438511</v>
      </c>
      <c r="C5" s="448">
        <v>185975.8506476589</v>
      </c>
      <c r="D5" s="448">
        <v>196362.96745635979</v>
      </c>
      <c r="E5" s="448">
        <v>201402.09150458899</v>
      </c>
      <c r="F5" s="448">
        <v>206699.8775681534</v>
      </c>
      <c r="G5" s="448">
        <v>211898.17598783199</v>
      </c>
      <c r="H5" s="448">
        <v>217716.31678199783</v>
      </c>
      <c r="I5" s="448">
        <v>223165.81575985177</v>
      </c>
      <c r="J5" s="448">
        <v>229743.24289468146</v>
      </c>
      <c r="K5" s="448">
        <v>236412.33391819432</v>
      </c>
      <c r="L5" s="448">
        <v>243361.46892042452</v>
      </c>
      <c r="M5" s="448">
        <v>250516.19956500438</v>
      </c>
      <c r="N5" s="448">
        <v>258993.75058082546</v>
      </c>
      <c r="O5" s="448">
        <v>266785.96235651342</v>
      </c>
      <c r="P5" s="448">
        <v>224802.36690673872</v>
      </c>
      <c r="Q5" s="449">
        <v>227945.6536177079</v>
      </c>
      <c r="R5" s="450"/>
    </row>
    <row r="6" spans="1:18" s="85" customFormat="1" ht="19.5" customHeight="1" x14ac:dyDescent="0.2">
      <c r="A6" s="42" t="s">
        <v>154</v>
      </c>
      <c r="B6" s="452">
        <v>148766</v>
      </c>
      <c r="C6" s="452">
        <v>155403.79095877215</v>
      </c>
      <c r="D6" s="452">
        <v>165829.40394360636</v>
      </c>
      <c r="E6" s="452">
        <v>169295.68554543814</v>
      </c>
      <c r="F6" s="452">
        <v>173758.83806737664</v>
      </c>
      <c r="G6" s="452">
        <v>178110.81230818483</v>
      </c>
      <c r="H6" s="452">
        <v>182992.52656076237</v>
      </c>
      <c r="I6" s="452">
        <v>187820.43174644007</v>
      </c>
      <c r="J6" s="453">
        <v>192760.12173882656</v>
      </c>
      <c r="K6" s="452">
        <v>198295.14396644069</v>
      </c>
      <c r="L6" s="452">
        <v>204158.21209325833</v>
      </c>
      <c r="M6" s="452">
        <v>210752.63824789069</v>
      </c>
      <c r="N6" s="452">
        <v>217528.02437309967</v>
      </c>
      <c r="O6" s="452">
        <v>224524.43395420341</v>
      </c>
      <c r="P6" s="452">
        <v>182590.90881428585</v>
      </c>
      <c r="Q6" s="454">
        <v>184941.23318988827</v>
      </c>
      <c r="R6" s="452"/>
    </row>
    <row r="7" spans="1:18" s="85" customFormat="1" ht="19.5" customHeight="1" x14ac:dyDescent="0.2">
      <c r="A7" s="42" t="s">
        <v>155</v>
      </c>
      <c r="B7" s="452">
        <v>31478.346924385118</v>
      </c>
      <c r="C7" s="452">
        <v>30572.059688886751</v>
      </c>
      <c r="D7" s="452">
        <v>30444.829998957892</v>
      </c>
      <c r="E7" s="452">
        <v>32066.148072000979</v>
      </c>
      <c r="F7" s="452">
        <v>32899.757124370793</v>
      </c>
      <c r="G7" s="452">
        <v>33745.094418459892</v>
      </c>
      <c r="H7" s="452">
        <v>34680.645324039106</v>
      </c>
      <c r="I7" s="452">
        <v>35287.930992300455</v>
      </c>
      <c r="J7" s="453">
        <v>36897.26254282194</v>
      </c>
      <c r="K7" s="452">
        <v>38026.594685652955</v>
      </c>
      <c r="L7" s="452">
        <v>39111.396420611614</v>
      </c>
      <c r="M7" s="452">
        <v>39720.864829148566</v>
      </c>
      <c r="N7" s="452">
        <v>41396.728147579517</v>
      </c>
      <c r="O7" s="452">
        <v>42216.889063511189</v>
      </c>
      <c r="P7" s="452">
        <v>41719.937794606289</v>
      </c>
      <c r="Q7" s="454">
        <v>42487.609814881995</v>
      </c>
      <c r="R7" s="452"/>
    </row>
    <row r="8" spans="1:18" s="85" customFormat="1" ht="19.5" customHeight="1" x14ac:dyDescent="0.2">
      <c r="A8" s="43" t="s">
        <v>181</v>
      </c>
      <c r="B8" s="456">
        <v>12969.078932846667</v>
      </c>
      <c r="C8" s="456">
        <v>12902.771072344944</v>
      </c>
      <c r="D8" s="456">
        <v>12856.368875577811</v>
      </c>
      <c r="E8" s="456">
        <v>13545.800462720421</v>
      </c>
      <c r="F8" s="456">
        <v>13892.763938528065</v>
      </c>
      <c r="G8" s="456">
        <v>14244.113246561654</v>
      </c>
      <c r="H8" s="456">
        <v>14664.77443649262</v>
      </c>
      <c r="I8" s="456">
        <v>14895.61011476059</v>
      </c>
      <c r="J8" s="457">
        <v>15580.008474917686</v>
      </c>
      <c r="K8" s="456">
        <v>16163.551179368822</v>
      </c>
      <c r="L8" s="456">
        <v>16586.045946926159</v>
      </c>
      <c r="M8" s="456">
        <v>16834.411082771436</v>
      </c>
      <c r="N8" s="456">
        <v>17769.402095431004</v>
      </c>
      <c r="O8" s="456">
        <v>18067.934762057957</v>
      </c>
      <c r="P8" s="456">
        <v>17762.395708795659</v>
      </c>
      <c r="Q8" s="458">
        <v>18089.234503854233</v>
      </c>
      <c r="R8" s="456"/>
    </row>
    <row r="9" spans="1:18" s="85" customFormat="1" ht="19.5" customHeight="1" x14ac:dyDescent="0.2">
      <c r="A9" s="43" t="s">
        <v>182</v>
      </c>
      <c r="B9" s="456">
        <v>18510.267991538451</v>
      </c>
      <c r="C9" s="456">
        <v>17670.243234986181</v>
      </c>
      <c r="D9" s="456">
        <v>17589.706637098036</v>
      </c>
      <c r="E9" s="456">
        <v>18521.856883991262</v>
      </c>
      <c r="F9" s="456">
        <v>19008.324505344895</v>
      </c>
      <c r="G9" s="456">
        <v>19502.114663629185</v>
      </c>
      <c r="H9" s="456">
        <v>20018.083429889444</v>
      </c>
      <c r="I9" s="456">
        <v>20393.44204179705</v>
      </c>
      <c r="J9" s="457">
        <v>21318.632873553383</v>
      </c>
      <c r="K9" s="456">
        <v>21868.863524749133</v>
      </c>
      <c r="L9" s="456">
        <v>22529.329045102149</v>
      </c>
      <c r="M9" s="456">
        <v>22890.007330243869</v>
      </c>
      <c r="N9" s="456">
        <v>23642.213292372038</v>
      </c>
      <c r="O9" s="456">
        <v>24160.38752864132</v>
      </c>
      <c r="P9" s="456">
        <v>23962.528029299232</v>
      </c>
      <c r="Q9" s="458">
        <v>24403.452998884004</v>
      </c>
      <c r="R9" s="456"/>
    </row>
    <row r="10" spans="1:18" s="355" customFormat="1" ht="31.5" customHeight="1" x14ac:dyDescent="0.2">
      <c r="A10" s="459" t="s">
        <v>183</v>
      </c>
      <c r="B10" s="460">
        <v>51695.182000000001</v>
      </c>
      <c r="C10" s="451">
        <v>54765.8431821083</v>
      </c>
      <c r="D10" s="451">
        <v>55495.185549056543</v>
      </c>
      <c r="E10" s="460">
        <v>60448.999946211159</v>
      </c>
      <c r="F10" s="460">
        <v>60041.23646210476</v>
      </c>
      <c r="G10" s="451">
        <v>60881.729049780872</v>
      </c>
      <c r="H10" s="451">
        <v>60387.153760266934</v>
      </c>
      <c r="I10" s="451">
        <v>58382.130627399798</v>
      </c>
      <c r="J10" s="460">
        <v>54902.638798481828</v>
      </c>
      <c r="K10" s="451">
        <v>51952.03308349305</v>
      </c>
      <c r="L10" s="451">
        <v>53867.579325278755</v>
      </c>
      <c r="M10" s="451">
        <v>56405.719733263068</v>
      </c>
      <c r="N10" s="451">
        <v>62565.076580116416</v>
      </c>
      <c r="O10" s="451">
        <v>66465.033094375394</v>
      </c>
      <c r="P10" s="451">
        <v>49052.405825310649</v>
      </c>
      <c r="Q10" s="461">
        <v>54576.745138954873</v>
      </c>
      <c r="R10" s="451"/>
    </row>
    <row r="11" spans="1:18" s="35" customFormat="1" ht="22.5" customHeight="1" x14ac:dyDescent="0.2">
      <c r="A11" s="42" t="s">
        <v>184</v>
      </c>
      <c r="B11" s="462">
        <v>35653</v>
      </c>
      <c r="C11" s="452">
        <v>42997.517999999996</v>
      </c>
      <c r="D11" s="452">
        <v>46093.339295999998</v>
      </c>
      <c r="E11" s="452">
        <v>45494.125885151996</v>
      </c>
      <c r="F11" s="452">
        <v>45494.125885151996</v>
      </c>
      <c r="G11" s="452">
        <v>47040.926165247169</v>
      </c>
      <c r="H11" s="452">
        <v>46147.14856810747</v>
      </c>
      <c r="I11" s="452">
        <v>44855.028408200458</v>
      </c>
      <c r="J11" s="453">
        <v>41087.206021911625</v>
      </c>
      <c r="K11" s="452">
        <v>37964.578364246343</v>
      </c>
      <c r="L11" s="452">
        <v>40280.417644465371</v>
      </c>
      <c r="M11" s="452">
        <v>43234.038015254671</v>
      </c>
      <c r="N11" s="452">
        <v>47709.754186094491</v>
      </c>
      <c r="O11" s="452">
        <v>48663.501100554866</v>
      </c>
      <c r="P11" s="452">
        <v>37350.387792265748</v>
      </c>
      <c r="Q11" s="454">
        <v>42604.539173082048</v>
      </c>
      <c r="R11" s="452"/>
    </row>
    <row r="12" spans="1:18" s="35" customFormat="1" ht="22.5" customHeight="1" x14ac:dyDescent="0.2">
      <c r="A12" s="42" t="s">
        <v>185</v>
      </c>
      <c r="B12" s="462">
        <v>16042.182000000001</v>
      </c>
      <c r="C12" s="452">
        <v>11774.961588</v>
      </c>
      <c r="D12" s="452">
        <v>9396.4193472240004</v>
      </c>
      <c r="E12" s="452">
        <v>14987.28885882228</v>
      </c>
      <c r="F12" s="452">
        <v>14567.644770775256</v>
      </c>
      <c r="G12" s="452">
        <v>13882.965466548818</v>
      </c>
      <c r="H12" s="452">
        <v>14285.571465078732</v>
      </c>
      <c r="I12" s="452">
        <v>13585.578463289874</v>
      </c>
      <c r="J12" s="453">
        <v>13830.118875629092</v>
      </c>
      <c r="K12" s="452">
        <v>13968.420064385384</v>
      </c>
      <c r="L12" s="452">
        <v>13577.304302582592</v>
      </c>
      <c r="M12" s="452">
        <v>13182.563377606984</v>
      </c>
      <c r="N12" s="452">
        <v>14862.322841018897</v>
      </c>
      <c r="O12" s="452">
        <v>17756.573287060826</v>
      </c>
      <c r="P12" s="452">
        <v>11705.740121973338</v>
      </c>
      <c r="Q12" s="454">
        <v>11982.642885789264</v>
      </c>
      <c r="R12" s="452"/>
    </row>
    <row r="13" spans="1:18" s="35" customFormat="1" ht="25.5" customHeight="1" x14ac:dyDescent="0.2">
      <c r="A13" s="41" t="s">
        <v>186</v>
      </c>
      <c r="B13" s="451">
        <v>130254.12897485627</v>
      </c>
      <c r="C13" s="451">
        <v>132162.30080851159</v>
      </c>
      <c r="D13" s="451">
        <v>136159.66209449375</v>
      </c>
      <c r="E13" s="451">
        <v>133897.55873943504</v>
      </c>
      <c r="F13" s="451">
        <v>152734.69038738395</v>
      </c>
      <c r="G13" s="451">
        <v>160746.59580197354</v>
      </c>
      <c r="H13" s="451">
        <v>166490.42453709844</v>
      </c>
      <c r="I13" s="451">
        <v>156617.77105522095</v>
      </c>
      <c r="J13" s="451">
        <v>166486.97122603474</v>
      </c>
      <c r="K13" s="451">
        <v>169566.79052707259</v>
      </c>
      <c r="L13" s="451">
        <v>163683.38379198159</v>
      </c>
      <c r="M13" s="451">
        <v>162097.07741836953</v>
      </c>
      <c r="N13" s="451">
        <v>166515.08054395768</v>
      </c>
      <c r="O13" s="451">
        <v>159507.59503137926</v>
      </c>
      <c r="P13" s="451">
        <v>98826.719262820727</v>
      </c>
      <c r="Q13" s="461">
        <v>102612.36287268413</v>
      </c>
      <c r="R13" s="451"/>
    </row>
    <row r="14" spans="1:18" s="85" customFormat="1" ht="24.75" customHeight="1" x14ac:dyDescent="0.2">
      <c r="A14" s="111" t="s">
        <v>163</v>
      </c>
      <c r="B14" s="452">
        <v>74037</v>
      </c>
      <c r="C14" s="452">
        <v>66011.363636363632</v>
      </c>
      <c r="D14" s="452">
        <v>65612.161369042107</v>
      </c>
      <c r="E14" s="452">
        <v>59541.323016093651</v>
      </c>
      <c r="F14" s="452">
        <v>69428.492362374687</v>
      </c>
      <c r="G14" s="452">
        <v>70836.491080595995</v>
      </c>
      <c r="H14" s="452">
        <v>71464.690995966434</v>
      </c>
      <c r="I14" s="452">
        <v>74732.004304362024</v>
      </c>
      <c r="J14" s="453">
        <v>83774.762820088392</v>
      </c>
      <c r="K14" s="452">
        <v>81532.78310409814</v>
      </c>
      <c r="L14" s="452">
        <v>72947.15025025676</v>
      </c>
      <c r="M14" s="452">
        <v>69184.715834421731</v>
      </c>
      <c r="N14" s="452">
        <v>69459.032031392941</v>
      </c>
      <c r="O14" s="452">
        <v>65827.729175796732</v>
      </c>
      <c r="P14" s="452">
        <v>50590.707442754305</v>
      </c>
      <c r="Q14" s="454">
        <v>52344.943299434235</v>
      </c>
      <c r="R14" s="452"/>
    </row>
    <row r="15" spans="1:18" s="109" customFormat="1" ht="24.75" customHeight="1" x14ac:dyDescent="0.2">
      <c r="A15" s="90" t="s">
        <v>164</v>
      </c>
      <c r="B15" s="453">
        <v>56217.12897485627</v>
      </c>
      <c r="C15" s="452">
        <v>66150.937172147969</v>
      </c>
      <c r="D15" s="452">
        <v>70448.327222353138</v>
      </c>
      <c r="E15" s="452">
        <v>73986.421661994144</v>
      </c>
      <c r="F15" s="452">
        <v>82899.479243486567</v>
      </c>
      <c r="G15" s="452">
        <v>89350.507661708922</v>
      </c>
      <c r="H15" s="452">
        <v>94312.686292238897</v>
      </c>
      <c r="I15" s="452">
        <v>81479.156564111167</v>
      </c>
      <c r="J15" s="453">
        <v>82104.281940485293</v>
      </c>
      <c r="K15" s="452">
        <v>87264.118956596183</v>
      </c>
      <c r="L15" s="452">
        <v>89822.632913548325</v>
      </c>
      <c r="M15" s="452">
        <v>91896.214610227704</v>
      </c>
      <c r="N15" s="452">
        <v>95923.474526417922</v>
      </c>
      <c r="O15" s="452">
        <v>92559.472599286615</v>
      </c>
      <c r="P15" s="452">
        <v>47722.789228594978</v>
      </c>
      <c r="Q15" s="454">
        <v>49758.787951816223</v>
      </c>
      <c r="R15" s="452"/>
    </row>
    <row r="16" spans="1:18" s="35" customFormat="1" ht="30.75" customHeight="1" x14ac:dyDescent="0.2">
      <c r="A16" s="41" t="s">
        <v>187</v>
      </c>
      <c r="B16" s="451">
        <v>152930.79423834468</v>
      </c>
      <c r="C16" s="451">
        <v>157010.04651197759</v>
      </c>
      <c r="D16" s="451">
        <v>159196.61388394254</v>
      </c>
      <c r="E16" s="451">
        <v>141805.95018764798</v>
      </c>
      <c r="F16" s="451">
        <v>154894.66722416342</v>
      </c>
      <c r="G16" s="451">
        <v>164542.95882872568</v>
      </c>
      <c r="H16" s="451">
        <v>166812.79175726738</v>
      </c>
      <c r="I16" s="451">
        <v>165932.55132563144</v>
      </c>
      <c r="J16" s="460">
        <v>171841.52189707995</v>
      </c>
      <c r="K16" s="451">
        <v>186484.1588405658</v>
      </c>
      <c r="L16" s="451">
        <v>191357.77947601161</v>
      </c>
      <c r="M16" s="451">
        <v>195572.6909873086</v>
      </c>
      <c r="N16" s="451">
        <v>195137.60898033486</v>
      </c>
      <c r="O16" s="451">
        <v>199267.75687009914</v>
      </c>
      <c r="P16" s="451">
        <v>141636.15615795006</v>
      </c>
      <c r="Q16" s="461">
        <v>144428.43674547199</v>
      </c>
      <c r="R16" s="451"/>
    </row>
    <row r="17" spans="1:18" s="85" customFormat="1" ht="25.5" customHeight="1" x14ac:dyDescent="0.2">
      <c r="A17" s="111" t="s">
        <v>166</v>
      </c>
      <c r="B17" s="452">
        <v>108569</v>
      </c>
      <c r="C17" s="452">
        <v>107824.47817836812</v>
      </c>
      <c r="D17" s="452">
        <v>107440.91771606005</v>
      </c>
      <c r="E17" s="452">
        <v>97828.57424494726</v>
      </c>
      <c r="F17" s="452">
        <v>104761.01841644276</v>
      </c>
      <c r="G17" s="452">
        <v>109035.13210686606</v>
      </c>
      <c r="H17" s="452">
        <v>111720.25081882163</v>
      </c>
      <c r="I17" s="452">
        <v>117002.16625316719</v>
      </c>
      <c r="J17" s="453">
        <v>126372.72082187676</v>
      </c>
      <c r="K17" s="452">
        <v>137017.52053844283</v>
      </c>
      <c r="L17" s="452">
        <v>142562.49956055678</v>
      </c>
      <c r="M17" s="452">
        <v>145471.40467930611</v>
      </c>
      <c r="N17" s="452">
        <v>147343.6424471715</v>
      </c>
      <c r="O17" s="452">
        <v>152543.99517772111</v>
      </c>
      <c r="P17" s="452">
        <v>113621.18196617608</v>
      </c>
      <c r="Q17" s="454">
        <v>119316.55443879956</v>
      </c>
      <c r="R17" s="452"/>
    </row>
    <row r="18" spans="1:18" s="85" customFormat="1" ht="25.5" customHeight="1" x14ac:dyDescent="0.2">
      <c r="A18" s="90" t="s">
        <v>164</v>
      </c>
      <c r="B18" s="452">
        <v>44361.794238344672</v>
      </c>
      <c r="C18" s="452">
        <v>49185.568333609473</v>
      </c>
      <c r="D18" s="452">
        <v>51740.498287878523</v>
      </c>
      <c r="E18" s="452">
        <v>43911.509130449216</v>
      </c>
      <c r="F18" s="452">
        <v>49887.065700820691</v>
      </c>
      <c r="G18" s="452">
        <v>55143.722741522062</v>
      </c>
      <c r="H18" s="452">
        <v>54765.939500489971</v>
      </c>
      <c r="I18" s="452">
        <v>48735.044121450679</v>
      </c>
      <c r="J18" s="453">
        <v>45693.466298417639</v>
      </c>
      <c r="K18" s="452">
        <v>49694.300273600966</v>
      </c>
      <c r="L18" s="452">
        <v>49496.851794359871</v>
      </c>
      <c r="M18" s="452">
        <v>50750.468860976594</v>
      </c>
      <c r="N18" s="452">
        <v>48977.823429127915</v>
      </c>
      <c r="O18" s="452">
        <v>48372.400341353343</v>
      </c>
      <c r="P18" s="452">
        <v>30456.431685871008</v>
      </c>
      <c r="Q18" s="454">
        <v>28449.833833141478</v>
      </c>
      <c r="R18" s="452"/>
    </row>
    <row r="19" spans="1:18" s="35" customFormat="1" ht="9" customHeight="1" x14ac:dyDescent="0.2">
      <c r="A19" s="463"/>
      <c r="B19" s="464"/>
      <c r="C19" s="464"/>
      <c r="D19" s="464"/>
      <c r="E19" s="464"/>
      <c r="F19" s="464"/>
      <c r="G19" s="464"/>
      <c r="H19" s="464"/>
      <c r="I19" s="464"/>
      <c r="J19" s="453"/>
      <c r="K19" s="452"/>
      <c r="L19" s="464"/>
      <c r="M19" s="464"/>
      <c r="N19" s="464"/>
      <c r="O19" s="464"/>
      <c r="P19" s="465"/>
      <c r="Q19" s="466"/>
      <c r="R19" s="465"/>
    </row>
    <row r="20" spans="1:18" s="44" customFormat="1" ht="26.25" customHeight="1" x14ac:dyDescent="0.2">
      <c r="A20" s="124" t="s">
        <v>139</v>
      </c>
      <c r="B20" s="467">
        <v>222870.25011245205</v>
      </c>
      <c r="C20" s="467">
        <v>235634.06532364176</v>
      </c>
      <c r="D20" s="467">
        <v>248327.58419562088</v>
      </c>
      <c r="E20" s="467">
        <v>256559.83479818085</v>
      </c>
      <c r="F20" s="467">
        <v>267789.98016567231</v>
      </c>
      <c r="G20" s="467">
        <v>278709.21857111115</v>
      </c>
      <c r="H20" s="467">
        <v>288453.22273201094</v>
      </c>
      <c r="I20" s="467">
        <v>298146.42241908162</v>
      </c>
      <c r="J20" s="467">
        <v>309310.74113433674</v>
      </c>
      <c r="K20" s="467">
        <v>320300.77355374122</v>
      </c>
      <c r="L20" s="467">
        <v>332593.70153326896</v>
      </c>
      <c r="M20" s="467">
        <v>345279.33121285256</v>
      </c>
      <c r="N20" s="467">
        <v>358260.71959904826</v>
      </c>
      <c r="O20" s="467">
        <v>369052.87918507634</v>
      </c>
      <c r="P20" s="467">
        <v>314083.60588015046</v>
      </c>
      <c r="Q20" s="468">
        <v>330891.08028731926</v>
      </c>
      <c r="R20" s="460"/>
    </row>
    <row r="21" spans="1:18" s="35" customFormat="1" ht="10.5" customHeight="1" x14ac:dyDescent="0.15">
      <c r="A21" s="469"/>
      <c r="B21" s="470"/>
      <c r="C21" s="470"/>
      <c r="D21" s="470"/>
      <c r="E21" s="470"/>
      <c r="F21" s="47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</row>
    <row r="22" spans="1:18" s="35" customFormat="1" ht="13.5" customHeight="1" x14ac:dyDescent="0.2">
      <c r="A22" s="32" t="s">
        <v>47</v>
      </c>
      <c r="B22" s="375"/>
      <c r="C22" s="375"/>
      <c r="D22" s="375"/>
      <c r="E22" s="375"/>
      <c r="F22" s="375"/>
      <c r="G22" s="455"/>
      <c r="H22" s="455"/>
      <c r="I22" s="455"/>
      <c r="J22" s="471"/>
      <c r="K22" s="471"/>
      <c r="L22" s="471"/>
      <c r="M22" s="471"/>
      <c r="N22" s="471"/>
      <c r="O22" s="471"/>
      <c r="P22" s="471"/>
      <c r="Q22" s="471"/>
      <c r="R22" s="471"/>
    </row>
    <row r="23" spans="1:18" s="35" customFormat="1" ht="13.5" customHeight="1" x14ac:dyDescent="0.2">
      <c r="A23" s="32" t="s">
        <v>505</v>
      </c>
      <c r="B23" s="375"/>
      <c r="C23" s="375"/>
      <c r="D23" s="375"/>
      <c r="E23" s="375"/>
      <c r="F23" s="375"/>
      <c r="G23" s="455"/>
      <c r="H23" s="455"/>
      <c r="I23" s="455"/>
      <c r="J23" s="471"/>
      <c r="K23" s="471"/>
      <c r="L23" s="471"/>
      <c r="M23" s="471"/>
      <c r="N23" s="471"/>
      <c r="O23" s="471"/>
      <c r="P23" s="471"/>
      <c r="Q23" s="471"/>
      <c r="R23" s="471"/>
    </row>
    <row r="24" spans="1:18" x14ac:dyDescent="0.2">
      <c r="A24" s="32" t="s">
        <v>506</v>
      </c>
    </row>
    <row r="25" spans="1:18" x14ac:dyDescent="0.2">
      <c r="A25" s="45"/>
    </row>
    <row r="26" spans="1:18" x14ac:dyDescent="0.2">
      <c r="A26" s="358" t="s">
        <v>188</v>
      </c>
    </row>
    <row r="29" spans="1:18" x14ac:dyDescent="0.2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</row>
    <row r="32" spans="1:18" x14ac:dyDescent="0.2">
      <c r="A32" s="84"/>
    </row>
    <row r="33" spans="1:1" x14ac:dyDescent="0.2">
      <c r="A33" s="96"/>
    </row>
  </sheetData>
  <hyperlinks>
    <hyperlink ref="A1" location="'Contents(NA)'!A1" display="Back to Table of contents"/>
  </hyperlinks>
  <pageMargins left="0.6" right="0" top="0.62" bottom="0.39370078740157499" header="0.46" footer="0.31496062992126"/>
  <pageSetup paperSize="9" orientation="landscape" r:id="rId1"/>
  <headerFooter>
    <oddHeader>&amp;C- 16 -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9"/>
  <sheetViews>
    <sheetView showGridLines="0" workbookViewId="0">
      <selection activeCell="A39" sqref="A39"/>
    </sheetView>
  </sheetViews>
  <sheetFormatPr defaultRowHeight="12.75" x14ac:dyDescent="0.2"/>
  <cols>
    <col min="1" max="1" width="103.7109375" style="1199" bestFit="1" customWidth="1"/>
    <col min="2" max="2" width="9.140625" style="3"/>
    <col min="7" max="7" width="25.7109375" customWidth="1"/>
    <col min="8" max="8" width="9" customWidth="1"/>
    <col min="9" max="9" width="11.42578125" bestFit="1" customWidth="1"/>
  </cols>
  <sheetData>
    <row r="1" spans="1:7" ht="22.5" customHeight="1" thickBot="1" x14ac:dyDescent="0.25">
      <c r="A1" s="1205" t="s">
        <v>512</v>
      </c>
      <c r="B1" s="896"/>
      <c r="C1" s="601"/>
      <c r="D1" s="601"/>
      <c r="E1" s="601"/>
      <c r="F1" s="601"/>
      <c r="G1" s="601"/>
    </row>
    <row r="2" spans="1:7" ht="20.25" customHeight="1" thickTop="1" x14ac:dyDescent="0.2">
      <c r="A2" s="1202" t="s">
        <v>513</v>
      </c>
      <c r="B2" s="1200"/>
      <c r="C2" s="1072"/>
      <c r="D2" s="1072"/>
      <c r="E2" s="1073"/>
      <c r="F2" s="1072"/>
      <c r="G2" s="1073"/>
    </row>
    <row r="3" spans="1:7" ht="20.25" customHeight="1" x14ac:dyDescent="0.2">
      <c r="A3" s="1203" t="s">
        <v>516</v>
      </c>
      <c r="B3" s="1096"/>
      <c r="C3" s="1073"/>
      <c r="D3" s="1073"/>
      <c r="E3" s="1073"/>
      <c r="F3" s="1073"/>
      <c r="G3" s="1073"/>
    </row>
    <row r="4" spans="1:7" ht="20.25" customHeight="1" x14ac:dyDescent="0.2">
      <c r="A4" s="1203" t="s">
        <v>517</v>
      </c>
      <c r="B4" s="1096"/>
      <c r="C4" s="1073"/>
      <c r="D4" s="1073"/>
      <c r="E4" s="1073"/>
      <c r="F4" s="1073"/>
      <c r="G4" s="1073"/>
    </row>
    <row r="5" spans="1:7" ht="20.25" customHeight="1" x14ac:dyDescent="0.2">
      <c r="A5" s="1204" t="s">
        <v>518</v>
      </c>
      <c r="B5" s="1096"/>
      <c r="C5" s="1073"/>
      <c r="D5" s="1073"/>
      <c r="E5" s="1073"/>
      <c r="F5" s="1073"/>
      <c r="G5" s="1073"/>
    </row>
    <row r="6" spans="1:7" ht="20.25" customHeight="1" x14ac:dyDescent="0.2">
      <c r="A6" s="1203" t="s">
        <v>519</v>
      </c>
      <c r="B6" s="1096"/>
      <c r="C6" s="1073"/>
      <c r="D6" s="1073"/>
      <c r="E6" s="1073"/>
      <c r="F6" s="1073"/>
      <c r="G6" s="1073"/>
    </row>
    <row r="7" spans="1:7" ht="20.25" customHeight="1" x14ac:dyDescent="0.2">
      <c r="A7" s="1204" t="s">
        <v>520</v>
      </c>
      <c r="B7" s="1096"/>
      <c r="C7" s="1073"/>
      <c r="D7" s="1073"/>
      <c r="E7" s="1073"/>
      <c r="F7" s="1073"/>
      <c r="G7" s="1073"/>
    </row>
    <row r="8" spans="1:7" ht="20.25" customHeight="1" x14ac:dyDescent="0.2">
      <c r="A8" s="1204" t="s">
        <v>521</v>
      </c>
      <c r="B8" s="1096"/>
      <c r="C8" s="1073"/>
      <c r="D8" s="1073"/>
      <c r="E8" s="1073"/>
      <c r="F8" s="1073"/>
      <c r="G8" s="1073"/>
    </row>
    <row r="9" spans="1:7" ht="20.25" customHeight="1" x14ac:dyDescent="0.2">
      <c r="A9" s="1204" t="s">
        <v>522</v>
      </c>
      <c r="B9" s="1096"/>
      <c r="C9" s="1073"/>
      <c r="D9" s="1073"/>
      <c r="E9" s="1073"/>
      <c r="F9" s="1073"/>
      <c r="G9" s="1073"/>
    </row>
    <row r="10" spans="1:7" ht="20.25" customHeight="1" x14ac:dyDescent="0.2">
      <c r="A10" s="1204" t="s">
        <v>523</v>
      </c>
      <c r="B10" s="1096"/>
      <c r="C10" s="1073"/>
      <c r="D10" s="1073"/>
      <c r="E10" s="1073"/>
      <c r="F10" s="1073"/>
      <c r="G10" s="1073"/>
    </row>
    <row r="11" spans="1:7" ht="20.25" customHeight="1" x14ac:dyDescent="0.2">
      <c r="A11" s="1204" t="s">
        <v>524</v>
      </c>
      <c r="B11" s="1096"/>
      <c r="C11" s="1073"/>
      <c r="D11" s="1073"/>
      <c r="E11" s="1073"/>
      <c r="F11" s="1073"/>
      <c r="G11" s="1073"/>
    </row>
    <row r="12" spans="1:7" ht="20.25" customHeight="1" x14ac:dyDescent="0.2">
      <c r="A12" s="1204" t="s">
        <v>525</v>
      </c>
      <c r="B12" s="1096"/>
      <c r="C12" s="1073"/>
      <c r="D12" s="1073"/>
      <c r="E12" s="1073"/>
      <c r="F12" s="1073"/>
      <c r="G12" s="1073"/>
    </row>
    <row r="13" spans="1:7" ht="20.25" customHeight="1" x14ac:dyDescent="0.2">
      <c r="A13" s="1204" t="s">
        <v>526</v>
      </c>
      <c r="B13" s="1096"/>
      <c r="C13" s="1073"/>
      <c r="D13" s="1073"/>
      <c r="E13" s="1073"/>
      <c r="F13" s="1073"/>
      <c r="G13" s="1073"/>
    </row>
    <row r="14" spans="1:7" ht="20.25" customHeight="1" x14ac:dyDescent="0.2">
      <c r="A14" s="1204" t="s">
        <v>527</v>
      </c>
      <c r="B14" s="1096"/>
      <c r="C14" s="1073"/>
      <c r="D14" s="1073"/>
      <c r="E14" s="1073"/>
      <c r="F14" s="1073"/>
      <c r="G14" s="1073"/>
    </row>
    <row r="15" spans="1:7" ht="20.25" customHeight="1" x14ac:dyDescent="0.2">
      <c r="A15" s="1203" t="s">
        <v>528</v>
      </c>
      <c r="B15" s="1096"/>
      <c r="C15" s="1073"/>
      <c r="D15" s="1073"/>
      <c r="E15" s="1073"/>
      <c r="F15" s="1073"/>
      <c r="G15" s="1073"/>
    </row>
    <row r="16" spans="1:7" ht="20.25" customHeight="1" x14ac:dyDescent="0.2">
      <c r="A16" s="1203" t="s">
        <v>529</v>
      </c>
      <c r="B16" s="1096"/>
      <c r="C16" s="1073"/>
      <c r="D16" s="1073"/>
      <c r="E16" s="1073"/>
      <c r="F16" s="1073"/>
      <c r="G16" s="1073"/>
    </row>
    <row r="17" spans="1:7" ht="20.25" customHeight="1" x14ac:dyDescent="0.2">
      <c r="A17" s="1203" t="s">
        <v>530</v>
      </c>
      <c r="B17" s="1096"/>
      <c r="C17" s="1073"/>
      <c r="D17" s="1073"/>
      <c r="E17" s="1073"/>
      <c r="F17" s="1073"/>
      <c r="G17" s="1073"/>
    </row>
    <row r="18" spans="1:7" ht="20.25" customHeight="1" x14ac:dyDescent="0.2">
      <c r="A18" s="1203" t="s">
        <v>531</v>
      </c>
      <c r="B18" s="1096"/>
      <c r="C18" s="1073"/>
      <c r="D18" s="1073"/>
      <c r="E18" s="1073"/>
      <c r="F18" s="1073"/>
      <c r="G18" s="1073"/>
    </row>
    <row r="19" spans="1:7" ht="20.25" customHeight="1" x14ac:dyDescent="0.2">
      <c r="A19" s="1203" t="s">
        <v>532</v>
      </c>
      <c r="B19" s="1096"/>
      <c r="C19" s="1073"/>
      <c r="D19" s="1073"/>
      <c r="E19" s="1073"/>
      <c r="F19" s="1073"/>
      <c r="G19" s="1073"/>
    </row>
    <row r="20" spans="1:7" ht="20.25" customHeight="1" x14ac:dyDescent="0.2">
      <c r="A20" s="1203" t="s">
        <v>533</v>
      </c>
      <c r="B20" s="1096"/>
      <c r="C20" s="1073"/>
      <c r="D20" s="1073"/>
      <c r="E20" s="1073"/>
      <c r="F20" s="1073"/>
      <c r="G20" s="1073"/>
    </row>
    <row r="21" spans="1:7" ht="20.25" customHeight="1" x14ac:dyDescent="0.2">
      <c r="A21" s="1203" t="s">
        <v>534</v>
      </c>
      <c r="B21" s="1096"/>
      <c r="C21" s="1073"/>
      <c r="D21" s="1073"/>
      <c r="E21" s="1073"/>
      <c r="F21" s="1073"/>
      <c r="G21" s="1073"/>
    </row>
    <row r="22" spans="1:7" ht="20.25" customHeight="1" x14ac:dyDescent="0.2">
      <c r="A22" s="1203" t="s">
        <v>535</v>
      </c>
      <c r="B22" s="1096"/>
      <c r="C22" s="1073"/>
      <c r="D22" s="1073"/>
      <c r="E22" s="1073"/>
      <c r="F22" s="1073"/>
      <c r="G22" s="1073"/>
    </row>
    <row r="23" spans="1:7" ht="20.25" customHeight="1" x14ac:dyDescent="0.2">
      <c r="A23" s="1203" t="s">
        <v>536</v>
      </c>
      <c r="B23" s="1096"/>
      <c r="C23" s="1073"/>
      <c r="D23" s="1073"/>
      <c r="E23" s="1073"/>
      <c r="F23" s="1073"/>
      <c r="G23" s="1073"/>
    </row>
    <row r="24" spans="1:7" ht="20.25" customHeight="1" x14ac:dyDescent="0.2">
      <c r="A24" s="1203" t="s">
        <v>537</v>
      </c>
      <c r="B24" s="1096"/>
      <c r="C24" s="1073"/>
      <c r="D24" s="1073"/>
      <c r="E24" s="1073"/>
      <c r="F24" s="1073"/>
      <c r="G24" s="1073"/>
    </row>
    <row r="25" spans="1:7" ht="20.25" customHeight="1" x14ac:dyDescent="0.2">
      <c r="A25" s="1203" t="s">
        <v>538</v>
      </c>
      <c r="B25" s="1096"/>
      <c r="C25" s="1073"/>
      <c r="D25" s="1073"/>
      <c r="E25" s="1073"/>
      <c r="F25" s="1073"/>
      <c r="G25" s="1073"/>
    </row>
    <row r="26" spans="1:7" ht="20.25" customHeight="1" x14ac:dyDescent="0.2">
      <c r="A26" s="1203" t="s">
        <v>539</v>
      </c>
      <c r="B26" s="1096"/>
      <c r="C26" s="1073"/>
      <c r="D26" s="1073"/>
      <c r="E26" s="1073"/>
      <c r="F26" s="1073"/>
      <c r="G26" s="1073"/>
    </row>
    <row r="27" spans="1:7" ht="20.25" customHeight="1" x14ac:dyDescent="0.2">
      <c r="A27" s="1203" t="s">
        <v>540</v>
      </c>
      <c r="B27" s="1096"/>
      <c r="C27" s="1073"/>
      <c r="D27" s="1073"/>
      <c r="E27" s="1073"/>
      <c r="F27" s="1073"/>
      <c r="G27" s="1073"/>
    </row>
    <row r="28" spans="1:7" ht="20.25" customHeight="1" x14ac:dyDescent="0.2">
      <c r="A28" s="1203" t="s">
        <v>541</v>
      </c>
      <c r="B28" s="1096"/>
      <c r="C28" s="1073"/>
      <c r="D28" s="1073"/>
      <c r="E28" s="1073"/>
      <c r="F28" s="1073"/>
      <c r="G28" s="1073"/>
    </row>
    <row r="29" spans="1:7" ht="20.25" customHeight="1" x14ac:dyDescent="0.2">
      <c r="A29" s="1203" t="s">
        <v>542</v>
      </c>
      <c r="B29" s="1096"/>
      <c r="C29" s="1073"/>
      <c r="D29" s="1073"/>
      <c r="E29" s="1073"/>
      <c r="F29" s="1073"/>
      <c r="G29" s="1073"/>
    </row>
    <row r="30" spans="1:7" ht="20.25" customHeight="1" x14ac:dyDescent="0.2">
      <c r="A30" s="1203" t="s">
        <v>543</v>
      </c>
      <c r="B30" s="1096"/>
      <c r="C30" s="1073"/>
      <c r="D30" s="1073"/>
      <c r="E30" s="1073"/>
      <c r="F30" s="1073"/>
      <c r="G30" s="1073"/>
    </row>
    <row r="31" spans="1:7" ht="20.25" customHeight="1" x14ac:dyDescent="0.2">
      <c r="A31" s="1203" t="s">
        <v>544</v>
      </c>
      <c r="B31" s="1096"/>
      <c r="C31" s="1073"/>
      <c r="D31" s="1073"/>
      <c r="E31" s="1073"/>
      <c r="F31" s="1073"/>
      <c r="G31" s="1073"/>
    </row>
    <row r="32" spans="1:7" ht="20.25" customHeight="1" x14ac:dyDescent="0.2">
      <c r="A32" s="1203" t="s">
        <v>545</v>
      </c>
      <c r="B32" s="1096"/>
      <c r="C32" s="1073"/>
      <c r="D32" s="1073"/>
      <c r="E32" s="1073"/>
      <c r="F32" s="1073"/>
      <c r="G32" s="1073"/>
    </row>
    <row r="33" spans="1:7" ht="20.25" customHeight="1" x14ac:dyDescent="0.2">
      <c r="A33" s="1203" t="s">
        <v>546</v>
      </c>
      <c r="B33" s="1096"/>
      <c r="C33" s="1073"/>
      <c r="D33" s="1073"/>
      <c r="E33" s="1073"/>
      <c r="F33" s="1073"/>
      <c r="G33" s="1073"/>
    </row>
    <row r="34" spans="1:7" ht="20.25" customHeight="1" x14ac:dyDescent="0.2">
      <c r="A34" s="1203" t="s">
        <v>547</v>
      </c>
      <c r="B34" s="1096"/>
      <c r="C34" s="1073"/>
      <c r="D34" s="1073"/>
      <c r="E34" s="1073"/>
      <c r="F34" s="1073"/>
      <c r="G34" s="1073"/>
    </row>
    <row r="35" spans="1:7" ht="24.75" customHeight="1" thickBot="1" x14ac:dyDescent="0.25">
      <c r="A35" s="1206" t="s">
        <v>548</v>
      </c>
      <c r="B35" s="1096"/>
      <c r="C35" s="1073"/>
      <c r="D35" s="1073"/>
      <c r="E35" s="1073"/>
      <c r="F35" s="1073"/>
      <c r="G35" s="1073"/>
    </row>
    <row r="36" spans="1:7" ht="20.25" customHeight="1" thickTop="1" x14ac:dyDescent="0.2">
      <c r="A36" s="1198"/>
      <c r="B36" s="1201"/>
      <c r="C36" s="1074"/>
      <c r="D36" s="1074"/>
      <c r="E36" s="1074"/>
      <c r="F36" s="1074"/>
      <c r="G36" s="1074"/>
    </row>
    <row r="37" spans="1:7" ht="20.25" customHeight="1" x14ac:dyDescent="0.2">
      <c r="A37" s="1198"/>
      <c r="B37" s="1201"/>
      <c r="C37" s="1074"/>
      <c r="D37" s="1074"/>
      <c r="E37" s="1074"/>
      <c r="F37" s="1074"/>
      <c r="G37" s="1074"/>
    </row>
    <row r="38" spans="1:7" ht="20.25" customHeight="1" x14ac:dyDescent="0.2"/>
    <row r="39" spans="1:7" ht="20.25" customHeight="1" x14ac:dyDescent="0.2"/>
  </sheetData>
  <hyperlinks>
    <hyperlink ref="A3" location="'Table 1'!A1" display="Table 1 -    Main National Accounts Aggregates, 2006 - 2020"/>
    <hyperlink ref="A4" location="'Table 2'!A1" display="Table 2 -    Growth rates and ratios, 2007 - 2020"/>
    <hyperlink ref="A6" location="'Table 3(a)'!A1" display="Table 3a -  Gross Value Added by sector at current basic prices, 2006 - 2020"/>
    <hyperlink ref="A15" location="'Table 8'!A1" display="Table 8 -    Gross Value Added by industry group at constant 2006 reference prices, 2006 - 2020"/>
    <hyperlink ref="A16" location="'Table 9'!A1" display="Table 9 -    Expenditure on Gross Domestic Product at current market prices, 2006 -2020"/>
    <hyperlink ref="A17" location="'Table 10'!A1" display="Table 10 -  Expenditure on GDP at market prices - Growth rates (% over previous year), 2007 - 2020"/>
    <hyperlink ref="A18" location="'Table 11'!A1" display="Table 11 -  Expenditure on GDP at market prices - deflators (% over previous year), 2007 - 2020"/>
    <hyperlink ref="A19" location="'Table 12'!A1" display="Table 12 -  Expenditure on GDP at market prices at constant 2006 reference prices, 2006 - 2020"/>
    <hyperlink ref="A20" location="'Table 13'!A1" display="Table 13 -  National Disposable Income and its appropriation at current prices, 2006 - 2020"/>
    <hyperlink ref="A21" location="'Table 14'!A1" display="Table 14 -   Gross Fixed Capital Formation at current prices by type and use, 2006- 2020"/>
    <hyperlink ref="A22" location="'Table 15'!A1" display="Table 15 -  Gross Fixed Capital Formation  - Annual real growth rates (%) by type and use, 2007 - 2020"/>
    <hyperlink ref="A23" location="'Table 16'!A1" display="Table 16 -  Gross Fixed Capital Formation  - Annual real growth rates (%) by sector, 2006 - 2020"/>
    <hyperlink ref="A24" location="'Table 16(a)'!A1" display="Table 16a - Gross Fixed Capital Formation at constant 2006 prices, 2007 - 2020"/>
    <hyperlink ref="A25" location="'Table 16(b)'!A1" display="Table 16b - Gross Fixed Capital Formation - Deflators (% over previous year), 2006- 2020"/>
    <hyperlink ref="A26" location="'Table 17'!A1" display="Table 17 -   GFCF in the Manufacturing sector, 2006 - 2020"/>
    <hyperlink ref="A27" location="'Table 18'!A1" display="Table 18 -  Gross Fixed Capital Formation by industrial use and sector, 2007 - 2020"/>
    <hyperlink ref="A28" location="'Table 19'!A1" display="Table 19 -  Gross Fixed Capital Formation by industrial use and type, 2006 - 2020"/>
    <hyperlink ref="A29" location="'Table 20'!A1" display="Table 20 -  Gross Fixed Capital Formation by type and sector, 2006 - 2020"/>
    <hyperlink ref="A30" location="'Table 21'!A1" display="Table 21 -  Mauritius : Exchange rates, 1985 - 2020"/>
    <hyperlink ref="A31" location="'Table 22'!A1" display="Table 22 - Number of permits and floor area by region for residential buildings, 2001 -  2019"/>
    <hyperlink ref="A32" location="'Table 23'!A1" display="Table 23 - Number of permits and floor area by region for non-residential buildings, 2001 - 2019"/>
    <hyperlink ref="A33" location="'Table 24'!A1" display="Table 24 -  Total Number of permits and floor area by type of building, 2008 -  2019"/>
    <hyperlink ref="A34" location="'Table 25'!A1" display="Table 25 -  Number of permits for residential buildings by range of floor area, 2001 -  2019"/>
    <hyperlink ref="A35" location="'Table 26'!A1" display="Table 26 - Classification of imports (c.i.f. value) into consumption by industrial origin and use, 2010 - 2020"/>
    <hyperlink ref="A5" location="'Table 3'!A1" display="Table 3 -    Gross Value Added by industry group at current basic prices, 2006 - 2021"/>
    <hyperlink ref="A7" location="'Table 3(b)'!A1" display="Table 3b -  Gross Value Added - Real Growth Rates (% over previous year) by sector, 2007 - 2021"/>
    <hyperlink ref="A8" location="'Table 3(c)'!A1" display="Table 3c -  Percentage distribution of Gross Value Added by industry  at basic prices, 2006 - 2021"/>
    <hyperlink ref="A9" location="'Table 3(d)'!A1" display="Table 3d -  Percentage distribution of Gross Value Added by sector  at basic prices, 2006 - 2021"/>
    <hyperlink ref="A10" location="'Table 3(e)'!A1" display="Table 3e -   Value added, share in the economy and growth rate of selected sub-sectors of the economy - 2007 to 2021"/>
    <hyperlink ref="A11" location="'Table 4'!A1" display="Table 4 -    Gross Value added by industry group at current basic prices for General Government, 2006- 2021"/>
    <hyperlink ref="A12" location="'Table 5'!A1" display="Table 5 -    Gross Value Added - sectoral real growth rates (% over previous year), 2007 - 2021"/>
    <hyperlink ref="A13" location="'Table 6'!A1" display="Table 6 -    Gross Value Added - sectoral deflators (% over previous year), 2007 - 2021"/>
    <hyperlink ref="A14" location="'Table 7'!A1" display="Table 7 -    Contribution of industry groups to Gross Value Added growth, 2007 - 2021"/>
  </hyperlinks>
  <printOptions gridLinesSet="0"/>
  <pageMargins left="0.5" right="0" top="0" bottom="0" header="0" footer="0"/>
  <pageSetup paperSize="9" orientation="landscape" horizontalDpi="1200" verticalDpi="1200" r:id="rId1"/>
  <headerFooter alignWithMargins="0">
    <oddFooter xml:space="preserve">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pane xSplit="1" ySplit="5" topLeftCell="B6" activePane="bottomRight" state="frozen"/>
      <selection activeCell="S70" sqref="S70"/>
      <selection pane="topRight" activeCell="S70" sqref="S70"/>
      <selection pane="bottomLeft" activeCell="S70" sqref="S70"/>
      <selection pane="bottomRight"/>
    </sheetView>
  </sheetViews>
  <sheetFormatPr defaultRowHeight="10.5" x14ac:dyDescent="0.2"/>
  <cols>
    <col min="1" max="1" width="45.5703125" style="35" customWidth="1"/>
    <col min="2" max="7" width="7.85546875" style="35" customWidth="1"/>
    <col min="8" max="9" width="8.7109375" style="35" bestFit="1" customWidth="1"/>
    <col min="10" max="13" width="9.42578125" style="36" customWidth="1"/>
    <col min="14" max="17" width="8.85546875" style="36" customWidth="1"/>
    <col min="18" max="16384" width="9.140625" style="35"/>
  </cols>
  <sheetData>
    <row r="1" spans="1:17" ht="21" customHeight="1" x14ac:dyDescent="0.2">
      <c r="A1" s="1077" t="s">
        <v>551</v>
      </c>
    </row>
    <row r="2" spans="1:17" ht="16.5" customHeight="1" x14ac:dyDescent="0.2">
      <c r="A2" s="34" t="s">
        <v>189</v>
      </c>
    </row>
    <row r="3" spans="1:17" ht="4.5" customHeight="1" x14ac:dyDescent="0.2">
      <c r="A3" s="34"/>
    </row>
    <row r="4" spans="1:17" ht="12" customHeight="1" x14ac:dyDescent="0.2">
      <c r="A4" s="36"/>
      <c r="J4" s="373"/>
      <c r="P4" s="361"/>
      <c r="Q4" s="373" t="s">
        <v>106</v>
      </c>
    </row>
    <row r="5" spans="1:17" s="478" customFormat="1" ht="16.5" customHeight="1" x14ac:dyDescent="0.2">
      <c r="A5" s="477"/>
      <c r="B5" s="98">
        <v>2006</v>
      </c>
      <c r="C5" s="98">
        <v>2007</v>
      </c>
      <c r="D5" s="98">
        <v>2008</v>
      </c>
      <c r="E5" s="98">
        <v>2009</v>
      </c>
      <c r="F5" s="98">
        <v>2010</v>
      </c>
      <c r="G5" s="98">
        <v>2011</v>
      </c>
      <c r="H5" s="98">
        <v>2012</v>
      </c>
      <c r="I5" s="98">
        <v>2013</v>
      </c>
      <c r="J5" s="98">
        <v>2014</v>
      </c>
      <c r="K5" s="98">
        <v>2015</v>
      </c>
      <c r="L5" s="98">
        <v>2016</v>
      </c>
      <c r="M5" s="98">
        <v>2017</v>
      </c>
      <c r="N5" s="98">
        <v>2018</v>
      </c>
      <c r="O5" s="98">
        <v>2019</v>
      </c>
      <c r="P5" s="98" t="s">
        <v>142</v>
      </c>
      <c r="Q5" s="374" t="s">
        <v>151</v>
      </c>
    </row>
    <row r="6" spans="1:17" ht="15" customHeight="1" x14ac:dyDescent="0.2">
      <c r="A6" s="479" t="s">
        <v>190</v>
      </c>
      <c r="B6" s="480">
        <v>78328</v>
      </c>
      <c r="C6" s="481">
        <v>86610</v>
      </c>
      <c r="D6" s="481">
        <v>96889</v>
      </c>
      <c r="E6" s="481">
        <v>102237</v>
      </c>
      <c r="F6" s="481">
        <v>108720</v>
      </c>
      <c r="G6" s="481">
        <v>117049</v>
      </c>
      <c r="H6" s="481">
        <v>125752</v>
      </c>
      <c r="I6" s="481">
        <v>136685</v>
      </c>
      <c r="J6" s="481">
        <v>141394</v>
      </c>
      <c r="K6" s="481">
        <v>148769</v>
      </c>
      <c r="L6" s="481">
        <v>157781</v>
      </c>
      <c r="M6" s="481">
        <v>167172</v>
      </c>
      <c r="N6" s="482">
        <v>175402</v>
      </c>
      <c r="O6" s="482">
        <v>181342</v>
      </c>
      <c r="P6" s="481">
        <v>166805</v>
      </c>
      <c r="Q6" s="483">
        <v>173545</v>
      </c>
    </row>
    <row r="7" spans="1:17" s="85" customFormat="1" ht="14.25" customHeight="1" x14ac:dyDescent="0.2">
      <c r="A7" s="484" t="s">
        <v>191</v>
      </c>
      <c r="B7" s="485">
        <v>18747</v>
      </c>
      <c r="C7" s="486">
        <v>19155</v>
      </c>
      <c r="D7" s="486">
        <v>21910</v>
      </c>
      <c r="E7" s="486">
        <v>24549</v>
      </c>
      <c r="F7" s="486">
        <v>25612</v>
      </c>
      <c r="G7" s="486">
        <v>26573</v>
      </c>
      <c r="H7" s="486">
        <v>28067</v>
      </c>
      <c r="I7" s="486">
        <v>33676</v>
      </c>
      <c r="J7" s="486">
        <v>35889</v>
      </c>
      <c r="K7" s="486">
        <v>37517</v>
      </c>
      <c r="L7" s="486">
        <v>41168</v>
      </c>
      <c r="M7" s="486">
        <v>42187</v>
      </c>
      <c r="N7" s="486">
        <v>43815</v>
      </c>
      <c r="O7" s="486">
        <v>45084</v>
      </c>
      <c r="P7" s="486">
        <v>46384</v>
      </c>
      <c r="Q7" s="487">
        <v>48055</v>
      </c>
    </row>
    <row r="8" spans="1:17" s="491" customFormat="1" ht="10.5" hidden="1" customHeight="1" x14ac:dyDescent="0.2">
      <c r="A8" s="488" t="s">
        <v>192</v>
      </c>
      <c r="B8" s="489">
        <v>198551</v>
      </c>
      <c r="C8" s="482">
        <v>226662</v>
      </c>
      <c r="D8" s="482">
        <v>253053</v>
      </c>
      <c r="E8" s="482">
        <v>261017</v>
      </c>
      <c r="F8" s="482">
        <v>274000</v>
      </c>
      <c r="G8" s="482">
        <v>292617</v>
      </c>
      <c r="H8" s="482">
        <v>309319</v>
      </c>
      <c r="I8" s="482">
        <v>329009</v>
      </c>
      <c r="J8" s="482">
        <v>348011</v>
      </c>
      <c r="K8" s="482">
        <v>363547</v>
      </c>
      <c r="L8" s="482">
        <v>385902</v>
      </c>
      <c r="M8" s="482">
        <v>402998</v>
      </c>
      <c r="N8" s="482">
        <v>422319</v>
      </c>
      <c r="O8" s="482">
        <v>437528</v>
      </c>
      <c r="P8" s="482">
        <v>379309</v>
      </c>
      <c r="Q8" s="490">
        <v>407172</v>
      </c>
    </row>
    <row r="9" spans="1:17" ht="15" customHeight="1" x14ac:dyDescent="0.2">
      <c r="A9" s="488" t="s">
        <v>193</v>
      </c>
      <c r="B9" s="489">
        <v>26061</v>
      </c>
      <c r="C9" s="482">
        <v>30656</v>
      </c>
      <c r="D9" s="482">
        <v>33635</v>
      </c>
      <c r="E9" s="482">
        <v>32968</v>
      </c>
      <c r="F9" s="482">
        <v>36440</v>
      </c>
      <c r="G9" s="482">
        <v>40737</v>
      </c>
      <c r="H9" s="482">
        <v>43708</v>
      </c>
      <c r="I9" s="482">
        <v>46321</v>
      </c>
      <c r="J9" s="482">
        <v>47011</v>
      </c>
      <c r="K9" s="482">
        <v>49388</v>
      </c>
      <c r="L9" s="482">
        <v>51883</v>
      </c>
      <c r="M9" s="482">
        <v>57404</v>
      </c>
      <c r="N9" s="482">
        <v>62157</v>
      </c>
      <c r="O9" s="482">
        <v>64012</v>
      </c>
      <c r="P9" s="482">
        <v>53281</v>
      </c>
      <c r="Q9" s="490">
        <v>59735</v>
      </c>
    </row>
    <row r="10" spans="1:17" s="85" customFormat="1" ht="14.25" customHeight="1" x14ac:dyDescent="0.2">
      <c r="A10" s="484" t="s">
        <v>194</v>
      </c>
      <c r="B10" s="485">
        <v>25255</v>
      </c>
      <c r="C10" s="486">
        <v>29369</v>
      </c>
      <c r="D10" s="486">
        <v>32037</v>
      </c>
      <c r="E10" s="486">
        <v>31590</v>
      </c>
      <c r="F10" s="486">
        <v>34797</v>
      </c>
      <c r="G10" s="486">
        <v>39060</v>
      </c>
      <c r="H10" s="486">
        <v>42379</v>
      </c>
      <c r="I10" s="486">
        <v>44502</v>
      </c>
      <c r="J10" s="486">
        <v>45371</v>
      </c>
      <c r="K10" s="486">
        <v>47700</v>
      </c>
      <c r="L10" s="486">
        <v>50260</v>
      </c>
      <c r="M10" s="486">
        <v>55623</v>
      </c>
      <c r="N10" s="486">
        <v>60398</v>
      </c>
      <c r="O10" s="486">
        <v>62067</v>
      </c>
      <c r="P10" s="486">
        <v>51747</v>
      </c>
      <c r="Q10" s="487">
        <v>57919</v>
      </c>
    </row>
    <row r="11" spans="1:17" s="85" customFormat="1" ht="14.25" customHeight="1" x14ac:dyDescent="0.2">
      <c r="A11" s="484" t="s">
        <v>195</v>
      </c>
      <c r="B11" s="485">
        <v>936</v>
      </c>
      <c r="C11" s="486">
        <v>820</v>
      </c>
      <c r="D11" s="486">
        <v>836</v>
      </c>
      <c r="E11" s="486">
        <v>851</v>
      </c>
      <c r="F11" s="486">
        <v>844</v>
      </c>
      <c r="G11" s="486">
        <v>1030</v>
      </c>
      <c r="H11" s="486">
        <v>1055</v>
      </c>
      <c r="I11" s="486">
        <v>1115</v>
      </c>
      <c r="J11" s="486">
        <v>1320</v>
      </c>
      <c r="K11" s="486">
        <v>1354</v>
      </c>
      <c r="L11" s="486">
        <v>1396</v>
      </c>
      <c r="M11" s="486">
        <v>1420</v>
      </c>
      <c r="N11" s="486">
        <v>1462</v>
      </c>
      <c r="O11" s="486">
        <v>1340</v>
      </c>
      <c r="P11" s="486">
        <v>1364</v>
      </c>
      <c r="Q11" s="487">
        <v>1399</v>
      </c>
    </row>
    <row r="12" spans="1:17" s="85" customFormat="1" ht="14.25" customHeight="1" x14ac:dyDescent="0.2">
      <c r="A12" s="484" t="s">
        <v>196</v>
      </c>
      <c r="B12" s="485">
        <v>1742</v>
      </c>
      <c r="C12" s="486">
        <v>2107</v>
      </c>
      <c r="D12" s="486">
        <v>2434</v>
      </c>
      <c r="E12" s="486">
        <v>2229</v>
      </c>
      <c r="F12" s="486">
        <v>2483</v>
      </c>
      <c r="G12" s="486">
        <v>2707</v>
      </c>
      <c r="H12" s="486">
        <v>2383</v>
      </c>
      <c r="I12" s="486">
        <v>2933</v>
      </c>
      <c r="J12" s="486">
        <v>2960</v>
      </c>
      <c r="K12" s="486">
        <v>3042</v>
      </c>
      <c r="L12" s="486">
        <v>3019</v>
      </c>
      <c r="M12" s="486">
        <v>3201</v>
      </c>
      <c r="N12" s="486">
        <v>3221</v>
      </c>
      <c r="O12" s="486">
        <v>3285</v>
      </c>
      <c r="P12" s="486">
        <v>2898</v>
      </c>
      <c r="Q12" s="487">
        <v>3215</v>
      </c>
    </row>
    <row r="13" spans="1:17" ht="15" customHeight="1" x14ac:dyDescent="0.2">
      <c r="A13" s="492" t="s">
        <v>197</v>
      </c>
      <c r="B13" s="489">
        <v>118481</v>
      </c>
      <c r="C13" s="482">
        <v>137945</v>
      </c>
      <c r="D13" s="482">
        <v>153730</v>
      </c>
      <c r="E13" s="482">
        <v>156551</v>
      </c>
      <c r="F13" s="482">
        <v>162797</v>
      </c>
      <c r="G13" s="482">
        <v>172861</v>
      </c>
      <c r="H13" s="482">
        <v>181184</v>
      </c>
      <c r="I13" s="482">
        <v>189390</v>
      </c>
      <c r="J13" s="482">
        <v>203657</v>
      </c>
      <c r="K13" s="482">
        <v>211736</v>
      </c>
      <c r="L13" s="482">
        <v>225102</v>
      </c>
      <c r="M13" s="482">
        <v>232625</v>
      </c>
      <c r="N13" s="493">
        <v>243696</v>
      </c>
      <c r="O13" s="493">
        <v>252901</v>
      </c>
      <c r="P13" s="493">
        <v>209606</v>
      </c>
      <c r="Q13" s="494">
        <v>230411</v>
      </c>
    </row>
    <row r="14" spans="1:17" s="491" customFormat="1" ht="19.5" customHeight="1" x14ac:dyDescent="0.2">
      <c r="A14" s="495" t="s">
        <v>108</v>
      </c>
      <c r="B14" s="480">
        <v>222870</v>
      </c>
      <c r="C14" s="481">
        <v>255211</v>
      </c>
      <c r="D14" s="481">
        <v>284254</v>
      </c>
      <c r="E14" s="481">
        <v>291756</v>
      </c>
      <c r="F14" s="481">
        <v>307957</v>
      </c>
      <c r="G14" s="481">
        <v>330647</v>
      </c>
      <c r="H14" s="481">
        <v>350644</v>
      </c>
      <c r="I14" s="481">
        <v>372397</v>
      </c>
      <c r="J14" s="481">
        <v>392062</v>
      </c>
      <c r="K14" s="481">
        <v>409893</v>
      </c>
      <c r="L14" s="481">
        <v>434765</v>
      </c>
      <c r="M14" s="481">
        <v>457201</v>
      </c>
      <c r="N14" s="496">
        <v>481256</v>
      </c>
      <c r="O14" s="496">
        <v>498254</v>
      </c>
      <c r="P14" s="496">
        <v>429692</v>
      </c>
      <c r="Q14" s="497">
        <v>463692</v>
      </c>
    </row>
    <row r="15" spans="1:17" ht="15" customHeight="1" x14ac:dyDescent="0.2">
      <c r="A15" s="488" t="s">
        <v>198</v>
      </c>
      <c r="B15" s="498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500"/>
      <c r="O15" s="500"/>
      <c r="P15" s="500"/>
      <c r="Q15" s="501"/>
    </row>
    <row r="16" spans="1:17" s="85" customFormat="1" ht="14.25" customHeight="1" x14ac:dyDescent="0.2">
      <c r="A16" s="502" t="s">
        <v>199</v>
      </c>
      <c r="B16" s="1080">
        <v>1009</v>
      </c>
      <c r="C16" s="503">
        <v>6200</v>
      </c>
      <c r="D16" s="503">
        <v>3901</v>
      </c>
      <c r="E16" s="1081">
        <v>-1267</v>
      </c>
      <c r="F16" s="503">
        <v>3680</v>
      </c>
      <c r="G16" s="503">
        <v>903</v>
      </c>
      <c r="H16" s="503">
        <v>1192</v>
      </c>
      <c r="I16" s="503">
        <v>731</v>
      </c>
      <c r="J16" s="1081">
        <v>-2483</v>
      </c>
      <c r="K16" s="1081">
        <v>2787</v>
      </c>
      <c r="L16" s="1081">
        <v>-2457</v>
      </c>
      <c r="M16" s="1081">
        <v>5059</v>
      </c>
      <c r="N16" s="1081">
        <v>6858</v>
      </c>
      <c r="O16" s="1081">
        <v>11920</v>
      </c>
      <c r="P16" s="1081">
        <v>6604</v>
      </c>
      <c r="Q16" s="1082">
        <v>9824</v>
      </c>
    </row>
    <row r="17" spans="1:17" s="85" customFormat="1" ht="14.25" customHeight="1" x14ac:dyDescent="0.2">
      <c r="A17" s="502" t="s">
        <v>200</v>
      </c>
      <c r="B17" s="1083"/>
      <c r="C17" s="1084"/>
      <c r="D17" s="1084"/>
      <c r="E17" s="1084"/>
      <c r="F17" s="1081">
        <v>-2796</v>
      </c>
      <c r="G17" s="1081">
        <v>-6276</v>
      </c>
      <c r="H17" s="503">
        <v>12466</v>
      </c>
      <c r="I17" s="503">
        <v>28622</v>
      </c>
      <c r="J17" s="503">
        <v>30397</v>
      </c>
      <c r="K17" s="503">
        <v>34770</v>
      </c>
      <c r="L17" s="503">
        <v>35446</v>
      </c>
      <c r="M17" s="503">
        <v>45285</v>
      </c>
      <c r="N17" s="503">
        <v>57609</v>
      </c>
      <c r="O17" s="503">
        <v>61785</v>
      </c>
      <c r="P17" s="503">
        <v>38624</v>
      </c>
      <c r="Q17" s="504">
        <v>45569</v>
      </c>
    </row>
    <row r="18" spans="1:17" ht="15" customHeight="1" x14ac:dyDescent="0.2">
      <c r="A18" s="488" t="s">
        <v>201</v>
      </c>
      <c r="B18" s="1085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1086"/>
    </row>
    <row r="19" spans="1:17" s="85" customFormat="1" ht="14.25" customHeight="1" x14ac:dyDescent="0.2">
      <c r="A19" s="502" t="s">
        <v>199</v>
      </c>
      <c r="B19" s="1080">
        <v>2269</v>
      </c>
      <c r="C19" s="503">
        <v>3882</v>
      </c>
      <c r="D19" s="503">
        <v>6409</v>
      </c>
      <c r="E19" s="503">
        <v>6909</v>
      </c>
      <c r="F19" s="503">
        <v>5630</v>
      </c>
      <c r="G19" s="503">
        <v>3795</v>
      </c>
      <c r="H19" s="503">
        <v>5013</v>
      </c>
      <c r="I19" s="503">
        <v>4054</v>
      </c>
      <c r="J19" s="503">
        <v>3189</v>
      </c>
      <c r="K19" s="503">
        <v>2829</v>
      </c>
      <c r="L19" s="503">
        <v>3156</v>
      </c>
      <c r="M19" s="503">
        <v>711</v>
      </c>
      <c r="N19" s="1079">
        <v>-119</v>
      </c>
      <c r="O19" s="503">
        <v>411</v>
      </c>
      <c r="P19" s="1079">
        <v>-42</v>
      </c>
      <c r="Q19" s="504">
        <v>305</v>
      </c>
    </row>
    <row r="20" spans="1:17" s="85" customFormat="1" ht="14.25" customHeight="1" x14ac:dyDescent="0.2">
      <c r="A20" s="502" t="s">
        <v>200</v>
      </c>
      <c r="B20" s="1087"/>
      <c r="C20" s="1081"/>
      <c r="D20" s="1081"/>
      <c r="E20" s="1081"/>
      <c r="F20" s="1088">
        <v>5630</v>
      </c>
      <c r="G20" s="1088">
        <v>3475</v>
      </c>
      <c r="H20" s="1088">
        <v>4260</v>
      </c>
      <c r="I20" s="1081">
        <v>-2832</v>
      </c>
      <c r="J20" s="1081">
        <v>-10677</v>
      </c>
      <c r="K20" s="1081">
        <v>-11435</v>
      </c>
      <c r="L20" s="1081">
        <v>-11657</v>
      </c>
      <c r="M20" s="1081">
        <v>-9367</v>
      </c>
      <c r="N20" s="1089">
        <v>-13764</v>
      </c>
      <c r="O20" s="1089">
        <v>-13575</v>
      </c>
      <c r="P20" s="1089">
        <v>-12721</v>
      </c>
      <c r="Q20" s="1090">
        <v>-10385</v>
      </c>
    </row>
    <row r="21" spans="1:17" ht="15" customHeight="1" x14ac:dyDescent="0.2">
      <c r="A21" s="488" t="s">
        <v>202</v>
      </c>
      <c r="B21" s="507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486"/>
      <c r="O21" s="486"/>
      <c r="P21" s="486"/>
      <c r="Q21" s="487"/>
    </row>
    <row r="22" spans="1:17" s="85" customFormat="1" ht="14.25" customHeight="1" x14ac:dyDescent="0.2">
      <c r="A22" s="22" t="s">
        <v>203</v>
      </c>
      <c r="B22" s="485">
        <v>223879</v>
      </c>
      <c r="C22" s="486">
        <v>261411</v>
      </c>
      <c r="D22" s="486">
        <v>288155</v>
      </c>
      <c r="E22" s="486">
        <v>290489</v>
      </c>
      <c r="F22" s="486">
        <v>311637</v>
      </c>
      <c r="G22" s="486">
        <v>331550</v>
      </c>
      <c r="H22" s="486">
        <v>351836</v>
      </c>
      <c r="I22" s="486">
        <v>373127</v>
      </c>
      <c r="J22" s="486">
        <v>389579</v>
      </c>
      <c r="K22" s="486">
        <v>412680</v>
      </c>
      <c r="L22" s="486">
        <v>432308</v>
      </c>
      <c r="M22" s="486">
        <v>462260</v>
      </c>
      <c r="N22" s="486">
        <v>488113</v>
      </c>
      <c r="O22" s="486">
        <v>510174</v>
      </c>
      <c r="P22" s="486">
        <v>436296</v>
      </c>
      <c r="Q22" s="487">
        <v>473516</v>
      </c>
    </row>
    <row r="23" spans="1:17" s="85" customFormat="1" ht="14.25" customHeight="1" x14ac:dyDescent="0.2">
      <c r="A23" s="22" t="s">
        <v>204</v>
      </c>
      <c r="B23" s="509"/>
      <c r="C23" s="510"/>
      <c r="D23" s="510"/>
      <c r="E23" s="510"/>
      <c r="F23" s="486">
        <v>305161</v>
      </c>
      <c r="G23" s="486">
        <v>324371</v>
      </c>
      <c r="H23" s="486">
        <v>363110</v>
      </c>
      <c r="I23" s="486">
        <v>401018</v>
      </c>
      <c r="J23" s="486">
        <v>422459</v>
      </c>
      <c r="K23" s="486">
        <v>444663</v>
      </c>
      <c r="L23" s="486">
        <v>470211</v>
      </c>
      <c r="M23" s="486">
        <v>502486</v>
      </c>
      <c r="N23" s="486">
        <v>538864</v>
      </c>
      <c r="O23" s="486">
        <v>560039</v>
      </c>
      <c r="P23" s="486">
        <v>468316</v>
      </c>
      <c r="Q23" s="487">
        <v>509260</v>
      </c>
    </row>
    <row r="24" spans="1:17" s="85" customFormat="1" ht="15" customHeight="1" x14ac:dyDescent="0.2">
      <c r="A24" s="488" t="s">
        <v>205</v>
      </c>
      <c r="B24" s="511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3"/>
    </row>
    <row r="25" spans="1:17" s="85" customFormat="1" ht="14.25" customHeight="1" x14ac:dyDescent="0.2">
      <c r="A25" s="22" t="s">
        <v>12</v>
      </c>
      <c r="B25" s="485">
        <v>226148</v>
      </c>
      <c r="C25" s="486">
        <v>265293</v>
      </c>
      <c r="D25" s="486">
        <v>294564</v>
      </c>
      <c r="E25" s="486">
        <v>297398</v>
      </c>
      <c r="F25" s="486">
        <v>317267</v>
      </c>
      <c r="G25" s="486">
        <v>335345</v>
      </c>
      <c r="H25" s="486">
        <v>356849</v>
      </c>
      <c r="I25" s="486">
        <v>377181</v>
      </c>
      <c r="J25" s="486">
        <v>392768</v>
      </c>
      <c r="K25" s="486">
        <v>415509</v>
      </c>
      <c r="L25" s="486">
        <v>435464</v>
      </c>
      <c r="M25" s="486">
        <v>462971</v>
      </c>
      <c r="N25" s="486">
        <v>487994</v>
      </c>
      <c r="O25" s="486">
        <v>510585</v>
      </c>
      <c r="P25" s="486">
        <v>436254</v>
      </c>
      <c r="Q25" s="487">
        <v>473821</v>
      </c>
    </row>
    <row r="26" spans="1:17" s="85" customFormat="1" ht="14.25" customHeight="1" x14ac:dyDescent="0.2">
      <c r="A26" s="22" t="s">
        <v>13</v>
      </c>
      <c r="B26" s="485"/>
      <c r="C26" s="486"/>
      <c r="D26" s="486"/>
      <c r="E26" s="486"/>
      <c r="F26" s="486">
        <v>313587</v>
      </c>
      <c r="G26" s="486">
        <v>327846</v>
      </c>
      <c r="H26" s="486">
        <v>367370</v>
      </c>
      <c r="I26" s="486">
        <v>398186</v>
      </c>
      <c r="J26" s="486">
        <v>411782</v>
      </c>
      <c r="K26" s="486">
        <v>433228</v>
      </c>
      <c r="L26" s="486">
        <v>458554</v>
      </c>
      <c r="M26" s="486">
        <v>493119</v>
      </c>
      <c r="N26" s="505">
        <v>525100</v>
      </c>
      <c r="O26" s="505">
        <v>546464</v>
      </c>
      <c r="P26" s="505">
        <v>455595</v>
      </c>
      <c r="Q26" s="506">
        <v>498875</v>
      </c>
    </row>
    <row r="27" spans="1:17" ht="19.5" customHeight="1" x14ac:dyDescent="0.2">
      <c r="A27" s="514" t="s">
        <v>180</v>
      </c>
      <c r="B27" s="480">
        <v>180244</v>
      </c>
      <c r="C27" s="481">
        <v>201259</v>
      </c>
      <c r="D27" s="481">
        <v>240831</v>
      </c>
      <c r="E27" s="481">
        <v>254326</v>
      </c>
      <c r="F27" s="481">
        <v>267951</v>
      </c>
      <c r="G27" s="481">
        <v>287164</v>
      </c>
      <c r="H27" s="481">
        <v>307187</v>
      </c>
      <c r="I27" s="481">
        <v>330896</v>
      </c>
      <c r="J27" s="481">
        <v>350457</v>
      </c>
      <c r="K27" s="481">
        <v>367417</v>
      </c>
      <c r="L27" s="481">
        <v>386956</v>
      </c>
      <c r="M27" s="481">
        <v>411463</v>
      </c>
      <c r="N27" s="482">
        <v>438178</v>
      </c>
      <c r="O27" s="482">
        <v>454380</v>
      </c>
      <c r="P27" s="482">
        <v>394301</v>
      </c>
      <c r="Q27" s="497">
        <v>411003</v>
      </c>
    </row>
    <row r="28" spans="1:17" ht="15" customHeight="1" x14ac:dyDescent="0.2">
      <c r="A28" s="492" t="s">
        <v>206</v>
      </c>
      <c r="B28" s="480">
        <v>42626</v>
      </c>
      <c r="C28" s="481">
        <v>53952</v>
      </c>
      <c r="D28" s="481">
        <v>43423</v>
      </c>
      <c r="E28" s="481">
        <v>37430</v>
      </c>
      <c r="F28" s="481">
        <v>40005</v>
      </c>
      <c r="G28" s="481">
        <v>43483</v>
      </c>
      <c r="H28" s="481">
        <v>43457</v>
      </c>
      <c r="I28" s="481">
        <v>41501</v>
      </c>
      <c r="J28" s="481">
        <v>41605</v>
      </c>
      <c r="K28" s="481">
        <v>42476</v>
      </c>
      <c r="L28" s="481">
        <v>47809</v>
      </c>
      <c r="M28" s="481">
        <v>45738</v>
      </c>
      <c r="N28" s="481">
        <v>43078</v>
      </c>
      <c r="O28" s="481">
        <v>43874</v>
      </c>
      <c r="P28" s="481">
        <v>35391</v>
      </c>
      <c r="Q28" s="483">
        <v>52689</v>
      </c>
    </row>
    <row r="29" spans="1:17" ht="15" customHeight="1" x14ac:dyDescent="0.2">
      <c r="A29" s="488" t="s">
        <v>207</v>
      </c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7"/>
    </row>
    <row r="30" spans="1:17" s="85" customFormat="1" ht="14.25" customHeight="1" x14ac:dyDescent="0.2">
      <c r="A30" s="22" t="s">
        <v>12</v>
      </c>
      <c r="B30" s="485">
        <v>45904</v>
      </c>
      <c r="C30" s="486">
        <v>64034</v>
      </c>
      <c r="D30" s="486">
        <v>53733</v>
      </c>
      <c r="E30" s="486">
        <v>43072</v>
      </c>
      <c r="F30" s="486">
        <v>49315</v>
      </c>
      <c r="G30" s="486">
        <v>48181</v>
      </c>
      <c r="H30" s="486">
        <v>49662</v>
      </c>
      <c r="I30" s="486">
        <v>46286</v>
      </c>
      <c r="J30" s="486">
        <v>42311</v>
      </c>
      <c r="K30" s="486">
        <v>48092</v>
      </c>
      <c r="L30" s="486">
        <v>48508</v>
      </c>
      <c r="M30" s="486">
        <v>51508</v>
      </c>
      <c r="N30" s="486">
        <v>49816</v>
      </c>
      <c r="O30" s="486">
        <v>56205</v>
      </c>
      <c r="P30" s="486">
        <v>41953</v>
      </c>
      <c r="Q30" s="487">
        <v>62818</v>
      </c>
    </row>
    <row r="31" spans="1:17" s="85" customFormat="1" ht="14.25" customHeight="1" x14ac:dyDescent="0.2">
      <c r="A31" s="22" t="s">
        <v>13</v>
      </c>
      <c r="B31" s="485"/>
      <c r="C31" s="486"/>
      <c r="D31" s="486"/>
      <c r="E31" s="486"/>
      <c r="F31" s="486">
        <v>42839</v>
      </c>
      <c r="G31" s="486">
        <v>40682</v>
      </c>
      <c r="H31" s="486">
        <v>60183</v>
      </c>
      <c r="I31" s="486">
        <v>67291</v>
      </c>
      <c r="J31" s="486">
        <v>61325</v>
      </c>
      <c r="K31" s="486">
        <v>65811</v>
      </c>
      <c r="L31" s="486">
        <v>71598</v>
      </c>
      <c r="M31" s="486">
        <v>81656</v>
      </c>
      <c r="N31" s="486">
        <v>86922</v>
      </c>
      <c r="O31" s="486">
        <v>92084</v>
      </c>
      <c r="P31" s="505">
        <v>61293</v>
      </c>
      <c r="Q31" s="506">
        <v>87872</v>
      </c>
    </row>
    <row r="32" spans="1:17" ht="15" customHeight="1" x14ac:dyDescent="0.2">
      <c r="A32" s="515" t="s">
        <v>208</v>
      </c>
      <c r="B32" s="516">
        <v>19.100000000000001</v>
      </c>
      <c r="C32" s="517">
        <v>21.1</v>
      </c>
      <c r="D32" s="517">
        <v>15.3</v>
      </c>
      <c r="E32" s="517">
        <v>12.8</v>
      </c>
      <c r="F32" s="517">
        <v>13</v>
      </c>
      <c r="G32" s="517">
        <v>13.2</v>
      </c>
      <c r="H32" s="517">
        <v>12.4</v>
      </c>
      <c r="I32" s="517">
        <v>11.1</v>
      </c>
      <c r="J32" s="517">
        <v>10.6</v>
      </c>
      <c r="K32" s="517">
        <v>10.4</v>
      </c>
      <c r="L32" s="517">
        <v>11</v>
      </c>
      <c r="M32" s="517">
        <v>10</v>
      </c>
      <c r="N32" s="517">
        <v>9</v>
      </c>
      <c r="O32" s="517">
        <v>8.8000000000000007</v>
      </c>
      <c r="P32" s="517">
        <v>8.1999999999999993</v>
      </c>
      <c r="Q32" s="518">
        <v>11.4</v>
      </c>
    </row>
    <row r="33" spans="1:17" ht="15" customHeight="1" x14ac:dyDescent="0.2">
      <c r="A33" s="488" t="s">
        <v>209</v>
      </c>
      <c r="B33" s="519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1"/>
    </row>
    <row r="34" spans="1:17" s="85" customFormat="1" ht="14.25" customHeight="1" x14ac:dyDescent="0.2">
      <c r="A34" s="22" t="s">
        <v>12</v>
      </c>
      <c r="B34" s="522">
        <v>20.3</v>
      </c>
      <c r="C34" s="523">
        <v>24.1</v>
      </c>
      <c r="D34" s="523">
        <v>18.2</v>
      </c>
      <c r="E34" s="523">
        <v>14.5</v>
      </c>
      <c r="F34" s="523">
        <v>15.5</v>
      </c>
      <c r="G34" s="523">
        <v>14.4</v>
      </c>
      <c r="H34" s="523">
        <v>13.9</v>
      </c>
      <c r="I34" s="523">
        <v>12.3</v>
      </c>
      <c r="J34" s="523">
        <v>10.8</v>
      </c>
      <c r="K34" s="523">
        <v>11.6</v>
      </c>
      <c r="L34" s="523">
        <v>11.1</v>
      </c>
      <c r="M34" s="523">
        <v>11.1</v>
      </c>
      <c r="N34" s="523">
        <v>10.199999999999999</v>
      </c>
      <c r="O34" s="523">
        <v>11</v>
      </c>
      <c r="P34" s="523">
        <v>9.6</v>
      </c>
      <c r="Q34" s="524">
        <v>13.3</v>
      </c>
    </row>
    <row r="35" spans="1:17" s="85" customFormat="1" ht="14.25" customHeight="1" x14ac:dyDescent="0.2">
      <c r="A35" s="525" t="s">
        <v>13</v>
      </c>
      <c r="B35" s="526"/>
      <c r="C35" s="527"/>
      <c r="D35" s="527"/>
      <c r="E35" s="527"/>
      <c r="F35" s="528">
        <v>13.8</v>
      </c>
      <c r="G35" s="528">
        <v>12.4</v>
      </c>
      <c r="H35" s="528">
        <v>16.399999999999999</v>
      </c>
      <c r="I35" s="528">
        <v>16.899999999999999</v>
      </c>
      <c r="J35" s="528">
        <v>14.9</v>
      </c>
      <c r="K35" s="528">
        <v>15.2</v>
      </c>
      <c r="L35" s="528">
        <v>15.6</v>
      </c>
      <c r="M35" s="528">
        <v>16.600000000000001</v>
      </c>
      <c r="N35" s="528">
        <v>16.600000000000001</v>
      </c>
      <c r="O35" s="528">
        <v>16.899999999999999</v>
      </c>
      <c r="P35" s="528">
        <v>13.5</v>
      </c>
      <c r="Q35" s="529">
        <v>17.600000000000001</v>
      </c>
    </row>
    <row r="36" spans="1:17" ht="12.75" customHeight="1" x14ac:dyDescent="0.2">
      <c r="A36" s="84"/>
    </row>
    <row r="37" spans="1:17" ht="12.75" x14ac:dyDescent="0.2">
      <c r="A37" s="32" t="s">
        <v>210</v>
      </c>
      <c r="B37" s="530"/>
      <c r="C37" s="530"/>
      <c r="D37" s="531" t="s">
        <v>211</v>
      </c>
      <c r="E37" s="530"/>
      <c r="F37" s="2"/>
      <c r="I37" s="532"/>
      <c r="J37" s="532"/>
      <c r="K37" s="532"/>
      <c r="L37" s="532"/>
      <c r="M37" s="532"/>
      <c r="N37" s="532"/>
      <c r="O37" s="532"/>
      <c r="P37" s="532"/>
      <c r="Q37" s="533"/>
    </row>
    <row r="38" spans="1:17" ht="12.75" x14ac:dyDescent="0.2">
      <c r="A38" s="32" t="s">
        <v>128</v>
      </c>
      <c r="B38" s="530"/>
      <c r="C38" s="530"/>
      <c r="D38" s="531" t="s">
        <v>212</v>
      </c>
      <c r="E38" s="530"/>
      <c r="F38" s="2"/>
    </row>
    <row r="39" spans="1:17" ht="12.75" x14ac:dyDescent="0.2">
      <c r="A39" s="32" t="s">
        <v>213</v>
      </c>
      <c r="B39" s="530"/>
      <c r="C39" s="530"/>
      <c r="D39" s="531" t="s">
        <v>214</v>
      </c>
      <c r="E39" s="530"/>
      <c r="F39" s="2"/>
    </row>
    <row r="40" spans="1:17" ht="5.25" customHeight="1" x14ac:dyDescent="0.2">
      <c r="B40" s="531"/>
      <c r="C40" s="531"/>
      <c r="D40" s="531"/>
      <c r="E40" s="531"/>
      <c r="F40" s="531"/>
    </row>
    <row r="41" spans="1:17" ht="12.75" x14ac:dyDescent="0.2">
      <c r="A41" s="534" t="s">
        <v>215</v>
      </c>
      <c r="B41" s="531"/>
      <c r="C41" s="531"/>
      <c r="D41" s="531"/>
      <c r="E41" s="531"/>
      <c r="F41" s="531"/>
    </row>
  </sheetData>
  <hyperlinks>
    <hyperlink ref="A1" location="'Contents(NA)'!A1" display="Back to Table of contents"/>
  </hyperlinks>
  <pageMargins left="0.4" right="0" top="0.56000000000000005" bottom="0" header="0.37" footer="0"/>
  <pageSetup paperSize="9" scale="95" orientation="landscape" horizontalDpi="1200" verticalDpi="1200" r:id="rId1"/>
  <headerFooter alignWithMargins="0">
    <oddHeader>&amp;C- 17 -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pane xSplit="1" topLeftCell="B1" activePane="topRight" state="frozen"/>
      <selection activeCell="S70" sqref="S70"/>
      <selection pane="topRight"/>
    </sheetView>
  </sheetViews>
  <sheetFormatPr defaultRowHeight="10.5" x14ac:dyDescent="0.2"/>
  <cols>
    <col min="1" max="1" width="44.42578125" style="359" customWidth="1"/>
    <col min="2" max="9" width="8.7109375" style="359" customWidth="1"/>
    <col min="10" max="17" width="8.7109375" style="360" customWidth="1"/>
    <col min="18" max="16384" width="9.140625" style="359"/>
  </cols>
  <sheetData>
    <row r="1" spans="1:17" ht="21" customHeight="1" x14ac:dyDescent="0.2">
      <c r="A1" s="1077" t="s">
        <v>551</v>
      </c>
    </row>
    <row r="2" spans="1:17" ht="16.5" customHeight="1" x14ac:dyDescent="0.2">
      <c r="A2" s="34" t="s">
        <v>225</v>
      </c>
      <c r="B2" s="535"/>
      <c r="C2" s="535"/>
      <c r="I2" s="536"/>
      <c r="J2" s="536"/>
      <c r="K2" s="536"/>
      <c r="L2" s="536"/>
      <c r="M2" s="536"/>
      <c r="N2" s="536"/>
      <c r="O2" s="536"/>
      <c r="P2" s="537"/>
      <c r="Q2" s="537"/>
    </row>
    <row r="3" spans="1:17" ht="15" customHeight="1" x14ac:dyDescent="0.2">
      <c r="H3" s="538"/>
      <c r="J3" s="6"/>
      <c r="Q3" s="539" t="s">
        <v>106</v>
      </c>
    </row>
    <row r="4" spans="1:17" s="542" customFormat="1" ht="15.75" customHeight="1" x14ac:dyDescent="0.2">
      <c r="A4" s="540"/>
      <c r="B4" s="541">
        <v>2006</v>
      </c>
      <c r="C4" s="541">
        <v>2007</v>
      </c>
      <c r="D4" s="541">
        <v>2008</v>
      </c>
      <c r="E4" s="541">
        <v>2009</v>
      </c>
      <c r="F4" s="541">
        <v>2010</v>
      </c>
      <c r="G4" s="541">
        <v>2011</v>
      </c>
      <c r="H4" s="541">
        <v>2012</v>
      </c>
      <c r="I4" s="541">
        <v>2013</v>
      </c>
      <c r="J4" s="541">
        <v>2014</v>
      </c>
      <c r="K4" s="541">
        <v>2015</v>
      </c>
      <c r="L4" s="541">
        <v>2016</v>
      </c>
      <c r="M4" s="541">
        <v>2017</v>
      </c>
      <c r="N4" s="541">
        <v>2018</v>
      </c>
      <c r="O4" s="98">
        <v>2019</v>
      </c>
      <c r="P4" s="98" t="s">
        <v>142</v>
      </c>
      <c r="Q4" s="374" t="s">
        <v>151</v>
      </c>
    </row>
    <row r="5" spans="1:17" s="542" customFormat="1" ht="10.5" customHeight="1" x14ac:dyDescent="0.2">
      <c r="A5" s="543" t="s">
        <v>216</v>
      </c>
      <c r="B5" s="544"/>
      <c r="C5" s="544"/>
      <c r="D5" s="544"/>
      <c r="E5" s="544"/>
      <c r="F5" s="545"/>
      <c r="G5" s="545"/>
      <c r="H5" s="545"/>
      <c r="I5" s="545"/>
      <c r="J5" s="545"/>
      <c r="K5" s="545"/>
      <c r="L5" s="546"/>
      <c r="M5" s="546"/>
      <c r="N5" s="546"/>
      <c r="O5" s="545"/>
      <c r="P5" s="545"/>
      <c r="Q5" s="547"/>
    </row>
    <row r="6" spans="1:17" s="542" customFormat="1" ht="14.25" customHeight="1" x14ac:dyDescent="0.2">
      <c r="A6" s="548" t="s">
        <v>217</v>
      </c>
      <c r="B6" s="549">
        <v>27501</v>
      </c>
      <c r="C6" s="549">
        <v>35987</v>
      </c>
      <c r="D6" s="549">
        <v>45278.274999999994</v>
      </c>
      <c r="E6" s="549">
        <v>48809</v>
      </c>
      <c r="F6" s="549">
        <v>52166</v>
      </c>
      <c r="G6" s="549">
        <v>53165</v>
      </c>
      <c r="H6" s="549">
        <v>54405.21518836778</v>
      </c>
      <c r="I6" s="549">
        <v>50111.245028985504</v>
      </c>
      <c r="J6" s="549">
        <v>47016</v>
      </c>
      <c r="K6" s="549">
        <v>45717.2</v>
      </c>
      <c r="L6" s="549">
        <v>46408.1</v>
      </c>
      <c r="M6" s="549">
        <v>49977</v>
      </c>
      <c r="N6" s="549">
        <v>56900</v>
      </c>
      <c r="O6" s="549">
        <v>62797</v>
      </c>
      <c r="P6" s="549">
        <v>48877</v>
      </c>
      <c r="Q6" s="550">
        <v>59261</v>
      </c>
    </row>
    <row r="7" spans="1:17" s="542" customFormat="1" ht="14.25" customHeight="1" x14ac:dyDescent="0.2">
      <c r="A7" s="551" t="s">
        <v>218</v>
      </c>
      <c r="B7" s="552">
        <v>9768</v>
      </c>
      <c r="C7" s="552">
        <v>11663</v>
      </c>
      <c r="D7" s="552">
        <v>15281</v>
      </c>
      <c r="E7" s="552">
        <v>16531</v>
      </c>
      <c r="F7" s="552">
        <v>18769</v>
      </c>
      <c r="G7" s="552">
        <v>22298</v>
      </c>
      <c r="H7" s="552">
        <v>22043</v>
      </c>
      <c r="I7" s="552">
        <v>23286</v>
      </c>
      <c r="J7" s="552">
        <v>21532</v>
      </c>
      <c r="K7" s="552">
        <v>21924.6</v>
      </c>
      <c r="L7" s="552">
        <v>24859.3</v>
      </c>
      <c r="M7" s="552">
        <v>24828</v>
      </c>
      <c r="N7" s="552">
        <v>24517</v>
      </c>
      <c r="O7" s="552">
        <v>26520</v>
      </c>
      <c r="P7" s="552">
        <v>20850</v>
      </c>
      <c r="Q7" s="553">
        <v>23690</v>
      </c>
    </row>
    <row r="8" spans="1:17" s="542" customFormat="1" ht="14.25" customHeight="1" x14ac:dyDescent="0.2">
      <c r="A8" s="551" t="s">
        <v>219</v>
      </c>
      <c r="B8" s="552">
        <v>10666</v>
      </c>
      <c r="C8" s="552">
        <v>17794</v>
      </c>
      <c r="D8" s="552">
        <v>22161.802</v>
      </c>
      <c r="E8" s="552">
        <v>22016</v>
      </c>
      <c r="F8" s="552">
        <v>21530</v>
      </c>
      <c r="G8" s="552">
        <v>17698</v>
      </c>
      <c r="H8" s="552">
        <v>18837.215206025761</v>
      </c>
      <c r="I8" s="552">
        <v>15925.245028985508</v>
      </c>
      <c r="J8" s="552">
        <v>12877</v>
      </c>
      <c r="K8" s="552">
        <v>10725.6</v>
      </c>
      <c r="L8" s="552">
        <v>9871.7999999999993</v>
      </c>
      <c r="M8" s="552">
        <v>12688</v>
      </c>
      <c r="N8" s="552">
        <v>13697</v>
      </c>
      <c r="O8" s="552">
        <v>17288</v>
      </c>
      <c r="P8" s="552">
        <v>12815</v>
      </c>
      <c r="Q8" s="553">
        <v>18392</v>
      </c>
    </row>
    <row r="9" spans="1:17" s="542" customFormat="1" ht="14.25" customHeight="1" x14ac:dyDescent="0.2">
      <c r="A9" s="551" t="s">
        <v>220</v>
      </c>
      <c r="B9" s="552">
        <v>7067</v>
      </c>
      <c r="C9" s="552">
        <v>6530</v>
      </c>
      <c r="D9" s="552">
        <v>7835.473</v>
      </c>
      <c r="E9" s="552">
        <v>10262</v>
      </c>
      <c r="F9" s="552">
        <v>11867</v>
      </c>
      <c r="G9" s="552">
        <v>13169</v>
      </c>
      <c r="H9" s="552">
        <v>13524.999982342013</v>
      </c>
      <c r="I9" s="552">
        <v>10900</v>
      </c>
      <c r="J9" s="552">
        <v>12607</v>
      </c>
      <c r="K9" s="552">
        <v>13067</v>
      </c>
      <c r="L9" s="552">
        <v>11677</v>
      </c>
      <c r="M9" s="552">
        <v>12461</v>
      </c>
      <c r="N9" s="552">
        <v>18686</v>
      </c>
      <c r="O9" s="552">
        <v>18990</v>
      </c>
      <c r="P9" s="552">
        <v>15212</v>
      </c>
      <c r="Q9" s="553">
        <v>17179</v>
      </c>
    </row>
    <row r="10" spans="1:17" s="542" customFormat="1" ht="13.5" customHeight="1" x14ac:dyDescent="0.2">
      <c r="A10" s="548" t="s">
        <v>221</v>
      </c>
      <c r="B10" s="549">
        <v>24194</v>
      </c>
      <c r="C10" s="549">
        <v>25252.457999999999</v>
      </c>
      <c r="D10" s="549">
        <v>22250.9</v>
      </c>
      <c r="E10" s="549">
        <v>25620.7</v>
      </c>
      <c r="F10" s="549">
        <v>22229</v>
      </c>
      <c r="G10" s="549">
        <v>24402</v>
      </c>
      <c r="H10" s="549">
        <v>24779.416233691591</v>
      </c>
      <c r="I10" s="549">
        <v>27507</v>
      </c>
      <c r="J10" s="549">
        <v>26973</v>
      </c>
      <c r="K10" s="549">
        <v>25438</v>
      </c>
      <c r="L10" s="549">
        <v>28582</v>
      </c>
      <c r="M10" s="549">
        <v>29522</v>
      </c>
      <c r="N10" s="549">
        <v>33342</v>
      </c>
      <c r="O10" s="549">
        <v>34948</v>
      </c>
      <c r="P10" s="549">
        <v>28039</v>
      </c>
      <c r="Q10" s="550">
        <v>30255.5</v>
      </c>
    </row>
    <row r="11" spans="1:17" s="542" customFormat="1" ht="13.5" customHeight="1" x14ac:dyDescent="0.2">
      <c r="A11" s="551" t="s">
        <v>226</v>
      </c>
      <c r="B11" s="552">
        <v>5675</v>
      </c>
      <c r="C11" s="552">
        <v>2515</v>
      </c>
      <c r="D11" s="552">
        <v>0</v>
      </c>
      <c r="E11" s="552">
        <v>3400</v>
      </c>
      <c r="F11" s="552">
        <v>0</v>
      </c>
      <c r="G11" s="552">
        <v>0</v>
      </c>
      <c r="H11" s="552">
        <v>0</v>
      </c>
      <c r="I11" s="552">
        <v>0</v>
      </c>
      <c r="J11" s="552">
        <v>0</v>
      </c>
      <c r="K11" s="552">
        <v>0</v>
      </c>
      <c r="L11" s="552">
        <v>467</v>
      </c>
      <c r="M11" s="552">
        <v>0</v>
      </c>
      <c r="N11" s="552">
        <v>0</v>
      </c>
      <c r="O11" s="552">
        <v>0</v>
      </c>
      <c r="P11" s="552">
        <v>0</v>
      </c>
      <c r="Q11" s="553">
        <v>0</v>
      </c>
    </row>
    <row r="12" spans="1:17" s="542" customFormat="1" ht="13.5" customHeight="1" x14ac:dyDescent="0.2">
      <c r="A12" s="551" t="s">
        <v>227</v>
      </c>
      <c r="B12" s="552">
        <v>0</v>
      </c>
      <c r="C12" s="552">
        <v>0</v>
      </c>
      <c r="D12" s="552">
        <v>600</v>
      </c>
      <c r="E12" s="552">
        <v>0</v>
      </c>
      <c r="F12" s="552">
        <v>0</v>
      </c>
      <c r="G12" s="552">
        <v>0</v>
      </c>
      <c r="H12" s="552">
        <v>0</v>
      </c>
      <c r="I12" s="552">
        <v>2630</v>
      </c>
      <c r="J12" s="552">
        <v>2013</v>
      </c>
      <c r="K12" s="552">
        <v>0</v>
      </c>
      <c r="L12" s="552">
        <v>1031</v>
      </c>
      <c r="M12" s="552">
        <v>900</v>
      </c>
      <c r="N12" s="552">
        <v>25</v>
      </c>
      <c r="O12" s="552">
        <v>412</v>
      </c>
      <c r="P12" s="552">
        <v>367</v>
      </c>
      <c r="Q12" s="553">
        <v>422</v>
      </c>
    </row>
    <row r="13" spans="1:17" s="542" customFormat="1" ht="13.5" customHeight="1" x14ac:dyDescent="0.2">
      <c r="A13" s="551" t="s">
        <v>222</v>
      </c>
      <c r="B13" s="552">
        <v>2497</v>
      </c>
      <c r="C13" s="552">
        <v>3405.8710000000001</v>
      </c>
      <c r="D13" s="552">
        <v>3635</v>
      </c>
      <c r="E13" s="552">
        <v>2864</v>
      </c>
      <c r="F13" s="552">
        <v>3458.5</v>
      </c>
      <c r="G13" s="552">
        <v>3548</v>
      </c>
      <c r="H13" s="552">
        <v>3952.9997613295923</v>
      </c>
      <c r="I13" s="552">
        <v>3714</v>
      </c>
      <c r="J13" s="552">
        <v>3630</v>
      </c>
      <c r="K13" s="552">
        <v>3780.3</v>
      </c>
      <c r="L13" s="552">
        <v>4326</v>
      </c>
      <c r="M13" s="552">
        <v>4822</v>
      </c>
      <c r="N13" s="552">
        <v>5352</v>
      </c>
      <c r="O13" s="554">
        <v>5198</v>
      </c>
      <c r="P13" s="554">
        <v>3578</v>
      </c>
      <c r="Q13" s="555">
        <v>3206.5</v>
      </c>
    </row>
    <row r="14" spans="1:17" s="542" customFormat="1" ht="13.5" customHeight="1" x14ac:dyDescent="0.2">
      <c r="A14" s="551" t="s">
        <v>223</v>
      </c>
      <c r="B14" s="552">
        <v>1945</v>
      </c>
      <c r="C14" s="552">
        <v>2432.587</v>
      </c>
      <c r="D14" s="552">
        <v>2288</v>
      </c>
      <c r="E14" s="552">
        <v>2228</v>
      </c>
      <c r="F14" s="552">
        <v>2394.6</v>
      </c>
      <c r="G14" s="552">
        <v>2678</v>
      </c>
      <c r="H14" s="552">
        <v>2976.4164723619988</v>
      </c>
      <c r="I14" s="552">
        <v>2618</v>
      </c>
      <c r="J14" s="552">
        <v>2645</v>
      </c>
      <c r="K14" s="552">
        <v>2215.6999999999998</v>
      </c>
      <c r="L14" s="552">
        <v>3033</v>
      </c>
      <c r="M14" s="552">
        <v>2957</v>
      </c>
      <c r="N14" s="552">
        <v>3319</v>
      </c>
      <c r="O14" s="552">
        <v>5587</v>
      </c>
      <c r="P14" s="552">
        <v>4211</v>
      </c>
      <c r="Q14" s="553">
        <v>2551</v>
      </c>
    </row>
    <row r="15" spans="1:17" s="542" customFormat="1" ht="13.5" customHeight="1" x14ac:dyDescent="0.2">
      <c r="A15" s="551" t="s">
        <v>224</v>
      </c>
      <c r="B15" s="552">
        <v>14077</v>
      </c>
      <c r="C15" s="552">
        <v>16899</v>
      </c>
      <c r="D15" s="552">
        <v>15727.9</v>
      </c>
      <c r="E15" s="552">
        <v>17128.7</v>
      </c>
      <c r="F15" s="552">
        <v>16375.9</v>
      </c>
      <c r="G15" s="552">
        <v>18176</v>
      </c>
      <c r="H15" s="552">
        <v>17850</v>
      </c>
      <c r="I15" s="552">
        <v>18545</v>
      </c>
      <c r="J15" s="552">
        <v>18685</v>
      </c>
      <c r="K15" s="552">
        <v>19442</v>
      </c>
      <c r="L15" s="552">
        <v>19725</v>
      </c>
      <c r="M15" s="552">
        <v>20843</v>
      </c>
      <c r="N15" s="552">
        <v>24646</v>
      </c>
      <c r="O15" s="552">
        <v>23751</v>
      </c>
      <c r="P15" s="552">
        <v>19883</v>
      </c>
      <c r="Q15" s="553">
        <v>24076</v>
      </c>
    </row>
    <row r="16" spans="1:17" s="542" customFormat="1" ht="8.25" customHeight="1" x14ac:dyDescent="0.2">
      <c r="A16" s="123"/>
      <c r="B16" s="552"/>
      <c r="C16" s="552"/>
      <c r="D16" s="552"/>
      <c r="E16" s="552"/>
      <c r="F16" s="552"/>
      <c r="G16" s="552"/>
      <c r="H16" s="552"/>
      <c r="I16" s="552"/>
      <c r="J16" s="556"/>
      <c r="K16" s="556"/>
      <c r="L16" s="556"/>
      <c r="M16" s="556"/>
      <c r="N16" s="552"/>
      <c r="O16" s="552"/>
      <c r="P16" s="552"/>
      <c r="Q16" s="553"/>
    </row>
    <row r="17" spans="1:17" s="542" customFormat="1" ht="13.5" customHeight="1" x14ac:dyDescent="0.2">
      <c r="A17" s="557" t="s">
        <v>228</v>
      </c>
      <c r="B17" s="558">
        <v>51695</v>
      </c>
      <c r="C17" s="558">
        <v>61239.457999999999</v>
      </c>
      <c r="D17" s="558">
        <v>67529.174999999988</v>
      </c>
      <c r="E17" s="558">
        <v>74429.7</v>
      </c>
      <c r="F17" s="558">
        <v>74395</v>
      </c>
      <c r="G17" s="558">
        <v>77567</v>
      </c>
      <c r="H17" s="558">
        <v>79184.631422059378</v>
      </c>
      <c r="I17" s="558">
        <v>77618.245028985504</v>
      </c>
      <c r="J17" s="558">
        <v>73989</v>
      </c>
      <c r="K17" s="558">
        <v>71155</v>
      </c>
      <c r="L17" s="558">
        <v>74990</v>
      </c>
      <c r="M17" s="558">
        <v>79499</v>
      </c>
      <c r="N17" s="558">
        <v>90242</v>
      </c>
      <c r="O17" s="558">
        <v>97745</v>
      </c>
      <c r="P17" s="558">
        <v>76916</v>
      </c>
      <c r="Q17" s="559">
        <v>89516.5</v>
      </c>
    </row>
    <row r="18" spans="1:17" s="542" customFormat="1" ht="13.5" customHeight="1" x14ac:dyDescent="0.2">
      <c r="A18" s="560" t="s">
        <v>229</v>
      </c>
      <c r="B18" s="558">
        <v>46020</v>
      </c>
      <c r="C18" s="558">
        <v>58724.457999999999</v>
      </c>
      <c r="D18" s="558">
        <v>66929.174999999988</v>
      </c>
      <c r="E18" s="558">
        <v>71029.7</v>
      </c>
      <c r="F18" s="558">
        <v>74395</v>
      </c>
      <c r="G18" s="558">
        <v>77567</v>
      </c>
      <c r="H18" s="558">
        <v>79184.631422059378</v>
      </c>
      <c r="I18" s="558">
        <v>74988.245028985504</v>
      </c>
      <c r="J18" s="558">
        <v>71976</v>
      </c>
      <c r="K18" s="558">
        <v>71155</v>
      </c>
      <c r="L18" s="558">
        <v>73492</v>
      </c>
      <c r="M18" s="558">
        <v>78599</v>
      </c>
      <c r="N18" s="561">
        <v>90217</v>
      </c>
      <c r="O18" s="561">
        <v>97333</v>
      </c>
      <c r="P18" s="561">
        <v>76549</v>
      </c>
      <c r="Q18" s="562">
        <v>89094.5</v>
      </c>
    </row>
    <row r="19" spans="1:17" s="542" customFormat="1" ht="16.5" customHeight="1" x14ac:dyDescent="0.2">
      <c r="A19" s="543" t="s">
        <v>230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53"/>
    </row>
    <row r="20" spans="1:17" s="542" customFormat="1" ht="14.25" customHeight="1" x14ac:dyDescent="0.2">
      <c r="A20" s="123" t="s">
        <v>64</v>
      </c>
      <c r="B20" s="552">
        <v>2813.569</v>
      </c>
      <c r="C20" s="552">
        <v>2583.3240000000001</v>
      </c>
      <c r="D20" s="552">
        <v>2750.752</v>
      </c>
      <c r="E20" s="552">
        <v>1840.0129999999999</v>
      </c>
      <c r="F20" s="552">
        <v>1743.1279999999999</v>
      </c>
      <c r="G20" s="552">
        <v>2014.1941778551211</v>
      </c>
      <c r="H20" s="552">
        <v>2129.3396080181442</v>
      </c>
      <c r="I20" s="552">
        <v>5047.8999999999996</v>
      </c>
      <c r="J20" s="552">
        <v>2854.1</v>
      </c>
      <c r="K20" s="552">
        <v>1940.7</v>
      </c>
      <c r="L20" s="552">
        <v>1823.4</v>
      </c>
      <c r="M20" s="552">
        <v>1698</v>
      </c>
      <c r="N20" s="552">
        <v>1748.2</v>
      </c>
      <c r="O20" s="552">
        <v>1983.5</v>
      </c>
      <c r="P20" s="552">
        <v>1511.5</v>
      </c>
      <c r="Q20" s="553">
        <v>1965.5</v>
      </c>
    </row>
    <row r="21" spans="1:17" s="542" customFormat="1" ht="14.25" customHeight="1" x14ac:dyDescent="0.2">
      <c r="A21" s="123" t="s">
        <v>67</v>
      </c>
      <c r="B21" s="552">
        <v>151.25800000000001</v>
      </c>
      <c r="C21" s="552">
        <v>184.49700000000001</v>
      </c>
      <c r="D21" s="552">
        <v>228.7</v>
      </c>
      <c r="E21" s="552">
        <v>240</v>
      </c>
      <c r="F21" s="552">
        <v>300</v>
      </c>
      <c r="G21" s="552">
        <v>350.78199999999998</v>
      </c>
      <c r="H21" s="552">
        <v>375</v>
      </c>
      <c r="I21" s="552">
        <v>400</v>
      </c>
      <c r="J21" s="552">
        <v>51.6</v>
      </c>
      <c r="K21" s="552">
        <v>31</v>
      </c>
      <c r="L21" s="552">
        <v>16.5</v>
      </c>
      <c r="M21" s="552">
        <v>6</v>
      </c>
      <c r="N21" s="552">
        <v>20</v>
      </c>
      <c r="O21" s="552">
        <v>20</v>
      </c>
      <c r="P21" s="552">
        <v>20</v>
      </c>
      <c r="Q21" s="553">
        <v>20</v>
      </c>
    </row>
    <row r="22" spans="1:17" s="542" customFormat="1" ht="14.25" customHeight="1" x14ac:dyDescent="0.2">
      <c r="A22" s="123" t="s">
        <v>68</v>
      </c>
      <c r="B22" s="552">
        <v>4968.5</v>
      </c>
      <c r="C22" s="552">
        <v>8500.0120000000006</v>
      </c>
      <c r="D22" s="552">
        <v>6893.5720000000001</v>
      </c>
      <c r="E22" s="552">
        <v>6772.3519999999999</v>
      </c>
      <c r="F22" s="552">
        <v>4861.2070000000003</v>
      </c>
      <c r="G22" s="552">
        <v>5873.8969166985389</v>
      </c>
      <c r="H22" s="552">
        <v>5178.6646405716347</v>
      </c>
      <c r="I22" s="552">
        <v>4865.1009999999997</v>
      </c>
      <c r="J22" s="552">
        <v>5958.4</v>
      </c>
      <c r="K22" s="552">
        <v>3738.3</v>
      </c>
      <c r="L22" s="552">
        <v>3851</v>
      </c>
      <c r="M22" s="552">
        <v>4007</v>
      </c>
      <c r="N22" s="552">
        <v>4748</v>
      </c>
      <c r="O22" s="552">
        <v>4325</v>
      </c>
      <c r="P22" s="552">
        <v>3265</v>
      </c>
      <c r="Q22" s="553">
        <v>3815.5</v>
      </c>
    </row>
    <row r="23" spans="1:17" s="542" customFormat="1" ht="16.5" hidden="1" customHeight="1" x14ac:dyDescent="0.2">
      <c r="A23" s="564" t="s">
        <v>231</v>
      </c>
      <c r="B23" s="552" t="e">
        <v>#REF!</v>
      </c>
      <c r="C23" s="552" t="e">
        <v>#REF!</v>
      </c>
      <c r="D23" s="552" t="e">
        <v>#REF!</v>
      </c>
      <c r="E23" s="552" t="e">
        <v>#REF!</v>
      </c>
      <c r="F23" s="552" t="e">
        <v>#REF!</v>
      </c>
      <c r="G23" s="552" t="e">
        <v>#REF!</v>
      </c>
      <c r="H23" s="552" t="e">
        <v>#REF!</v>
      </c>
      <c r="I23" s="552" t="e">
        <v>#REF!</v>
      </c>
      <c r="J23" s="552" t="e">
        <v>#REF!</v>
      </c>
      <c r="K23" s="552" t="e">
        <v>#REF!</v>
      </c>
      <c r="L23" s="552" t="e">
        <v>#REF!</v>
      </c>
      <c r="M23" s="552" t="e">
        <v>#REF!</v>
      </c>
      <c r="N23" s="552" t="e">
        <v>#REF!</v>
      </c>
      <c r="O23" s="552" t="e">
        <v>#REF!</v>
      </c>
      <c r="P23" s="552" t="e">
        <v>#REF!</v>
      </c>
      <c r="Q23" s="553" t="e">
        <v>#REF!</v>
      </c>
    </row>
    <row r="24" spans="1:17" s="542" customFormat="1" ht="16.5" customHeight="1" x14ac:dyDescent="0.2">
      <c r="A24" s="123" t="s">
        <v>116</v>
      </c>
      <c r="B24" s="552">
        <v>3168.7829999999999</v>
      </c>
      <c r="C24" s="552">
        <v>2048.5619999999999</v>
      </c>
      <c r="D24" s="552">
        <v>869.21</v>
      </c>
      <c r="E24" s="552">
        <v>1792.174</v>
      </c>
      <c r="F24" s="552">
        <v>2208.9920000000002</v>
      </c>
      <c r="G24" s="552">
        <v>3818.3137325640373</v>
      </c>
      <c r="H24" s="552">
        <v>5224.2112000929192</v>
      </c>
      <c r="I24" s="552">
        <v>4119.8289999999997</v>
      </c>
      <c r="J24" s="552">
        <v>3499.2</v>
      </c>
      <c r="K24" s="552">
        <v>3984.6</v>
      </c>
      <c r="L24" s="552">
        <v>4915</v>
      </c>
      <c r="M24" s="552">
        <v>5671.5</v>
      </c>
      <c r="N24" s="552">
        <v>3983.6</v>
      </c>
      <c r="O24" s="552">
        <v>4130</v>
      </c>
      <c r="P24" s="552">
        <v>3797</v>
      </c>
      <c r="Q24" s="553">
        <v>3750.5</v>
      </c>
    </row>
    <row r="25" spans="1:17" s="542" customFormat="1" ht="14.25" customHeight="1" x14ac:dyDescent="0.2">
      <c r="A25" s="123" t="s">
        <v>232</v>
      </c>
      <c r="B25" s="552">
        <v>125</v>
      </c>
      <c r="C25" s="552">
        <v>155</v>
      </c>
      <c r="D25" s="552">
        <v>67</v>
      </c>
      <c r="E25" s="552">
        <v>186</v>
      </c>
      <c r="F25" s="552">
        <v>555.28499999999997</v>
      </c>
      <c r="G25" s="552">
        <v>1349.2460000000001</v>
      </c>
      <c r="H25" s="552">
        <v>2227.8510000000001</v>
      </c>
      <c r="I25" s="552">
        <v>2625.1</v>
      </c>
      <c r="J25" s="552">
        <v>3808.4</v>
      </c>
      <c r="K25" s="552">
        <v>5971.5</v>
      </c>
      <c r="L25" s="552">
        <v>4916.5</v>
      </c>
      <c r="M25" s="552">
        <v>4913.5</v>
      </c>
      <c r="N25" s="552">
        <v>3643.2</v>
      </c>
      <c r="O25" s="552">
        <v>3232</v>
      </c>
      <c r="P25" s="552">
        <v>2659</v>
      </c>
      <c r="Q25" s="553">
        <v>2859.5</v>
      </c>
    </row>
    <row r="26" spans="1:17" s="542" customFormat="1" ht="14.25" customHeight="1" x14ac:dyDescent="0.2">
      <c r="A26" s="123" t="s">
        <v>75</v>
      </c>
      <c r="B26" s="552">
        <v>988.09400000000005</v>
      </c>
      <c r="C26" s="552">
        <v>1658.711</v>
      </c>
      <c r="D26" s="552">
        <v>1947.1220000000001</v>
      </c>
      <c r="E26" s="552">
        <v>2038.9559999999999</v>
      </c>
      <c r="F26" s="552">
        <v>2190.6759999999999</v>
      </c>
      <c r="G26" s="552">
        <v>2462.8471943030318</v>
      </c>
      <c r="H26" s="552">
        <v>2480.8307252528984</v>
      </c>
      <c r="I26" s="552">
        <v>1817.2</v>
      </c>
      <c r="J26" s="552">
        <v>2057</v>
      </c>
      <c r="K26" s="552">
        <v>1863</v>
      </c>
      <c r="L26" s="552">
        <v>1162</v>
      </c>
      <c r="M26" s="552">
        <v>1308</v>
      </c>
      <c r="N26" s="552">
        <v>3729</v>
      </c>
      <c r="O26" s="552">
        <v>3761</v>
      </c>
      <c r="P26" s="552">
        <v>3328</v>
      </c>
      <c r="Q26" s="553">
        <v>4195.5</v>
      </c>
    </row>
    <row r="27" spans="1:17" s="542" customFormat="1" ht="14.25" customHeight="1" x14ac:dyDescent="0.2">
      <c r="A27" s="551" t="s">
        <v>76</v>
      </c>
      <c r="B27" s="552">
        <v>3028.8589999999999</v>
      </c>
      <c r="C27" s="552">
        <v>4893.6350000000002</v>
      </c>
      <c r="D27" s="552">
        <v>5590.442</v>
      </c>
      <c r="E27" s="552">
        <v>4791.1400000000003</v>
      </c>
      <c r="F27" s="552">
        <v>6225.23</v>
      </c>
      <c r="G27" s="552">
        <v>9303.9197321695083</v>
      </c>
      <c r="H27" s="552">
        <v>8874.9268194379401</v>
      </c>
      <c r="I27" s="552">
        <v>6020.1589999999997</v>
      </c>
      <c r="J27" s="552">
        <v>5046.8</v>
      </c>
      <c r="K27" s="552">
        <v>4623.8</v>
      </c>
      <c r="L27" s="552">
        <v>4812</v>
      </c>
      <c r="M27" s="552">
        <v>5492.5</v>
      </c>
      <c r="N27" s="552">
        <v>5577.5</v>
      </c>
      <c r="O27" s="552">
        <v>6233</v>
      </c>
      <c r="P27" s="552">
        <v>4377</v>
      </c>
      <c r="Q27" s="553">
        <v>5782</v>
      </c>
    </row>
    <row r="28" spans="1:17" s="542" customFormat="1" ht="13.5" customHeight="1" x14ac:dyDescent="0.2">
      <c r="A28" s="564" t="s">
        <v>233</v>
      </c>
      <c r="B28" s="565">
        <v>2953.819</v>
      </c>
      <c r="C28" s="565">
        <v>4608.3969999999999</v>
      </c>
      <c r="D28" s="565">
        <v>5295.442</v>
      </c>
      <c r="E28" s="565">
        <v>4656.1400000000003</v>
      </c>
      <c r="F28" s="565">
        <v>6118.567</v>
      </c>
      <c r="G28" s="565">
        <v>8964.6498935305808</v>
      </c>
      <c r="H28" s="565">
        <v>8438.3161966128955</v>
      </c>
      <c r="I28" s="565">
        <v>5643</v>
      </c>
      <c r="J28" s="565">
        <v>4660</v>
      </c>
      <c r="K28" s="565">
        <v>4152.8</v>
      </c>
      <c r="L28" s="565">
        <v>4390</v>
      </c>
      <c r="M28" s="565">
        <v>5045</v>
      </c>
      <c r="N28" s="565">
        <v>5092</v>
      </c>
      <c r="O28" s="565">
        <v>5748</v>
      </c>
      <c r="P28" s="565">
        <v>3897</v>
      </c>
      <c r="Q28" s="566">
        <v>5312</v>
      </c>
    </row>
    <row r="29" spans="1:17" s="542" customFormat="1" ht="13.5" customHeight="1" x14ac:dyDescent="0.2">
      <c r="A29" s="551" t="s">
        <v>78</v>
      </c>
      <c r="B29" s="552">
        <v>8979.7080000000005</v>
      </c>
      <c r="C29" s="552">
        <v>7204.59</v>
      </c>
      <c r="D29" s="552">
        <v>5151.3069999999998</v>
      </c>
      <c r="E29" s="552">
        <v>8797.8520000000008</v>
      </c>
      <c r="F29" s="552">
        <v>7112.9080000000004</v>
      </c>
      <c r="G29" s="552">
        <v>4075.9789632934303</v>
      </c>
      <c r="H29" s="552">
        <v>4063.8468886797</v>
      </c>
      <c r="I29" s="552">
        <v>3717.67</v>
      </c>
      <c r="J29" s="552">
        <v>4309.3999999999996</v>
      </c>
      <c r="K29" s="552">
        <v>3783.5</v>
      </c>
      <c r="L29" s="552">
        <v>4543.5</v>
      </c>
      <c r="M29" s="552">
        <v>5335</v>
      </c>
      <c r="N29" s="552">
        <v>12577.5</v>
      </c>
      <c r="O29" s="552">
        <v>13502</v>
      </c>
      <c r="P29" s="552">
        <v>12374</v>
      </c>
      <c r="Q29" s="553">
        <v>13705</v>
      </c>
    </row>
    <row r="30" spans="1:17" s="542" customFormat="1" ht="14.25" customHeight="1" x14ac:dyDescent="0.2">
      <c r="A30" s="551" t="s">
        <v>79</v>
      </c>
      <c r="B30" s="552">
        <v>6618.4340000000002</v>
      </c>
      <c r="C30" s="552">
        <v>10211.93</v>
      </c>
      <c r="D30" s="552">
        <v>12004</v>
      </c>
      <c r="E30" s="552">
        <v>12821</v>
      </c>
      <c r="F30" s="552">
        <v>12684.311</v>
      </c>
      <c r="G30" s="552">
        <v>7907.6794559852024</v>
      </c>
      <c r="H30" s="552">
        <v>7711.769100341905</v>
      </c>
      <c r="I30" s="552">
        <v>6510</v>
      </c>
      <c r="J30" s="552">
        <v>4645.3</v>
      </c>
      <c r="K30" s="552">
        <v>4375</v>
      </c>
      <c r="L30" s="552">
        <v>4315.8</v>
      </c>
      <c r="M30" s="552">
        <v>6704</v>
      </c>
      <c r="N30" s="552">
        <v>4735</v>
      </c>
      <c r="O30" s="552">
        <v>4970</v>
      </c>
      <c r="P30" s="552">
        <v>3865</v>
      </c>
      <c r="Q30" s="553">
        <v>3970</v>
      </c>
    </row>
    <row r="31" spans="1:17" s="542" customFormat="1" ht="14.25" customHeight="1" x14ac:dyDescent="0.2">
      <c r="A31" s="551" t="s">
        <v>80</v>
      </c>
      <c r="B31" s="552">
        <v>1765</v>
      </c>
      <c r="C31" s="552">
        <v>1656</v>
      </c>
      <c r="D31" s="552">
        <v>1802.25</v>
      </c>
      <c r="E31" s="552">
        <v>2306.3629999999998</v>
      </c>
      <c r="F31" s="552">
        <v>2054.46</v>
      </c>
      <c r="G31" s="552">
        <v>2032.461</v>
      </c>
      <c r="H31" s="552">
        <v>2157.7779999999998</v>
      </c>
      <c r="I31" s="552">
        <v>2311</v>
      </c>
      <c r="J31" s="552">
        <v>2191.5</v>
      </c>
      <c r="K31" s="552">
        <v>2445.6999999999998</v>
      </c>
      <c r="L31" s="552">
        <v>2402</v>
      </c>
      <c r="M31" s="552">
        <v>2217</v>
      </c>
      <c r="N31" s="552">
        <v>3681</v>
      </c>
      <c r="O31" s="552">
        <v>4080</v>
      </c>
      <c r="P31" s="552">
        <v>3989</v>
      </c>
      <c r="Q31" s="553">
        <v>4607</v>
      </c>
    </row>
    <row r="32" spans="1:17" s="542" customFormat="1" ht="14.25" customHeight="1" x14ac:dyDescent="0.2">
      <c r="A32" s="111" t="s">
        <v>81</v>
      </c>
      <c r="B32" s="552">
        <v>1689.94</v>
      </c>
      <c r="C32" s="552">
        <v>1450.5719999999999</v>
      </c>
      <c r="D32" s="552">
        <v>1255.317</v>
      </c>
      <c r="E32" s="552">
        <v>1462</v>
      </c>
      <c r="F32" s="552">
        <v>2447.2199999999998</v>
      </c>
      <c r="G32" s="552">
        <v>1968.157689224679</v>
      </c>
      <c r="H32" s="552">
        <v>2086.2749214243963</v>
      </c>
      <c r="I32" s="552">
        <v>2033.434782608696</v>
      </c>
      <c r="J32" s="552">
        <v>2627.3</v>
      </c>
      <c r="K32" s="552">
        <v>2729.3</v>
      </c>
      <c r="L32" s="552">
        <v>2698</v>
      </c>
      <c r="M32" s="552">
        <v>2343</v>
      </c>
      <c r="N32" s="552">
        <v>1600</v>
      </c>
      <c r="O32" s="552">
        <v>1854</v>
      </c>
      <c r="P32" s="552">
        <v>1398</v>
      </c>
      <c r="Q32" s="553">
        <v>1500.5</v>
      </c>
    </row>
    <row r="33" spans="1:17" s="542" customFormat="1" ht="14.25" customHeight="1" x14ac:dyDescent="0.2">
      <c r="A33" s="111" t="s">
        <v>85</v>
      </c>
      <c r="B33" s="552">
        <v>11355.361000000001</v>
      </c>
      <c r="C33" s="552">
        <v>14724.535</v>
      </c>
      <c r="D33" s="552">
        <v>20752.509999999998</v>
      </c>
      <c r="E33" s="552">
        <v>20706</v>
      </c>
      <c r="F33" s="552">
        <v>21772.448</v>
      </c>
      <c r="G33" s="552">
        <v>24331.604984716068</v>
      </c>
      <c r="H33" s="552">
        <v>24327.452219817013</v>
      </c>
      <c r="I33" s="552">
        <v>25539.589855072463</v>
      </c>
      <c r="J33" s="552">
        <v>24325.599999999999</v>
      </c>
      <c r="K33" s="552">
        <v>25078.6</v>
      </c>
      <c r="L33" s="552">
        <v>28117.3</v>
      </c>
      <c r="M33" s="552">
        <v>29784</v>
      </c>
      <c r="N33" s="552">
        <v>32411</v>
      </c>
      <c r="O33" s="552">
        <v>33834.400000000001</v>
      </c>
      <c r="P33" s="552">
        <v>27043.5</v>
      </c>
      <c r="Q33" s="553">
        <v>32572.6</v>
      </c>
    </row>
    <row r="34" spans="1:17" s="542" customFormat="1" ht="12.75" customHeight="1" x14ac:dyDescent="0.2">
      <c r="A34" s="567" t="s">
        <v>234</v>
      </c>
      <c r="B34" s="565">
        <v>9768</v>
      </c>
      <c r="C34" s="565">
        <v>11663</v>
      </c>
      <c r="D34" s="565">
        <v>15281</v>
      </c>
      <c r="E34" s="565">
        <v>16531</v>
      </c>
      <c r="F34" s="565">
        <v>18769</v>
      </c>
      <c r="G34" s="565">
        <v>22297.8</v>
      </c>
      <c r="H34" s="565">
        <v>22043</v>
      </c>
      <c r="I34" s="565">
        <v>23286</v>
      </c>
      <c r="J34" s="565">
        <v>21532</v>
      </c>
      <c r="K34" s="565">
        <v>21924.6</v>
      </c>
      <c r="L34" s="565">
        <v>24859.3</v>
      </c>
      <c r="M34" s="565">
        <v>24828</v>
      </c>
      <c r="N34" s="565">
        <v>24517</v>
      </c>
      <c r="O34" s="565">
        <v>26520</v>
      </c>
      <c r="P34" s="565">
        <v>20850</v>
      </c>
      <c r="Q34" s="566">
        <v>23690</v>
      </c>
    </row>
    <row r="35" spans="1:17" s="542" customFormat="1" ht="12.75" customHeight="1" x14ac:dyDescent="0.2">
      <c r="A35" s="551" t="s">
        <v>87</v>
      </c>
      <c r="B35" s="552">
        <v>83</v>
      </c>
      <c r="C35" s="552">
        <v>109</v>
      </c>
      <c r="D35" s="552">
        <v>160</v>
      </c>
      <c r="E35" s="552">
        <v>160</v>
      </c>
      <c r="F35" s="552">
        <v>190</v>
      </c>
      <c r="G35" s="552">
        <v>242</v>
      </c>
      <c r="H35" s="552">
        <v>286</v>
      </c>
      <c r="I35" s="552">
        <v>350</v>
      </c>
      <c r="J35" s="552">
        <v>455.4</v>
      </c>
      <c r="K35" s="552">
        <v>600</v>
      </c>
      <c r="L35" s="552">
        <v>400.5</v>
      </c>
      <c r="M35" s="552">
        <v>387</v>
      </c>
      <c r="N35" s="552">
        <v>437</v>
      </c>
      <c r="O35" s="552">
        <v>428</v>
      </c>
      <c r="P35" s="552">
        <v>223</v>
      </c>
      <c r="Q35" s="553">
        <v>280</v>
      </c>
    </row>
    <row r="36" spans="1:17" s="542" customFormat="1" ht="12.75" customHeight="1" x14ac:dyDescent="0.2">
      <c r="A36" s="551" t="s">
        <v>88</v>
      </c>
      <c r="B36" s="552">
        <v>108</v>
      </c>
      <c r="C36" s="552">
        <v>134</v>
      </c>
      <c r="D36" s="552">
        <v>160</v>
      </c>
      <c r="E36" s="552">
        <v>215</v>
      </c>
      <c r="F36" s="552">
        <v>120</v>
      </c>
      <c r="G36" s="552">
        <v>233</v>
      </c>
      <c r="H36" s="552">
        <v>280</v>
      </c>
      <c r="I36" s="552">
        <v>320</v>
      </c>
      <c r="J36" s="552">
        <v>639.9</v>
      </c>
      <c r="K36" s="552">
        <v>579.70000000000005</v>
      </c>
      <c r="L36" s="552">
        <v>822</v>
      </c>
      <c r="M36" s="552">
        <v>892</v>
      </c>
      <c r="N36" s="552">
        <v>940</v>
      </c>
      <c r="O36" s="552">
        <v>1010</v>
      </c>
      <c r="P36" s="552">
        <v>467</v>
      </c>
      <c r="Q36" s="553">
        <v>657</v>
      </c>
    </row>
    <row r="37" spans="1:17" s="542" customFormat="1" ht="18.75" customHeight="1" x14ac:dyDescent="0.2">
      <c r="A37" s="568" t="s">
        <v>235</v>
      </c>
      <c r="B37" s="552">
        <v>2076.866</v>
      </c>
      <c r="C37" s="552">
        <v>1776.847</v>
      </c>
      <c r="D37" s="552">
        <v>2657.2530000000002</v>
      </c>
      <c r="E37" s="552">
        <v>4377.6310000000003</v>
      </c>
      <c r="F37" s="552">
        <v>4476.924</v>
      </c>
      <c r="G37" s="552">
        <v>5975.3558009310755</v>
      </c>
      <c r="H37" s="552">
        <v>4753.6844767800621</v>
      </c>
      <c r="I37" s="552">
        <v>4773.789855072464</v>
      </c>
      <c r="J37" s="552">
        <v>5849.9</v>
      </c>
      <c r="K37" s="552">
        <v>3924.4</v>
      </c>
      <c r="L37" s="552">
        <v>5521</v>
      </c>
      <c r="M37" s="552">
        <v>4315</v>
      </c>
      <c r="N37" s="552">
        <v>3494</v>
      </c>
      <c r="O37" s="552">
        <v>3893.5</v>
      </c>
      <c r="P37" s="552">
        <v>2687.5</v>
      </c>
      <c r="Q37" s="553">
        <v>2862.9</v>
      </c>
    </row>
    <row r="38" spans="1:17" s="542" customFormat="1" ht="12.75" customHeight="1" x14ac:dyDescent="0.2">
      <c r="A38" s="551" t="s">
        <v>90</v>
      </c>
      <c r="B38" s="552">
        <v>1031.528</v>
      </c>
      <c r="C38" s="552">
        <v>1131.472</v>
      </c>
      <c r="D38" s="552">
        <v>1705.15</v>
      </c>
      <c r="E38" s="552">
        <v>1733.222</v>
      </c>
      <c r="F38" s="552">
        <v>1130.1110000000001</v>
      </c>
      <c r="G38" s="552">
        <v>1098.62729597977</v>
      </c>
      <c r="H38" s="552">
        <v>2238.7157632314688</v>
      </c>
      <c r="I38" s="552">
        <v>2623.0949999999998</v>
      </c>
      <c r="J38" s="552">
        <v>1923.4</v>
      </c>
      <c r="K38" s="552">
        <v>2258.6</v>
      </c>
      <c r="L38" s="552">
        <v>1522</v>
      </c>
      <c r="M38" s="552">
        <v>1545</v>
      </c>
      <c r="N38" s="552">
        <v>1655</v>
      </c>
      <c r="O38" s="552">
        <v>2279</v>
      </c>
      <c r="P38" s="552">
        <v>1291</v>
      </c>
      <c r="Q38" s="553">
        <v>1661.5</v>
      </c>
    </row>
    <row r="39" spans="1:17" s="542" customFormat="1" ht="12.75" customHeight="1" x14ac:dyDescent="0.2">
      <c r="A39" s="551" t="s">
        <v>91</v>
      </c>
      <c r="B39" s="552">
        <v>634.35599999999999</v>
      </c>
      <c r="C39" s="552">
        <v>780.11599999999999</v>
      </c>
      <c r="D39" s="552">
        <v>1325.492</v>
      </c>
      <c r="E39" s="552">
        <v>1936.152</v>
      </c>
      <c r="F39" s="552">
        <v>1834.8910000000001</v>
      </c>
      <c r="G39" s="552">
        <v>1820.5828124250149</v>
      </c>
      <c r="H39" s="552">
        <v>2276.0103799822509</v>
      </c>
      <c r="I39" s="552">
        <v>2055.35</v>
      </c>
      <c r="J39" s="552">
        <v>1891.9</v>
      </c>
      <c r="K39" s="552">
        <v>1731.2</v>
      </c>
      <c r="L39" s="552">
        <v>1545.5</v>
      </c>
      <c r="M39" s="552">
        <v>1391</v>
      </c>
      <c r="N39" s="552">
        <v>2743</v>
      </c>
      <c r="O39" s="552">
        <v>4279</v>
      </c>
      <c r="P39" s="552">
        <v>3377</v>
      </c>
      <c r="Q39" s="553">
        <v>4075</v>
      </c>
    </row>
    <row r="40" spans="1:17" s="542" customFormat="1" ht="19.5" customHeight="1" x14ac:dyDescent="0.2">
      <c r="A40" s="123" t="s">
        <v>92</v>
      </c>
      <c r="B40" s="552">
        <v>550</v>
      </c>
      <c r="C40" s="552">
        <v>825</v>
      </c>
      <c r="D40" s="552">
        <v>750</v>
      </c>
      <c r="E40" s="552">
        <v>835</v>
      </c>
      <c r="F40" s="552">
        <v>845</v>
      </c>
      <c r="G40" s="552">
        <v>995.52300000000002</v>
      </c>
      <c r="H40" s="552">
        <v>1304.528</v>
      </c>
      <c r="I40" s="552">
        <v>1330</v>
      </c>
      <c r="J40" s="552">
        <v>874.6</v>
      </c>
      <c r="K40" s="552">
        <v>585.29999999999995</v>
      </c>
      <c r="L40" s="552">
        <v>665</v>
      </c>
      <c r="M40" s="552">
        <v>576</v>
      </c>
      <c r="N40" s="552">
        <v>1450</v>
      </c>
      <c r="O40" s="552">
        <v>3136</v>
      </c>
      <c r="P40" s="552">
        <v>615</v>
      </c>
      <c r="Q40" s="553">
        <v>528</v>
      </c>
    </row>
    <row r="41" spans="1:17" s="569" customFormat="1" ht="15" customHeight="1" x14ac:dyDescent="0.2">
      <c r="A41" s="123" t="s">
        <v>93</v>
      </c>
      <c r="B41" s="552">
        <v>1558.9259999999999</v>
      </c>
      <c r="C41" s="552">
        <v>1211.655</v>
      </c>
      <c r="D41" s="552">
        <v>1459.0640000000001</v>
      </c>
      <c r="E41" s="552">
        <v>1419.155</v>
      </c>
      <c r="F41" s="552">
        <v>1642.2090000000001</v>
      </c>
      <c r="G41" s="552">
        <v>1713.3077173024528</v>
      </c>
      <c r="H41" s="552">
        <v>1207.7517763110968</v>
      </c>
      <c r="I41" s="552">
        <v>1159.1275362318841</v>
      </c>
      <c r="J41" s="552">
        <v>979.5</v>
      </c>
      <c r="K41" s="552">
        <v>911.1</v>
      </c>
      <c r="L41" s="552">
        <v>941.1</v>
      </c>
      <c r="M41" s="552">
        <v>913.5</v>
      </c>
      <c r="N41" s="552">
        <v>1069</v>
      </c>
      <c r="O41" s="552">
        <v>795</v>
      </c>
      <c r="P41" s="552">
        <v>628.5</v>
      </c>
      <c r="Q41" s="553">
        <v>708.5</v>
      </c>
    </row>
    <row r="42" spans="1:17" s="542" customFormat="1" ht="15" customHeight="1" x14ac:dyDescent="0.2">
      <c r="A42" s="557" t="s">
        <v>236</v>
      </c>
      <c r="B42" s="558">
        <v>51695.182000000008</v>
      </c>
      <c r="C42" s="558">
        <v>61239.458000000006</v>
      </c>
      <c r="D42" s="558">
        <v>67529.140999999989</v>
      </c>
      <c r="E42" s="558">
        <v>74430.009999999995</v>
      </c>
      <c r="F42" s="558">
        <v>74395.000000000015</v>
      </c>
      <c r="G42" s="558">
        <v>77567.478473447933</v>
      </c>
      <c r="H42" s="558">
        <v>79184.635519941425</v>
      </c>
      <c r="I42" s="558">
        <v>77618.346028985514</v>
      </c>
      <c r="J42" s="558">
        <v>73989.100000000006</v>
      </c>
      <c r="K42" s="558">
        <v>71155.199999999997</v>
      </c>
      <c r="L42" s="558">
        <v>74990.100000000006</v>
      </c>
      <c r="M42" s="558">
        <v>79499</v>
      </c>
      <c r="N42" s="558">
        <v>90242</v>
      </c>
      <c r="O42" s="558">
        <v>97745.4</v>
      </c>
      <c r="P42" s="558">
        <v>76916</v>
      </c>
      <c r="Q42" s="559">
        <v>89516.5</v>
      </c>
    </row>
    <row r="43" spans="1:17" s="542" customFormat="1" ht="12.75" customHeight="1" x14ac:dyDescent="0.2">
      <c r="A43" s="560" t="s">
        <v>237</v>
      </c>
      <c r="B43" s="570">
        <v>23.195191809546827</v>
      </c>
      <c r="C43" s="570">
        <v>23.995652266128285</v>
      </c>
      <c r="D43" s="570">
        <v>23.756610140004227</v>
      </c>
      <c r="E43" s="570">
        <v>25.511024071607658</v>
      </c>
      <c r="F43" s="570">
        <v>24.157631670179221</v>
      </c>
      <c r="G43" s="570">
        <v>23.459291869355678</v>
      </c>
      <c r="H43" s="570">
        <v>22.582642681975742</v>
      </c>
      <c r="I43" s="570">
        <v>20.842923026454095</v>
      </c>
      <c r="J43" s="570">
        <v>18.871791451022784</v>
      </c>
      <c r="K43" s="570">
        <v>17.359458357003398</v>
      </c>
      <c r="L43" s="570">
        <v>17.248406979832851</v>
      </c>
      <c r="M43" s="570">
        <v>17.388183411043098</v>
      </c>
      <c r="N43" s="570">
        <v>18.751356364043829</v>
      </c>
      <c r="O43" s="570">
        <v>19.617576263660549</v>
      </c>
      <c r="P43" s="570">
        <v>17.90026022773624</v>
      </c>
      <c r="Q43" s="571">
        <v>19.305180992898745</v>
      </c>
    </row>
    <row r="44" spans="1:17" ht="6.75" customHeight="1" x14ac:dyDescent="0.2">
      <c r="A44" s="84"/>
      <c r="J44" s="545"/>
      <c r="K44" s="545"/>
      <c r="L44" s="545"/>
      <c r="M44" s="545"/>
      <c r="N44" s="545"/>
      <c r="O44" s="545"/>
      <c r="P44" s="545"/>
      <c r="Q44" s="545"/>
    </row>
    <row r="45" spans="1:17" ht="12.75" x14ac:dyDescent="0.2">
      <c r="A45" s="32" t="s">
        <v>47</v>
      </c>
      <c r="J45" s="545"/>
      <c r="K45" s="545"/>
      <c r="L45" s="545"/>
      <c r="M45" s="545"/>
      <c r="N45" s="545"/>
      <c r="O45" s="545"/>
      <c r="P45" s="545"/>
      <c r="Q45" s="545"/>
    </row>
    <row r="46" spans="1:17" x14ac:dyDescent="0.2">
      <c r="J46" s="545"/>
      <c r="K46" s="545"/>
      <c r="L46" s="545"/>
      <c r="M46" s="545"/>
      <c r="N46" s="545"/>
      <c r="O46" s="545"/>
      <c r="P46" s="545"/>
      <c r="Q46" s="545"/>
    </row>
    <row r="47" spans="1:17" x14ac:dyDescent="0.2">
      <c r="J47" s="545"/>
      <c r="K47" s="545"/>
      <c r="L47" s="545"/>
      <c r="M47" s="545"/>
      <c r="N47" s="545"/>
      <c r="O47" s="545"/>
      <c r="P47" s="545"/>
      <c r="Q47" s="545"/>
    </row>
    <row r="48" spans="1:17" x14ac:dyDescent="0.2">
      <c r="J48" s="545"/>
      <c r="K48" s="545"/>
      <c r="L48" s="545"/>
      <c r="M48" s="545"/>
      <c r="N48" s="545"/>
      <c r="O48" s="545"/>
      <c r="P48" s="545"/>
      <c r="Q48" s="545"/>
    </row>
    <row r="49" spans="1:17" x14ac:dyDescent="0.2">
      <c r="J49" s="545"/>
      <c r="K49" s="545"/>
      <c r="L49" s="545"/>
      <c r="M49" s="545"/>
      <c r="N49" s="545"/>
      <c r="O49" s="545"/>
      <c r="P49" s="545"/>
      <c r="Q49" s="545"/>
    </row>
    <row r="50" spans="1:17" x14ac:dyDescent="0.2">
      <c r="I50" s="536"/>
      <c r="J50" s="545"/>
      <c r="K50" s="545"/>
      <c r="L50" s="545"/>
      <c r="M50" s="545"/>
      <c r="N50" s="545"/>
      <c r="O50" s="545"/>
      <c r="P50" s="545"/>
      <c r="Q50" s="545"/>
    </row>
    <row r="51" spans="1:17" ht="12.75" x14ac:dyDescent="0.2">
      <c r="A51" s="84"/>
      <c r="I51" s="536"/>
      <c r="J51" s="545"/>
      <c r="K51" s="545"/>
      <c r="L51" s="545"/>
      <c r="M51" s="545"/>
      <c r="N51" s="545"/>
      <c r="O51" s="545"/>
      <c r="P51" s="545"/>
      <c r="Q51" s="545"/>
    </row>
    <row r="52" spans="1:17" x14ac:dyDescent="0.2">
      <c r="I52" s="536"/>
      <c r="J52" s="545"/>
      <c r="K52" s="545"/>
      <c r="L52" s="545"/>
      <c r="M52" s="545"/>
      <c r="N52" s="545"/>
      <c r="O52" s="545"/>
      <c r="P52" s="545"/>
      <c r="Q52" s="545"/>
    </row>
    <row r="53" spans="1:17" ht="12.75" x14ac:dyDescent="0.2">
      <c r="A53" s="84"/>
      <c r="J53" s="545"/>
      <c r="K53" s="545"/>
      <c r="L53" s="545"/>
      <c r="M53" s="545"/>
      <c r="N53" s="545"/>
      <c r="O53" s="545"/>
      <c r="P53" s="545"/>
      <c r="Q53" s="545"/>
    </row>
    <row r="54" spans="1:17" x14ac:dyDescent="0.2">
      <c r="J54" s="545"/>
      <c r="K54" s="545"/>
      <c r="L54" s="545"/>
      <c r="M54" s="545"/>
      <c r="N54" s="545"/>
      <c r="O54" s="545"/>
      <c r="P54" s="545"/>
      <c r="Q54" s="545"/>
    </row>
    <row r="55" spans="1:17" x14ac:dyDescent="0.2">
      <c r="J55" s="545"/>
      <c r="K55" s="545"/>
      <c r="L55" s="545"/>
      <c r="M55" s="545"/>
      <c r="N55" s="545"/>
      <c r="O55" s="545"/>
      <c r="P55" s="545"/>
      <c r="Q55" s="545"/>
    </row>
    <row r="56" spans="1:17" x14ac:dyDescent="0.2">
      <c r="J56" s="545"/>
      <c r="K56" s="545"/>
      <c r="L56" s="545"/>
      <c r="M56" s="545"/>
      <c r="N56" s="545"/>
      <c r="O56" s="545"/>
      <c r="P56" s="545"/>
      <c r="Q56" s="545"/>
    </row>
    <row r="57" spans="1:17" x14ac:dyDescent="0.2">
      <c r="J57" s="545"/>
      <c r="K57" s="545"/>
      <c r="L57" s="545"/>
      <c r="M57" s="545"/>
      <c r="N57" s="545"/>
      <c r="O57" s="545"/>
      <c r="P57" s="545"/>
      <c r="Q57" s="545"/>
    </row>
    <row r="58" spans="1:17" x14ac:dyDescent="0.2">
      <c r="J58" s="545"/>
      <c r="K58" s="545"/>
      <c r="L58" s="545"/>
      <c r="M58" s="545"/>
      <c r="N58" s="545"/>
      <c r="O58" s="545"/>
      <c r="P58" s="545"/>
      <c r="Q58" s="545"/>
    </row>
    <row r="59" spans="1:17" x14ac:dyDescent="0.2">
      <c r="J59" s="545"/>
      <c r="K59" s="545"/>
      <c r="L59" s="545"/>
      <c r="M59" s="545"/>
      <c r="N59" s="545"/>
      <c r="O59" s="545"/>
      <c r="P59" s="545"/>
      <c r="Q59" s="545"/>
    </row>
    <row r="60" spans="1:17" x14ac:dyDescent="0.2">
      <c r="J60" s="545"/>
      <c r="K60" s="545"/>
      <c r="L60" s="545"/>
      <c r="M60" s="545"/>
      <c r="N60" s="545"/>
      <c r="O60" s="545"/>
      <c r="P60" s="545"/>
      <c r="Q60" s="545"/>
    </row>
    <row r="61" spans="1:17" x14ac:dyDescent="0.2">
      <c r="J61" s="545"/>
      <c r="K61" s="545"/>
      <c r="L61" s="545"/>
      <c r="M61" s="545"/>
      <c r="N61" s="545"/>
      <c r="O61" s="545"/>
      <c r="P61" s="545"/>
      <c r="Q61" s="545"/>
    </row>
    <row r="62" spans="1:17" x14ac:dyDescent="0.2">
      <c r="J62" s="545"/>
      <c r="K62" s="545"/>
      <c r="L62" s="545"/>
      <c r="M62" s="545"/>
      <c r="N62" s="545"/>
      <c r="O62" s="545"/>
      <c r="P62" s="545"/>
      <c r="Q62" s="545"/>
    </row>
    <row r="63" spans="1:17" x14ac:dyDescent="0.2">
      <c r="J63" s="545"/>
      <c r="K63" s="545"/>
      <c r="L63" s="545"/>
      <c r="M63" s="545"/>
      <c r="N63" s="545"/>
      <c r="O63" s="545"/>
      <c r="P63" s="545"/>
      <c r="Q63" s="545"/>
    </row>
    <row r="64" spans="1:17" x14ac:dyDescent="0.2">
      <c r="J64" s="545"/>
      <c r="K64" s="545"/>
      <c r="L64" s="545"/>
      <c r="M64" s="545"/>
      <c r="N64" s="545"/>
      <c r="O64" s="545"/>
      <c r="P64" s="545"/>
      <c r="Q64" s="545"/>
    </row>
  </sheetData>
  <hyperlinks>
    <hyperlink ref="A1" location="'Contents(NA)'!A1" display="Back to Table of contents"/>
  </hyperlinks>
  <pageMargins left="0.5" right="0" top="0.49" bottom="0" header="0.32" footer="0"/>
  <pageSetup paperSize="9" scale="94" orientation="landscape" r:id="rId1"/>
  <headerFooter alignWithMargins="0">
    <oddHeader>&amp;C- 18 -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defaultRowHeight="10.5" x14ac:dyDescent="0.2"/>
  <cols>
    <col min="1" max="1" width="44.5703125" style="359" customWidth="1"/>
    <col min="2" max="8" width="8.7109375" style="359" customWidth="1"/>
    <col min="9" max="16" width="8.7109375" style="360" customWidth="1"/>
    <col min="17" max="16384" width="9.140625" style="359"/>
  </cols>
  <sheetData>
    <row r="1" spans="1:16" ht="21" customHeight="1" x14ac:dyDescent="0.2">
      <c r="A1" s="1077" t="s">
        <v>551</v>
      </c>
    </row>
    <row r="2" spans="1:16" ht="19.5" customHeight="1" x14ac:dyDescent="0.2">
      <c r="A2" s="96" t="s">
        <v>238</v>
      </c>
    </row>
    <row r="3" spans="1:16" ht="7.5" customHeight="1" x14ac:dyDescent="0.15">
      <c r="A3" s="572"/>
      <c r="M3" s="371"/>
      <c r="N3" s="371"/>
    </row>
    <row r="4" spans="1:16" s="542" customFormat="1" ht="15" customHeight="1" x14ac:dyDescent="0.2">
      <c r="A4" s="573"/>
      <c r="B4" s="541">
        <v>2007</v>
      </c>
      <c r="C4" s="541">
        <v>2008</v>
      </c>
      <c r="D4" s="541">
        <v>2009</v>
      </c>
      <c r="E4" s="541">
        <v>2010</v>
      </c>
      <c r="F4" s="541">
        <v>2011</v>
      </c>
      <c r="G4" s="541">
        <v>2012</v>
      </c>
      <c r="H4" s="541">
        <v>2013</v>
      </c>
      <c r="I4" s="541">
        <v>2014</v>
      </c>
      <c r="J4" s="541">
        <v>2015</v>
      </c>
      <c r="K4" s="541">
        <v>2016</v>
      </c>
      <c r="L4" s="541">
        <v>2017</v>
      </c>
      <c r="M4" s="541">
        <v>2018</v>
      </c>
      <c r="N4" s="98">
        <v>2019</v>
      </c>
      <c r="O4" s="98" t="s">
        <v>142</v>
      </c>
      <c r="P4" s="374" t="s">
        <v>151</v>
      </c>
    </row>
    <row r="5" spans="1:16" ht="13.5" customHeight="1" x14ac:dyDescent="0.15">
      <c r="A5" s="574" t="s">
        <v>216</v>
      </c>
      <c r="B5" s="575"/>
      <c r="C5" s="370"/>
      <c r="D5" s="370"/>
      <c r="E5" s="360"/>
      <c r="F5" s="360"/>
      <c r="G5" s="360"/>
      <c r="H5" s="360"/>
      <c r="P5" s="576"/>
    </row>
    <row r="6" spans="1:16" ht="14.25" customHeight="1" x14ac:dyDescent="0.15">
      <c r="A6" s="474" t="s">
        <v>217</v>
      </c>
      <c r="B6" s="577">
        <v>17.045670611164624</v>
      </c>
      <c r="C6" s="577">
        <v>13.349928415090815</v>
      </c>
      <c r="D6" s="577">
        <v>7.6901444682682154</v>
      </c>
      <c r="E6" s="577">
        <v>6.9848147231416817</v>
      </c>
      <c r="F6" s="577">
        <v>-2.0983465073054646</v>
      </c>
      <c r="G6" s="577">
        <v>-1.1099821080428427</v>
      </c>
      <c r="H6" s="577">
        <v>-10.139091727117631</v>
      </c>
      <c r="I6" s="577">
        <v>-7.5</v>
      </c>
      <c r="J6" s="577">
        <v>-4</v>
      </c>
      <c r="K6" s="577">
        <v>1.5</v>
      </c>
      <c r="L6" s="577">
        <v>6.8355678057432527</v>
      </c>
      <c r="M6" s="577">
        <v>10.322065979808087</v>
      </c>
      <c r="N6" s="577">
        <v>8.5261277094317336</v>
      </c>
      <c r="O6" s="577">
        <v>-24.872663047990812</v>
      </c>
      <c r="P6" s="578">
        <v>16.609500617368894</v>
      </c>
    </row>
    <row r="7" spans="1:16" ht="14.25" customHeight="1" x14ac:dyDescent="0.2">
      <c r="A7" s="476" t="s">
        <v>218</v>
      </c>
      <c r="B7" s="579">
        <v>6.7979265653684138</v>
      </c>
      <c r="C7" s="579">
        <v>18.037097373460227</v>
      </c>
      <c r="D7" s="579">
        <v>8.0720209049506906</v>
      </c>
      <c r="E7" s="579">
        <v>13.651852808588629</v>
      </c>
      <c r="F7" s="579">
        <v>14.122204389081688</v>
      </c>
      <c r="G7" s="579">
        <v>-4.4679931003398679</v>
      </c>
      <c r="H7" s="579">
        <v>3.0624179126607487</v>
      </c>
      <c r="I7" s="579">
        <v>-8.8000000000000007</v>
      </c>
      <c r="J7" s="579">
        <v>0.5</v>
      </c>
      <c r="K7" s="579">
        <v>13.4</v>
      </c>
      <c r="L7" s="579">
        <v>-0.91856013261684666</v>
      </c>
      <c r="M7" s="579">
        <v>-4.3145523371337475</v>
      </c>
      <c r="N7" s="579">
        <v>6.3670106456744264</v>
      </c>
      <c r="O7" s="579">
        <v>-24.111770310285394</v>
      </c>
      <c r="P7" s="580">
        <v>9.2769343582867094</v>
      </c>
    </row>
    <row r="8" spans="1:16" ht="14.25" customHeight="1" x14ac:dyDescent="0.2">
      <c r="A8" s="476" t="s">
        <v>219</v>
      </c>
      <c r="B8" s="579">
        <v>49.221088393158738</v>
      </c>
      <c r="C8" s="579">
        <v>12.204042864939794</v>
      </c>
      <c r="D8" s="579">
        <v>-0.75714062418752803</v>
      </c>
      <c r="E8" s="579">
        <v>-2.1095950601764457</v>
      </c>
      <c r="F8" s="579">
        <v>-21.033256546614339</v>
      </c>
      <c r="G8" s="579">
        <v>2.8532284302599464</v>
      </c>
      <c r="H8" s="579">
        <v>-17.5205875783994</v>
      </c>
      <c r="I8" s="579">
        <v>-20.3</v>
      </c>
      <c r="J8" s="579">
        <v>-17.8</v>
      </c>
      <c r="K8" s="579">
        <v>-8.1</v>
      </c>
      <c r="L8" s="579">
        <v>27.507664127125622</v>
      </c>
      <c r="M8" s="579">
        <v>4.6050348495068221</v>
      </c>
      <c r="N8" s="579">
        <v>24.113796208415451</v>
      </c>
      <c r="O8" s="579">
        <v>-28.448668822647861</v>
      </c>
      <c r="P8" s="580">
        <v>38.032021770874678</v>
      </c>
    </row>
    <row r="9" spans="1:16" ht="14.25" customHeight="1" x14ac:dyDescent="0.2">
      <c r="A9" s="476" t="s">
        <v>220</v>
      </c>
      <c r="B9" s="579">
        <v>-17.351250603411813</v>
      </c>
      <c r="C9" s="579">
        <v>8.1008374377440191</v>
      </c>
      <c r="D9" s="579">
        <v>30.837643774003851</v>
      </c>
      <c r="E9" s="579">
        <v>15.755982058846982</v>
      </c>
      <c r="F9" s="579">
        <v>6.6001529763071147</v>
      </c>
      <c r="G9" s="579">
        <v>-0.75057717815467129</v>
      </c>
      <c r="H9" s="579">
        <v>-21.374141730447946</v>
      </c>
      <c r="I9" s="579">
        <v>14.1</v>
      </c>
      <c r="J9" s="579">
        <v>2.2999999999999998</v>
      </c>
      <c r="K9" s="579">
        <v>-10.6</v>
      </c>
      <c r="L9" s="579">
        <v>5.8671163364149521</v>
      </c>
      <c r="M9" s="579">
        <v>45.306068110800254</v>
      </c>
      <c r="N9" s="579">
        <v>-6.6895001605502102E-2</v>
      </c>
      <c r="O9" s="579">
        <v>-22.679856280496864</v>
      </c>
      <c r="P9" s="580">
        <v>8.6128136544242722</v>
      </c>
    </row>
    <row r="10" spans="1:16" ht="14.25" customHeight="1" x14ac:dyDescent="0.15">
      <c r="A10" s="474" t="s">
        <v>221</v>
      </c>
      <c r="B10" s="581">
        <v>-6.6837088878148307</v>
      </c>
      <c r="C10" s="581">
        <v>-15.795231550404949</v>
      </c>
      <c r="D10" s="581">
        <v>11.442559672316193</v>
      </c>
      <c r="E10" s="581">
        <v>-15.265954407732039</v>
      </c>
      <c r="F10" s="581">
        <v>9.6092872461445324</v>
      </c>
      <c r="G10" s="581">
        <v>-0.16390885562324797</v>
      </c>
      <c r="H10" s="581">
        <v>11.650968037504555</v>
      </c>
      <c r="I10" s="581">
        <v>-3.2</v>
      </c>
      <c r="J10" s="581">
        <v>-7.8</v>
      </c>
      <c r="K10" s="581">
        <v>7.7</v>
      </c>
      <c r="L10" s="581">
        <v>1.2635128923866858</v>
      </c>
      <c r="M10" s="581">
        <v>12.081561027714713</v>
      </c>
      <c r="N10" s="581">
        <v>2.3226089163472636</v>
      </c>
      <c r="O10" s="581">
        <v>-28.579969019059064</v>
      </c>
      <c r="P10" s="582">
        <v>1.9406692853361989</v>
      </c>
    </row>
    <row r="11" spans="1:16" ht="14.25" customHeight="1" x14ac:dyDescent="0.2">
      <c r="A11" s="583" t="s">
        <v>239</v>
      </c>
      <c r="B11" s="584">
        <v>8.9535388065550734</v>
      </c>
      <c r="C11" s="584">
        <v>-9.1440883789257157</v>
      </c>
      <c r="D11" s="584">
        <v>0.80385074495006847</v>
      </c>
      <c r="E11" s="584">
        <v>-2.3009381904803945</v>
      </c>
      <c r="F11" s="584">
        <v>9.6092872461445324</v>
      </c>
      <c r="G11" s="584">
        <v>-0.16390885562324797</v>
      </c>
      <c r="H11" s="584">
        <v>0.79856907817246281</v>
      </c>
      <c r="I11" s="584">
        <v>-0.9</v>
      </c>
      <c r="J11" s="584">
        <v>-0.3</v>
      </c>
      <c r="K11" s="584">
        <v>1.9</v>
      </c>
      <c r="L11" s="584">
        <v>3.6064994599228015</v>
      </c>
      <c r="M11" s="584">
        <v>15.521090776122378</v>
      </c>
      <c r="N11" s="584">
        <v>1.1988002067667907</v>
      </c>
      <c r="O11" s="584">
        <v>-28.759666007622243</v>
      </c>
      <c r="P11" s="585">
        <v>1.9874935399382991</v>
      </c>
    </row>
    <row r="12" spans="1:16" ht="14.25" customHeight="1" x14ac:dyDescent="0.2">
      <c r="A12" s="476" t="s">
        <v>222</v>
      </c>
      <c r="B12" s="579">
        <v>32.665638060552283</v>
      </c>
      <c r="C12" s="579">
        <v>5.5662428041456877</v>
      </c>
      <c r="D12" s="579">
        <v>-25.811929944539003</v>
      </c>
      <c r="E12" s="579">
        <v>19.246039747253803</v>
      </c>
      <c r="F12" s="579">
        <v>2.2810131540210534</v>
      </c>
      <c r="G12" s="579">
        <v>12.245459693533306</v>
      </c>
      <c r="H12" s="579">
        <v>-4.9984889630522531</v>
      </c>
      <c r="I12" s="579">
        <v>-4.2</v>
      </c>
      <c r="J12" s="579">
        <v>1.1000000000000001</v>
      </c>
      <c r="K12" s="579">
        <v>11.1</v>
      </c>
      <c r="L12" s="579">
        <v>8.2189874724515164</v>
      </c>
      <c r="M12" s="579">
        <v>7.7585339040723511</v>
      </c>
      <c r="N12" s="579">
        <v>-2.2251659331570579</v>
      </c>
      <c r="O12" s="579">
        <v>-38.35333905550975</v>
      </c>
      <c r="P12" s="580">
        <v>-18.736565819334857</v>
      </c>
    </row>
    <row r="13" spans="1:16" ht="14.25" customHeight="1" x14ac:dyDescent="0.2">
      <c r="A13" s="476" t="s">
        <v>223</v>
      </c>
      <c r="B13" s="579">
        <v>-38.043646515887694</v>
      </c>
      <c r="C13" s="579">
        <v>-41.097992769561188</v>
      </c>
      <c r="D13" s="579">
        <v>70.345582395443927</v>
      </c>
      <c r="E13" s="579">
        <v>-58.81125419782569</v>
      </c>
      <c r="F13" s="579">
        <v>10.72765799162714</v>
      </c>
      <c r="G13" s="579">
        <v>13.876317745967953</v>
      </c>
      <c r="H13" s="579">
        <v>80.285696560327324</v>
      </c>
      <c r="I13" s="579">
        <v>-13</v>
      </c>
      <c r="J13" s="579">
        <v>-53.8</v>
      </c>
      <c r="K13" s="579">
        <v>98.5</v>
      </c>
      <c r="L13" s="579">
        <v>-17.354663558270644</v>
      </c>
      <c r="M13" s="579">
        <v>-15.825720981395563</v>
      </c>
      <c r="N13" s="579">
        <v>74.170808751800053</v>
      </c>
      <c r="O13" s="579">
        <v>-28.458800796013591</v>
      </c>
      <c r="P13" s="580">
        <v>-38.010832728923063</v>
      </c>
    </row>
    <row r="14" spans="1:16" ht="14.25" customHeight="1" x14ac:dyDescent="0.2">
      <c r="A14" s="583" t="s">
        <v>240</v>
      </c>
      <c r="B14" s="584">
        <v>19.349728180645371</v>
      </c>
      <c r="C14" s="584">
        <v>-5.0895605748160619</v>
      </c>
      <c r="D14" s="584">
        <v>-14.879700718861557</v>
      </c>
      <c r="E14" s="584">
        <v>4.0441029509142794</v>
      </c>
      <c r="F14" s="584">
        <v>10.72765799162714</v>
      </c>
      <c r="G14" s="584">
        <v>13.876317745967953</v>
      </c>
      <c r="H14" s="584">
        <v>-10.063271037550109</v>
      </c>
      <c r="I14" s="584">
        <v>-0.9</v>
      </c>
      <c r="J14" s="584">
        <v>-18.7</v>
      </c>
      <c r="K14" s="584">
        <v>32.9</v>
      </c>
      <c r="L14" s="584">
        <v>-5.3454076357478755</v>
      </c>
      <c r="M14" s="584">
        <v>8.9729488362319216</v>
      </c>
      <c r="N14" s="584">
        <v>63.43090824526044</v>
      </c>
      <c r="O14" s="584">
        <v>-29.560661166359509</v>
      </c>
      <c r="P14" s="585">
        <v>-41.185014744093721</v>
      </c>
    </row>
    <row r="15" spans="1:16" ht="14.25" customHeight="1" x14ac:dyDescent="0.2">
      <c r="A15" s="476" t="s">
        <v>224</v>
      </c>
      <c r="B15" s="579">
        <v>3.3105722802921633</v>
      </c>
      <c r="C15" s="579">
        <v>-12.692492545103264</v>
      </c>
      <c r="D15" s="579">
        <v>9.2368020783028157</v>
      </c>
      <c r="E15" s="579">
        <v>-6.7288404530515749</v>
      </c>
      <c r="F15" s="579">
        <v>10.993442337496816</v>
      </c>
      <c r="G15" s="586">
        <v>-4.6548520361463659</v>
      </c>
      <c r="H15" s="579">
        <v>3.8935335717956434</v>
      </c>
      <c r="I15" s="586">
        <v>-0.2</v>
      </c>
      <c r="J15" s="579">
        <v>2</v>
      </c>
      <c r="K15" s="579">
        <v>-3.4</v>
      </c>
      <c r="L15" s="579">
        <v>3.5960138174407916</v>
      </c>
      <c r="M15" s="579">
        <v>18.245933886676596</v>
      </c>
      <c r="N15" s="579">
        <v>-6.4382727380878606</v>
      </c>
      <c r="O15" s="579">
        <v>-26.471632979337784</v>
      </c>
      <c r="P15" s="580">
        <v>1.9406692853361989</v>
      </c>
    </row>
    <row r="16" spans="1:16" ht="6" customHeight="1" x14ac:dyDescent="0.2">
      <c r="A16" s="475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8"/>
    </row>
    <row r="17" spans="1:16" ht="13.5" customHeight="1" x14ac:dyDescent="0.15">
      <c r="A17" s="372" t="s">
        <v>241</v>
      </c>
      <c r="B17" s="589">
        <v>5.9</v>
      </c>
      <c r="C17" s="589">
        <v>1.3</v>
      </c>
      <c r="D17" s="589">
        <v>8.9</v>
      </c>
      <c r="E17" s="589">
        <v>-0.7</v>
      </c>
      <c r="F17" s="589">
        <v>1.4</v>
      </c>
      <c r="G17" s="589">
        <v>-0.81235421075103886</v>
      </c>
      <c r="H17" s="589">
        <v>-3.3202809008468108</v>
      </c>
      <c r="I17" s="589">
        <v>-5.9598575651930386</v>
      </c>
      <c r="J17" s="589">
        <v>-5.4</v>
      </c>
      <c r="K17" s="589">
        <v>3.7</v>
      </c>
      <c r="L17" s="589">
        <v>4.7</v>
      </c>
      <c r="M17" s="589">
        <v>10.9</v>
      </c>
      <c r="N17" s="589">
        <v>6.2</v>
      </c>
      <c r="O17" s="589">
        <v>-26.2</v>
      </c>
      <c r="P17" s="590">
        <v>11.3</v>
      </c>
    </row>
    <row r="18" spans="1:16" ht="15" customHeight="1" x14ac:dyDescent="0.15">
      <c r="A18" s="372" t="s">
        <v>242</v>
      </c>
      <c r="B18" s="589">
        <v>13.8</v>
      </c>
      <c r="C18" s="589">
        <v>4.5999999999999996</v>
      </c>
      <c r="D18" s="589">
        <v>5.5</v>
      </c>
      <c r="E18" s="589">
        <v>4.0999999999999996</v>
      </c>
      <c r="F18" s="589">
        <v>1.4</v>
      </c>
      <c r="G18" s="589">
        <v>-0.8</v>
      </c>
      <c r="H18" s="589">
        <v>-6.7163457264719995</v>
      </c>
      <c r="I18" s="589">
        <v>-5.2934522359202045</v>
      </c>
      <c r="J18" s="589">
        <v>-2.7277926414385312</v>
      </c>
      <c r="K18" s="589">
        <v>1.6432062696501326</v>
      </c>
      <c r="L18" s="589">
        <v>5.6455611645096937</v>
      </c>
      <c r="M18" s="589">
        <v>12.215302378745818</v>
      </c>
      <c r="N18" s="589">
        <v>5.8195029002905851</v>
      </c>
      <c r="O18" s="589">
        <v>-26.251855948000781</v>
      </c>
      <c r="P18" s="590">
        <v>11.323733594329276</v>
      </c>
    </row>
    <row r="19" spans="1:16" ht="14.25" customHeight="1" x14ac:dyDescent="0.15">
      <c r="A19" s="574" t="s">
        <v>230</v>
      </c>
      <c r="B19" s="591"/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2"/>
    </row>
    <row r="20" spans="1:16" ht="14.25" customHeight="1" x14ac:dyDescent="0.2">
      <c r="A20" s="475" t="s">
        <v>64</v>
      </c>
      <c r="B20" s="579">
        <v>-18.174184301062766</v>
      </c>
      <c r="C20" s="579">
        <v>0.33095349491311765</v>
      </c>
      <c r="D20" s="579">
        <v>-33.852447795891834</v>
      </c>
      <c r="E20" s="579">
        <v>-6.585349931551292</v>
      </c>
      <c r="F20" s="579">
        <v>13.615427423777476</v>
      </c>
      <c r="G20" s="579">
        <v>2.9335841803000733</v>
      </c>
      <c r="H20" s="579">
        <v>138.70948111325947</v>
      </c>
      <c r="I20" s="579">
        <v>-44.1</v>
      </c>
      <c r="J20" s="579">
        <v>-33.200000000000003</v>
      </c>
      <c r="K20" s="579">
        <v>-8.6</v>
      </c>
      <c r="L20" s="579">
        <v>-8.3351486183300096</v>
      </c>
      <c r="M20" s="579">
        <v>1.93471562797329</v>
      </c>
      <c r="N20" s="579">
        <v>10.758612293202233</v>
      </c>
      <c r="O20" s="579">
        <v>-29.457309407537551</v>
      </c>
      <c r="P20" s="580">
        <v>24.272594032573892</v>
      </c>
    </row>
    <row r="21" spans="1:16" ht="14.25" customHeight="1" x14ac:dyDescent="0.2">
      <c r="A21" s="475" t="s">
        <v>67</v>
      </c>
      <c r="B21" s="579">
        <v>5.5777691691785662</v>
      </c>
      <c r="C21" s="579">
        <v>16.283916655050973</v>
      </c>
      <c r="D21" s="579">
        <v>5.2567409267592922</v>
      </c>
      <c r="E21" s="579">
        <v>21.951219512195138</v>
      </c>
      <c r="F21" s="579">
        <v>16.926553672316388</v>
      </c>
      <c r="G21" s="579">
        <v>3.790294229154469</v>
      </c>
      <c r="H21" s="579">
        <v>6.6666666666666714</v>
      </c>
      <c r="I21" s="579">
        <v>-87.2</v>
      </c>
      <c r="J21" s="579">
        <v>-41.1</v>
      </c>
      <c r="K21" s="579">
        <v>-49.2</v>
      </c>
      <c r="L21" s="579">
        <v>-64.349376114081991</v>
      </c>
      <c r="M21" s="579">
        <v>233.33333333333337</v>
      </c>
      <c r="N21" s="579">
        <v>-2.9126213592232943</v>
      </c>
      <c r="O21" s="579">
        <v>-12.167568017515038</v>
      </c>
      <c r="P21" s="580">
        <v>-5.143402108899636</v>
      </c>
    </row>
    <row r="22" spans="1:16" ht="14.25" customHeight="1" x14ac:dyDescent="0.2">
      <c r="A22" s="475" t="s">
        <v>68</v>
      </c>
      <c r="B22" s="579">
        <v>49.810401749377746</v>
      </c>
      <c r="C22" s="579">
        <v>-24.308035260358892</v>
      </c>
      <c r="D22" s="579">
        <v>-2.0279175174478894</v>
      </c>
      <c r="E22" s="579">
        <v>-29.773918630927454</v>
      </c>
      <c r="F22" s="579">
        <v>19.388319447108302</v>
      </c>
      <c r="G22" s="579">
        <v>-14.183649075423077</v>
      </c>
      <c r="H22" s="579">
        <v>-6.5057379256398633</v>
      </c>
      <c r="I22" s="579">
        <v>21.1</v>
      </c>
      <c r="J22" s="579">
        <v>-38.5</v>
      </c>
      <c r="K22" s="579">
        <v>-0.6</v>
      </c>
      <c r="L22" s="579">
        <v>2.2046488464683875</v>
      </c>
      <c r="M22" s="579">
        <v>17.34014094285854</v>
      </c>
      <c r="N22" s="579">
        <v>-10.932659075292577</v>
      </c>
      <c r="O22" s="579">
        <v>-31.580668110564659</v>
      </c>
      <c r="P22" s="580">
        <v>11.001000650011392</v>
      </c>
    </row>
    <row r="23" spans="1:16" ht="14.25" customHeight="1" x14ac:dyDescent="0.2">
      <c r="A23" s="593" t="s">
        <v>116</v>
      </c>
      <c r="B23" s="579">
        <v>-43.138287182503213</v>
      </c>
      <c r="C23" s="579">
        <v>-60.406095667478169</v>
      </c>
      <c r="D23" s="579">
        <v>106.39984158624927</v>
      </c>
      <c r="E23" s="579">
        <v>21.236197269691544</v>
      </c>
      <c r="F23" s="579">
        <v>72.04059434611014</v>
      </c>
      <c r="G23" s="579">
        <v>32.735454823027169</v>
      </c>
      <c r="H23" s="579">
        <v>-21.538526819052422</v>
      </c>
      <c r="I23" s="579">
        <v>-16</v>
      </c>
      <c r="J23" s="579">
        <v>11.9</v>
      </c>
      <c r="K23" s="579">
        <v>19.399999999999999</v>
      </c>
      <c r="L23" s="579">
        <v>13.525640842976742</v>
      </c>
      <c r="M23" s="579">
        <v>-30.743532399791746</v>
      </c>
      <c r="N23" s="579">
        <v>1.0709835758405717</v>
      </c>
      <c r="O23" s="579">
        <v>-17.252313857739367</v>
      </c>
      <c r="P23" s="580">
        <v>-6.1566226891520728</v>
      </c>
    </row>
    <row r="24" spans="1:16" ht="14.25" customHeight="1" x14ac:dyDescent="0.2">
      <c r="A24" s="593" t="s">
        <v>232</v>
      </c>
      <c r="B24" s="579">
        <v>7.5254249812949752</v>
      </c>
      <c r="C24" s="579">
        <v>-60.299565881282653</v>
      </c>
      <c r="D24" s="579">
        <v>177.31287117845483</v>
      </c>
      <c r="E24" s="579">
        <v>198.49333258377112</v>
      </c>
      <c r="F24" s="579">
        <v>135.94457215275048</v>
      </c>
      <c r="G24" s="579">
        <v>59.666328608879866</v>
      </c>
      <c r="H24" s="579">
        <v>15.763744951417152</v>
      </c>
      <c r="I24" s="579">
        <v>43.2</v>
      </c>
      <c r="J24" s="579">
        <v>54.4</v>
      </c>
      <c r="K24" s="579">
        <v>-18.899999999999999</v>
      </c>
      <c r="L24" s="579">
        <v>-1.2388778691923648</v>
      </c>
      <c r="M24" s="579">
        <v>-27.944120421088698</v>
      </c>
      <c r="N24" s="579">
        <v>-12.963087142144971</v>
      </c>
      <c r="O24" s="579">
        <v>-22.203466778384254</v>
      </c>
      <c r="P24" s="580">
        <v>3.0507794011932674</v>
      </c>
    </row>
    <row r="25" spans="1:16" ht="14.25" customHeight="1" x14ac:dyDescent="0.2">
      <c r="A25" s="475" t="s">
        <v>75</v>
      </c>
      <c r="B25" s="579">
        <v>49.83732488681909</v>
      </c>
      <c r="C25" s="579">
        <v>9.1300437747687084</v>
      </c>
      <c r="D25" s="579">
        <v>3.0683800036934485</v>
      </c>
      <c r="E25" s="579">
        <v>5.9598898436964021</v>
      </c>
      <c r="F25" s="579">
        <v>10.818308139466254</v>
      </c>
      <c r="G25" s="579">
        <v>-1.4845510793776953</v>
      </c>
      <c r="H25" s="579">
        <v>-27.573141385501785</v>
      </c>
      <c r="I25" s="579">
        <v>11.7</v>
      </c>
      <c r="J25" s="579">
        <v>-11.1</v>
      </c>
      <c r="K25" s="579">
        <v>-39.5</v>
      </c>
      <c r="L25" s="579">
        <v>10.68383176563799</v>
      </c>
      <c r="M25" s="579">
        <v>183.44892423188929</v>
      </c>
      <c r="N25" s="579">
        <v>-1.5386337110966224</v>
      </c>
      <c r="O25" s="579">
        <v>-21.498374569323346</v>
      </c>
      <c r="P25" s="580">
        <v>19.42100878393822</v>
      </c>
    </row>
    <row r="26" spans="1:16" ht="14.25" customHeight="1" x14ac:dyDescent="0.2">
      <c r="A26" s="475" t="s">
        <v>243</v>
      </c>
      <c r="B26" s="579">
        <v>45.998780441396804</v>
      </c>
      <c r="C26" s="579">
        <v>5.9299990224269408</v>
      </c>
      <c r="D26" s="579">
        <v>-15.670801065578004</v>
      </c>
      <c r="E26" s="579">
        <v>29.200903923911625</v>
      </c>
      <c r="F26" s="579">
        <v>44.901151823189025</v>
      </c>
      <c r="G26" s="579">
        <v>-6.9336374842683313</v>
      </c>
      <c r="H26" s="579">
        <v>-33.021551051076997</v>
      </c>
      <c r="I26" s="579">
        <v>-17.399999999999999</v>
      </c>
      <c r="J26" s="579">
        <v>-10.1</v>
      </c>
      <c r="K26" s="579">
        <v>1.7</v>
      </c>
      <c r="L26" s="579">
        <v>12.547980538848961</v>
      </c>
      <c r="M26" s="579">
        <v>-0.80504148822026877</v>
      </c>
      <c r="N26" s="579">
        <v>10.12082060288688</v>
      </c>
      <c r="O26" s="579">
        <v>-34.648058792503249</v>
      </c>
      <c r="P26" s="580">
        <v>25.617077844700489</v>
      </c>
    </row>
    <row r="27" spans="1:16" ht="14.25" customHeight="1" x14ac:dyDescent="0.2">
      <c r="A27" s="583" t="s">
        <v>244</v>
      </c>
      <c r="B27" s="584">
        <v>41.360985665690094</v>
      </c>
      <c r="C27" s="584">
        <v>6.4307454855799335</v>
      </c>
      <c r="D27" s="584">
        <v>-13.476678539734493</v>
      </c>
      <c r="E27" s="584">
        <v>30.709400247917273</v>
      </c>
      <c r="F27" s="584">
        <v>41.936588397128361</v>
      </c>
      <c r="G27" s="584">
        <v>-8.2221974687351036</v>
      </c>
      <c r="H27" s="584">
        <v>-34.033338512985651</v>
      </c>
      <c r="I27" s="584">
        <v>-18.600000000000001</v>
      </c>
      <c r="J27" s="584">
        <v>-12.5</v>
      </c>
      <c r="K27" s="584">
        <v>3.4</v>
      </c>
      <c r="L27" s="584">
        <v>13.34621168133161</v>
      </c>
      <c r="M27" s="584">
        <v>-1.4018710062064343</v>
      </c>
      <c r="N27" s="584">
        <v>11.177957201542682</v>
      </c>
      <c r="O27" s="584">
        <v>-36.767735407085134</v>
      </c>
      <c r="P27" s="585">
        <v>29.739519493833455</v>
      </c>
    </row>
    <row r="28" spans="1:16" ht="14.25" customHeight="1" x14ac:dyDescent="0.2">
      <c r="A28" s="594" t="s">
        <v>78</v>
      </c>
      <c r="B28" s="579">
        <v>-26.164128477751888</v>
      </c>
      <c r="C28" s="579">
        <v>-32.329868094426473</v>
      </c>
      <c r="D28" s="579">
        <v>60.46263498282687</v>
      </c>
      <c r="E28" s="579">
        <v>-20.241837497423916</v>
      </c>
      <c r="F28" s="579">
        <v>-43.504381013712404</v>
      </c>
      <c r="G28" s="579">
        <v>-2.4949528047505822</v>
      </c>
      <c r="H28" s="579">
        <v>-9.007920399681808</v>
      </c>
      <c r="I28" s="579">
        <v>14.4</v>
      </c>
      <c r="J28" s="579">
        <v>-13.9</v>
      </c>
      <c r="K28" s="579">
        <v>16.3</v>
      </c>
      <c r="L28" s="579">
        <v>15.586933940884975</v>
      </c>
      <c r="M28" s="579">
        <v>130.30591521093436</v>
      </c>
      <c r="N28" s="579">
        <v>5.0832559474447407</v>
      </c>
      <c r="O28" s="579">
        <v>-13.237033789129512</v>
      </c>
      <c r="P28" s="580">
        <v>6.242208525406852</v>
      </c>
    </row>
    <row r="29" spans="1:16" ht="14.25" customHeight="1" x14ac:dyDescent="0.2">
      <c r="A29" s="594" t="s">
        <v>79</v>
      </c>
      <c r="B29" s="579">
        <v>37.672436960577443</v>
      </c>
      <c r="C29" s="579">
        <v>6.5871053585015602</v>
      </c>
      <c r="D29" s="579">
        <v>6.6818615154713825</v>
      </c>
      <c r="E29" s="579">
        <v>-1.1959364193972561</v>
      </c>
      <c r="F29" s="579">
        <v>-39.804146934325324</v>
      </c>
      <c r="G29" s="579">
        <v>-5.6201068884101915</v>
      </c>
      <c r="H29" s="579">
        <v>-17.292443178648625</v>
      </c>
      <c r="I29" s="579">
        <v>-29.6</v>
      </c>
      <c r="J29" s="579">
        <v>-7.3</v>
      </c>
      <c r="K29" s="579">
        <v>-2.7</v>
      </c>
      <c r="L29" s="579">
        <v>53.643643842448228</v>
      </c>
      <c r="M29" s="579">
        <v>-30.936709271161206</v>
      </c>
      <c r="N29" s="579">
        <v>3.1162189641884339</v>
      </c>
      <c r="O29" s="579">
        <v>-26.662718507813338</v>
      </c>
      <c r="P29" s="580">
        <v>-1.4743558829416088</v>
      </c>
    </row>
    <row r="30" spans="1:16" ht="14.25" customHeight="1" x14ac:dyDescent="0.2">
      <c r="A30" s="594" t="s">
        <v>80</v>
      </c>
      <c r="B30" s="579">
        <v>-17.647504866994041</v>
      </c>
      <c r="C30" s="579">
        <v>-1.496463132687893</v>
      </c>
      <c r="D30" s="579">
        <v>27.900482794377979</v>
      </c>
      <c r="E30" s="579">
        <v>-11.109758781549246</v>
      </c>
      <c r="F30" s="579">
        <v>-2.9908798117179458</v>
      </c>
      <c r="G30" s="579">
        <v>5.5111035014794965</v>
      </c>
      <c r="H30" s="579">
        <v>7.3084415589866865</v>
      </c>
      <c r="I30" s="579">
        <v>-6.5</v>
      </c>
      <c r="J30" s="579">
        <v>9.3000000000000007</v>
      </c>
      <c r="K30" s="579">
        <v>-5.4</v>
      </c>
      <c r="L30" s="579">
        <v>-9.2444360480800611</v>
      </c>
      <c r="M30" s="586">
        <v>64.409601443500577</v>
      </c>
      <c r="N30" s="579">
        <v>8.0832695288753484</v>
      </c>
      <c r="O30" s="579">
        <v>-12.956383181150116</v>
      </c>
      <c r="P30" s="580">
        <v>9.6694534604809803</v>
      </c>
    </row>
    <row r="31" spans="1:16" ht="14.25" customHeight="1" x14ac:dyDescent="0.2">
      <c r="A31" s="476" t="s">
        <v>245</v>
      </c>
      <c r="B31" s="579">
        <v>-22.912959511476984</v>
      </c>
      <c r="C31" s="579">
        <v>-18.663288385006524</v>
      </c>
      <c r="D31" s="579">
        <v>15.275884312345255</v>
      </c>
      <c r="E31" s="579">
        <v>65.938932266122265</v>
      </c>
      <c r="F31" s="579">
        <v>-21.455396344346084</v>
      </c>
      <c r="G31" s="579">
        <v>3.2544385975222383</v>
      </c>
      <c r="H31" s="579">
        <v>-3.4880652182429372</v>
      </c>
      <c r="I31" s="579">
        <v>27.7</v>
      </c>
      <c r="J31" s="579">
        <v>2</v>
      </c>
      <c r="K31" s="579">
        <v>-3.3</v>
      </c>
      <c r="L31" s="579">
        <v>-14.440201581003052</v>
      </c>
      <c r="M31" s="579">
        <v>-33.206557961772475</v>
      </c>
      <c r="N31" s="579">
        <v>14.227200975062033</v>
      </c>
      <c r="O31" s="579">
        <v>-31.450388865390778</v>
      </c>
      <c r="P31" s="580">
        <v>0.76738405104963192</v>
      </c>
    </row>
    <row r="32" spans="1:16" ht="14.25" customHeight="1" x14ac:dyDescent="0.2">
      <c r="A32" s="476" t="s">
        <v>246</v>
      </c>
      <c r="B32" s="579">
        <v>16.475069295434409</v>
      </c>
      <c r="C32" s="579">
        <v>27.857765798157601</v>
      </c>
      <c r="D32" s="579">
        <v>-0.50159069024803671</v>
      </c>
      <c r="E32" s="579">
        <v>5.0650720360098518</v>
      </c>
      <c r="F32" s="579">
        <v>7.5939081265529893</v>
      </c>
      <c r="G32" s="579">
        <v>-3.1715674359462582</v>
      </c>
      <c r="H32" s="579">
        <v>2.6292798390579861</v>
      </c>
      <c r="I32" s="579">
        <v>-6.1</v>
      </c>
      <c r="J32" s="579">
        <v>1.7</v>
      </c>
      <c r="K32" s="579">
        <v>11.9</v>
      </c>
      <c r="L32" s="579">
        <v>5.0315564265631707</v>
      </c>
      <c r="M32" s="579">
        <v>5.5450163128313079</v>
      </c>
      <c r="N32" s="579">
        <v>2.6585826169877862</v>
      </c>
      <c r="O32" s="579">
        <v>-23.095781961273801</v>
      </c>
      <c r="P32" s="580">
        <v>15.721850078545103</v>
      </c>
    </row>
    <row r="33" spans="1:16" ht="12.75" customHeight="1" x14ac:dyDescent="0.2">
      <c r="A33" s="583" t="s">
        <v>247</v>
      </c>
      <c r="B33" s="584">
        <v>6.7979265653684138</v>
      </c>
      <c r="C33" s="584">
        <v>18.037097373460227</v>
      </c>
      <c r="D33" s="584">
        <v>8.0720209049506906</v>
      </c>
      <c r="E33" s="584">
        <v>13.651852808588629</v>
      </c>
      <c r="F33" s="584">
        <v>14.122204389081688</v>
      </c>
      <c r="G33" s="584">
        <v>-4.4679931003398679</v>
      </c>
      <c r="H33" s="584">
        <v>3.0624179126607487</v>
      </c>
      <c r="I33" s="584">
        <v>-8.8000000000000007</v>
      </c>
      <c r="J33" s="584">
        <v>0.5</v>
      </c>
      <c r="K33" s="584">
        <v>13.4</v>
      </c>
      <c r="L33" s="584">
        <v>-0.91856013261684666</v>
      </c>
      <c r="M33" s="584">
        <v>-4.3145523371337475</v>
      </c>
      <c r="N33" s="584">
        <v>6.3666095634321636</v>
      </c>
      <c r="O33" s="584">
        <v>-24.111770310285394</v>
      </c>
      <c r="P33" s="585">
        <v>9.2769343582867094</v>
      </c>
    </row>
    <row r="34" spans="1:16" ht="14.25" customHeight="1" x14ac:dyDescent="0.2">
      <c r="A34" s="594" t="s">
        <v>87</v>
      </c>
      <c r="B34" s="579">
        <v>13.383866552888975</v>
      </c>
      <c r="C34" s="579">
        <v>38.987926965154998</v>
      </c>
      <c r="D34" s="579">
        <v>-1.3477119670700404</v>
      </c>
      <c r="E34" s="579">
        <v>16.076604784606602</v>
      </c>
      <c r="F34" s="579">
        <v>26.709399323717761</v>
      </c>
      <c r="G34" s="579">
        <v>15.483605556303701</v>
      </c>
      <c r="H34" s="579">
        <v>22.205312314998579</v>
      </c>
      <c r="I34" s="579">
        <v>28.5</v>
      </c>
      <c r="J34" s="579">
        <v>29.1</v>
      </c>
      <c r="K34" s="579">
        <v>-36</v>
      </c>
      <c r="L34" s="579">
        <v>-5.1780512454669889</v>
      </c>
      <c r="M34" s="579">
        <v>11.871797130688066</v>
      </c>
      <c r="N34" s="579">
        <v>-4.1561940897476575</v>
      </c>
      <c r="O34" s="579">
        <v>-53.134282679167697</v>
      </c>
      <c r="P34" s="580">
        <v>18.787192663498161</v>
      </c>
    </row>
    <row r="35" spans="1:16" ht="14.25" customHeight="1" x14ac:dyDescent="0.2">
      <c r="A35" s="594" t="s">
        <v>88</v>
      </c>
      <c r="B35" s="579">
        <v>7.058554803021039</v>
      </c>
      <c r="C35" s="579">
        <v>11.732801940301016</v>
      </c>
      <c r="D35" s="579">
        <v>34.741762750789803</v>
      </c>
      <c r="E35" s="579">
        <v>-45.311164823359938</v>
      </c>
      <c r="F35" s="579">
        <v>92.291720739159416</v>
      </c>
      <c r="G35" s="579">
        <v>17.045731230543467</v>
      </c>
      <c r="H35" s="579">
        <v>13.918125513047698</v>
      </c>
      <c r="I35" s="579">
        <v>96.8</v>
      </c>
      <c r="J35" s="579">
        <v>-11.7</v>
      </c>
      <c r="K35" s="579">
        <v>36.799999999999997</v>
      </c>
      <c r="L35" s="579">
        <v>6.4164514143045608</v>
      </c>
      <c r="M35" s="579">
        <v>3.2926499181066902</v>
      </c>
      <c r="N35" s="579">
        <v>4.6582803929477734</v>
      </c>
      <c r="O35" s="579">
        <v>-57.599959495590468</v>
      </c>
      <c r="P35" s="580">
        <v>33.998354620313449</v>
      </c>
    </row>
    <row r="36" spans="1:16" ht="14.25" customHeight="1" x14ac:dyDescent="0.2">
      <c r="A36" s="475" t="s">
        <v>235</v>
      </c>
      <c r="B36" s="579">
        <v>-23.619471565994544</v>
      </c>
      <c r="C36" s="579">
        <v>37.521371358289429</v>
      </c>
      <c r="D36" s="579">
        <v>61.786397245943448</v>
      </c>
      <c r="E36" s="579">
        <v>1.6725551177667626</v>
      </c>
      <c r="F36" s="579">
        <v>29.112724777967259</v>
      </c>
      <c r="G36" s="579">
        <v>-22.809878119705218</v>
      </c>
      <c r="H36" s="579">
        <v>-0.99543769534466264</v>
      </c>
      <c r="I36" s="579">
        <v>20.6</v>
      </c>
      <c r="J36" s="579">
        <v>-33.9</v>
      </c>
      <c r="K36" s="579">
        <v>38.5</v>
      </c>
      <c r="L36" s="579">
        <v>-22.811061271698208</v>
      </c>
      <c r="M36" s="579">
        <v>-20.937263363304524</v>
      </c>
      <c r="N36" s="579">
        <v>9.3796542930876967</v>
      </c>
      <c r="O36" s="579">
        <v>-34.347662099775505</v>
      </c>
      <c r="P36" s="580">
        <v>2.0609427211882121</v>
      </c>
    </row>
    <row r="37" spans="1:16" ht="14.25" customHeight="1" x14ac:dyDescent="0.2">
      <c r="A37" s="476" t="s">
        <v>90</v>
      </c>
      <c r="B37" s="579">
        <v>-3.2064715979351774</v>
      </c>
      <c r="C37" s="579">
        <v>37.648573299010963</v>
      </c>
      <c r="D37" s="579">
        <v>1.4755384238260802</v>
      </c>
      <c r="E37" s="579">
        <v>-35.36733734744783</v>
      </c>
      <c r="F37" s="579">
        <v>-5.0131745927112092</v>
      </c>
      <c r="G37" s="579">
        <v>97.193132835339782</v>
      </c>
      <c r="H37" s="579">
        <v>15.377797752789846</v>
      </c>
      <c r="I37" s="579">
        <v>-27.6</v>
      </c>
      <c r="J37" s="579">
        <v>15.5</v>
      </c>
      <c r="K37" s="579">
        <v>-34.200000000000003</v>
      </c>
      <c r="L37" s="579">
        <v>-0.11116141594614248</v>
      </c>
      <c r="M37" s="579">
        <v>5.6148270580071511</v>
      </c>
      <c r="N37" s="579">
        <v>34.700600572731219</v>
      </c>
      <c r="O37" s="579">
        <v>-47.837244211567999</v>
      </c>
      <c r="P37" s="580">
        <v>23.035024124293926</v>
      </c>
    </row>
    <row r="38" spans="1:16" ht="14.25" customHeight="1" x14ac:dyDescent="0.2">
      <c r="A38" s="594" t="s">
        <v>91</v>
      </c>
      <c r="B38" s="579">
        <v>7.0505525324873872</v>
      </c>
      <c r="C38" s="579">
        <v>56.103266522837913</v>
      </c>
      <c r="D38" s="579">
        <v>45.70802623401238</v>
      </c>
      <c r="E38" s="579">
        <v>-6.1842474113348089</v>
      </c>
      <c r="F38" s="579">
        <v>-2.565879999760341</v>
      </c>
      <c r="G38" s="579">
        <v>21.347136393040373</v>
      </c>
      <c r="H38" s="579">
        <v>-10.7281181346804</v>
      </c>
      <c r="I38" s="579">
        <v>-9.3000000000000007</v>
      </c>
      <c r="J38" s="579">
        <v>-10.1</v>
      </c>
      <c r="K38" s="579">
        <v>-13.9</v>
      </c>
      <c r="L38" s="579">
        <v>-11.572738660869277</v>
      </c>
      <c r="M38" s="579">
        <v>95.933972639754217</v>
      </c>
      <c r="N38" s="579">
        <v>52.497213499591908</v>
      </c>
      <c r="O38" s="579">
        <v>-28.152018170981535</v>
      </c>
      <c r="P38" s="580">
        <v>15.244700642337094</v>
      </c>
    </row>
    <row r="39" spans="1:16" ht="13.5" customHeight="1" x14ac:dyDescent="0.2">
      <c r="A39" s="476" t="s">
        <v>92</v>
      </c>
      <c r="B39" s="579">
        <v>34.023950733465028</v>
      </c>
      <c r="C39" s="579">
        <v>-16.389439713016245</v>
      </c>
      <c r="D39" s="579">
        <v>10.779949048993487</v>
      </c>
      <c r="E39" s="579">
        <v>0.51910767661298962</v>
      </c>
      <c r="F39" s="579">
        <v>14.018688102602695</v>
      </c>
      <c r="G39" s="579">
        <v>27.022194070785503</v>
      </c>
      <c r="H39" s="579">
        <v>0.43225114404290821</v>
      </c>
      <c r="I39" s="579">
        <v>-35.1</v>
      </c>
      <c r="J39" s="579">
        <v>-34.299999999999997</v>
      </c>
      <c r="K39" s="579">
        <v>10.3</v>
      </c>
      <c r="L39" s="579">
        <v>-14.895782874553348</v>
      </c>
      <c r="M39" s="579">
        <v>145.62777526905995</v>
      </c>
      <c r="N39" s="579">
        <v>112.52524455248198</v>
      </c>
      <c r="O39" s="579">
        <v>-81.596143691666384</v>
      </c>
      <c r="P39" s="580">
        <v>-17.647911126571842</v>
      </c>
    </row>
    <row r="40" spans="1:16" ht="12.75" customHeight="1" x14ac:dyDescent="0.2">
      <c r="A40" s="476" t="s">
        <v>93</v>
      </c>
      <c r="B40" s="579">
        <v>-30.298409351435723</v>
      </c>
      <c r="C40" s="579">
        <v>10.664829851933206</v>
      </c>
      <c r="D40" s="579">
        <v>-3.7448823548201062</v>
      </c>
      <c r="E40" s="579">
        <v>15.285807542037233</v>
      </c>
      <c r="F40" s="579">
        <v>1.7793630616085494</v>
      </c>
      <c r="G40" s="579">
        <v>-31.553925413587109</v>
      </c>
      <c r="H40" s="579">
        <v>-5.6273740069540992</v>
      </c>
      <c r="I40" s="579">
        <v>-16.600000000000001</v>
      </c>
      <c r="J40" s="579">
        <v>-8.5</v>
      </c>
      <c r="K40" s="579">
        <v>1.3</v>
      </c>
      <c r="L40" s="579">
        <v>-4.2686355171119459</v>
      </c>
      <c r="M40" s="595">
        <v>14.658429833490771</v>
      </c>
      <c r="N40" s="595">
        <v>-27.479381140517731</v>
      </c>
      <c r="O40" s="595">
        <v>-27.421834500892373</v>
      </c>
      <c r="P40" s="596">
        <v>-0.14845250236315621</v>
      </c>
    </row>
    <row r="41" spans="1:16" ht="16.5" customHeight="1" x14ac:dyDescent="0.2">
      <c r="A41" s="597" t="s">
        <v>241</v>
      </c>
      <c r="B41" s="598">
        <v>5.9</v>
      </c>
      <c r="C41" s="598">
        <v>1.3</v>
      </c>
      <c r="D41" s="598">
        <v>8.9</v>
      </c>
      <c r="E41" s="598">
        <v>-0.7</v>
      </c>
      <c r="F41" s="598">
        <v>1.4</v>
      </c>
      <c r="G41" s="598">
        <v>-0.81235421075103886</v>
      </c>
      <c r="H41" s="598">
        <v>-3.3202809008468108</v>
      </c>
      <c r="I41" s="598">
        <v>-5.9598575651930386</v>
      </c>
      <c r="J41" s="598">
        <v>-5.37425118275074</v>
      </c>
      <c r="K41" s="598">
        <v>3.687143944313398</v>
      </c>
      <c r="L41" s="598">
        <v>4.7118144898581136</v>
      </c>
      <c r="M41" s="598">
        <v>10.919738061991453</v>
      </c>
      <c r="N41" s="598">
        <v>6.2334400074855978</v>
      </c>
      <c r="O41" s="598">
        <v>-26.198177385001998</v>
      </c>
      <c r="P41" s="599">
        <v>11.262116955726782</v>
      </c>
    </row>
    <row r="42" spans="1:16" ht="12" customHeight="1" x14ac:dyDescent="0.2">
      <c r="A42" s="85"/>
    </row>
    <row r="43" spans="1:16" ht="11.25" customHeight="1" x14ac:dyDescent="0.2">
      <c r="A43" s="32" t="s">
        <v>47</v>
      </c>
    </row>
  </sheetData>
  <hyperlinks>
    <hyperlink ref="A1" location="'Contents(NA)'!A1" display="Back to Table of contents"/>
  </hyperlinks>
  <pageMargins left="0.5" right="0" top="0.35" bottom="0.196850393700787" header="0.28000000000000003" footer="0.196850393700787"/>
  <pageSetup paperSize="9" orientation="landscape" r:id="rId1"/>
  <headerFooter alignWithMargins="0">
    <oddHeader>&amp;C- 19 -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/>
  </sheetViews>
  <sheetFormatPr defaultRowHeight="12.75" x14ac:dyDescent="0.2"/>
  <cols>
    <col min="1" max="1" width="22.5703125" style="121" customWidth="1"/>
    <col min="2" max="2" width="13.7109375" style="121" customWidth="1"/>
    <col min="3" max="3" width="10.85546875" style="121" customWidth="1"/>
    <col min="4" max="10" width="10.7109375" style="121" customWidth="1"/>
    <col min="11" max="18" width="10.7109375" style="835" customWidth="1"/>
    <col min="19" max="19" width="9.7109375" style="121" bestFit="1" customWidth="1"/>
    <col min="20" max="255" width="9.140625" style="121"/>
    <col min="256" max="256" width="3.5703125" style="121" customWidth="1"/>
    <col min="257" max="257" width="13.7109375" style="121" customWidth="1"/>
    <col min="258" max="258" width="0" style="121" hidden="1" customWidth="1"/>
    <col min="259" max="273" width="10.7109375" style="121" customWidth="1"/>
    <col min="274" max="275" width="9.7109375" style="121" bestFit="1" customWidth="1"/>
    <col min="276" max="511" width="9.140625" style="121"/>
    <col min="512" max="512" width="3.5703125" style="121" customWidth="1"/>
    <col min="513" max="513" width="13.7109375" style="121" customWidth="1"/>
    <col min="514" max="514" width="0" style="121" hidden="1" customWidth="1"/>
    <col min="515" max="529" width="10.7109375" style="121" customWidth="1"/>
    <col min="530" max="531" width="9.7109375" style="121" bestFit="1" customWidth="1"/>
    <col min="532" max="767" width="9.140625" style="121"/>
    <col min="768" max="768" width="3.5703125" style="121" customWidth="1"/>
    <col min="769" max="769" width="13.7109375" style="121" customWidth="1"/>
    <col min="770" max="770" width="0" style="121" hidden="1" customWidth="1"/>
    <col min="771" max="785" width="10.7109375" style="121" customWidth="1"/>
    <col min="786" max="787" width="9.7109375" style="121" bestFit="1" customWidth="1"/>
    <col min="788" max="1023" width="9.140625" style="121"/>
    <col min="1024" max="1024" width="3.5703125" style="121" customWidth="1"/>
    <col min="1025" max="1025" width="13.7109375" style="121" customWidth="1"/>
    <col min="1026" max="1026" width="0" style="121" hidden="1" customWidth="1"/>
    <col min="1027" max="1041" width="10.7109375" style="121" customWidth="1"/>
    <col min="1042" max="1043" width="9.7109375" style="121" bestFit="1" customWidth="1"/>
    <col min="1044" max="1279" width="9.140625" style="121"/>
    <col min="1280" max="1280" width="3.5703125" style="121" customWidth="1"/>
    <col min="1281" max="1281" width="13.7109375" style="121" customWidth="1"/>
    <col min="1282" max="1282" width="0" style="121" hidden="1" customWidth="1"/>
    <col min="1283" max="1297" width="10.7109375" style="121" customWidth="1"/>
    <col min="1298" max="1299" width="9.7109375" style="121" bestFit="1" customWidth="1"/>
    <col min="1300" max="1535" width="9.140625" style="121"/>
    <col min="1536" max="1536" width="3.5703125" style="121" customWidth="1"/>
    <col min="1537" max="1537" width="13.7109375" style="121" customWidth="1"/>
    <col min="1538" max="1538" width="0" style="121" hidden="1" customWidth="1"/>
    <col min="1539" max="1553" width="10.7109375" style="121" customWidth="1"/>
    <col min="1554" max="1555" width="9.7109375" style="121" bestFit="1" customWidth="1"/>
    <col min="1556" max="1791" width="9.140625" style="121"/>
    <col min="1792" max="1792" width="3.5703125" style="121" customWidth="1"/>
    <col min="1793" max="1793" width="13.7109375" style="121" customWidth="1"/>
    <col min="1794" max="1794" width="0" style="121" hidden="1" customWidth="1"/>
    <col min="1795" max="1809" width="10.7109375" style="121" customWidth="1"/>
    <col min="1810" max="1811" width="9.7109375" style="121" bestFit="1" customWidth="1"/>
    <col min="1812" max="2047" width="9.140625" style="121"/>
    <col min="2048" max="2048" width="3.5703125" style="121" customWidth="1"/>
    <col min="2049" max="2049" width="13.7109375" style="121" customWidth="1"/>
    <col min="2050" max="2050" width="0" style="121" hidden="1" customWidth="1"/>
    <col min="2051" max="2065" width="10.7109375" style="121" customWidth="1"/>
    <col min="2066" max="2067" width="9.7109375" style="121" bestFit="1" customWidth="1"/>
    <col min="2068" max="2303" width="9.140625" style="121"/>
    <col min="2304" max="2304" width="3.5703125" style="121" customWidth="1"/>
    <col min="2305" max="2305" width="13.7109375" style="121" customWidth="1"/>
    <col min="2306" max="2306" width="0" style="121" hidden="1" customWidth="1"/>
    <col min="2307" max="2321" width="10.7109375" style="121" customWidth="1"/>
    <col min="2322" max="2323" width="9.7109375" style="121" bestFit="1" customWidth="1"/>
    <col min="2324" max="2559" width="9.140625" style="121"/>
    <col min="2560" max="2560" width="3.5703125" style="121" customWidth="1"/>
    <col min="2561" max="2561" width="13.7109375" style="121" customWidth="1"/>
    <col min="2562" max="2562" width="0" style="121" hidden="1" customWidth="1"/>
    <col min="2563" max="2577" width="10.7109375" style="121" customWidth="1"/>
    <col min="2578" max="2579" width="9.7109375" style="121" bestFit="1" customWidth="1"/>
    <col min="2580" max="2815" width="9.140625" style="121"/>
    <col min="2816" max="2816" width="3.5703125" style="121" customWidth="1"/>
    <col min="2817" max="2817" width="13.7109375" style="121" customWidth="1"/>
    <col min="2818" max="2818" width="0" style="121" hidden="1" customWidth="1"/>
    <col min="2819" max="2833" width="10.7109375" style="121" customWidth="1"/>
    <col min="2834" max="2835" width="9.7109375" style="121" bestFit="1" customWidth="1"/>
    <col min="2836" max="3071" width="9.140625" style="121"/>
    <col min="3072" max="3072" width="3.5703125" style="121" customWidth="1"/>
    <col min="3073" max="3073" width="13.7109375" style="121" customWidth="1"/>
    <col min="3074" max="3074" width="0" style="121" hidden="1" customWidth="1"/>
    <col min="3075" max="3089" width="10.7109375" style="121" customWidth="1"/>
    <col min="3090" max="3091" width="9.7109375" style="121" bestFit="1" customWidth="1"/>
    <col min="3092" max="3327" width="9.140625" style="121"/>
    <col min="3328" max="3328" width="3.5703125" style="121" customWidth="1"/>
    <col min="3329" max="3329" width="13.7109375" style="121" customWidth="1"/>
    <col min="3330" max="3330" width="0" style="121" hidden="1" customWidth="1"/>
    <col min="3331" max="3345" width="10.7109375" style="121" customWidth="1"/>
    <col min="3346" max="3347" width="9.7109375" style="121" bestFit="1" customWidth="1"/>
    <col min="3348" max="3583" width="9.140625" style="121"/>
    <col min="3584" max="3584" width="3.5703125" style="121" customWidth="1"/>
    <col min="3585" max="3585" width="13.7109375" style="121" customWidth="1"/>
    <col min="3586" max="3586" width="0" style="121" hidden="1" customWidth="1"/>
    <col min="3587" max="3601" width="10.7109375" style="121" customWidth="1"/>
    <col min="3602" max="3603" width="9.7109375" style="121" bestFit="1" customWidth="1"/>
    <col min="3604" max="3839" width="9.140625" style="121"/>
    <col min="3840" max="3840" width="3.5703125" style="121" customWidth="1"/>
    <col min="3841" max="3841" width="13.7109375" style="121" customWidth="1"/>
    <col min="3842" max="3842" width="0" style="121" hidden="1" customWidth="1"/>
    <col min="3843" max="3857" width="10.7109375" style="121" customWidth="1"/>
    <col min="3858" max="3859" width="9.7109375" style="121" bestFit="1" customWidth="1"/>
    <col min="3860" max="4095" width="9.140625" style="121"/>
    <col min="4096" max="4096" width="3.5703125" style="121" customWidth="1"/>
    <col min="4097" max="4097" width="13.7109375" style="121" customWidth="1"/>
    <col min="4098" max="4098" width="0" style="121" hidden="1" customWidth="1"/>
    <col min="4099" max="4113" width="10.7109375" style="121" customWidth="1"/>
    <col min="4114" max="4115" width="9.7109375" style="121" bestFit="1" customWidth="1"/>
    <col min="4116" max="4351" width="9.140625" style="121"/>
    <col min="4352" max="4352" width="3.5703125" style="121" customWidth="1"/>
    <col min="4353" max="4353" width="13.7109375" style="121" customWidth="1"/>
    <col min="4354" max="4354" width="0" style="121" hidden="1" customWidth="1"/>
    <col min="4355" max="4369" width="10.7109375" style="121" customWidth="1"/>
    <col min="4370" max="4371" width="9.7109375" style="121" bestFit="1" customWidth="1"/>
    <col min="4372" max="4607" width="9.140625" style="121"/>
    <col min="4608" max="4608" width="3.5703125" style="121" customWidth="1"/>
    <col min="4609" max="4609" width="13.7109375" style="121" customWidth="1"/>
    <col min="4610" max="4610" width="0" style="121" hidden="1" customWidth="1"/>
    <col min="4611" max="4625" width="10.7109375" style="121" customWidth="1"/>
    <col min="4626" max="4627" width="9.7109375" style="121" bestFit="1" customWidth="1"/>
    <col min="4628" max="4863" width="9.140625" style="121"/>
    <col min="4864" max="4864" width="3.5703125" style="121" customWidth="1"/>
    <col min="4865" max="4865" width="13.7109375" style="121" customWidth="1"/>
    <col min="4866" max="4866" width="0" style="121" hidden="1" customWidth="1"/>
    <col min="4867" max="4881" width="10.7109375" style="121" customWidth="1"/>
    <col min="4882" max="4883" width="9.7109375" style="121" bestFit="1" customWidth="1"/>
    <col min="4884" max="5119" width="9.140625" style="121"/>
    <col min="5120" max="5120" width="3.5703125" style="121" customWidth="1"/>
    <col min="5121" max="5121" width="13.7109375" style="121" customWidth="1"/>
    <col min="5122" max="5122" width="0" style="121" hidden="1" customWidth="1"/>
    <col min="5123" max="5137" width="10.7109375" style="121" customWidth="1"/>
    <col min="5138" max="5139" width="9.7109375" style="121" bestFit="1" customWidth="1"/>
    <col min="5140" max="5375" width="9.140625" style="121"/>
    <col min="5376" max="5376" width="3.5703125" style="121" customWidth="1"/>
    <col min="5377" max="5377" width="13.7109375" style="121" customWidth="1"/>
    <col min="5378" max="5378" width="0" style="121" hidden="1" customWidth="1"/>
    <col min="5379" max="5393" width="10.7109375" style="121" customWidth="1"/>
    <col min="5394" max="5395" width="9.7109375" style="121" bestFit="1" customWidth="1"/>
    <col min="5396" max="5631" width="9.140625" style="121"/>
    <col min="5632" max="5632" width="3.5703125" style="121" customWidth="1"/>
    <col min="5633" max="5633" width="13.7109375" style="121" customWidth="1"/>
    <col min="5634" max="5634" width="0" style="121" hidden="1" customWidth="1"/>
    <col min="5635" max="5649" width="10.7109375" style="121" customWidth="1"/>
    <col min="5650" max="5651" width="9.7109375" style="121" bestFit="1" customWidth="1"/>
    <col min="5652" max="5887" width="9.140625" style="121"/>
    <col min="5888" max="5888" width="3.5703125" style="121" customWidth="1"/>
    <col min="5889" max="5889" width="13.7109375" style="121" customWidth="1"/>
    <col min="5890" max="5890" width="0" style="121" hidden="1" customWidth="1"/>
    <col min="5891" max="5905" width="10.7109375" style="121" customWidth="1"/>
    <col min="5906" max="5907" width="9.7109375" style="121" bestFit="1" customWidth="1"/>
    <col min="5908" max="6143" width="9.140625" style="121"/>
    <col min="6144" max="6144" width="3.5703125" style="121" customWidth="1"/>
    <col min="6145" max="6145" width="13.7109375" style="121" customWidth="1"/>
    <col min="6146" max="6146" width="0" style="121" hidden="1" customWidth="1"/>
    <col min="6147" max="6161" width="10.7109375" style="121" customWidth="1"/>
    <col min="6162" max="6163" width="9.7109375" style="121" bestFit="1" customWidth="1"/>
    <col min="6164" max="6399" width="9.140625" style="121"/>
    <col min="6400" max="6400" width="3.5703125" style="121" customWidth="1"/>
    <col min="6401" max="6401" width="13.7109375" style="121" customWidth="1"/>
    <col min="6402" max="6402" width="0" style="121" hidden="1" customWidth="1"/>
    <col min="6403" max="6417" width="10.7109375" style="121" customWidth="1"/>
    <col min="6418" max="6419" width="9.7109375" style="121" bestFit="1" customWidth="1"/>
    <col min="6420" max="6655" width="9.140625" style="121"/>
    <col min="6656" max="6656" width="3.5703125" style="121" customWidth="1"/>
    <col min="6657" max="6657" width="13.7109375" style="121" customWidth="1"/>
    <col min="6658" max="6658" width="0" style="121" hidden="1" customWidth="1"/>
    <col min="6659" max="6673" width="10.7109375" style="121" customWidth="1"/>
    <col min="6674" max="6675" width="9.7109375" style="121" bestFit="1" customWidth="1"/>
    <col min="6676" max="6911" width="9.140625" style="121"/>
    <col min="6912" max="6912" width="3.5703125" style="121" customWidth="1"/>
    <col min="6913" max="6913" width="13.7109375" style="121" customWidth="1"/>
    <col min="6914" max="6914" width="0" style="121" hidden="1" customWidth="1"/>
    <col min="6915" max="6929" width="10.7109375" style="121" customWidth="1"/>
    <col min="6930" max="6931" width="9.7109375" style="121" bestFit="1" customWidth="1"/>
    <col min="6932" max="7167" width="9.140625" style="121"/>
    <col min="7168" max="7168" width="3.5703125" style="121" customWidth="1"/>
    <col min="7169" max="7169" width="13.7109375" style="121" customWidth="1"/>
    <col min="7170" max="7170" width="0" style="121" hidden="1" customWidth="1"/>
    <col min="7171" max="7185" width="10.7109375" style="121" customWidth="1"/>
    <col min="7186" max="7187" width="9.7109375" style="121" bestFit="1" customWidth="1"/>
    <col min="7188" max="7423" width="9.140625" style="121"/>
    <col min="7424" max="7424" width="3.5703125" style="121" customWidth="1"/>
    <col min="7425" max="7425" width="13.7109375" style="121" customWidth="1"/>
    <col min="7426" max="7426" width="0" style="121" hidden="1" customWidth="1"/>
    <col min="7427" max="7441" width="10.7109375" style="121" customWidth="1"/>
    <col min="7442" max="7443" width="9.7109375" style="121" bestFit="1" customWidth="1"/>
    <col min="7444" max="7679" width="9.140625" style="121"/>
    <col min="7680" max="7680" width="3.5703125" style="121" customWidth="1"/>
    <col min="7681" max="7681" width="13.7109375" style="121" customWidth="1"/>
    <col min="7682" max="7682" width="0" style="121" hidden="1" customWidth="1"/>
    <col min="7683" max="7697" width="10.7109375" style="121" customWidth="1"/>
    <col min="7698" max="7699" width="9.7109375" style="121" bestFit="1" customWidth="1"/>
    <col min="7700" max="7935" width="9.140625" style="121"/>
    <col min="7936" max="7936" width="3.5703125" style="121" customWidth="1"/>
    <col min="7937" max="7937" width="13.7109375" style="121" customWidth="1"/>
    <col min="7938" max="7938" width="0" style="121" hidden="1" customWidth="1"/>
    <col min="7939" max="7953" width="10.7109375" style="121" customWidth="1"/>
    <col min="7954" max="7955" width="9.7109375" style="121" bestFit="1" customWidth="1"/>
    <col min="7956" max="8191" width="9.140625" style="121"/>
    <col min="8192" max="8192" width="3.5703125" style="121" customWidth="1"/>
    <col min="8193" max="8193" width="13.7109375" style="121" customWidth="1"/>
    <col min="8194" max="8194" width="0" style="121" hidden="1" customWidth="1"/>
    <col min="8195" max="8209" width="10.7109375" style="121" customWidth="1"/>
    <col min="8210" max="8211" width="9.7109375" style="121" bestFit="1" customWidth="1"/>
    <col min="8212" max="8447" width="9.140625" style="121"/>
    <col min="8448" max="8448" width="3.5703125" style="121" customWidth="1"/>
    <col min="8449" max="8449" width="13.7109375" style="121" customWidth="1"/>
    <col min="8450" max="8450" width="0" style="121" hidden="1" customWidth="1"/>
    <col min="8451" max="8465" width="10.7109375" style="121" customWidth="1"/>
    <col min="8466" max="8467" width="9.7109375" style="121" bestFit="1" customWidth="1"/>
    <col min="8468" max="8703" width="9.140625" style="121"/>
    <col min="8704" max="8704" width="3.5703125" style="121" customWidth="1"/>
    <col min="8705" max="8705" width="13.7109375" style="121" customWidth="1"/>
    <col min="8706" max="8706" width="0" style="121" hidden="1" customWidth="1"/>
    <col min="8707" max="8721" width="10.7109375" style="121" customWidth="1"/>
    <col min="8722" max="8723" width="9.7109375" style="121" bestFit="1" customWidth="1"/>
    <col min="8724" max="8959" width="9.140625" style="121"/>
    <col min="8960" max="8960" width="3.5703125" style="121" customWidth="1"/>
    <col min="8961" max="8961" width="13.7109375" style="121" customWidth="1"/>
    <col min="8962" max="8962" width="0" style="121" hidden="1" customWidth="1"/>
    <col min="8963" max="8977" width="10.7109375" style="121" customWidth="1"/>
    <col min="8978" max="8979" width="9.7109375" style="121" bestFit="1" customWidth="1"/>
    <col min="8980" max="9215" width="9.140625" style="121"/>
    <col min="9216" max="9216" width="3.5703125" style="121" customWidth="1"/>
    <col min="9217" max="9217" width="13.7109375" style="121" customWidth="1"/>
    <col min="9218" max="9218" width="0" style="121" hidden="1" customWidth="1"/>
    <col min="9219" max="9233" width="10.7109375" style="121" customWidth="1"/>
    <col min="9234" max="9235" width="9.7109375" style="121" bestFit="1" customWidth="1"/>
    <col min="9236" max="9471" width="9.140625" style="121"/>
    <col min="9472" max="9472" width="3.5703125" style="121" customWidth="1"/>
    <col min="9473" max="9473" width="13.7109375" style="121" customWidth="1"/>
    <col min="9474" max="9474" width="0" style="121" hidden="1" customWidth="1"/>
    <col min="9475" max="9489" width="10.7109375" style="121" customWidth="1"/>
    <col min="9490" max="9491" width="9.7109375" style="121" bestFit="1" customWidth="1"/>
    <col min="9492" max="9727" width="9.140625" style="121"/>
    <col min="9728" max="9728" width="3.5703125" style="121" customWidth="1"/>
    <col min="9729" max="9729" width="13.7109375" style="121" customWidth="1"/>
    <col min="9730" max="9730" width="0" style="121" hidden="1" customWidth="1"/>
    <col min="9731" max="9745" width="10.7109375" style="121" customWidth="1"/>
    <col min="9746" max="9747" width="9.7109375" style="121" bestFit="1" customWidth="1"/>
    <col min="9748" max="9983" width="9.140625" style="121"/>
    <col min="9984" max="9984" width="3.5703125" style="121" customWidth="1"/>
    <col min="9985" max="9985" width="13.7109375" style="121" customWidth="1"/>
    <col min="9986" max="9986" width="0" style="121" hidden="1" customWidth="1"/>
    <col min="9987" max="10001" width="10.7109375" style="121" customWidth="1"/>
    <col min="10002" max="10003" width="9.7109375" style="121" bestFit="1" customWidth="1"/>
    <col min="10004" max="10239" width="9.140625" style="121"/>
    <col min="10240" max="10240" width="3.5703125" style="121" customWidth="1"/>
    <col min="10241" max="10241" width="13.7109375" style="121" customWidth="1"/>
    <col min="10242" max="10242" width="0" style="121" hidden="1" customWidth="1"/>
    <col min="10243" max="10257" width="10.7109375" style="121" customWidth="1"/>
    <col min="10258" max="10259" width="9.7109375" style="121" bestFit="1" customWidth="1"/>
    <col min="10260" max="10495" width="9.140625" style="121"/>
    <col min="10496" max="10496" width="3.5703125" style="121" customWidth="1"/>
    <col min="10497" max="10497" width="13.7109375" style="121" customWidth="1"/>
    <col min="10498" max="10498" width="0" style="121" hidden="1" customWidth="1"/>
    <col min="10499" max="10513" width="10.7109375" style="121" customWidth="1"/>
    <col min="10514" max="10515" width="9.7109375" style="121" bestFit="1" customWidth="1"/>
    <col min="10516" max="10751" width="9.140625" style="121"/>
    <col min="10752" max="10752" width="3.5703125" style="121" customWidth="1"/>
    <col min="10753" max="10753" width="13.7109375" style="121" customWidth="1"/>
    <col min="10754" max="10754" width="0" style="121" hidden="1" customWidth="1"/>
    <col min="10755" max="10769" width="10.7109375" style="121" customWidth="1"/>
    <col min="10770" max="10771" width="9.7109375" style="121" bestFit="1" customWidth="1"/>
    <col min="10772" max="11007" width="9.140625" style="121"/>
    <col min="11008" max="11008" width="3.5703125" style="121" customWidth="1"/>
    <col min="11009" max="11009" width="13.7109375" style="121" customWidth="1"/>
    <col min="11010" max="11010" width="0" style="121" hidden="1" customWidth="1"/>
    <col min="11011" max="11025" width="10.7109375" style="121" customWidth="1"/>
    <col min="11026" max="11027" width="9.7109375" style="121" bestFit="1" customWidth="1"/>
    <col min="11028" max="11263" width="9.140625" style="121"/>
    <col min="11264" max="11264" width="3.5703125" style="121" customWidth="1"/>
    <col min="11265" max="11265" width="13.7109375" style="121" customWidth="1"/>
    <col min="11266" max="11266" width="0" style="121" hidden="1" customWidth="1"/>
    <col min="11267" max="11281" width="10.7109375" style="121" customWidth="1"/>
    <col min="11282" max="11283" width="9.7109375" style="121" bestFit="1" customWidth="1"/>
    <col min="11284" max="11519" width="9.140625" style="121"/>
    <col min="11520" max="11520" width="3.5703125" style="121" customWidth="1"/>
    <col min="11521" max="11521" width="13.7109375" style="121" customWidth="1"/>
    <col min="11522" max="11522" width="0" style="121" hidden="1" customWidth="1"/>
    <col min="11523" max="11537" width="10.7109375" style="121" customWidth="1"/>
    <col min="11538" max="11539" width="9.7109375" style="121" bestFit="1" customWidth="1"/>
    <col min="11540" max="11775" width="9.140625" style="121"/>
    <col min="11776" max="11776" width="3.5703125" style="121" customWidth="1"/>
    <col min="11777" max="11777" width="13.7109375" style="121" customWidth="1"/>
    <col min="11778" max="11778" width="0" style="121" hidden="1" customWidth="1"/>
    <col min="11779" max="11793" width="10.7109375" style="121" customWidth="1"/>
    <col min="11794" max="11795" width="9.7109375" style="121" bestFit="1" customWidth="1"/>
    <col min="11796" max="12031" width="9.140625" style="121"/>
    <col min="12032" max="12032" width="3.5703125" style="121" customWidth="1"/>
    <col min="12033" max="12033" width="13.7109375" style="121" customWidth="1"/>
    <col min="12034" max="12034" width="0" style="121" hidden="1" customWidth="1"/>
    <col min="12035" max="12049" width="10.7109375" style="121" customWidth="1"/>
    <col min="12050" max="12051" width="9.7109375" style="121" bestFit="1" customWidth="1"/>
    <col min="12052" max="12287" width="9.140625" style="121"/>
    <col min="12288" max="12288" width="3.5703125" style="121" customWidth="1"/>
    <col min="12289" max="12289" width="13.7109375" style="121" customWidth="1"/>
    <col min="12290" max="12290" width="0" style="121" hidden="1" customWidth="1"/>
    <col min="12291" max="12305" width="10.7109375" style="121" customWidth="1"/>
    <col min="12306" max="12307" width="9.7109375" style="121" bestFit="1" customWidth="1"/>
    <col min="12308" max="12543" width="9.140625" style="121"/>
    <col min="12544" max="12544" width="3.5703125" style="121" customWidth="1"/>
    <col min="12545" max="12545" width="13.7109375" style="121" customWidth="1"/>
    <col min="12546" max="12546" width="0" style="121" hidden="1" customWidth="1"/>
    <col min="12547" max="12561" width="10.7109375" style="121" customWidth="1"/>
    <col min="12562" max="12563" width="9.7109375" style="121" bestFit="1" customWidth="1"/>
    <col min="12564" max="12799" width="9.140625" style="121"/>
    <col min="12800" max="12800" width="3.5703125" style="121" customWidth="1"/>
    <col min="12801" max="12801" width="13.7109375" style="121" customWidth="1"/>
    <col min="12802" max="12802" width="0" style="121" hidden="1" customWidth="1"/>
    <col min="12803" max="12817" width="10.7109375" style="121" customWidth="1"/>
    <col min="12818" max="12819" width="9.7109375" style="121" bestFit="1" customWidth="1"/>
    <col min="12820" max="13055" width="9.140625" style="121"/>
    <col min="13056" max="13056" width="3.5703125" style="121" customWidth="1"/>
    <col min="13057" max="13057" width="13.7109375" style="121" customWidth="1"/>
    <col min="13058" max="13058" width="0" style="121" hidden="1" customWidth="1"/>
    <col min="13059" max="13073" width="10.7109375" style="121" customWidth="1"/>
    <col min="13074" max="13075" width="9.7109375" style="121" bestFit="1" customWidth="1"/>
    <col min="13076" max="13311" width="9.140625" style="121"/>
    <col min="13312" max="13312" width="3.5703125" style="121" customWidth="1"/>
    <col min="13313" max="13313" width="13.7109375" style="121" customWidth="1"/>
    <col min="13314" max="13314" width="0" style="121" hidden="1" customWidth="1"/>
    <col min="13315" max="13329" width="10.7109375" style="121" customWidth="1"/>
    <col min="13330" max="13331" width="9.7109375" style="121" bestFit="1" customWidth="1"/>
    <col min="13332" max="13567" width="9.140625" style="121"/>
    <col min="13568" max="13568" width="3.5703125" style="121" customWidth="1"/>
    <col min="13569" max="13569" width="13.7109375" style="121" customWidth="1"/>
    <col min="13570" max="13570" width="0" style="121" hidden="1" customWidth="1"/>
    <col min="13571" max="13585" width="10.7109375" style="121" customWidth="1"/>
    <col min="13586" max="13587" width="9.7109375" style="121" bestFit="1" customWidth="1"/>
    <col min="13588" max="13823" width="9.140625" style="121"/>
    <col min="13824" max="13824" width="3.5703125" style="121" customWidth="1"/>
    <col min="13825" max="13825" width="13.7109375" style="121" customWidth="1"/>
    <col min="13826" max="13826" width="0" style="121" hidden="1" customWidth="1"/>
    <col min="13827" max="13841" width="10.7109375" style="121" customWidth="1"/>
    <col min="13842" max="13843" width="9.7109375" style="121" bestFit="1" customWidth="1"/>
    <col min="13844" max="14079" width="9.140625" style="121"/>
    <col min="14080" max="14080" width="3.5703125" style="121" customWidth="1"/>
    <col min="14081" max="14081" width="13.7109375" style="121" customWidth="1"/>
    <col min="14082" max="14082" width="0" style="121" hidden="1" customWidth="1"/>
    <col min="14083" max="14097" width="10.7109375" style="121" customWidth="1"/>
    <col min="14098" max="14099" width="9.7109375" style="121" bestFit="1" customWidth="1"/>
    <col min="14100" max="14335" width="9.140625" style="121"/>
    <col min="14336" max="14336" width="3.5703125" style="121" customWidth="1"/>
    <col min="14337" max="14337" width="13.7109375" style="121" customWidth="1"/>
    <col min="14338" max="14338" width="0" style="121" hidden="1" customWidth="1"/>
    <col min="14339" max="14353" width="10.7109375" style="121" customWidth="1"/>
    <col min="14354" max="14355" width="9.7109375" style="121" bestFit="1" customWidth="1"/>
    <col min="14356" max="14591" width="9.140625" style="121"/>
    <col min="14592" max="14592" width="3.5703125" style="121" customWidth="1"/>
    <col min="14593" max="14593" width="13.7109375" style="121" customWidth="1"/>
    <col min="14594" max="14594" width="0" style="121" hidden="1" customWidth="1"/>
    <col min="14595" max="14609" width="10.7109375" style="121" customWidth="1"/>
    <col min="14610" max="14611" width="9.7109375" style="121" bestFit="1" customWidth="1"/>
    <col min="14612" max="14847" width="9.140625" style="121"/>
    <col min="14848" max="14848" width="3.5703125" style="121" customWidth="1"/>
    <col min="14849" max="14849" width="13.7109375" style="121" customWidth="1"/>
    <col min="14850" max="14850" width="0" style="121" hidden="1" customWidth="1"/>
    <col min="14851" max="14865" width="10.7109375" style="121" customWidth="1"/>
    <col min="14866" max="14867" width="9.7109375" style="121" bestFit="1" customWidth="1"/>
    <col min="14868" max="15103" width="9.140625" style="121"/>
    <col min="15104" max="15104" width="3.5703125" style="121" customWidth="1"/>
    <col min="15105" max="15105" width="13.7109375" style="121" customWidth="1"/>
    <col min="15106" max="15106" width="0" style="121" hidden="1" customWidth="1"/>
    <col min="15107" max="15121" width="10.7109375" style="121" customWidth="1"/>
    <col min="15122" max="15123" width="9.7109375" style="121" bestFit="1" customWidth="1"/>
    <col min="15124" max="15359" width="9.140625" style="121"/>
    <col min="15360" max="15360" width="3.5703125" style="121" customWidth="1"/>
    <col min="15361" max="15361" width="13.7109375" style="121" customWidth="1"/>
    <col min="15362" max="15362" width="0" style="121" hidden="1" customWidth="1"/>
    <col min="15363" max="15377" width="10.7109375" style="121" customWidth="1"/>
    <col min="15378" max="15379" width="9.7109375" style="121" bestFit="1" customWidth="1"/>
    <col min="15380" max="15615" width="9.140625" style="121"/>
    <col min="15616" max="15616" width="3.5703125" style="121" customWidth="1"/>
    <col min="15617" max="15617" width="13.7109375" style="121" customWidth="1"/>
    <col min="15618" max="15618" width="0" style="121" hidden="1" customWidth="1"/>
    <col min="15619" max="15633" width="10.7109375" style="121" customWidth="1"/>
    <col min="15634" max="15635" width="9.7109375" style="121" bestFit="1" customWidth="1"/>
    <col min="15636" max="15871" width="9.140625" style="121"/>
    <col min="15872" max="15872" width="3.5703125" style="121" customWidth="1"/>
    <col min="15873" max="15873" width="13.7109375" style="121" customWidth="1"/>
    <col min="15874" max="15874" width="0" style="121" hidden="1" customWidth="1"/>
    <col min="15875" max="15889" width="10.7109375" style="121" customWidth="1"/>
    <col min="15890" max="15891" width="9.7109375" style="121" bestFit="1" customWidth="1"/>
    <col min="15892" max="16127" width="9.140625" style="121"/>
    <col min="16128" max="16128" width="3.5703125" style="121" customWidth="1"/>
    <col min="16129" max="16129" width="13.7109375" style="121" customWidth="1"/>
    <col min="16130" max="16130" width="0" style="121" hidden="1" customWidth="1"/>
    <col min="16131" max="16145" width="10.7109375" style="121" customWidth="1"/>
    <col min="16146" max="16147" width="9.7109375" style="121" bestFit="1" customWidth="1"/>
    <col min="16148" max="16384" width="9.140625" style="121"/>
  </cols>
  <sheetData>
    <row r="1" spans="1:19" ht="21" customHeight="1" x14ac:dyDescent="0.2">
      <c r="A1" s="1077" t="s">
        <v>551</v>
      </c>
    </row>
    <row r="2" spans="1:19" s="86" customFormat="1" ht="22.5" customHeight="1" x14ac:dyDescent="0.2">
      <c r="A2" s="833" t="s">
        <v>425</v>
      </c>
      <c r="B2" s="833"/>
      <c r="K2" s="834"/>
      <c r="L2" s="834"/>
      <c r="M2" s="834"/>
      <c r="N2" s="834"/>
      <c r="O2" s="834"/>
      <c r="P2" s="834"/>
      <c r="Q2" s="834"/>
      <c r="R2" s="834"/>
    </row>
    <row r="3" spans="1:19" x14ac:dyDescent="0.2">
      <c r="A3" s="205"/>
    </row>
    <row r="4" spans="1:19" s="369" customFormat="1" x14ac:dyDescent="0.2">
      <c r="A4" s="369" t="s">
        <v>426</v>
      </c>
      <c r="K4" s="836"/>
      <c r="L4" s="836"/>
      <c r="M4" s="836"/>
      <c r="N4" s="836"/>
      <c r="O4" s="836"/>
      <c r="P4" s="836"/>
      <c r="Q4" s="836"/>
      <c r="R4" s="836"/>
    </row>
    <row r="5" spans="1:19" s="369" customFormat="1" x14ac:dyDescent="0.2">
      <c r="K5" s="836"/>
      <c r="L5" s="836"/>
      <c r="M5" s="836"/>
      <c r="N5" s="836"/>
      <c r="O5" s="836"/>
      <c r="P5" s="836"/>
      <c r="Q5" s="836"/>
      <c r="R5" s="836"/>
    </row>
    <row r="6" spans="1:19" s="86" customFormat="1" ht="24" customHeight="1" x14ac:dyDescent="0.2">
      <c r="A6" s="837"/>
      <c r="B6" s="838">
        <v>2007</v>
      </c>
      <c r="C6" s="838">
        <v>2008</v>
      </c>
      <c r="D6" s="838">
        <v>2009</v>
      </c>
      <c r="E6" s="838">
        <v>2010</v>
      </c>
      <c r="F6" s="838">
        <v>2011</v>
      </c>
      <c r="G6" s="838">
        <v>2012</v>
      </c>
      <c r="H6" s="838">
        <v>2013</v>
      </c>
      <c r="I6" s="838">
        <v>2014</v>
      </c>
      <c r="J6" s="838">
        <v>2015</v>
      </c>
      <c r="K6" s="838">
        <v>2016</v>
      </c>
      <c r="L6" s="838">
        <v>2017</v>
      </c>
      <c r="M6" s="838">
        <v>2018</v>
      </c>
      <c r="N6" s="98">
        <v>2019</v>
      </c>
      <c r="O6" s="98" t="s">
        <v>142</v>
      </c>
      <c r="P6" s="374" t="s">
        <v>151</v>
      </c>
      <c r="Q6" s="369"/>
      <c r="R6" s="369"/>
      <c r="S6" s="369"/>
    </row>
    <row r="7" spans="1:19" x14ac:dyDescent="0.2">
      <c r="A7" s="473"/>
      <c r="B7" s="835"/>
      <c r="C7" s="835"/>
      <c r="D7" s="835"/>
      <c r="E7" s="120"/>
      <c r="F7" s="120"/>
      <c r="G7" s="120"/>
      <c r="H7" s="839"/>
      <c r="I7" s="840"/>
      <c r="J7" s="840"/>
      <c r="K7" s="840"/>
      <c r="L7" s="840"/>
      <c r="M7" s="840"/>
      <c r="N7" s="840"/>
      <c r="P7" s="841"/>
      <c r="Q7" s="369"/>
      <c r="R7" s="369"/>
      <c r="S7" s="369"/>
    </row>
    <row r="8" spans="1:19" ht="34.5" customHeight="1" x14ac:dyDescent="0.2">
      <c r="A8" s="842" t="s">
        <v>427</v>
      </c>
      <c r="B8" s="843">
        <v>-26.6</v>
      </c>
      <c r="C8" s="843">
        <v>-20.2</v>
      </c>
      <c r="D8" s="843">
        <v>59.5</v>
      </c>
      <c r="E8" s="843">
        <v>-2.8</v>
      </c>
      <c r="F8" s="843">
        <v>-4.7</v>
      </c>
      <c r="G8" s="843">
        <v>2.9</v>
      </c>
      <c r="H8" s="843">
        <v>-4.9000000000000004</v>
      </c>
      <c r="I8" s="843">
        <v>1.8</v>
      </c>
      <c r="J8" s="843">
        <v>1</v>
      </c>
      <c r="K8" s="843">
        <v>-2.8</v>
      </c>
      <c r="L8" s="843">
        <v>-2.9</v>
      </c>
      <c r="M8" s="843">
        <v>12.7</v>
      </c>
      <c r="N8" s="843">
        <v>19.5</v>
      </c>
      <c r="O8" s="843">
        <v>-34.1</v>
      </c>
      <c r="P8" s="844">
        <v>2.4</v>
      </c>
      <c r="Q8" s="86"/>
      <c r="R8" s="121"/>
    </row>
    <row r="9" spans="1:19" ht="34.5" customHeight="1" x14ac:dyDescent="0.2">
      <c r="A9" s="842" t="s">
        <v>428</v>
      </c>
      <c r="B9" s="843">
        <v>20.6</v>
      </c>
      <c r="C9" s="843">
        <v>7.2</v>
      </c>
      <c r="D9" s="843">
        <v>-1.3</v>
      </c>
      <c r="E9" s="845">
        <v>0</v>
      </c>
      <c r="F9" s="843">
        <v>3.4</v>
      </c>
      <c r="G9" s="843">
        <v>-1.9</v>
      </c>
      <c r="H9" s="843">
        <v>-2.8</v>
      </c>
      <c r="I9" s="843">
        <v>-8.4</v>
      </c>
      <c r="J9" s="843">
        <v>-7.6</v>
      </c>
      <c r="K9" s="843">
        <v>6.1</v>
      </c>
      <c r="L9" s="843">
        <v>7.3</v>
      </c>
      <c r="M9" s="843">
        <v>10.4</v>
      </c>
      <c r="N9" s="843">
        <v>2</v>
      </c>
      <c r="O9" s="843">
        <v>-23.2</v>
      </c>
      <c r="P9" s="844">
        <v>14.1</v>
      </c>
      <c r="Q9" s="121"/>
      <c r="R9" s="121"/>
    </row>
    <row r="10" spans="1:19" x14ac:dyDescent="0.2">
      <c r="A10" s="473"/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4"/>
      <c r="Q10" s="86"/>
      <c r="R10" s="121"/>
    </row>
    <row r="11" spans="1:19" ht="30" customHeight="1" x14ac:dyDescent="0.2">
      <c r="A11" s="846" t="s">
        <v>248</v>
      </c>
      <c r="B11" s="847">
        <v>5.9</v>
      </c>
      <c r="C11" s="847">
        <v>1.3</v>
      </c>
      <c r="D11" s="847">
        <v>8.9</v>
      </c>
      <c r="E11" s="847">
        <v>-0.7</v>
      </c>
      <c r="F11" s="847">
        <v>1.4</v>
      </c>
      <c r="G11" s="847">
        <v>-0.8</v>
      </c>
      <c r="H11" s="847">
        <v>-3.3</v>
      </c>
      <c r="I11" s="847">
        <v>-6</v>
      </c>
      <c r="J11" s="847">
        <v>-5.4</v>
      </c>
      <c r="K11" s="847">
        <v>3.7</v>
      </c>
      <c r="L11" s="847">
        <v>4.7</v>
      </c>
      <c r="M11" s="847">
        <v>10.9</v>
      </c>
      <c r="N11" s="847">
        <v>6.2</v>
      </c>
      <c r="O11" s="847">
        <v>-26.2</v>
      </c>
      <c r="P11" s="848">
        <v>11.3</v>
      </c>
      <c r="Q11" s="121"/>
      <c r="R11" s="121"/>
    </row>
    <row r="12" spans="1:19" ht="20.25" customHeight="1" x14ac:dyDescent="0.2"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50"/>
      <c r="P12" s="850"/>
      <c r="Q12" s="850"/>
      <c r="R12" s="850"/>
      <c r="S12" s="86"/>
    </row>
    <row r="13" spans="1:19" ht="20.25" customHeight="1" x14ac:dyDescent="0.2">
      <c r="D13" s="850"/>
      <c r="E13" s="850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50"/>
      <c r="R13" s="850"/>
    </row>
    <row r="14" spans="1:19" ht="20.25" customHeight="1" x14ac:dyDescent="0.2"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</row>
    <row r="15" spans="1:19" s="86" customFormat="1" x14ac:dyDescent="0.2">
      <c r="A15" s="851" t="s">
        <v>429</v>
      </c>
      <c r="B15" s="851"/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</row>
    <row r="16" spans="1:19" x14ac:dyDescent="0.2">
      <c r="G16" s="120"/>
      <c r="H16" s="120"/>
      <c r="I16" s="205"/>
      <c r="J16" s="205"/>
    </row>
    <row r="17" spans="1:18" ht="24" customHeight="1" x14ac:dyDescent="0.2">
      <c r="A17" s="837"/>
      <c r="B17" s="838">
        <v>2007</v>
      </c>
      <c r="C17" s="838">
        <v>2008</v>
      </c>
      <c r="D17" s="838">
        <v>2009</v>
      </c>
      <c r="E17" s="838">
        <v>2010</v>
      </c>
      <c r="F17" s="838">
        <v>2011</v>
      </c>
      <c r="G17" s="838">
        <v>2012</v>
      </c>
      <c r="H17" s="838">
        <v>2013</v>
      </c>
      <c r="I17" s="838">
        <v>2014</v>
      </c>
      <c r="J17" s="838">
        <v>2015</v>
      </c>
      <c r="K17" s="838">
        <v>2016</v>
      </c>
      <c r="L17" s="838">
        <v>2017</v>
      </c>
      <c r="M17" s="838">
        <v>2018</v>
      </c>
      <c r="N17" s="98">
        <v>2019</v>
      </c>
      <c r="O17" s="98" t="s">
        <v>142</v>
      </c>
      <c r="P17" s="374" t="s">
        <v>151</v>
      </c>
      <c r="Q17" s="121"/>
      <c r="R17" s="121"/>
    </row>
    <row r="18" spans="1:18" x14ac:dyDescent="0.2">
      <c r="A18" s="473"/>
      <c r="B18" s="852"/>
      <c r="C18" s="839"/>
      <c r="D18" s="839"/>
      <c r="E18" s="839"/>
      <c r="F18" s="839"/>
      <c r="G18" s="835"/>
      <c r="H18" s="840"/>
      <c r="I18" s="840"/>
      <c r="J18" s="840"/>
      <c r="K18" s="840"/>
      <c r="L18" s="840"/>
      <c r="M18" s="840"/>
      <c r="P18" s="841"/>
      <c r="Q18" s="121"/>
      <c r="R18" s="121"/>
    </row>
    <row r="19" spans="1:18" s="122" customFormat="1" ht="34.5" customHeight="1" x14ac:dyDescent="0.2">
      <c r="A19" s="842" t="s">
        <v>427</v>
      </c>
      <c r="B19" s="843">
        <v>-10.7</v>
      </c>
      <c r="C19" s="843">
        <v>-1.3</v>
      </c>
      <c r="D19" s="843">
        <v>33.4</v>
      </c>
      <c r="E19" s="843">
        <v>18.899999999999999</v>
      </c>
      <c r="F19" s="843">
        <v>-4.7</v>
      </c>
      <c r="G19" s="843">
        <v>2.9</v>
      </c>
      <c r="H19" s="843">
        <v>-5</v>
      </c>
      <c r="I19" s="843">
        <v>-8.8000000000000007</v>
      </c>
      <c r="J19" s="843">
        <v>13</v>
      </c>
      <c r="K19" s="843">
        <v>-10.3</v>
      </c>
      <c r="L19" s="843">
        <v>0.32572885987776079</v>
      </c>
      <c r="M19" s="843">
        <v>18.252205691551417</v>
      </c>
      <c r="N19" s="843">
        <v>19.348235828835001</v>
      </c>
      <c r="O19" s="843">
        <v>-34.076356202294122</v>
      </c>
      <c r="P19" s="844">
        <v>1.2846534847784641</v>
      </c>
    </row>
    <row r="20" spans="1:18" s="122" customFormat="1" ht="34.5" customHeight="1" x14ac:dyDescent="0.2">
      <c r="A20" s="842" t="s">
        <v>428</v>
      </c>
      <c r="B20" s="843">
        <v>21</v>
      </c>
      <c r="C20" s="843">
        <v>5.9</v>
      </c>
      <c r="D20" s="843">
        <v>-0.3</v>
      </c>
      <c r="E20" s="845">
        <v>0</v>
      </c>
      <c r="F20" s="843">
        <v>3.4</v>
      </c>
      <c r="G20" s="843">
        <v>-1.9</v>
      </c>
      <c r="H20" s="843">
        <v>-7.2</v>
      </c>
      <c r="I20" s="843">
        <v>-4.2</v>
      </c>
      <c r="J20" s="843">
        <v>-7.6</v>
      </c>
      <c r="K20" s="843">
        <v>6.1</v>
      </c>
      <c r="L20" s="843">
        <v>7.3326458450838183</v>
      </c>
      <c r="M20" s="843">
        <v>10.425362139769812</v>
      </c>
      <c r="N20" s="843">
        <v>1.4978270739612665</v>
      </c>
      <c r="O20" s="843">
        <v>-23.313406946412819</v>
      </c>
      <c r="P20" s="844">
        <v>14.499929977117487</v>
      </c>
    </row>
    <row r="21" spans="1:18" s="122" customFormat="1" x14ac:dyDescent="0.2">
      <c r="A21" s="473"/>
      <c r="B21" s="843"/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4"/>
    </row>
    <row r="22" spans="1:18" s="122" customFormat="1" ht="30" customHeight="1" x14ac:dyDescent="0.2">
      <c r="A22" s="846" t="s">
        <v>248</v>
      </c>
      <c r="B22" s="847">
        <v>13.8</v>
      </c>
      <c r="C22" s="847">
        <v>4.5999999999999996</v>
      </c>
      <c r="D22" s="847">
        <v>5.5</v>
      </c>
      <c r="E22" s="847">
        <v>4.0999999999999996</v>
      </c>
      <c r="F22" s="847">
        <v>1.4</v>
      </c>
      <c r="G22" s="847">
        <v>-0.8</v>
      </c>
      <c r="H22" s="847">
        <v>-6.7</v>
      </c>
      <c r="I22" s="847">
        <v>-5.3</v>
      </c>
      <c r="J22" s="847">
        <v>-2.7</v>
      </c>
      <c r="K22" s="847">
        <v>1.6</v>
      </c>
      <c r="L22" s="847">
        <v>5.6</v>
      </c>
      <c r="M22" s="847">
        <v>12.2</v>
      </c>
      <c r="N22" s="847">
        <v>5.8</v>
      </c>
      <c r="O22" s="847">
        <v>-26.3</v>
      </c>
      <c r="P22" s="848">
        <v>11.3</v>
      </c>
    </row>
    <row r="24" spans="1:18" x14ac:dyDescent="0.2">
      <c r="A24" s="32" t="s">
        <v>30</v>
      </c>
      <c r="B24" s="32"/>
      <c r="D24" s="853"/>
      <c r="E24" s="853"/>
      <c r="F24" s="853"/>
      <c r="G24" s="853"/>
      <c r="H24" s="853"/>
      <c r="I24" s="853"/>
      <c r="J24" s="853"/>
      <c r="K24" s="854"/>
      <c r="L24" s="854"/>
      <c r="M24" s="854"/>
      <c r="N24" s="854"/>
      <c r="O24" s="854"/>
      <c r="P24" s="854"/>
      <c r="Q24" s="854"/>
      <c r="R24" s="854"/>
    </row>
    <row r="25" spans="1:18" x14ac:dyDescent="0.2">
      <c r="D25" s="472"/>
      <c r="E25" s="472"/>
      <c r="F25" s="472"/>
      <c r="G25" s="472"/>
      <c r="H25" s="472"/>
      <c r="I25" s="472"/>
      <c r="J25" s="472"/>
      <c r="K25" s="855"/>
      <c r="L25" s="855"/>
      <c r="M25" s="855"/>
      <c r="N25" s="855"/>
      <c r="O25" s="855"/>
      <c r="P25" s="855"/>
      <c r="Q25" s="855"/>
      <c r="R25" s="855"/>
    </row>
    <row r="26" spans="1:18" x14ac:dyDescent="0.2">
      <c r="D26" s="472"/>
      <c r="E26" s="472"/>
      <c r="F26" s="472"/>
      <c r="G26" s="472"/>
      <c r="H26" s="472"/>
      <c r="I26" s="472"/>
      <c r="J26" s="472"/>
      <c r="K26" s="855"/>
      <c r="L26" s="855"/>
      <c r="M26" s="855"/>
      <c r="N26" s="855"/>
      <c r="O26" s="855"/>
      <c r="P26" s="855"/>
      <c r="Q26" s="855"/>
      <c r="R26" s="855"/>
    </row>
    <row r="27" spans="1:18" x14ac:dyDescent="0.2">
      <c r="D27" s="472"/>
      <c r="E27" s="472"/>
      <c r="F27" s="472"/>
      <c r="G27" s="472"/>
      <c r="H27" s="472"/>
      <c r="I27" s="472"/>
      <c r="J27" s="472"/>
      <c r="K27" s="855"/>
      <c r="L27" s="855"/>
      <c r="M27" s="855"/>
      <c r="N27" s="855"/>
      <c r="O27" s="855"/>
      <c r="P27" s="855"/>
      <c r="Q27" s="855"/>
      <c r="R27" s="855"/>
    </row>
    <row r="28" spans="1:18" x14ac:dyDescent="0.2">
      <c r="D28" s="472"/>
      <c r="E28" s="472"/>
      <c r="F28" s="472"/>
      <c r="G28" s="472"/>
      <c r="H28" s="472"/>
      <c r="I28" s="472"/>
      <c r="J28" s="472"/>
      <c r="K28" s="855"/>
      <c r="L28" s="855"/>
      <c r="M28" s="855"/>
      <c r="N28" s="855"/>
      <c r="O28" s="855"/>
      <c r="P28" s="855"/>
      <c r="Q28" s="855"/>
      <c r="R28" s="855"/>
    </row>
  </sheetData>
  <hyperlinks>
    <hyperlink ref="A1" location="'Contents(NA)'!A1" display="Back to Table of contents"/>
  </hyperlinks>
  <pageMargins left="0.65" right="0.23622047244094499" top="0.8" bottom="0.98425196850393704" header="0.62" footer="0.511811023622047"/>
  <pageSetup paperSize="9" orientation="landscape" r:id="rId1"/>
  <headerFooter alignWithMargins="0">
    <oddHeader>&amp;C- 20 -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/>
  </sheetViews>
  <sheetFormatPr defaultRowHeight="10.5" x14ac:dyDescent="0.2"/>
  <cols>
    <col min="1" max="1" width="47.5703125" style="359" customWidth="1"/>
    <col min="2" max="9" width="7.7109375" style="359" customWidth="1"/>
    <col min="10" max="11" width="7.7109375" style="360" customWidth="1"/>
    <col min="12" max="17" width="7.7109375" style="359" customWidth="1"/>
    <col min="18" max="18" width="9.140625" style="360"/>
    <col min="19" max="217" width="9.140625" style="359"/>
    <col min="218" max="218" width="47.5703125" style="359" customWidth="1"/>
    <col min="219" max="234" width="7.7109375" style="359" customWidth="1"/>
    <col min="235" max="235" width="9.140625" style="359"/>
    <col min="236" max="245" width="5.42578125" style="359" bestFit="1" customWidth="1"/>
    <col min="246" max="247" width="5" style="359" customWidth="1"/>
    <col min="248" max="248" width="9.140625" style="359"/>
    <col min="249" max="250" width="4.42578125" style="359" bestFit="1" customWidth="1"/>
    <col min="251" max="253" width="4.85546875" style="359" bestFit="1" customWidth="1"/>
    <col min="254" max="254" width="4.42578125" style="359" bestFit="1" customWidth="1"/>
    <col min="255" max="255" width="4.85546875" style="359" bestFit="1" customWidth="1"/>
    <col min="256" max="258" width="4.42578125" style="359" bestFit="1" customWidth="1"/>
    <col min="259" max="260" width="5" style="359" customWidth="1"/>
    <col min="261" max="261" width="9.140625" style="359"/>
    <col min="262" max="272" width="3.140625" style="359" bestFit="1" customWidth="1"/>
    <col min="273" max="273" width="3.5703125" style="359" bestFit="1" customWidth="1"/>
    <col min="274" max="473" width="9.140625" style="359"/>
    <col min="474" max="474" width="47.5703125" style="359" customWidth="1"/>
    <col min="475" max="490" width="7.7109375" style="359" customWidth="1"/>
    <col min="491" max="491" width="9.140625" style="359"/>
    <col min="492" max="501" width="5.42578125" style="359" bestFit="1" customWidth="1"/>
    <col min="502" max="503" width="5" style="359" customWidth="1"/>
    <col min="504" max="504" width="9.140625" style="359"/>
    <col min="505" max="506" width="4.42578125" style="359" bestFit="1" customWidth="1"/>
    <col min="507" max="509" width="4.85546875" style="359" bestFit="1" customWidth="1"/>
    <col min="510" max="510" width="4.42578125" style="359" bestFit="1" customWidth="1"/>
    <col min="511" max="511" width="4.85546875" style="359" bestFit="1" customWidth="1"/>
    <col min="512" max="514" width="4.42578125" style="359" bestFit="1" customWidth="1"/>
    <col min="515" max="516" width="5" style="359" customWidth="1"/>
    <col min="517" max="517" width="9.140625" style="359"/>
    <col min="518" max="528" width="3.140625" style="359" bestFit="1" customWidth="1"/>
    <col min="529" max="529" width="3.5703125" style="359" bestFit="1" customWidth="1"/>
    <col min="530" max="729" width="9.140625" style="359"/>
    <col min="730" max="730" width="47.5703125" style="359" customWidth="1"/>
    <col min="731" max="746" width="7.7109375" style="359" customWidth="1"/>
    <col min="747" max="747" width="9.140625" style="359"/>
    <col min="748" max="757" width="5.42578125" style="359" bestFit="1" customWidth="1"/>
    <col min="758" max="759" width="5" style="359" customWidth="1"/>
    <col min="760" max="760" width="9.140625" style="359"/>
    <col min="761" max="762" width="4.42578125" style="359" bestFit="1" customWidth="1"/>
    <col min="763" max="765" width="4.85546875" style="359" bestFit="1" customWidth="1"/>
    <col min="766" max="766" width="4.42578125" style="359" bestFit="1" customWidth="1"/>
    <col min="767" max="767" width="4.85546875" style="359" bestFit="1" customWidth="1"/>
    <col min="768" max="770" width="4.42578125" style="359" bestFit="1" customWidth="1"/>
    <col min="771" max="772" width="5" style="359" customWidth="1"/>
    <col min="773" max="773" width="9.140625" style="359"/>
    <col min="774" max="784" width="3.140625" style="359" bestFit="1" customWidth="1"/>
    <col min="785" max="785" width="3.5703125" style="359" bestFit="1" customWidth="1"/>
    <col min="786" max="985" width="9.140625" style="359"/>
    <col min="986" max="986" width="47.5703125" style="359" customWidth="1"/>
    <col min="987" max="1002" width="7.7109375" style="359" customWidth="1"/>
    <col min="1003" max="1003" width="9.140625" style="359"/>
    <col min="1004" max="1013" width="5.42578125" style="359" bestFit="1" customWidth="1"/>
    <col min="1014" max="1015" width="5" style="359" customWidth="1"/>
    <col min="1016" max="1016" width="9.140625" style="359"/>
    <col min="1017" max="1018" width="4.42578125" style="359" bestFit="1" customWidth="1"/>
    <col min="1019" max="1021" width="4.85546875" style="359" bestFit="1" customWidth="1"/>
    <col min="1022" max="1022" width="4.42578125" style="359" bestFit="1" customWidth="1"/>
    <col min="1023" max="1023" width="4.85546875" style="359" bestFit="1" customWidth="1"/>
    <col min="1024" max="1026" width="4.42578125" style="359" bestFit="1" customWidth="1"/>
    <col min="1027" max="1028" width="5" style="359" customWidth="1"/>
    <col min="1029" max="1029" width="9.140625" style="359"/>
    <col min="1030" max="1040" width="3.140625" style="359" bestFit="1" customWidth="1"/>
    <col min="1041" max="1041" width="3.5703125" style="359" bestFit="1" customWidth="1"/>
    <col min="1042" max="1241" width="9.140625" style="359"/>
    <col min="1242" max="1242" width="47.5703125" style="359" customWidth="1"/>
    <col min="1243" max="1258" width="7.7109375" style="359" customWidth="1"/>
    <col min="1259" max="1259" width="9.140625" style="359"/>
    <col min="1260" max="1269" width="5.42578125" style="359" bestFit="1" customWidth="1"/>
    <col min="1270" max="1271" width="5" style="359" customWidth="1"/>
    <col min="1272" max="1272" width="9.140625" style="359"/>
    <col min="1273" max="1274" width="4.42578125" style="359" bestFit="1" customWidth="1"/>
    <col min="1275" max="1277" width="4.85546875" style="359" bestFit="1" customWidth="1"/>
    <col min="1278" max="1278" width="4.42578125" style="359" bestFit="1" customWidth="1"/>
    <col min="1279" max="1279" width="4.85546875" style="359" bestFit="1" customWidth="1"/>
    <col min="1280" max="1282" width="4.42578125" style="359" bestFit="1" customWidth="1"/>
    <col min="1283" max="1284" width="5" style="359" customWidth="1"/>
    <col min="1285" max="1285" width="9.140625" style="359"/>
    <col min="1286" max="1296" width="3.140625" style="359" bestFit="1" customWidth="1"/>
    <col min="1297" max="1297" width="3.5703125" style="359" bestFit="1" customWidth="1"/>
    <col min="1298" max="1497" width="9.140625" style="359"/>
    <col min="1498" max="1498" width="47.5703125" style="359" customWidth="1"/>
    <col min="1499" max="1514" width="7.7109375" style="359" customWidth="1"/>
    <col min="1515" max="1515" width="9.140625" style="359"/>
    <col min="1516" max="1525" width="5.42578125" style="359" bestFit="1" customWidth="1"/>
    <col min="1526" max="1527" width="5" style="359" customWidth="1"/>
    <col min="1528" max="1528" width="9.140625" style="359"/>
    <col min="1529" max="1530" width="4.42578125" style="359" bestFit="1" customWidth="1"/>
    <col min="1531" max="1533" width="4.85546875" style="359" bestFit="1" customWidth="1"/>
    <col min="1534" max="1534" width="4.42578125" style="359" bestFit="1" customWidth="1"/>
    <col min="1535" max="1535" width="4.85546875" style="359" bestFit="1" customWidth="1"/>
    <col min="1536" max="1538" width="4.42578125" style="359" bestFit="1" customWidth="1"/>
    <col min="1539" max="1540" width="5" style="359" customWidth="1"/>
    <col min="1541" max="1541" width="9.140625" style="359"/>
    <col min="1542" max="1552" width="3.140625" style="359" bestFit="1" customWidth="1"/>
    <col min="1553" max="1553" width="3.5703125" style="359" bestFit="1" customWidth="1"/>
    <col min="1554" max="1753" width="9.140625" style="359"/>
    <col min="1754" max="1754" width="47.5703125" style="359" customWidth="1"/>
    <col min="1755" max="1770" width="7.7109375" style="359" customWidth="1"/>
    <col min="1771" max="1771" width="9.140625" style="359"/>
    <col min="1772" max="1781" width="5.42578125" style="359" bestFit="1" customWidth="1"/>
    <col min="1782" max="1783" width="5" style="359" customWidth="1"/>
    <col min="1784" max="1784" width="9.140625" style="359"/>
    <col min="1785" max="1786" width="4.42578125" style="359" bestFit="1" customWidth="1"/>
    <col min="1787" max="1789" width="4.85546875" style="359" bestFit="1" customWidth="1"/>
    <col min="1790" max="1790" width="4.42578125" style="359" bestFit="1" customWidth="1"/>
    <col min="1791" max="1791" width="4.85546875" style="359" bestFit="1" customWidth="1"/>
    <col min="1792" max="1794" width="4.42578125" style="359" bestFit="1" customWidth="1"/>
    <col min="1795" max="1796" width="5" style="359" customWidth="1"/>
    <col min="1797" max="1797" width="9.140625" style="359"/>
    <col min="1798" max="1808" width="3.140625" style="359" bestFit="1" customWidth="1"/>
    <col min="1809" max="1809" width="3.5703125" style="359" bestFit="1" customWidth="1"/>
    <col min="1810" max="2009" width="9.140625" style="359"/>
    <col min="2010" max="2010" width="47.5703125" style="359" customWidth="1"/>
    <col min="2011" max="2026" width="7.7109375" style="359" customWidth="1"/>
    <col min="2027" max="2027" width="9.140625" style="359"/>
    <col min="2028" max="2037" width="5.42578125" style="359" bestFit="1" customWidth="1"/>
    <col min="2038" max="2039" width="5" style="359" customWidth="1"/>
    <col min="2040" max="2040" width="9.140625" style="359"/>
    <col min="2041" max="2042" width="4.42578125" style="359" bestFit="1" customWidth="1"/>
    <col min="2043" max="2045" width="4.85546875" style="359" bestFit="1" customWidth="1"/>
    <col min="2046" max="2046" width="4.42578125" style="359" bestFit="1" customWidth="1"/>
    <col min="2047" max="2047" width="4.85546875" style="359" bestFit="1" customWidth="1"/>
    <col min="2048" max="2050" width="4.42578125" style="359" bestFit="1" customWidth="1"/>
    <col min="2051" max="2052" width="5" style="359" customWidth="1"/>
    <col min="2053" max="2053" width="9.140625" style="359"/>
    <col min="2054" max="2064" width="3.140625" style="359" bestFit="1" customWidth="1"/>
    <col min="2065" max="2065" width="3.5703125" style="359" bestFit="1" customWidth="1"/>
    <col min="2066" max="2265" width="9.140625" style="359"/>
    <col min="2266" max="2266" width="47.5703125" style="359" customWidth="1"/>
    <col min="2267" max="2282" width="7.7109375" style="359" customWidth="1"/>
    <col min="2283" max="2283" width="9.140625" style="359"/>
    <col min="2284" max="2293" width="5.42578125" style="359" bestFit="1" customWidth="1"/>
    <col min="2294" max="2295" width="5" style="359" customWidth="1"/>
    <col min="2296" max="2296" width="9.140625" style="359"/>
    <col min="2297" max="2298" width="4.42578125" style="359" bestFit="1" customWidth="1"/>
    <col min="2299" max="2301" width="4.85546875" style="359" bestFit="1" customWidth="1"/>
    <col min="2302" max="2302" width="4.42578125" style="359" bestFit="1" customWidth="1"/>
    <col min="2303" max="2303" width="4.85546875" style="359" bestFit="1" customWidth="1"/>
    <col min="2304" max="2306" width="4.42578125" style="359" bestFit="1" customWidth="1"/>
    <col min="2307" max="2308" width="5" style="359" customWidth="1"/>
    <col min="2309" max="2309" width="9.140625" style="359"/>
    <col min="2310" max="2320" width="3.140625" style="359" bestFit="1" customWidth="1"/>
    <col min="2321" max="2321" width="3.5703125" style="359" bestFit="1" customWidth="1"/>
    <col min="2322" max="2521" width="9.140625" style="359"/>
    <col min="2522" max="2522" width="47.5703125" style="359" customWidth="1"/>
    <col min="2523" max="2538" width="7.7109375" style="359" customWidth="1"/>
    <col min="2539" max="2539" width="9.140625" style="359"/>
    <col min="2540" max="2549" width="5.42578125" style="359" bestFit="1" customWidth="1"/>
    <col min="2550" max="2551" width="5" style="359" customWidth="1"/>
    <col min="2552" max="2552" width="9.140625" style="359"/>
    <col min="2553" max="2554" width="4.42578125" style="359" bestFit="1" customWidth="1"/>
    <col min="2555" max="2557" width="4.85546875" style="359" bestFit="1" customWidth="1"/>
    <col min="2558" max="2558" width="4.42578125" style="359" bestFit="1" customWidth="1"/>
    <col min="2559" max="2559" width="4.85546875" style="359" bestFit="1" customWidth="1"/>
    <col min="2560" max="2562" width="4.42578125" style="359" bestFit="1" customWidth="1"/>
    <col min="2563" max="2564" width="5" style="359" customWidth="1"/>
    <col min="2565" max="2565" width="9.140625" style="359"/>
    <col min="2566" max="2576" width="3.140625" style="359" bestFit="1" customWidth="1"/>
    <col min="2577" max="2577" width="3.5703125" style="359" bestFit="1" customWidth="1"/>
    <col min="2578" max="2777" width="9.140625" style="359"/>
    <col min="2778" max="2778" width="47.5703125" style="359" customWidth="1"/>
    <col min="2779" max="2794" width="7.7109375" style="359" customWidth="1"/>
    <col min="2795" max="2795" width="9.140625" style="359"/>
    <col min="2796" max="2805" width="5.42578125" style="359" bestFit="1" customWidth="1"/>
    <col min="2806" max="2807" width="5" style="359" customWidth="1"/>
    <col min="2808" max="2808" width="9.140625" style="359"/>
    <col min="2809" max="2810" width="4.42578125" style="359" bestFit="1" customWidth="1"/>
    <col min="2811" max="2813" width="4.85546875" style="359" bestFit="1" customWidth="1"/>
    <col min="2814" max="2814" width="4.42578125" style="359" bestFit="1" customWidth="1"/>
    <col min="2815" max="2815" width="4.85546875" style="359" bestFit="1" customWidth="1"/>
    <col min="2816" max="2818" width="4.42578125" style="359" bestFit="1" customWidth="1"/>
    <col min="2819" max="2820" width="5" style="359" customWidth="1"/>
    <col min="2821" max="2821" width="9.140625" style="359"/>
    <col min="2822" max="2832" width="3.140625" style="359" bestFit="1" customWidth="1"/>
    <col min="2833" max="2833" width="3.5703125" style="359" bestFit="1" customWidth="1"/>
    <col min="2834" max="3033" width="9.140625" style="359"/>
    <col min="3034" max="3034" width="47.5703125" style="359" customWidth="1"/>
    <col min="3035" max="3050" width="7.7109375" style="359" customWidth="1"/>
    <col min="3051" max="3051" width="9.140625" style="359"/>
    <col min="3052" max="3061" width="5.42578125" style="359" bestFit="1" customWidth="1"/>
    <col min="3062" max="3063" width="5" style="359" customWidth="1"/>
    <col min="3064" max="3064" width="9.140625" style="359"/>
    <col min="3065" max="3066" width="4.42578125" style="359" bestFit="1" customWidth="1"/>
    <col min="3067" max="3069" width="4.85546875" style="359" bestFit="1" customWidth="1"/>
    <col min="3070" max="3070" width="4.42578125" style="359" bestFit="1" customWidth="1"/>
    <col min="3071" max="3071" width="4.85546875" style="359" bestFit="1" customWidth="1"/>
    <col min="3072" max="3074" width="4.42578125" style="359" bestFit="1" customWidth="1"/>
    <col min="3075" max="3076" width="5" style="359" customWidth="1"/>
    <col min="3077" max="3077" width="9.140625" style="359"/>
    <col min="3078" max="3088" width="3.140625" style="359" bestFit="1" customWidth="1"/>
    <col min="3089" max="3089" width="3.5703125" style="359" bestFit="1" customWidth="1"/>
    <col min="3090" max="3289" width="9.140625" style="359"/>
    <col min="3290" max="3290" width="47.5703125" style="359" customWidth="1"/>
    <col min="3291" max="3306" width="7.7109375" style="359" customWidth="1"/>
    <col min="3307" max="3307" width="9.140625" style="359"/>
    <col min="3308" max="3317" width="5.42578125" style="359" bestFit="1" customWidth="1"/>
    <col min="3318" max="3319" width="5" style="359" customWidth="1"/>
    <col min="3320" max="3320" width="9.140625" style="359"/>
    <col min="3321" max="3322" width="4.42578125" style="359" bestFit="1" customWidth="1"/>
    <col min="3323" max="3325" width="4.85546875" style="359" bestFit="1" customWidth="1"/>
    <col min="3326" max="3326" width="4.42578125" style="359" bestFit="1" customWidth="1"/>
    <col min="3327" max="3327" width="4.85546875" style="359" bestFit="1" customWidth="1"/>
    <col min="3328" max="3330" width="4.42578125" style="359" bestFit="1" customWidth="1"/>
    <col min="3331" max="3332" width="5" style="359" customWidth="1"/>
    <col min="3333" max="3333" width="9.140625" style="359"/>
    <col min="3334" max="3344" width="3.140625" style="359" bestFit="1" customWidth="1"/>
    <col min="3345" max="3345" width="3.5703125" style="359" bestFit="1" customWidth="1"/>
    <col min="3346" max="3545" width="9.140625" style="359"/>
    <col min="3546" max="3546" width="47.5703125" style="359" customWidth="1"/>
    <col min="3547" max="3562" width="7.7109375" style="359" customWidth="1"/>
    <col min="3563" max="3563" width="9.140625" style="359"/>
    <col min="3564" max="3573" width="5.42578125" style="359" bestFit="1" customWidth="1"/>
    <col min="3574" max="3575" width="5" style="359" customWidth="1"/>
    <col min="3576" max="3576" width="9.140625" style="359"/>
    <col min="3577" max="3578" width="4.42578125" style="359" bestFit="1" customWidth="1"/>
    <col min="3579" max="3581" width="4.85546875" style="359" bestFit="1" customWidth="1"/>
    <col min="3582" max="3582" width="4.42578125" style="359" bestFit="1" customWidth="1"/>
    <col min="3583" max="3583" width="4.85546875" style="359" bestFit="1" customWidth="1"/>
    <col min="3584" max="3586" width="4.42578125" style="359" bestFit="1" customWidth="1"/>
    <col min="3587" max="3588" width="5" style="359" customWidth="1"/>
    <col min="3589" max="3589" width="9.140625" style="359"/>
    <col min="3590" max="3600" width="3.140625" style="359" bestFit="1" customWidth="1"/>
    <col min="3601" max="3601" width="3.5703125" style="359" bestFit="1" customWidth="1"/>
    <col min="3602" max="3801" width="9.140625" style="359"/>
    <col min="3802" max="3802" width="47.5703125" style="359" customWidth="1"/>
    <col min="3803" max="3818" width="7.7109375" style="359" customWidth="1"/>
    <col min="3819" max="3819" width="9.140625" style="359"/>
    <col min="3820" max="3829" width="5.42578125" style="359" bestFit="1" customWidth="1"/>
    <col min="3830" max="3831" width="5" style="359" customWidth="1"/>
    <col min="3832" max="3832" width="9.140625" style="359"/>
    <col min="3833" max="3834" width="4.42578125" style="359" bestFit="1" customWidth="1"/>
    <col min="3835" max="3837" width="4.85546875" style="359" bestFit="1" customWidth="1"/>
    <col min="3838" max="3838" width="4.42578125" style="359" bestFit="1" customWidth="1"/>
    <col min="3839" max="3839" width="4.85546875" style="359" bestFit="1" customWidth="1"/>
    <col min="3840" max="3842" width="4.42578125" style="359" bestFit="1" customWidth="1"/>
    <col min="3843" max="3844" width="5" style="359" customWidth="1"/>
    <col min="3845" max="3845" width="9.140625" style="359"/>
    <col min="3846" max="3856" width="3.140625" style="359" bestFit="1" customWidth="1"/>
    <col min="3857" max="3857" width="3.5703125" style="359" bestFit="1" customWidth="1"/>
    <col min="3858" max="4057" width="9.140625" style="359"/>
    <col min="4058" max="4058" width="47.5703125" style="359" customWidth="1"/>
    <col min="4059" max="4074" width="7.7109375" style="359" customWidth="1"/>
    <col min="4075" max="4075" width="9.140625" style="359"/>
    <col min="4076" max="4085" width="5.42578125" style="359" bestFit="1" customWidth="1"/>
    <col min="4086" max="4087" width="5" style="359" customWidth="1"/>
    <col min="4088" max="4088" width="9.140625" style="359"/>
    <col min="4089" max="4090" width="4.42578125" style="359" bestFit="1" customWidth="1"/>
    <col min="4091" max="4093" width="4.85546875" style="359" bestFit="1" customWidth="1"/>
    <col min="4094" max="4094" width="4.42578125" style="359" bestFit="1" customWidth="1"/>
    <col min="4095" max="4095" width="4.85546875" style="359" bestFit="1" customWidth="1"/>
    <col min="4096" max="4098" width="4.42578125" style="359" bestFit="1" customWidth="1"/>
    <col min="4099" max="4100" width="5" style="359" customWidth="1"/>
    <col min="4101" max="4101" width="9.140625" style="359"/>
    <col min="4102" max="4112" width="3.140625" style="359" bestFit="1" customWidth="1"/>
    <col min="4113" max="4113" width="3.5703125" style="359" bestFit="1" customWidth="1"/>
    <col min="4114" max="4313" width="9.140625" style="359"/>
    <col min="4314" max="4314" width="47.5703125" style="359" customWidth="1"/>
    <col min="4315" max="4330" width="7.7109375" style="359" customWidth="1"/>
    <col min="4331" max="4331" width="9.140625" style="359"/>
    <col min="4332" max="4341" width="5.42578125" style="359" bestFit="1" customWidth="1"/>
    <col min="4342" max="4343" width="5" style="359" customWidth="1"/>
    <col min="4344" max="4344" width="9.140625" style="359"/>
    <col min="4345" max="4346" width="4.42578125" style="359" bestFit="1" customWidth="1"/>
    <col min="4347" max="4349" width="4.85546875" style="359" bestFit="1" customWidth="1"/>
    <col min="4350" max="4350" width="4.42578125" style="359" bestFit="1" customWidth="1"/>
    <col min="4351" max="4351" width="4.85546875" style="359" bestFit="1" customWidth="1"/>
    <col min="4352" max="4354" width="4.42578125" style="359" bestFit="1" customWidth="1"/>
    <col min="4355" max="4356" width="5" style="359" customWidth="1"/>
    <col min="4357" max="4357" width="9.140625" style="359"/>
    <col min="4358" max="4368" width="3.140625" style="359" bestFit="1" customWidth="1"/>
    <col min="4369" max="4369" width="3.5703125" style="359" bestFit="1" customWidth="1"/>
    <col min="4370" max="4569" width="9.140625" style="359"/>
    <col min="4570" max="4570" width="47.5703125" style="359" customWidth="1"/>
    <col min="4571" max="4586" width="7.7109375" style="359" customWidth="1"/>
    <col min="4587" max="4587" width="9.140625" style="359"/>
    <col min="4588" max="4597" width="5.42578125" style="359" bestFit="1" customWidth="1"/>
    <col min="4598" max="4599" width="5" style="359" customWidth="1"/>
    <col min="4600" max="4600" width="9.140625" style="359"/>
    <col min="4601" max="4602" width="4.42578125" style="359" bestFit="1" customWidth="1"/>
    <col min="4603" max="4605" width="4.85546875" style="359" bestFit="1" customWidth="1"/>
    <col min="4606" max="4606" width="4.42578125" style="359" bestFit="1" customWidth="1"/>
    <col min="4607" max="4607" width="4.85546875" style="359" bestFit="1" customWidth="1"/>
    <col min="4608" max="4610" width="4.42578125" style="359" bestFit="1" customWidth="1"/>
    <col min="4611" max="4612" width="5" style="359" customWidth="1"/>
    <col min="4613" max="4613" width="9.140625" style="359"/>
    <col min="4614" max="4624" width="3.140625" style="359" bestFit="1" customWidth="1"/>
    <col min="4625" max="4625" width="3.5703125" style="359" bestFit="1" customWidth="1"/>
    <col min="4626" max="4825" width="9.140625" style="359"/>
    <col min="4826" max="4826" width="47.5703125" style="359" customWidth="1"/>
    <col min="4827" max="4842" width="7.7109375" style="359" customWidth="1"/>
    <col min="4843" max="4843" width="9.140625" style="359"/>
    <col min="4844" max="4853" width="5.42578125" style="359" bestFit="1" customWidth="1"/>
    <col min="4854" max="4855" width="5" style="359" customWidth="1"/>
    <col min="4856" max="4856" width="9.140625" style="359"/>
    <col min="4857" max="4858" width="4.42578125" style="359" bestFit="1" customWidth="1"/>
    <col min="4859" max="4861" width="4.85546875" style="359" bestFit="1" customWidth="1"/>
    <col min="4862" max="4862" width="4.42578125" style="359" bestFit="1" customWidth="1"/>
    <col min="4863" max="4863" width="4.85546875" style="359" bestFit="1" customWidth="1"/>
    <col min="4864" max="4866" width="4.42578125" style="359" bestFit="1" customWidth="1"/>
    <col min="4867" max="4868" width="5" style="359" customWidth="1"/>
    <col min="4869" max="4869" width="9.140625" style="359"/>
    <col min="4870" max="4880" width="3.140625" style="359" bestFit="1" customWidth="1"/>
    <col min="4881" max="4881" width="3.5703125" style="359" bestFit="1" customWidth="1"/>
    <col min="4882" max="5081" width="9.140625" style="359"/>
    <col min="5082" max="5082" width="47.5703125" style="359" customWidth="1"/>
    <col min="5083" max="5098" width="7.7109375" style="359" customWidth="1"/>
    <col min="5099" max="5099" width="9.140625" style="359"/>
    <col min="5100" max="5109" width="5.42578125" style="359" bestFit="1" customWidth="1"/>
    <col min="5110" max="5111" width="5" style="359" customWidth="1"/>
    <col min="5112" max="5112" width="9.140625" style="359"/>
    <col min="5113" max="5114" width="4.42578125" style="359" bestFit="1" customWidth="1"/>
    <col min="5115" max="5117" width="4.85546875" style="359" bestFit="1" customWidth="1"/>
    <col min="5118" max="5118" width="4.42578125" style="359" bestFit="1" customWidth="1"/>
    <col min="5119" max="5119" width="4.85546875" style="359" bestFit="1" customWidth="1"/>
    <col min="5120" max="5122" width="4.42578125" style="359" bestFit="1" customWidth="1"/>
    <col min="5123" max="5124" width="5" style="359" customWidth="1"/>
    <col min="5125" max="5125" width="9.140625" style="359"/>
    <col min="5126" max="5136" width="3.140625" style="359" bestFit="1" customWidth="1"/>
    <col min="5137" max="5137" width="3.5703125" style="359" bestFit="1" customWidth="1"/>
    <col min="5138" max="5337" width="9.140625" style="359"/>
    <col min="5338" max="5338" width="47.5703125" style="359" customWidth="1"/>
    <col min="5339" max="5354" width="7.7109375" style="359" customWidth="1"/>
    <col min="5355" max="5355" width="9.140625" style="359"/>
    <col min="5356" max="5365" width="5.42578125" style="359" bestFit="1" customWidth="1"/>
    <col min="5366" max="5367" width="5" style="359" customWidth="1"/>
    <col min="5368" max="5368" width="9.140625" style="359"/>
    <col min="5369" max="5370" width="4.42578125" style="359" bestFit="1" customWidth="1"/>
    <col min="5371" max="5373" width="4.85546875" style="359" bestFit="1" customWidth="1"/>
    <col min="5374" max="5374" width="4.42578125" style="359" bestFit="1" customWidth="1"/>
    <col min="5375" max="5375" width="4.85546875" style="359" bestFit="1" customWidth="1"/>
    <col min="5376" max="5378" width="4.42578125" style="359" bestFit="1" customWidth="1"/>
    <col min="5379" max="5380" width="5" style="359" customWidth="1"/>
    <col min="5381" max="5381" width="9.140625" style="359"/>
    <col min="5382" max="5392" width="3.140625" style="359" bestFit="1" customWidth="1"/>
    <col min="5393" max="5393" width="3.5703125" style="359" bestFit="1" customWidth="1"/>
    <col min="5394" max="5593" width="9.140625" style="359"/>
    <col min="5594" max="5594" width="47.5703125" style="359" customWidth="1"/>
    <col min="5595" max="5610" width="7.7109375" style="359" customWidth="1"/>
    <col min="5611" max="5611" width="9.140625" style="359"/>
    <col min="5612" max="5621" width="5.42578125" style="359" bestFit="1" customWidth="1"/>
    <col min="5622" max="5623" width="5" style="359" customWidth="1"/>
    <col min="5624" max="5624" width="9.140625" style="359"/>
    <col min="5625" max="5626" width="4.42578125" style="359" bestFit="1" customWidth="1"/>
    <col min="5627" max="5629" width="4.85546875" style="359" bestFit="1" customWidth="1"/>
    <col min="5630" max="5630" width="4.42578125" style="359" bestFit="1" customWidth="1"/>
    <col min="5631" max="5631" width="4.85546875" style="359" bestFit="1" customWidth="1"/>
    <col min="5632" max="5634" width="4.42578125" style="359" bestFit="1" customWidth="1"/>
    <col min="5635" max="5636" width="5" style="359" customWidth="1"/>
    <col min="5637" max="5637" width="9.140625" style="359"/>
    <col min="5638" max="5648" width="3.140625" style="359" bestFit="1" customWidth="1"/>
    <col min="5649" max="5649" width="3.5703125" style="359" bestFit="1" customWidth="1"/>
    <col min="5650" max="5849" width="9.140625" style="359"/>
    <col min="5850" max="5850" width="47.5703125" style="359" customWidth="1"/>
    <col min="5851" max="5866" width="7.7109375" style="359" customWidth="1"/>
    <col min="5867" max="5867" width="9.140625" style="359"/>
    <col min="5868" max="5877" width="5.42578125" style="359" bestFit="1" customWidth="1"/>
    <col min="5878" max="5879" width="5" style="359" customWidth="1"/>
    <col min="5880" max="5880" width="9.140625" style="359"/>
    <col min="5881" max="5882" width="4.42578125" style="359" bestFit="1" customWidth="1"/>
    <col min="5883" max="5885" width="4.85546875" style="359" bestFit="1" customWidth="1"/>
    <col min="5886" max="5886" width="4.42578125" style="359" bestFit="1" customWidth="1"/>
    <col min="5887" max="5887" width="4.85546875" style="359" bestFit="1" customWidth="1"/>
    <col min="5888" max="5890" width="4.42578125" style="359" bestFit="1" customWidth="1"/>
    <col min="5891" max="5892" width="5" style="359" customWidth="1"/>
    <col min="5893" max="5893" width="9.140625" style="359"/>
    <col min="5894" max="5904" width="3.140625" style="359" bestFit="1" customWidth="1"/>
    <col min="5905" max="5905" width="3.5703125" style="359" bestFit="1" customWidth="1"/>
    <col min="5906" max="6105" width="9.140625" style="359"/>
    <col min="6106" max="6106" width="47.5703125" style="359" customWidth="1"/>
    <col min="6107" max="6122" width="7.7109375" style="359" customWidth="1"/>
    <col min="6123" max="6123" width="9.140625" style="359"/>
    <col min="6124" max="6133" width="5.42578125" style="359" bestFit="1" customWidth="1"/>
    <col min="6134" max="6135" width="5" style="359" customWidth="1"/>
    <col min="6136" max="6136" width="9.140625" style="359"/>
    <col min="6137" max="6138" width="4.42578125" style="359" bestFit="1" customWidth="1"/>
    <col min="6139" max="6141" width="4.85546875" style="359" bestFit="1" customWidth="1"/>
    <col min="6142" max="6142" width="4.42578125" style="359" bestFit="1" customWidth="1"/>
    <col min="6143" max="6143" width="4.85546875" style="359" bestFit="1" customWidth="1"/>
    <col min="6144" max="6146" width="4.42578125" style="359" bestFit="1" customWidth="1"/>
    <col min="6147" max="6148" width="5" style="359" customWidth="1"/>
    <col min="6149" max="6149" width="9.140625" style="359"/>
    <col min="6150" max="6160" width="3.140625" style="359" bestFit="1" customWidth="1"/>
    <col min="6161" max="6161" width="3.5703125" style="359" bestFit="1" customWidth="1"/>
    <col min="6162" max="6361" width="9.140625" style="359"/>
    <col min="6362" max="6362" width="47.5703125" style="359" customWidth="1"/>
    <col min="6363" max="6378" width="7.7109375" style="359" customWidth="1"/>
    <col min="6379" max="6379" width="9.140625" style="359"/>
    <col min="6380" max="6389" width="5.42578125" style="359" bestFit="1" customWidth="1"/>
    <col min="6390" max="6391" width="5" style="359" customWidth="1"/>
    <col min="6392" max="6392" width="9.140625" style="359"/>
    <col min="6393" max="6394" width="4.42578125" style="359" bestFit="1" customWidth="1"/>
    <col min="6395" max="6397" width="4.85546875" style="359" bestFit="1" customWidth="1"/>
    <col min="6398" max="6398" width="4.42578125" style="359" bestFit="1" customWidth="1"/>
    <col min="6399" max="6399" width="4.85546875" style="359" bestFit="1" customWidth="1"/>
    <col min="6400" max="6402" width="4.42578125" style="359" bestFit="1" customWidth="1"/>
    <col min="6403" max="6404" width="5" style="359" customWidth="1"/>
    <col min="6405" max="6405" width="9.140625" style="359"/>
    <col min="6406" max="6416" width="3.140625" style="359" bestFit="1" customWidth="1"/>
    <col min="6417" max="6417" width="3.5703125" style="359" bestFit="1" customWidth="1"/>
    <col min="6418" max="6617" width="9.140625" style="359"/>
    <col min="6618" max="6618" width="47.5703125" style="359" customWidth="1"/>
    <col min="6619" max="6634" width="7.7109375" style="359" customWidth="1"/>
    <col min="6635" max="6635" width="9.140625" style="359"/>
    <col min="6636" max="6645" width="5.42578125" style="359" bestFit="1" customWidth="1"/>
    <col min="6646" max="6647" width="5" style="359" customWidth="1"/>
    <col min="6648" max="6648" width="9.140625" style="359"/>
    <col min="6649" max="6650" width="4.42578125" style="359" bestFit="1" customWidth="1"/>
    <col min="6651" max="6653" width="4.85546875" style="359" bestFit="1" customWidth="1"/>
    <col min="6654" max="6654" width="4.42578125" style="359" bestFit="1" customWidth="1"/>
    <col min="6655" max="6655" width="4.85546875" style="359" bestFit="1" customWidth="1"/>
    <col min="6656" max="6658" width="4.42578125" style="359" bestFit="1" customWidth="1"/>
    <col min="6659" max="6660" width="5" style="359" customWidth="1"/>
    <col min="6661" max="6661" width="9.140625" style="359"/>
    <col min="6662" max="6672" width="3.140625" style="359" bestFit="1" customWidth="1"/>
    <col min="6673" max="6673" width="3.5703125" style="359" bestFit="1" customWidth="1"/>
    <col min="6674" max="6873" width="9.140625" style="359"/>
    <col min="6874" max="6874" width="47.5703125" style="359" customWidth="1"/>
    <col min="6875" max="6890" width="7.7109375" style="359" customWidth="1"/>
    <col min="6891" max="6891" width="9.140625" style="359"/>
    <col min="6892" max="6901" width="5.42578125" style="359" bestFit="1" customWidth="1"/>
    <col min="6902" max="6903" width="5" style="359" customWidth="1"/>
    <col min="6904" max="6904" width="9.140625" style="359"/>
    <col min="6905" max="6906" width="4.42578125" style="359" bestFit="1" customWidth="1"/>
    <col min="6907" max="6909" width="4.85546875" style="359" bestFit="1" customWidth="1"/>
    <col min="6910" max="6910" width="4.42578125" style="359" bestFit="1" customWidth="1"/>
    <col min="6911" max="6911" width="4.85546875" style="359" bestFit="1" customWidth="1"/>
    <col min="6912" max="6914" width="4.42578125" style="359" bestFit="1" customWidth="1"/>
    <col min="6915" max="6916" width="5" style="359" customWidth="1"/>
    <col min="6917" max="6917" width="9.140625" style="359"/>
    <col min="6918" max="6928" width="3.140625" style="359" bestFit="1" customWidth="1"/>
    <col min="6929" max="6929" width="3.5703125" style="359" bestFit="1" customWidth="1"/>
    <col min="6930" max="7129" width="9.140625" style="359"/>
    <col min="7130" max="7130" width="47.5703125" style="359" customWidth="1"/>
    <col min="7131" max="7146" width="7.7109375" style="359" customWidth="1"/>
    <col min="7147" max="7147" width="9.140625" style="359"/>
    <col min="7148" max="7157" width="5.42578125" style="359" bestFit="1" customWidth="1"/>
    <col min="7158" max="7159" width="5" style="359" customWidth="1"/>
    <col min="7160" max="7160" width="9.140625" style="359"/>
    <col min="7161" max="7162" width="4.42578125" style="359" bestFit="1" customWidth="1"/>
    <col min="7163" max="7165" width="4.85546875" style="359" bestFit="1" customWidth="1"/>
    <col min="7166" max="7166" width="4.42578125" style="359" bestFit="1" customWidth="1"/>
    <col min="7167" max="7167" width="4.85546875" style="359" bestFit="1" customWidth="1"/>
    <col min="7168" max="7170" width="4.42578125" style="359" bestFit="1" customWidth="1"/>
    <col min="7171" max="7172" width="5" style="359" customWidth="1"/>
    <col min="7173" max="7173" width="9.140625" style="359"/>
    <col min="7174" max="7184" width="3.140625" style="359" bestFit="1" customWidth="1"/>
    <col min="7185" max="7185" width="3.5703125" style="359" bestFit="1" customWidth="1"/>
    <col min="7186" max="7385" width="9.140625" style="359"/>
    <col min="7386" max="7386" width="47.5703125" style="359" customWidth="1"/>
    <col min="7387" max="7402" width="7.7109375" style="359" customWidth="1"/>
    <col min="7403" max="7403" width="9.140625" style="359"/>
    <col min="7404" max="7413" width="5.42578125" style="359" bestFit="1" customWidth="1"/>
    <col min="7414" max="7415" width="5" style="359" customWidth="1"/>
    <col min="7416" max="7416" width="9.140625" style="359"/>
    <col min="7417" max="7418" width="4.42578125" style="359" bestFit="1" customWidth="1"/>
    <col min="7419" max="7421" width="4.85546875" style="359" bestFit="1" customWidth="1"/>
    <col min="7422" max="7422" width="4.42578125" style="359" bestFit="1" customWidth="1"/>
    <col min="7423" max="7423" width="4.85546875" style="359" bestFit="1" customWidth="1"/>
    <col min="7424" max="7426" width="4.42578125" style="359" bestFit="1" customWidth="1"/>
    <col min="7427" max="7428" width="5" style="359" customWidth="1"/>
    <col min="7429" max="7429" width="9.140625" style="359"/>
    <col min="7430" max="7440" width="3.140625" style="359" bestFit="1" customWidth="1"/>
    <col min="7441" max="7441" width="3.5703125" style="359" bestFit="1" customWidth="1"/>
    <col min="7442" max="7641" width="9.140625" style="359"/>
    <col min="7642" max="7642" width="47.5703125" style="359" customWidth="1"/>
    <col min="7643" max="7658" width="7.7109375" style="359" customWidth="1"/>
    <col min="7659" max="7659" width="9.140625" style="359"/>
    <col min="7660" max="7669" width="5.42578125" style="359" bestFit="1" customWidth="1"/>
    <col min="7670" max="7671" width="5" style="359" customWidth="1"/>
    <col min="7672" max="7672" width="9.140625" style="359"/>
    <col min="7673" max="7674" width="4.42578125" style="359" bestFit="1" customWidth="1"/>
    <col min="7675" max="7677" width="4.85546875" style="359" bestFit="1" customWidth="1"/>
    <col min="7678" max="7678" width="4.42578125" style="359" bestFit="1" customWidth="1"/>
    <col min="7679" max="7679" width="4.85546875" style="359" bestFit="1" customWidth="1"/>
    <col min="7680" max="7682" width="4.42578125" style="359" bestFit="1" customWidth="1"/>
    <col min="7683" max="7684" width="5" style="359" customWidth="1"/>
    <col min="7685" max="7685" width="9.140625" style="359"/>
    <col min="7686" max="7696" width="3.140625" style="359" bestFit="1" customWidth="1"/>
    <col min="7697" max="7697" width="3.5703125" style="359" bestFit="1" customWidth="1"/>
    <col min="7698" max="7897" width="9.140625" style="359"/>
    <col min="7898" max="7898" width="47.5703125" style="359" customWidth="1"/>
    <col min="7899" max="7914" width="7.7109375" style="359" customWidth="1"/>
    <col min="7915" max="7915" width="9.140625" style="359"/>
    <col min="7916" max="7925" width="5.42578125" style="359" bestFit="1" customWidth="1"/>
    <col min="7926" max="7927" width="5" style="359" customWidth="1"/>
    <col min="7928" max="7928" width="9.140625" style="359"/>
    <col min="7929" max="7930" width="4.42578125" style="359" bestFit="1" customWidth="1"/>
    <col min="7931" max="7933" width="4.85546875" style="359" bestFit="1" customWidth="1"/>
    <col min="7934" max="7934" width="4.42578125" style="359" bestFit="1" customWidth="1"/>
    <col min="7935" max="7935" width="4.85546875" style="359" bestFit="1" customWidth="1"/>
    <col min="7936" max="7938" width="4.42578125" style="359" bestFit="1" customWidth="1"/>
    <col min="7939" max="7940" width="5" style="359" customWidth="1"/>
    <col min="7941" max="7941" width="9.140625" style="359"/>
    <col min="7942" max="7952" width="3.140625" style="359" bestFit="1" customWidth="1"/>
    <col min="7953" max="7953" width="3.5703125" style="359" bestFit="1" customWidth="1"/>
    <col min="7954" max="8153" width="9.140625" style="359"/>
    <col min="8154" max="8154" width="47.5703125" style="359" customWidth="1"/>
    <col min="8155" max="8170" width="7.7109375" style="359" customWidth="1"/>
    <col min="8171" max="8171" width="9.140625" style="359"/>
    <col min="8172" max="8181" width="5.42578125" style="359" bestFit="1" customWidth="1"/>
    <col min="8182" max="8183" width="5" style="359" customWidth="1"/>
    <col min="8184" max="8184" width="9.140625" style="359"/>
    <col min="8185" max="8186" width="4.42578125" style="359" bestFit="1" customWidth="1"/>
    <col min="8187" max="8189" width="4.85546875" style="359" bestFit="1" customWidth="1"/>
    <col min="8190" max="8190" width="4.42578125" style="359" bestFit="1" customWidth="1"/>
    <col min="8191" max="8191" width="4.85546875" style="359" bestFit="1" customWidth="1"/>
    <col min="8192" max="8194" width="4.42578125" style="359" bestFit="1" customWidth="1"/>
    <col min="8195" max="8196" width="5" style="359" customWidth="1"/>
    <col min="8197" max="8197" width="9.140625" style="359"/>
    <col min="8198" max="8208" width="3.140625" style="359" bestFit="1" customWidth="1"/>
    <col min="8209" max="8209" width="3.5703125" style="359" bestFit="1" customWidth="1"/>
    <col min="8210" max="8409" width="9.140625" style="359"/>
    <col min="8410" max="8410" width="47.5703125" style="359" customWidth="1"/>
    <col min="8411" max="8426" width="7.7109375" style="359" customWidth="1"/>
    <col min="8427" max="8427" width="9.140625" style="359"/>
    <col min="8428" max="8437" width="5.42578125" style="359" bestFit="1" customWidth="1"/>
    <col min="8438" max="8439" width="5" style="359" customWidth="1"/>
    <col min="8440" max="8440" width="9.140625" style="359"/>
    <col min="8441" max="8442" width="4.42578125" style="359" bestFit="1" customWidth="1"/>
    <col min="8443" max="8445" width="4.85546875" style="359" bestFit="1" customWidth="1"/>
    <col min="8446" max="8446" width="4.42578125" style="359" bestFit="1" customWidth="1"/>
    <col min="8447" max="8447" width="4.85546875" style="359" bestFit="1" customWidth="1"/>
    <col min="8448" max="8450" width="4.42578125" style="359" bestFit="1" customWidth="1"/>
    <col min="8451" max="8452" width="5" style="359" customWidth="1"/>
    <col min="8453" max="8453" width="9.140625" style="359"/>
    <col min="8454" max="8464" width="3.140625" style="359" bestFit="1" customWidth="1"/>
    <col min="8465" max="8465" width="3.5703125" style="359" bestFit="1" customWidth="1"/>
    <col min="8466" max="8665" width="9.140625" style="359"/>
    <col min="8666" max="8666" width="47.5703125" style="359" customWidth="1"/>
    <col min="8667" max="8682" width="7.7109375" style="359" customWidth="1"/>
    <col min="8683" max="8683" width="9.140625" style="359"/>
    <col min="8684" max="8693" width="5.42578125" style="359" bestFit="1" customWidth="1"/>
    <col min="8694" max="8695" width="5" style="359" customWidth="1"/>
    <col min="8696" max="8696" width="9.140625" style="359"/>
    <col min="8697" max="8698" width="4.42578125" style="359" bestFit="1" customWidth="1"/>
    <col min="8699" max="8701" width="4.85546875" style="359" bestFit="1" customWidth="1"/>
    <col min="8702" max="8702" width="4.42578125" style="359" bestFit="1" customWidth="1"/>
    <col min="8703" max="8703" width="4.85546875" style="359" bestFit="1" customWidth="1"/>
    <col min="8704" max="8706" width="4.42578125" style="359" bestFit="1" customWidth="1"/>
    <col min="8707" max="8708" width="5" style="359" customWidth="1"/>
    <col min="8709" max="8709" width="9.140625" style="359"/>
    <col min="8710" max="8720" width="3.140625" style="359" bestFit="1" customWidth="1"/>
    <col min="8721" max="8721" width="3.5703125" style="359" bestFit="1" customWidth="1"/>
    <col min="8722" max="8921" width="9.140625" style="359"/>
    <col min="8922" max="8922" width="47.5703125" style="359" customWidth="1"/>
    <col min="8923" max="8938" width="7.7109375" style="359" customWidth="1"/>
    <col min="8939" max="8939" width="9.140625" style="359"/>
    <col min="8940" max="8949" width="5.42578125" style="359" bestFit="1" customWidth="1"/>
    <col min="8950" max="8951" width="5" style="359" customWidth="1"/>
    <col min="8952" max="8952" width="9.140625" style="359"/>
    <col min="8953" max="8954" width="4.42578125" style="359" bestFit="1" customWidth="1"/>
    <col min="8955" max="8957" width="4.85546875" style="359" bestFit="1" customWidth="1"/>
    <col min="8958" max="8958" width="4.42578125" style="359" bestFit="1" customWidth="1"/>
    <col min="8959" max="8959" width="4.85546875" style="359" bestFit="1" customWidth="1"/>
    <col min="8960" max="8962" width="4.42578125" style="359" bestFit="1" customWidth="1"/>
    <col min="8963" max="8964" width="5" style="359" customWidth="1"/>
    <col min="8965" max="8965" width="9.140625" style="359"/>
    <col min="8966" max="8976" width="3.140625" style="359" bestFit="1" customWidth="1"/>
    <col min="8977" max="8977" width="3.5703125" style="359" bestFit="1" customWidth="1"/>
    <col min="8978" max="9177" width="9.140625" style="359"/>
    <col min="9178" max="9178" width="47.5703125" style="359" customWidth="1"/>
    <col min="9179" max="9194" width="7.7109375" style="359" customWidth="1"/>
    <col min="9195" max="9195" width="9.140625" style="359"/>
    <col min="9196" max="9205" width="5.42578125" style="359" bestFit="1" customWidth="1"/>
    <col min="9206" max="9207" width="5" style="359" customWidth="1"/>
    <col min="9208" max="9208" width="9.140625" style="359"/>
    <col min="9209" max="9210" width="4.42578125" style="359" bestFit="1" customWidth="1"/>
    <col min="9211" max="9213" width="4.85546875" style="359" bestFit="1" customWidth="1"/>
    <col min="9214" max="9214" width="4.42578125" style="359" bestFit="1" customWidth="1"/>
    <col min="9215" max="9215" width="4.85546875" style="359" bestFit="1" customWidth="1"/>
    <col min="9216" max="9218" width="4.42578125" style="359" bestFit="1" customWidth="1"/>
    <col min="9219" max="9220" width="5" style="359" customWidth="1"/>
    <col min="9221" max="9221" width="9.140625" style="359"/>
    <col min="9222" max="9232" width="3.140625" style="359" bestFit="1" customWidth="1"/>
    <col min="9233" max="9233" width="3.5703125" style="359" bestFit="1" customWidth="1"/>
    <col min="9234" max="9433" width="9.140625" style="359"/>
    <col min="9434" max="9434" width="47.5703125" style="359" customWidth="1"/>
    <col min="9435" max="9450" width="7.7109375" style="359" customWidth="1"/>
    <col min="9451" max="9451" width="9.140625" style="359"/>
    <col min="9452" max="9461" width="5.42578125" style="359" bestFit="1" customWidth="1"/>
    <col min="9462" max="9463" width="5" style="359" customWidth="1"/>
    <col min="9464" max="9464" width="9.140625" style="359"/>
    <col min="9465" max="9466" width="4.42578125" style="359" bestFit="1" customWidth="1"/>
    <col min="9467" max="9469" width="4.85546875" style="359" bestFit="1" customWidth="1"/>
    <col min="9470" max="9470" width="4.42578125" style="359" bestFit="1" customWidth="1"/>
    <col min="9471" max="9471" width="4.85546875" style="359" bestFit="1" customWidth="1"/>
    <col min="9472" max="9474" width="4.42578125" style="359" bestFit="1" customWidth="1"/>
    <col min="9475" max="9476" width="5" style="359" customWidth="1"/>
    <col min="9477" max="9477" width="9.140625" style="359"/>
    <col min="9478" max="9488" width="3.140625" style="359" bestFit="1" customWidth="1"/>
    <col min="9489" max="9489" width="3.5703125" style="359" bestFit="1" customWidth="1"/>
    <col min="9490" max="9689" width="9.140625" style="359"/>
    <col min="9690" max="9690" width="47.5703125" style="359" customWidth="1"/>
    <col min="9691" max="9706" width="7.7109375" style="359" customWidth="1"/>
    <col min="9707" max="9707" width="9.140625" style="359"/>
    <col min="9708" max="9717" width="5.42578125" style="359" bestFit="1" customWidth="1"/>
    <col min="9718" max="9719" width="5" style="359" customWidth="1"/>
    <col min="9720" max="9720" width="9.140625" style="359"/>
    <col min="9721" max="9722" width="4.42578125" style="359" bestFit="1" customWidth="1"/>
    <col min="9723" max="9725" width="4.85546875" style="359" bestFit="1" customWidth="1"/>
    <col min="9726" max="9726" width="4.42578125" style="359" bestFit="1" customWidth="1"/>
    <col min="9727" max="9727" width="4.85546875" style="359" bestFit="1" customWidth="1"/>
    <col min="9728" max="9730" width="4.42578125" style="359" bestFit="1" customWidth="1"/>
    <col min="9731" max="9732" width="5" style="359" customWidth="1"/>
    <col min="9733" max="9733" width="9.140625" style="359"/>
    <col min="9734" max="9744" width="3.140625" style="359" bestFit="1" customWidth="1"/>
    <col min="9745" max="9745" width="3.5703125" style="359" bestFit="1" customWidth="1"/>
    <col min="9746" max="9945" width="9.140625" style="359"/>
    <col min="9946" max="9946" width="47.5703125" style="359" customWidth="1"/>
    <col min="9947" max="9962" width="7.7109375" style="359" customWidth="1"/>
    <col min="9963" max="9963" width="9.140625" style="359"/>
    <col min="9964" max="9973" width="5.42578125" style="359" bestFit="1" customWidth="1"/>
    <col min="9974" max="9975" width="5" style="359" customWidth="1"/>
    <col min="9976" max="9976" width="9.140625" style="359"/>
    <col min="9977" max="9978" width="4.42578125" style="359" bestFit="1" customWidth="1"/>
    <col min="9979" max="9981" width="4.85546875" style="359" bestFit="1" customWidth="1"/>
    <col min="9982" max="9982" width="4.42578125" style="359" bestFit="1" customWidth="1"/>
    <col min="9983" max="9983" width="4.85546875" style="359" bestFit="1" customWidth="1"/>
    <col min="9984" max="9986" width="4.42578125" style="359" bestFit="1" customWidth="1"/>
    <col min="9987" max="9988" width="5" style="359" customWidth="1"/>
    <col min="9989" max="9989" width="9.140625" style="359"/>
    <col min="9990" max="10000" width="3.140625" style="359" bestFit="1" customWidth="1"/>
    <col min="10001" max="10001" width="3.5703125" style="359" bestFit="1" customWidth="1"/>
    <col min="10002" max="10201" width="9.140625" style="359"/>
    <col min="10202" max="10202" width="47.5703125" style="359" customWidth="1"/>
    <col min="10203" max="10218" width="7.7109375" style="359" customWidth="1"/>
    <col min="10219" max="10219" width="9.140625" style="359"/>
    <col min="10220" max="10229" width="5.42578125" style="359" bestFit="1" customWidth="1"/>
    <col min="10230" max="10231" width="5" style="359" customWidth="1"/>
    <col min="10232" max="10232" width="9.140625" style="359"/>
    <col min="10233" max="10234" width="4.42578125" style="359" bestFit="1" customWidth="1"/>
    <col min="10235" max="10237" width="4.85546875" style="359" bestFit="1" customWidth="1"/>
    <col min="10238" max="10238" width="4.42578125" style="359" bestFit="1" customWidth="1"/>
    <col min="10239" max="10239" width="4.85546875" style="359" bestFit="1" customWidth="1"/>
    <col min="10240" max="10242" width="4.42578125" style="359" bestFit="1" customWidth="1"/>
    <col min="10243" max="10244" width="5" style="359" customWidth="1"/>
    <col min="10245" max="10245" width="9.140625" style="359"/>
    <col min="10246" max="10256" width="3.140625" style="359" bestFit="1" customWidth="1"/>
    <col min="10257" max="10257" width="3.5703125" style="359" bestFit="1" customWidth="1"/>
    <col min="10258" max="10457" width="9.140625" style="359"/>
    <col min="10458" max="10458" width="47.5703125" style="359" customWidth="1"/>
    <col min="10459" max="10474" width="7.7109375" style="359" customWidth="1"/>
    <col min="10475" max="10475" width="9.140625" style="359"/>
    <col min="10476" max="10485" width="5.42578125" style="359" bestFit="1" customWidth="1"/>
    <col min="10486" max="10487" width="5" style="359" customWidth="1"/>
    <col min="10488" max="10488" width="9.140625" style="359"/>
    <col min="10489" max="10490" width="4.42578125" style="359" bestFit="1" customWidth="1"/>
    <col min="10491" max="10493" width="4.85546875" style="359" bestFit="1" customWidth="1"/>
    <col min="10494" max="10494" width="4.42578125" style="359" bestFit="1" customWidth="1"/>
    <col min="10495" max="10495" width="4.85546875" style="359" bestFit="1" customWidth="1"/>
    <col min="10496" max="10498" width="4.42578125" style="359" bestFit="1" customWidth="1"/>
    <col min="10499" max="10500" width="5" style="359" customWidth="1"/>
    <col min="10501" max="10501" width="9.140625" style="359"/>
    <col min="10502" max="10512" width="3.140625" style="359" bestFit="1" customWidth="1"/>
    <col min="10513" max="10513" width="3.5703125" style="359" bestFit="1" customWidth="1"/>
    <col min="10514" max="10713" width="9.140625" style="359"/>
    <col min="10714" max="10714" width="47.5703125" style="359" customWidth="1"/>
    <col min="10715" max="10730" width="7.7109375" style="359" customWidth="1"/>
    <col min="10731" max="10731" width="9.140625" style="359"/>
    <col min="10732" max="10741" width="5.42578125" style="359" bestFit="1" customWidth="1"/>
    <col min="10742" max="10743" width="5" style="359" customWidth="1"/>
    <col min="10744" max="10744" width="9.140625" style="359"/>
    <col min="10745" max="10746" width="4.42578125" style="359" bestFit="1" customWidth="1"/>
    <col min="10747" max="10749" width="4.85546875" style="359" bestFit="1" customWidth="1"/>
    <col min="10750" max="10750" width="4.42578125" style="359" bestFit="1" customWidth="1"/>
    <col min="10751" max="10751" width="4.85546875" style="359" bestFit="1" customWidth="1"/>
    <col min="10752" max="10754" width="4.42578125" style="359" bestFit="1" customWidth="1"/>
    <col min="10755" max="10756" width="5" style="359" customWidth="1"/>
    <col min="10757" max="10757" width="9.140625" style="359"/>
    <col min="10758" max="10768" width="3.140625" style="359" bestFit="1" customWidth="1"/>
    <col min="10769" max="10769" width="3.5703125" style="359" bestFit="1" customWidth="1"/>
    <col min="10770" max="10969" width="9.140625" style="359"/>
    <col min="10970" max="10970" width="47.5703125" style="359" customWidth="1"/>
    <col min="10971" max="10986" width="7.7109375" style="359" customWidth="1"/>
    <col min="10987" max="10987" width="9.140625" style="359"/>
    <col min="10988" max="10997" width="5.42578125" style="359" bestFit="1" customWidth="1"/>
    <col min="10998" max="10999" width="5" style="359" customWidth="1"/>
    <col min="11000" max="11000" width="9.140625" style="359"/>
    <col min="11001" max="11002" width="4.42578125" style="359" bestFit="1" customWidth="1"/>
    <col min="11003" max="11005" width="4.85546875" style="359" bestFit="1" customWidth="1"/>
    <col min="11006" max="11006" width="4.42578125" style="359" bestFit="1" customWidth="1"/>
    <col min="11007" max="11007" width="4.85546875" style="359" bestFit="1" customWidth="1"/>
    <col min="11008" max="11010" width="4.42578125" style="359" bestFit="1" customWidth="1"/>
    <col min="11011" max="11012" width="5" style="359" customWidth="1"/>
    <col min="11013" max="11013" width="9.140625" style="359"/>
    <col min="11014" max="11024" width="3.140625" style="359" bestFit="1" customWidth="1"/>
    <col min="11025" max="11025" width="3.5703125" style="359" bestFit="1" customWidth="1"/>
    <col min="11026" max="11225" width="9.140625" style="359"/>
    <col min="11226" max="11226" width="47.5703125" style="359" customWidth="1"/>
    <col min="11227" max="11242" width="7.7109375" style="359" customWidth="1"/>
    <col min="11243" max="11243" width="9.140625" style="359"/>
    <col min="11244" max="11253" width="5.42578125" style="359" bestFit="1" customWidth="1"/>
    <col min="11254" max="11255" width="5" style="359" customWidth="1"/>
    <col min="11256" max="11256" width="9.140625" style="359"/>
    <col min="11257" max="11258" width="4.42578125" style="359" bestFit="1" customWidth="1"/>
    <col min="11259" max="11261" width="4.85546875" style="359" bestFit="1" customWidth="1"/>
    <col min="11262" max="11262" width="4.42578125" style="359" bestFit="1" customWidth="1"/>
    <col min="11263" max="11263" width="4.85546875" style="359" bestFit="1" customWidth="1"/>
    <col min="11264" max="11266" width="4.42578125" style="359" bestFit="1" customWidth="1"/>
    <col min="11267" max="11268" width="5" style="359" customWidth="1"/>
    <col min="11269" max="11269" width="9.140625" style="359"/>
    <col min="11270" max="11280" width="3.140625" style="359" bestFit="1" customWidth="1"/>
    <col min="11281" max="11281" width="3.5703125" style="359" bestFit="1" customWidth="1"/>
    <col min="11282" max="11481" width="9.140625" style="359"/>
    <col min="11482" max="11482" width="47.5703125" style="359" customWidth="1"/>
    <col min="11483" max="11498" width="7.7109375" style="359" customWidth="1"/>
    <col min="11499" max="11499" width="9.140625" style="359"/>
    <col min="11500" max="11509" width="5.42578125" style="359" bestFit="1" customWidth="1"/>
    <col min="11510" max="11511" width="5" style="359" customWidth="1"/>
    <col min="11512" max="11512" width="9.140625" style="359"/>
    <col min="11513" max="11514" width="4.42578125" style="359" bestFit="1" customWidth="1"/>
    <col min="11515" max="11517" width="4.85546875" style="359" bestFit="1" customWidth="1"/>
    <col min="11518" max="11518" width="4.42578125" style="359" bestFit="1" customWidth="1"/>
    <col min="11519" max="11519" width="4.85546875" style="359" bestFit="1" customWidth="1"/>
    <col min="11520" max="11522" width="4.42578125" style="359" bestFit="1" customWidth="1"/>
    <col min="11523" max="11524" width="5" style="359" customWidth="1"/>
    <col min="11525" max="11525" width="9.140625" style="359"/>
    <col min="11526" max="11536" width="3.140625" style="359" bestFit="1" customWidth="1"/>
    <col min="11537" max="11537" width="3.5703125" style="359" bestFit="1" customWidth="1"/>
    <col min="11538" max="11737" width="9.140625" style="359"/>
    <col min="11738" max="11738" width="47.5703125" style="359" customWidth="1"/>
    <col min="11739" max="11754" width="7.7109375" style="359" customWidth="1"/>
    <col min="11755" max="11755" width="9.140625" style="359"/>
    <col min="11756" max="11765" width="5.42578125" style="359" bestFit="1" customWidth="1"/>
    <col min="11766" max="11767" width="5" style="359" customWidth="1"/>
    <col min="11768" max="11768" width="9.140625" style="359"/>
    <col min="11769" max="11770" width="4.42578125" style="359" bestFit="1" customWidth="1"/>
    <col min="11771" max="11773" width="4.85546875" style="359" bestFit="1" customWidth="1"/>
    <col min="11774" max="11774" width="4.42578125" style="359" bestFit="1" customWidth="1"/>
    <col min="11775" max="11775" width="4.85546875" style="359" bestFit="1" customWidth="1"/>
    <col min="11776" max="11778" width="4.42578125" style="359" bestFit="1" customWidth="1"/>
    <col min="11779" max="11780" width="5" style="359" customWidth="1"/>
    <col min="11781" max="11781" width="9.140625" style="359"/>
    <col min="11782" max="11792" width="3.140625" style="359" bestFit="1" customWidth="1"/>
    <col min="11793" max="11793" width="3.5703125" style="359" bestFit="1" customWidth="1"/>
    <col min="11794" max="11993" width="9.140625" style="359"/>
    <col min="11994" max="11994" width="47.5703125" style="359" customWidth="1"/>
    <col min="11995" max="12010" width="7.7109375" style="359" customWidth="1"/>
    <col min="12011" max="12011" width="9.140625" style="359"/>
    <col min="12012" max="12021" width="5.42578125" style="359" bestFit="1" customWidth="1"/>
    <col min="12022" max="12023" width="5" style="359" customWidth="1"/>
    <col min="12024" max="12024" width="9.140625" style="359"/>
    <col min="12025" max="12026" width="4.42578125" style="359" bestFit="1" customWidth="1"/>
    <col min="12027" max="12029" width="4.85546875" style="359" bestFit="1" customWidth="1"/>
    <col min="12030" max="12030" width="4.42578125" style="359" bestFit="1" customWidth="1"/>
    <col min="12031" max="12031" width="4.85546875" style="359" bestFit="1" customWidth="1"/>
    <col min="12032" max="12034" width="4.42578125" style="359" bestFit="1" customWidth="1"/>
    <col min="12035" max="12036" width="5" style="359" customWidth="1"/>
    <col min="12037" max="12037" width="9.140625" style="359"/>
    <col min="12038" max="12048" width="3.140625" style="359" bestFit="1" customWidth="1"/>
    <col min="12049" max="12049" width="3.5703125" style="359" bestFit="1" customWidth="1"/>
    <col min="12050" max="12249" width="9.140625" style="359"/>
    <col min="12250" max="12250" width="47.5703125" style="359" customWidth="1"/>
    <col min="12251" max="12266" width="7.7109375" style="359" customWidth="1"/>
    <col min="12267" max="12267" width="9.140625" style="359"/>
    <col min="12268" max="12277" width="5.42578125" style="359" bestFit="1" customWidth="1"/>
    <col min="12278" max="12279" width="5" style="359" customWidth="1"/>
    <col min="12280" max="12280" width="9.140625" style="359"/>
    <col min="12281" max="12282" width="4.42578125" style="359" bestFit="1" customWidth="1"/>
    <col min="12283" max="12285" width="4.85546875" style="359" bestFit="1" customWidth="1"/>
    <col min="12286" max="12286" width="4.42578125" style="359" bestFit="1" customWidth="1"/>
    <col min="12287" max="12287" width="4.85546875" style="359" bestFit="1" customWidth="1"/>
    <col min="12288" max="12290" width="4.42578125" style="359" bestFit="1" customWidth="1"/>
    <col min="12291" max="12292" width="5" style="359" customWidth="1"/>
    <col min="12293" max="12293" width="9.140625" style="359"/>
    <col min="12294" max="12304" width="3.140625" style="359" bestFit="1" customWidth="1"/>
    <col min="12305" max="12305" width="3.5703125" style="359" bestFit="1" customWidth="1"/>
    <col min="12306" max="12505" width="9.140625" style="359"/>
    <col min="12506" max="12506" width="47.5703125" style="359" customWidth="1"/>
    <col min="12507" max="12522" width="7.7109375" style="359" customWidth="1"/>
    <col min="12523" max="12523" width="9.140625" style="359"/>
    <col min="12524" max="12533" width="5.42578125" style="359" bestFit="1" customWidth="1"/>
    <col min="12534" max="12535" width="5" style="359" customWidth="1"/>
    <col min="12536" max="12536" width="9.140625" style="359"/>
    <col min="12537" max="12538" width="4.42578125" style="359" bestFit="1" customWidth="1"/>
    <col min="12539" max="12541" width="4.85546875" style="359" bestFit="1" customWidth="1"/>
    <col min="12542" max="12542" width="4.42578125" style="359" bestFit="1" customWidth="1"/>
    <col min="12543" max="12543" width="4.85546875" style="359" bestFit="1" customWidth="1"/>
    <col min="12544" max="12546" width="4.42578125" style="359" bestFit="1" customWidth="1"/>
    <col min="12547" max="12548" width="5" style="359" customWidth="1"/>
    <col min="12549" max="12549" width="9.140625" style="359"/>
    <col min="12550" max="12560" width="3.140625" style="359" bestFit="1" customWidth="1"/>
    <col min="12561" max="12561" width="3.5703125" style="359" bestFit="1" customWidth="1"/>
    <col min="12562" max="12761" width="9.140625" style="359"/>
    <col min="12762" max="12762" width="47.5703125" style="359" customWidth="1"/>
    <col min="12763" max="12778" width="7.7109375" style="359" customWidth="1"/>
    <col min="12779" max="12779" width="9.140625" style="359"/>
    <col min="12780" max="12789" width="5.42578125" style="359" bestFit="1" customWidth="1"/>
    <col min="12790" max="12791" width="5" style="359" customWidth="1"/>
    <col min="12792" max="12792" width="9.140625" style="359"/>
    <col min="12793" max="12794" width="4.42578125" style="359" bestFit="1" customWidth="1"/>
    <col min="12795" max="12797" width="4.85546875" style="359" bestFit="1" customWidth="1"/>
    <col min="12798" max="12798" width="4.42578125" style="359" bestFit="1" customWidth="1"/>
    <col min="12799" max="12799" width="4.85546875" style="359" bestFit="1" customWidth="1"/>
    <col min="12800" max="12802" width="4.42578125" style="359" bestFit="1" customWidth="1"/>
    <col min="12803" max="12804" width="5" style="359" customWidth="1"/>
    <col min="12805" max="12805" width="9.140625" style="359"/>
    <col min="12806" max="12816" width="3.140625" style="359" bestFit="1" customWidth="1"/>
    <col min="12817" max="12817" width="3.5703125" style="359" bestFit="1" customWidth="1"/>
    <col min="12818" max="13017" width="9.140625" style="359"/>
    <col min="13018" max="13018" width="47.5703125" style="359" customWidth="1"/>
    <col min="13019" max="13034" width="7.7109375" style="359" customWidth="1"/>
    <col min="13035" max="13035" width="9.140625" style="359"/>
    <col min="13036" max="13045" width="5.42578125" style="359" bestFit="1" customWidth="1"/>
    <col min="13046" max="13047" width="5" style="359" customWidth="1"/>
    <col min="13048" max="13048" width="9.140625" style="359"/>
    <col min="13049" max="13050" width="4.42578125" style="359" bestFit="1" customWidth="1"/>
    <col min="13051" max="13053" width="4.85546875" style="359" bestFit="1" customWidth="1"/>
    <col min="13054" max="13054" width="4.42578125" style="359" bestFit="1" customWidth="1"/>
    <col min="13055" max="13055" width="4.85546875" style="359" bestFit="1" customWidth="1"/>
    <col min="13056" max="13058" width="4.42578125" style="359" bestFit="1" customWidth="1"/>
    <col min="13059" max="13060" width="5" style="359" customWidth="1"/>
    <col min="13061" max="13061" width="9.140625" style="359"/>
    <col min="13062" max="13072" width="3.140625" style="359" bestFit="1" customWidth="1"/>
    <col min="13073" max="13073" width="3.5703125" style="359" bestFit="1" customWidth="1"/>
    <col min="13074" max="13273" width="9.140625" style="359"/>
    <col min="13274" max="13274" width="47.5703125" style="359" customWidth="1"/>
    <col min="13275" max="13290" width="7.7109375" style="359" customWidth="1"/>
    <col min="13291" max="13291" width="9.140625" style="359"/>
    <col min="13292" max="13301" width="5.42578125" style="359" bestFit="1" customWidth="1"/>
    <col min="13302" max="13303" width="5" style="359" customWidth="1"/>
    <col min="13304" max="13304" width="9.140625" style="359"/>
    <col min="13305" max="13306" width="4.42578125" style="359" bestFit="1" customWidth="1"/>
    <col min="13307" max="13309" width="4.85546875" style="359" bestFit="1" customWidth="1"/>
    <col min="13310" max="13310" width="4.42578125" style="359" bestFit="1" customWidth="1"/>
    <col min="13311" max="13311" width="4.85546875" style="359" bestFit="1" customWidth="1"/>
    <col min="13312" max="13314" width="4.42578125" style="359" bestFit="1" customWidth="1"/>
    <col min="13315" max="13316" width="5" style="359" customWidth="1"/>
    <col min="13317" max="13317" width="9.140625" style="359"/>
    <col min="13318" max="13328" width="3.140625" style="359" bestFit="1" customWidth="1"/>
    <col min="13329" max="13329" width="3.5703125" style="359" bestFit="1" customWidth="1"/>
    <col min="13330" max="13529" width="9.140625" style="359"/>
    <col min="13530" max="13530" width="47.5703125" style="359" customWidth="1"/>
    <col min="13531" max="13546" width="7.7109375" style="359" customWidth="1"/>
    <col min="13547" max="13547" width="9.140625" style="359"/>
    <col min="13548" max="13557" width="5.42578125" style="359" bestFit="1" customWidth="1"/>
    <col min="13558" max="13559" width="5" style="359" customWidth="1"/>
    <col min="13560" max="13560" width="9.140625" style="359"/>
    <col min="13561" max="13562" width="4.42578125" style="359" bestFit="1" customWidth="1"/>
    <col min="13563" max="13565" width="4.85546875" style="359" bestFit="1" customWidth="1"/>
    <col min="13566" max="13566" width="4.42578125" style="359" bestFit="1" customWidth="1"/>
    <col min="13567" max="13567" width="4.85546875" style="359" bestFit="1" customWidth="1"/>
    <col min="13568" max="13570" width="4.42578125" style="359" bestFit="1" customWidth="1"/>
    <col min="13571" max="13572" width="5" style="359" customWidth="1"/>
    <col min="13573" max="13573" width="9.140625" style="359"/>
    <col min="13574" max="13584" width="3.140625" style="359" bestFit="1" customWidth="1"/>
    <col min="13585" max="13585" width="3.5703125" style="359" bestFit="1" customWidth="1"/>
    <col min="13586" max="13785" width="9.140625" style="359"/>
    <col min="13786" max="13786" width="47.5703125" style="359" customWidth="1"/>
    <col min="13787" max="13802" width="7.7109375" style="359" customWidth="1"/>
    <col min="13803" max="13803" width="9.140625" style="359"/>
    <col min="13804" max="13813" width="5.42578125" style="359" bestFit="1" customWidth="1"/>
    <col min="13814" max="13815" width="5" style="359" customWidth="1"/>
    <col min="13816" max="13816" width="9.140625" style="359"/>
    <col min="13817" max="13818" width="4.42578125" style="359" bestFit="1" customWidth="1"/>
    <col min="13819" max="13821" width="4.85546875" style="359" bestFit="1" customWidth="1"/>
    <col min="13822" max="13822" width="4.42578125" style="359" bestFit="1" customWidth="1"/>
    <col min="13823" max="13823" width="4.85546875" style="359" bestFit="1" customWidth="1"/>
    <col min="13824" max="13826" width="4.42578125" style="359" bestFit="1" customWidth="1"/>
    <col min="13827" max="13828" width="5" style="359" customWidth="1"/>
    <col min="13829" max="13829" width="9.140625" style="359"/>
    <col min="13830" max="13840" width="3.140625" style="359" bestFit="1" customWidth="1"/>
    <col min="13841" max="13841" width="3.5703125" style="359" bestFit="1" customWidth="1"/>
    <col min="13842" max="14041" width="9.140625" style="359"/>
    <col min="14042" max="14042" width="47.5703125" style="359" customWidth="1"/>
    <col min="14043" max="14058" width="7.7109375" style="359" customWidth="1"/>
    <col min="14059" max="14059" width="9.140625" style="359"/>
    <col min="14060" max="14069" width="5.42578125" style="359" bestFit="1" customWidth="1"/>
    <col min="14070" max="14071" width="5" style="359" customWidth="1"/>
    <col min="14072" max="14072" width="9.140625" style="359"/>
    <col min="14073" max="14074" width="4.42578125" style="359" bestFit="1" customWidth="1"/>
    <col min="14075" max="14077" width="4.85546875" style="359" bestFit="1" customWidth="1"/>
    <col min="14078" max="14078" width="4.42578125" style="359" bestFit="1" customWidth="1"/>
    <col min="14079" max="14079" width="4.85546875" style="359" bestFit="1" customWidth="1"/>
    <col min="14080" max="14082" width="4.42578125" style="359" bestFit="1" customWidth="1"/>
    <col min="14083" max="14084" width="5" style="359" customWidth="1"/>
    <col min="14085" max="14085" width="9.140625" style="359"/>
    <col min="14086" max="14096" width="3.140625" style="359" bestFit="1" customWidth="1"/>
    <col min="14097" max="14097" width="3.5703125" style="359" bestFit="1" customWidth="1"/>
    <col min="14098" max="14297" width="9.140625" style="359"/>
    <col min="14298" max="14298" width="47.5703125" style="359" customWidth="1"/>
    <col min="14299" max="14314" width="7.7109375" style="359" customWidth="1"/>
    <col min="14315" max="14315" width="9.140625" style="359"/>
    <col min="14316" max="14325" width="5.42578125" style="359" bestFit="1" customWidth="1"/>
    <col min="14326" max="14327" width="5" style="359" customWidth="1"/>
    <col min="14328" max="14328" width="9.140625" style="359"/>
    <col min="14329" max="14330" width="4.42578125" style="359" bestFit="1" customWidth="1"/>
    <col min="14331" max="14333" width="4.85546875" style="359" bestFit="1" customWidth="1"/>
    <col min="14334" max="14334" width="4.42578125" style="359" bestFit="1" customWidth="1"/>
    <col min="14335" max="14335" width="4.85546875" style="359" bestFit="1" customWidth="1"/>
    <col min="14336" max="14338" width="4.42578125" style="359" bestFit="1" customWidth="1"/>
    <col min="14339" max="14340" width="5" style="359" customWidth="1"/>
    <col min="14341" max="14341" width="9.140625" style="359"/>
    <col min="14342" max="14352" width="3.140625" style="359" bestFit="1" customWidth="1"/>
    <col min="14353" max="14353" width="3.5703125" style="359" bestFit="1" customWidth="1"/>
    <col min="14354" max="14553" width="9.140625" style="359"/>
    <col min="14554" max="14554" width="47.5703125" style="359" customWidth="1"/>
    <col min="14555" max="14570" width="7.7109375" style="359" customWidth="1"/>
    <col min="14571" max="14571" width="9.140625" style="359"/>
    <col min="14572" max="14581" width="5.42578125" style="359" bestFit="1" customWidth="1"/>
    <col min="14582" max="14583" width="5" style="359" customWidth="1"/>
    <col min="14584" max="14584" width="9.140625" style="359"/>
    <col min="14585" max="14586" width="4.42578125" style="359" bestFit="1" customWidth="1"/>
    <col min="14587" max="14589" width="4.85546875" style="359" bestFit="1" customWidth="1"/>
    <col min="14590" max="14590" width="4.42578125" style="359" bestFit="1" customWidth="1"/>
    <col min="14591" max="14591" width="4.85546875" style="359" bestFit="1" customWidth="1"/>
    <col min="14592" max="14594" width="4.42578125" style="359" bestFit="1" customWidth="1"/>
    <col min="14595" max="14596" width="5" style="359" customWidth="1"/>
    <col min="14597" max="14597" width="9.140625" style="359"/>
    <col min="14598" max="14608" width="3.140625" style="359" bestFit="1" customWidth="1"/>
    <col min="14609" max="14609" width="3.5703125" style="359" bestFit="1" customWidth="1"/>
    <col min="14610" max="14809" width="9.140625" style="359"/>
    <col min="14810" max="14810" width="47.5703125" style="359" customWidth="1"/>
    <col min="14811" max="14826" width="7.7109375" style="359" customWidth="1"/>
    <col min="14827" max="14827" width="9.140625" style="359"/>
    <col min="14828" max="14837" width="5.42578125" style="359" bestFit="1" customWidth="1"/>
    <col min="14838" max="14839" width="5" style="359" customWidth="1"/>
    <col min="14840" max="14840" width="9.140625" style="359"/>
    <col min="14841" max="14842" width="4.42578125" style="359" bestFit="1" customWidth="1"/>
    <col min="14843" max="14845" width="4.85546875" style="359" bestFit="1" customWidth="1"/>
    <col min="14846" max="14846" width="4.42578125" style="359" bestFit="1" customWidth="1"/>
    <col min="14847" max="14847" width="4.85546875" style="359" bestFit="1" customWidth="1"/>
    <col min="14848" max="14850" width="4.42578125" style="359" bestFit="1" customWidth="1"/>
    <col min="14851" max="14852" width="5" style="359" customWidth="1"/>
    <col min="14853" max="14853" width="9.140625" style="359"/>
    <col min="14854" max="14864" width="3.140625" style="359" bestFit="1" customWidth="1"/>
    <col min="14865" max="14865" width="3.5703125" style="359" bestFit="1" customWidth="1"/>
    <col min="14866" max="15065" width="9.140625" style="359"/>
    <col min="15066" max="15066" width="47.5703125" style="359" customWidth="1"/>
    <col min="15067" max="15082" width="7.7109375" style="359" customWidth="1"/>
    <col min="15083" max="15083" width="9.140625" style="359"/>
    <col min="15084" max="15093" width="5.42578125" style="359" bestFit="1" customWidth="1"/>
    <col min="15094" max="15095" width="5" style="359" customWidth="1"/>
    <col min="15096" max="15096" width="9.140625" style="359"/>
    <col min="15097" max="15098" width="4.42578125" style="359" bestFit="1" customWidth="1"/>
    <col min="15099" max="15101" width="4.85546875" style="359" bestFit="1" customWidth="1"/>
    <col min="15102" max="15102" width="4.42578125" style="359" bestFit="1" customWidth="1"/>
    <col min="15103" max="15103" width="4.85546875" style="359" bestFit="1" customWidth="1"/>
    <col min="15104" max="15106" width="4.42578125" style="359" bestFit="1" customWidth="1"/>
    <col min="15107" max="15108" width="5" style="359" customWidth="1"/>
    <col min="15109" max="15109" width="9.140625" style="359"/>
    <col min="15110" max="15120" width="3.140625" style="359" bestFit="1" customWidth="1"/>
    <col min="15121" max="15121" width="3.5703125" style="359" bestFit="1" customWidth="1"/>
    <col min="15122" max="15321" width="9.140625" style="359"/>
    <col min="15322" max="15322" width="47.5703125" style="359" customWidth="1"/>
    <col min="15323" max="15338" width="7.7109375" style="359" customWidth="1"/>
    <col min="15339" max="15339" width="9.140625" style="359"/>
    <col min="15340" max="15349" width="5.42578125" style="359" bestFit="1" customWidth="1"/>
    <col min="15350" max="15351" width="5" style="359" customWidth="1"/>
    <col min="15352" max="15352" width="9.140625" style="359"/>
    <col min="15353" max="15354" width="4.42578125" style="359" bestFit="1" customWidth="1"/>
    <col min="15355" max="15357" width="4.85546875" style="359" bestFit="1" customWidth="1"/>
    <col min="15358" max="15358" width="4.42578125" style="359" bestFit="1" customWidth="1"/>
    <col min="15359" max="15359" width="4.85546875" style="359" bestFit="1" customWidth="1"/>
    <col min="15360" max="15362" width="4.42578125" style="359" bestFit="1" customWidth="1"/>
    <col min="15363" max="15364" width="5" style="359" customWidth="1"/>
    <col min="15365" max="15365" width="9.140625" style="359"/>
    <col min="15366" max="15376" width="3.140625" style="359" bestFit="1" customWidth="1"/>
    <col min="15377" max="15377" width="3.5703125" style="359" bestFit="1" customWidth="1"/>
    <col min="15378" max="15577" width="9.140625" style="359"/>
    <col min="15578" max="15578" width="47.5703125" style="359" customWidth="1"/>
    <col min="15579" max="15594" width="7.7109375" style="359" customWidth="1"/>
    <col min="15595" max="15595" width="9.140625" style="359"/>
    <col min="15596" max="15605" width="5.42578125" style="359" bestFit="1" customWidth="1"/>
    <col min="15606" max="15607" width="5" style="359" customWidth="1"/>
    <col min="15608" max="15608" width="9.140625" style="359"/>
    <col min="15609" max="15610" width="4.42578125" style="359" bestFit="1" customWidth="1"/>
    <col min="15611" max="15613" width="4.85546875" style="359" bestFit="1" customWidth="1"/>
    <col min="15614" max="15614" width="4.42578125" style="359" bestFit="1" customWidth="1"/>
    <col min="15615" max="15615" width="4.85546875" style="359" bestFit="1" customWidth="1"/>
    <col min="15616" max="15618" width="4.42578125" style="359" bestFit="1" customWidth="1"/>
    <col min="15619" max="15620" width="5" style="359" customWidth="1"/>
    <col min="15621" max="15621" width="9.140625" style="359"/>
    <col min="15622" max="15632" width="3.140625" style="359" bestFit="1" customWidth="1"/>
    <col min="15633" max="15633" width="3.5703125" style="359" bestFit="1" customWidth="1"/>
    <col min="15634" max="15833" width="9.140625" style="359"/>
    <col min="15834" max="15834" width="47.5703125" style="359" customWidth="1"/>
    <col min="15835" max="15850" width="7.7109375" style="359" customWidth="1"/>
    <col min="15851" max="15851" width="9.140625" style="359"/>
    <col min="15852" max="15861" width="5.42578125" style="359" bestFit="1" customWidth="1"/>
    <col min="15862" max="15863" width="5" style="359" customWidth="1"/>
    <col min="15864" max="15864" width="9.140625" style="359"/>
    <col min="15865" max="15866" width="4.42578125" style="359" bestFit="1" customWidth="1"/>
    <col min="15867" max="15869" width="4.85546875" style="359" bestFit="1" customWidth="1"/>
    <col min="15870" max="15870" width="4.42578125" style="359" bestFit="1" customWidth="1"/>
    <col min="15871" max="15871" width="4.85546875" style="359" bestFit="1" customWidth="1"/>
    <col min="15872" max="15874" width="4.42578125" style="359" bestFit="1" customWidth="1"/>
    <col min="15875" max="15876" width="5" style="359" customWidth="1"/>
    <col min="15877" max="15877" width="9.140625" style="359"/>
    <col min="15878" max="15888" width="3.140625" style="359" bestFit="1" customWidth="1"/>
    <col min="15889" max="15889" width="3.5703125" style="359" bestFit="1" customWidth="1"/>
    <col min="15890" max="16089" width="9.140625" style="359"/>
    <col min="16090" max="16090" width="47.5703125" style="359" customWidth="1"/>
    <col min="16091" max="16106" width="7.7109375" style="359" customWidth="1"/>
    <col min="16107" max="16107" width="9.140625" style="359"/>
    <col min="16108" max="16117" width="5.42578125" style="359" bestFit="1" customWidth="1"/>
    <col min="16118" max="16119" width="5" style="359" customWidth="1"/>
    <col min="16120" max="16120" width="9.140625" style="359"/>
    <col min="16121" max="16122" width="4.42578125" style="359" bestFit="1" customWidth="1"/>
    <col min="16123" max="16125" width="4.85546875" style="359" bestFit="1" customWidth="1"/>
    <col min="16126" max="16126" width="4.42578125" style="359" bestFit="1" customWidth="1"/>
    <col min="16127" max="16127" width="4.85546875" style="359" bestFit="1" customWidth="1"/>
    <col min="16128" max="16130" width="4.42578125" style="359" bestFit="1" customWidth="1"/>
    <col min="16131" max="16132" width="5" style="359" customWidth="1"/>
    <col min="16133" max="16133" width="9.140625" style="359"/>
    <col min="16134" max="16144" width="3.140625" style="359" bestFit="1" customWidth="1"/>
    <col min="16145" max="16145" width="3.5703125" style="359" bestFit="1" customWidth="1"/>
    <col min="16146" max="16384" width="9.140625" style="359"/>
  </cols>
  <sheetData>
    <row r="1" spans="1:18" ht="21.75" customHeight="1" x14ac:dyDescent="0.2">
      <c r="A1" s="1077" t="s">
        <v>551</v>
      </c>
    </row>
    <row r="2" spans="1:18" ht="18" customHeight="1" x14ac:dyDescent="0.25">
      <c r="A2" s="34" t="s">
        <v>430</v>
      </c>
      <c r="C2" s="856"/>
    </row>
    <row r="3" spans="1:18" ht="12.75" customHeight="1" x14ac:dyDescent="0.2">
      <c r="G3" s="857"/>
      <c r="J3" s="858"/>
      <c r="P3" s="859"/>
      <c r="Q3" s="860" t="s">
        <v>106</v>
      </c>
    </row>
    <row r="4" spans="1:18" s="542" customFormat="1" ht="14.25" customHeight="1" x14ac:dyDescent="0.2">
      <c r="A4" s="540"/>
      <c r="B4" s="861">
        <v>2006</v>
      </c>
      <c r="C4" s="838">
        <v>2007</v>
      </c>
      <c r="D4" s="838">
        <v>2008</v>
      </c>
      <c r="E4" s="838">
        <v>2009</v>
      </c>
      <c r="F4" s="838">
        <v>2010</v>
      </c>
      <c r="G4" s="838">
        <v>2011</v>
      </c>
      <c r="H4" s="838">
        <v>2012</v>
      </c>
      <c r="I4" s="838">
        <v>2013</v>
      </c>
      <c r="J4" s="838">
        <v>2014</v>
      </c>
      <c r="K4" s="98">
        <v>2015</v>
      </c>
      <c r="L4" s="98">
        <v>2016</v>
      </c>
      <c r="M4" s="98">
        <v>2017</v>
      </c>
      <c r="N4" s="98">
        <v>2018</v>
      </c>
      <c r="O4" s="98">
        <v>2019</v>
      </c>
      <c r="P4" s="98" t="s">
        <v>142</v>
      </c>
      <c r="Q4" s="374" t="s">
        <v>151</v>
      </c>
      <c r="R4" s="362"/>
    </row>
    <row r="5" spans="1:18" s="542" customFormat="1" ht="12" customHeight="1" x14ac:dyDescent="0.2">
      <c r="A5" s="543" t="s">
        <v>216</v>
      </c>
      <c r="B5" s="545"/>
      <c r="C5" s="545"/>
      <c r="D5" s="545"/>
      <c r="E5" s="545"/>
      <c r="F5" s="545"/>
      <c r="G5" s="545"/>
      <c r="H5" s="546"/>
      <c r="I5" s="546"/>
      <c r="J5" s="546"/>
      <c r="K5" s="546"/>
      <c r="L5" s="546"/>
      <c r="M5" s="546"/>
      <c r="N5" s="546"/>
      <c r="O5" s="545"/>
      <c r="P5" s="545"/>
      <c r="Q5" s="547"/>
      <c r="R5" s="545"/>
    </row>
    <row r="6" spans="1:18" s="542" customFormat="1" ht="12.75" customHeight="1" x14ac:dyDescent="0.2">
      <c r="A6" s="548" t="s">
        <v>217</v>
      </c>
      <c r="B6" s="549">
        <v>27501</v>
      </c>
      <c r="C6" s="549">
        <v>32188.729874776382</v>
      </c>
      <c r="D6" s="549">
        <v>36485.902270785984</v>
      </c>
      <c r="E6" s="549">
        <v>39291.720865960575</v>
      </c>
      <c r="F6" s="549">
        <v>42036.174769981917</v>
      </c>
      <c r="G6" s="549">
        <v>41154.110164891179</v>
      </c>
      <c r="H6" s="549">
        <v>40697.306905336649</v>
      </c>
      <c r="I6" s="549">
        <v>36570.969627737984</v>
      </c>
      <c r="J6" s="549">
        <v>33828.146905657639</v>
      </c>
      <c r="K6" s="549">
        <v>32475.021029431333</v>
      </c>
      <c r="L6" s="549">
        <v>32962.146344872803</v>
      </c>
      <c r="M6" s="549">
        <v>35215.296208504908</v>
      </c>
      <c r="N6" s="549">
        <v>38850.242318131641</v>
      </c>
      <c r="O6" s="549">
        <v>42162.663593599238</v>
      </c>
      <c r="P6" s="549">
        <v>31675.686345905408</v>
      </c>
      <c r="Q6" s="550">
        <v>36936.859665084405</v>
      </c>
      <c r="R6" s="862"/>
    </row>
    <row r="7" spans="1:18" s="542" customFormat="1" ht="12.75" customHeight="1" x14ac:dyDescent="0.2">
      <c r="A7" s="551" t="s">
        <v>218</v>
      </c>
      <c r="B7" s="552">
        <v>9768</v>
      </c>
      <c r="C7" s="552">
        <v>10432.021466905187</v>
      </c>
      <c r="D7" s="552">
        <v>12313.65533691115</v>
      </c>
      <c r="E7" s="552">
        <v>13307.616169870194</v>
      </c>
      <c r="F7" s="552">
        <v>15124.352341712813</v>
      </c>
      <c r="G7" s="552">
        <v>17260.244291934359</v>
      </c>
      <c r="H7" s="552">
        <v>16489.057767868926</v>
      </c>
      <c r="I7" s="552">
        <v>16994.021626581125</v>
      </c>
      <c r="J7" s="552">
        <v>15498.547723441987</v>
      </c>
      <c r="K7" s="552">
        <v>15576.040462059194</v>
      </c>
      <c r="L7" s="552">
        <v>17663.229883975124</v>
      </c>
      <c r="M7" s="552">
        <v>17500.982496128465</v>
      </c>
      <c r="N7" s="552">
        <v>16745.893446820384</v>
      </c>
      <c r="O7" s="552">
        <v>17812.106265292732</v>
      </c>
      <c r="P7" s="552">
        <v>13517.292115181393</v>
      </c>
      <c r="Q7" s="553">
        <v>14771.282431724638</v>
      </c>
      <c r="R7" s="862"/>
    </row>
    <row r="8" spans="1:18" s="542" customFormat="1" ht="12.75" customHeight="1" x14ac:dyDescent="0.2">
      <c r="A8" s="551" t="s">
        <v>219</v>
      </c>
      <c r="B8" s="552">
        <v>10666</v>
      </c>
      <c r="C8" s="552">
        <v>15915.92128801431</v>
      </c>
      <c r="D8" s="552">
        <v>17858.307144353654</v>
      </c>
      <c r="E8" s="552">
        <v>17723.094646171568</v>
      </c>
      <c r="F8" s="552">
        <v>17349.209117005536</v>
      </c>
      <c r="G8" s="552">
        <v>13700.105454617156</v>
      </c>
      <c r="H8" s="552">
        <v>14091.000758423887</v>
      </c>
      <c r="I8" s="552">
        <v>11622.174629871306</v>
      </c>
      <c r="J8" s="552">
        <v>9262.8731800074293</v>
      </c>
      <c r="K8" s="552">
        <v>7614.0817539661066</v>
      </c>
      <c r="L8" s="552">
        <v>6997.341131894852</v>
      </c>
      <c r="M8" s="552">
        <v>8922.1462282856974</v>
      </c>
      <c r="N8" s="552">
        <v>9333.0141714222136</v>
      </c>
      <c r="O8" s="552">
        <v>11583.5581888215</v>
      </c>
      <c r="P8" s="552">
        <v>8288.1900818049653</v>
      </c>
      <c r="Q8" s="553">
        <v>11440.356338128506</v>
      </c>
      <c r="R8" s="862"/>
    </row>
    <row r="9" spans="1:18" s="542" customFormat="1" ht="12.75" customHeight="1" x14ac:dyDescent="0.2">
      <c r="A9" s="551" t="s">
        <v>220</v>
      </c>
      <c r="B9" s="552">
        <v>7067</v>
      </c>
      <c r="C9" s="552">
        <v>5840.7871198568873</v>
      </c>
      <c r="D9" s="552">
        <v>6313.9397895211841</v>
      </c>
      <c r="E9" s="552">
        <v>8261.0100499188156</v>
      </c>
      <c r="F9" s="552">
        <v>9562.6133112635707</v>
      </c>
      <c r="G9" s="552">
        <v>10193.760418339674</v>
      </c>
      <c r="H9" s="552">
        <v>10117.248379043853</v>
      </c>
      <c r="I9" s="552">
        <v>7954.7733712855716</v>
      </c>
      <c r="J9" s="552">
        <v>9076.3964166368369</v>
      </c>
      <c r="K9" s="552">
        <v>9285.1535342194838</v>
      </c>
      <c r="L9" s="552">
        <v>8300.9272595922193</v>
      </c>
      <c r="M9" s="552">
        <v>8787.9523189136762</v>
      </c>
      <c r="N9" s="552">
        <v>12769.427982065356</v>
      </c>
      <c r="O9" s="552">
        <v>12760.885873011739</v>
      </c>
      <c r="P9" s="552">
        <v>9866.7352968944488</v>
      </c>
      <c r="Q9" s="553">
        <v>10716.538821791273</v>
      </c>
      <c r="R9" s="862"/>
    </row>
    <row r="10" spans="1:18" s="542" customFormat="1" ht="12.75" customHeight="1" x14ac:dyDescent="0.2">
      <c r="A10" s="548" t="s">
        <v>221</v>
      </c>
      <c r="B10" s="549">
        <v>24194</v>
      </c>
      <c r="C10" s="549">
        <v>22576.94347168208</v>
      </c>
      <c r="D10" s="549">
        <v>19010.86297332586</v>
      </c>
      <c r="E10" s="549">
        <v>21186.192313270938</v>
      </c>
      <c r="F10" s="549">
        <v>17951.917853992567</v>
      </c>
      <c r="G10" s="549">
        <v>19676.969206774618</v>
      </c>
      <c r="H10" s="549">
        <v>19644.716911726453</v>
      </c>
      <c r="I10" s="549">
        <v>21933.516600169954</v>
      </c>
      <c r="J10" s="549">
        <v>21231.644068964517</v>
      </c>
      <c r="K10" s="549">
        <v>19575.575831585287</v>
      </c>
      <c r="L10" s="549">
        <v>21082.895170617354</v>
      </c>
      <c r="M10" s="549">
        <v>21349.280269186474</v>
      </c>
      <c r="N10" s="549">
        <v>23928.606593886096</v>
      </c>
      <c r="O10" s="549">
        <v>24484.374544193353</v>
      </c>
      <c r="P10" s="549">
        <v>17486.747884952511</v>
      </c>
      <c r="Q10" s="550">
        <v>17826.107830159963</v>
      </c>
      <c r="R10" s="862"/>
    </row>
    <row r="11" spans="1:18" s="542" customFormat="1" ht="13.5" customHeight="1" x14ac:dyDescent="0.2">
      <c r="A11" s="551" t="s">
        <v>222</v>
      </c>
      <c r="B11" s="552">
        <v>2497</v>
      </c>
      <c r="C11" s="552">
        <v>3312.6609823719909</v>
      </c>
      <c r="D11" s="552">
        <v>3497.0517359290134</v>
      </c>
      <c r="E11" s="552">
        <v>2594.3951917267314</v>
      </c>
      <c r="F11" s="552">
        <v>3093.7135215272997</v>
      </c>
      <c r="G11" s="552">
        <v>3164.2815339010654</v>
      </c>
      <c r="H11" s="552">
        <v>3551.7623537248378</v>
      </c>
      <c r="I11" s="552">
        <v>3374.2279044800571</v>
      </c>
      <c r="J11" s="552">
        <v>3232.5103324918946</v>
      </c>
      <c r="K11" s="552">
        <v>3268.067946149305</v>
      </c>
      <c r="L11" s="552">
        <v>3630.8234881718777</v>
      </c>
      <c r="M11" s="552">
        <v>3929.2404158115514</v>
      </c>
      <c r="N11" s="552">
        <v>4234.0918656448039</v>
      </c>
      <c r="O11" s="552">
        <v>4139.8762958719017</v>
      </c>
      <c r="P11" s="552">
        <v>2552.095503637473</v>
      </c>
      <c r="Q11" s="553">
        <v>2073.9204498261524</v>
      </c>
      <c r="R11" s="862"/>
    </row>
    <row r="12" spans="1:18" s="542" customFormat="1" ht="13.5" customHeight="1" x14ac:dyDescent="0.2">
      <c r="A12" s="551" t="s">
        <v>223</v>
      </c>
      <c r="B12" s="552">
        <v>7620</v>
      </c>
      <c r="C12" s="552">
        <v>4721.0741354893571</v>
      </c>
      <c r="D12" s="552">
        <v>2780.807428640318</v>
      </c>
      <c r="E12" s="552">
        <v>4736.9826096131183</v>
      </c>
      <c r="F12" s="552">
        <v>1951.1037257667504</v>
      </c>
      <c r="G12" s="552">
        <v>2160.4114605289019</v>
      </c>
      <c r="H12" s="552">
        <v>2460.1970194121996</v>
      </c>
      <c r="I12" s="552">
        <v>4435.3833332036947</v>
      </c>
      <c r="J12" s="552">
        <v>3858.7834998872145</v>
      </c>
      <c r="K12" s="552">
        <v>1782.7579769478934</v>
      </c>
      <c r="L12" s="552">
        <v>3538.7745842415684</v>
      </c>
      <c r="M12" s="552">
        <v>2924.6321610608534</v>
      </c>
      <c r="N12" s="552">
        <v>2461.7880355192033</v>
      </c>
      <c r="O12" s="552">
        <v>4287.7161312188473</v>
      </c>
      <c r="P12" s="552">
        <v>3067.4835387367348</v>
      </c>
      <c r="Q12" s="553">
        <v>1901.5075018402647</v>
      </c>
      <c r="R12" s="862"/>
    </row>
    <row r="13" spans="1:18" s="542" customFormat="1" ht="14.25" customHeight="1" x14ac:dyDescent="0.2">
      <c r="A13" s="863" t="s">
        <v>431</v>
      </c>
      <c r="B13" s="565">
        <v>1945</v>
      </c>
      <c r="C13" s="565">
        <v>2321.3522131135524</v>
      </c>
      <c r="D13" s="565">
        <v>2203.2055860723049</v>
      </c>
      <c r="E13" s="565">
        <v>1875.3751886435061</v>
      </c>
      <c r="F13" s="565">
        <v>1951.2172919881525</v>
      </c>
      <c r="G13" s="565">
        <v>2160.53720974613</v>
      </c>
      <c r="H13" s="565">
        <v>2460.3402179903733</v>
      </c>
      <c r="I13" s="565">
        <v>2212.7495134081505</v>
      </c>
      <c r="J13" s="565">
        <v>2192.8347677874772</v>
      </c>
      <c r="K13" s="565">
        <v>1782.7746662112188</v>
      </c>
      <c r="L13" s="565">
        <v>2369.3075313947097</v>
      </c>
      <c r="M13" s="565">
        <v>2242.6583856971874</v>
      </c>
      <c r="N13" s="565">
        <v>2443.8909752172608</v>
      </c>
      <c r="O13" s="565">
        <v>3994.073217321522</v>
      </c>
      <c r="P13" s="565">
        <v>2813.3987668127929</v>
      </c>
      <c r="Q13" s="566">
        <v>1654.700069890793</v>
      </c>
      <c r="R13" s="862"/>
    </row>
    <row r="14" spans="1:18" s="542" customFormat="1" ht="15" customHeight="1" x14ac:dyDescent="0.2">
      <c r="A14" s="551" t="s">
        <v>224</v>
      </c>
      <c r="B14" s="552">
        <v>14077</v>
      </c>
      <c r="C14" s="552">
        <v>14543.029259896728</v>
      </c>
      <c r="D14" s="552">
        <v>12697.156355252149</v>
      </c>
      <c r="E14" s="552">
        <v>13869.967557359438</v>
      </c>
      <c r="F14" s="552">
        <v>12936.679569534706</v>
      </c>
      <c r="G14" s="552">
        <v>14358.865978398237</v>
      </c>
      <c r="H14" s="552">
        <v>13690.482013035238</v>
      </c>
      <c r="I14" s="552">
        <v>14223.525526353409</v>
      </c>
      <c r="J14" s="552">
        <v>14195.078475300703</v>
      </c>
      <c r="K14" s="552">
        <v>14478.980044806716</v>
      </c>
      <c r="L14" s="552">
        <v>13986.694723283288</v>
      </c>
      <c r="M14" s="552">
        <v>14489.658198135818</v>
      </c>
      <c r="N14" s="552">
        <v>17133.431653373093</v>
      </c>
      <c r="O14" s="552">
        <v>16030.334594135056</v>
      </c>
      <c r="P14" s="552">
        <v>11786.843255015807</v>
      </c>
      <c r="Q14" s="553">
        <v>12015.58690177662</v>
      </c>
      <c r="R14" s="862"/>
    </row>
    <row r="15" spans="1:18" s="542" customFormat="1" ht="4.5" customHeight="1" x14ac:dyDescent="0.2">
      <c r="A15" s="123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864"/>
      <c r="R15" s="545"/>
    </row>
    <row r="16" spans="1:18" s="542" customFormat="1" ht="14.25" customHeight="1" x14ac:dyDescent="0.2">
      <c r="A16" s="557" t="s">
        <v>432</v>
      </c>
      <c r="B16" s="558">
        <v>51695</v>
      </c>
      <c r="C16" s="558">
        <v>54745.004999999997</v>
      </c>
      <c r="D16" s="558">
        <v>55456.690064999995</v>
      </c>
      <c r="E16" s="558">
        <v>60392.33548078499</v>
      </c>
      <c r="F16" s="558">
        <v>59969.589132419496</v>
      </c>
      <c r="G16" s="558">
        <v>60809.16338027337</v>
      </c>
      <c r="H16" s="558">
        <v>60315.177581031239</v>
      </c>
      <c r="I16" s="558">
        <v>58312.544259496426</v>
      </c>
      <c r="J16" s="558">
        <v>54837.199678990291</v>
      </c>
      <c r="K16" s="558">
        <v>51875.990896324816</v>
      </c>
      <c r="L16" s="558">
        <v>53795.40255948883</v>
      </c>
      <c r="M16" s="558">
        <v>56323.786479784801</v>
      </c>
      <c r="N16" s="558">
        <v>62463.079206081347</v>
      </c>
      <c r="O16" s="558">
        <v>66335.790116858392</v>
      </c>
      <c r="P16" s="558">
        <v>48955.81310624149</v>
      </c>
      <c r="Q16" s="559">
        <v>54487.819987246781</v>
      </c>
      <c r="R16" s="862"/>
    </row>
    <row r="17" spans="1:18" s="542" customFormat="1" ht="14.25" customHeight="1" x14ac:dyDescent="0.2">
      <c r="A17" s="560" t="s">
        <v>433</v>
      </c>
      <c r="B17" s="549">
        <v>46020</v>
      </c>
      <c r="C17" s="558">
        <v>52370.759999999995</v>
      </c>
      <c r="D17" s="558">
        <v>54779.814959999996</v>
      </c>
      <c r="E17" s="558">
        <v>57792.704782799992</v>
      </c>
      <c r="F17" s="558">
        <v>60162.205678894788</v>
      </c>
      <c r="G17" s="558">
        <v>61004.476558399314</v>
      </c>
      <c r="H17" s="558">
        <v>60516.440745932116</v>
      </c>
      <c r="I17" s="558">
        <v>56451.947364079744</v>
      </c>
      <c r="J17" s="558">
        <v>53463.69049411537</v>
      </c>
      <c r="K17" s="558">
        <v>52005.311878975423</v>
      </c>
      <c r="L17" s="558">
        <v>52859.866424321852</v>
      </c>
      <c r="M17" s="558">
        <v>55844.102514785067</v>
      </c>
      <c r="N17" s="558">
        <v>62665.628497662859</v>
      </c>
      <c r="O17" s="558">
        <v>66312.456565569679</v>
      </c>
      <c r="P17" s="558">
        <v>48904.205992395742</v>
      </c>
      <c r="Q17" s="559">
        <v>54441.987995396652</v>
      </c>
      <c r="R17" s="545"/>
    </row>
    <row r="18" spans="1:18" s="542" customFormat="1" ht="14.25" customHeight="1" x14ac:dyDescent="0.2">
      <c r="A18" s="543" t="s">
        <v>230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865"/>
      <c r="R18" s="545"/>
    </row>
    <row r="19" spans="1:18" s="542" customFormat="1" ht="14.25" customHeight="1" x14ac:dyDescent="0.2">
      <c r="A19" s="42" t="s">
        <v>64</v>
      </c>
      <c r="B19" s="552">
        <v>2813.569</v>
      </c>
      <c r="C19" s="552">
        <v>2302.2257845024315</v>
      </c>
      <c r="D19" s="552">
        <v>2309.8450811970333</v>
      </c>
      <c r="E19" s="552">
        <v>1527.9059809188325</v>
      </c>
      <c r="F19" s="552">
        <v>1427.2880254502261</v>
      </c>
      <c r="G19" s="552">
        <v>1621.6193906836684</v>
      </c>
      <c r="H19" s="552">
        <v>1669.1909605934429</v>
      </c>
      <c r="I19" s="552">
        <v>3984.5170808220391</v>
      </c>
      <c r="J19" s="552">
        <v>2227.3450481795198</v>
      </c>
      <c r="K19" s="552">
        <v>1487.866492183919</v>
      </c>
      <c r="L19" s="552">
        <v>1359.9099738561019</v>
      </c>
      <c r="M19" s="552">
        <v>1246.5594564597029</v>
      </c>
      <c r="N19" s="552">
        <v>1270.6768370758077</v>
      </c>
      <c r="O19" s="552">
        <v>1407.3840314763188</v>
      </c>
      <c r="P19" s="552">
        <v>992.80656277206401</v>
      </c>
      <c r="Q19" s="553">
        <v>1233.786469282478</v>
      </c>
      <c r="R19" s="545"/>
    </row>
    <row r="20" spans="1:18" s="542" customFormat="1" ht="14.25" customHeight="1" x14ac:dyDescent="0.2">
      <c r="A20" s="42" t="s">
        <v>67</v>
      </c>
      <c r="B20" s="552">
        <v>151.25800000000001</v>
      </c>
      <c r="C20" s="552">
        <v>159.6948220899161</v>
      </c>
      <c r="D20" s="552">
        <v>185.69939382146998</v>
      </c>
      <c r="E20" s="552">
        <v>195.46112985722712</v>
      </c>
      <c r="F20" s="552">
        <v>238.36723153320384</v>
      </c>
      <c r="G20" s="552">
        <v>278.71458891588628</v>
      </c>
      <c r="H20" s="552">
        <v>289.27869189537671</v>
      </c>
      <c r="I20" s="552">
        <v>308.56393802173517</v>
      </c>
      <c r="J20" s="552">
        <v>39.496184066782099</v>
      </c>
      <c r="K20" s="552">
        <v>23.263252415334655</v>
      </c>
      <c r="L20" s="552">
        <v>11.817732226990005</v>
      </c>
      <c r="M20" s="552">
        <v>4.2130952680891287</v>
      </c>
      <c r="N20" s="552">
        <v>14.043650893630431</v>
      </c>
      <c r="O20" s="552">
        <v>13.634612518087797</v>
      </c>
      <c r="P20" s="552">
        <v>11.975611766024844</v>
      </c>
      <c r="Q20" s="553">
        <v>11.35965789789749</v>
      </c>
      <c r="R20" s="545"/>
    </row>
    <row r="21" spans="1:18" s="542" customFormat="1" ht="14.25" customHeight="1" x14ac:dyDescent="0.2">
      <c r="A21" s="42" t="s">
        <v>68</v>
      </c>
      <c r="B21" s="552">
        <v>4968.5</v>
      </c>
      <c r="C21" s="552">
        <v>7443.3298109178331</v>
      </c>
      <c r="D21" s="552">
        <v>5634.0025759351211</v>
      </c>
      <c r="E21" s="552">
        <v>5519.7496507642672</v>
      </c>
      <c r="F21" s="552">
        <v>3876.3038811148122</v>
      </c>
      <c r="G21" s="552">
        <v>4627.8540603260089</v>
      </c>
      <c r="H21" s="552">
        <v>3971.4554806866495</v>
      </c>
      <c r="I21" s="552">
        <v>3713.0829952797153</v>
      </c>
      <c r="J21" s="552">
        <v>4496.5435072837354</v>
      </c>
      <c r="K21" s="552">
        <v>2765.3742569794972</v>
      </c>
      <c r="L21" s="552">
        <v>2748.78201143762</v>
      </c>
      <c r="M21" s="552">
        <v>2809.3830023447099</v>
      </c>
      <c r="N21" s="552">
        <v>3296.5339745759934</v>
      </c>
      <c r="O21" s="552">
        <v>2936.1351538344079</v>
      </c>
      <c r="P21" s="552">
        <v>2008.8840556243465</v>
      </c>
      <c r="Q21" s="553">
        <v>2229.8814036415561</v>
      </c>
      <c r="R21" s="545"/>
    </row>
    <row r="22" spans="1:18" s="542" customFormat="1" ht="14.25" customHeight="1" x14ac:dyDescent="0.2">
      <c r="A22" s="123" t="s">
        <v>116</v>
      </c>
      <c r="B22" s="552">
        <v>3168.7829999999999</v>
      </c>
      <c r="C22" s="552">
        <v>1801.8242892696592</v>
      </c>
      <c r="D22" s="552">
        <v>713.41258533357029</v>
      </c>
      <c r="E22" s="554">
        <v>1472.4824459848544</v>
      </c>
      <c r="F22" s="554">
        <v>1785.1817229757773</v>
      </c>
      <c r="G22" s="554">
        <v>3071.237246365657</v>
      </c>
      <c r="H22" s="552">
        <v>4076.6207276576706</v>
      </c>
      <c r="I22" s="552">
        <v>3198.5766789200734</v>
      </c>
      <c r="J22" s="552">
        <v>2686.8044102928616</v>
      </c>
      <c r="K22" s="552">
        <v>3006.5341351177121</v>
      </c>
      <c r="L22" s="552">
        <v>3589.8017573305483</v>
      </c>
      <c r="M22" s="552">
        <v>4075.3454500019457</v>
      </c>
      <c r="N22" s="552">
        <v>2822.4403011771587</v>
      </c>
      <c r="O22" s="552">
        <v>2852.668173240671</v>
      </c>
      <c r="P22" s="552">
        <v>2360.5169066733501</v>
      </c>
      <c r="Q22" s="553">
        <v>2215.1887872158281</v>
      </c>
      <c r="R22" s="545"/>
    </row>
    <row r="23" spans="1:18" s="542" customFormat="1" ht="14.25" customHeight="1" x14ac:dyDescent="0.2">
      <c r="A23" s="123" t="s">
        <v>232</v>
      </c>
      <c r="B23" s="552">
        <v>125</v>
      </c>
      <c r="C23" s="552">
        <v>134.40678122661873</v>
      </c>
      <c r="D23" s="552">
        <v>53.360075631962317</v>
      </c>
      <c r="E23" s="554">
        <v>147.97435779798974</v>
      </c>
      <c r="F23" s="554">
        <v>441.69359196065301</v>
      </c>
      <c r="G23" s="554">
        <v>1042.1520557776782</v>
      </c>
      <c r="H23" s="552">
        <v>1663.9659259821849</v>
      </c>
      <c r="I23" s="552">
        <v>1926.2692706325031</v>
      </c>
      <c r="J23" s="552">
        <v>2758.4175955457445</v>
      </c>
      <c r="K23" s="552">
        <v>4258.9967675226299</v>
      </c>
      <c r="L23" s="552">
        <v>3454.0463784608532</v>
      </c>
      <c r="M23" s="552">
        <v>3411.2549622864613</v>
      </c>
      <c r="N23" s="552">
        <v>2458.0097677547687</v>
      </c>
      <c r="O23" s="552">
        <v>2139.3758195982828</v>
      </c>
      <c r="P23" s="552">
        <v>1664.3602202289924</v>
      </c>
      <c r="Q23" s="553">
        <v>1715.1361789893933</v>
      </c>
      <c r="R23" s="545"/>
    </row>
    <row r="24" spans="1:18" s="542" customFormat="1" ht="14.25" customHeight="1" x14ac:dyDescent="0.2">
      <c r="A24" s="42" t="s">
        <v>75</v>
      </c>
      <c r="B24" s="552">
        <v>988.09400000000005</v>
      </c>
      <c r="C24" s="552">
        <v>1480.5336169671664</v>
      </c>
      <c r="D24" s="552">
        <v>1615.7069842964352</v>
      </c>
      <c r="E24" s="554">
        <v>1665.2830143208655</v>
      </c>
      <c r="F24" s="554">
        <v>1764.5320475601759</v>
      </c>
      <c r="G24" s="554">
        <v>1955.4245616848689</v>
      </c>
      <c r="H24" s="552">
        <v>1926.3952852479597</v>
      </c>
      <c r="I24" s="552">
        <v>1395.2275896028993</v>
      </c>
      <c r="J24" s="552">
        <v>1558.4692175864386</v>
      </c>
      <c r="K24" s="552">
        <v>1385.4791344343439</v>
      </c>
      <c r="L24" s="552">
        <v>838.21487633277809</v>
      </c>
      <c r="M24" s="552">
        <v>927.76834355472261</v>
      </c>
      <c r="N24" s="552">
        <v>2629.74938916988</v>
      </c>
      <c r="O24" s="552">
        <v>2589.2871785507546</v>
      </c>
      <c r="P24" s="552">
        <v>2032.6325222304492</v>
      </c>
      <c r="Q24" s="553">
        <v>2427.3902629180097</v>
      </c>
      <c r="R24" s="545"/>
    </row>
    <row r="25" spans="1:18" s="542" customFormat="1" ht="14.25" customHeight="1" x14ac:dyDescent="0.2">
      <c r="A25" s="111" t="s">
        <v>434</v>
      </c>
      <c r="B25" s="552">
        <v>3028.8589999999999</v>
      </c>
      <c r="C25" s="552">
        <v>4422.0972012894863</v>
      </c>
      <c r="D25" s="552">
        <v>4684.3275220967225</v>
      </c>
      <c r="E25" s="554">
        <v>3950.2558748488254</v>
      </c>
      <c r="F25" s="554">
        <v>5103.7662976121055</v>
      </c>
      <c r="G25" s="554">
        <v>7395.4161516036711</v>
      </c>
      <c r="H25" s="552">
        <v>6882.6448051984444</v>
      </c>
      <c r="I25" s="552">
        <v>4609.8887371855408</v>
      </c>
      <c r="J25" s="552">
        <v>3807.768096915257</v>
      </c>
      <c r="K25" s="552">
        <v>3423.183519126816</v>
      </c>
      <c r="L25" s="552">
        <v>3481.3776389519717</v>
      </c>
      <c r="M25" s="552">
        <v>3918.2202275715044</v>
      </c>
      <c r="N25" s="552">
        <v>3886.676929139715</v>
      </c>
      <c r="O25" s="552">
        <v>4280.0405285517381</v>
      </c>
      <c r="P25" s="552">
        <v>2797.0895698761647</v>
      </c>
      <c r="Q25" s="553">
        <v>3513.6221823773399</v>
      </c>
      <c r="R25" s="545"/>
    </row>
    <row r="26" spans="1:18" s="542" customFormat="1" ht="12.75" customHeight="1" x14ac:dyDescent="0.2">
      <c r="A26" s="866" t="s">
        <v>244</v>
      </c>
      <c r="B26" s="565">
        <v>2953.819</v>
      </c>
      <c r="C26" s="565">
        <v>4175.5476531804306</v>
      </c>
      <c r="D26" s="565">
        <v>4444.0664953855703</v>
      </c>
      <c r="E26" s="867">
        <v>3845.1539397104125</v>
      </c>
      <c r="F26" s="867">
        <v>5025.9776532046426</v>
      </c>
      <c r="G26" s="867">
        <v>7133.7012145607259</v>
      </c>
      <c r="H26" s="565">
        <v>6547.1542138699888</v>
      </c>
      <c r="I26" s="565">
        <v>4318.9390572964112</v>
      </c>
      <c r="J26" s="565">
        <v>3515.6163926392783</v>
      </c>
      <c r="K26" s="565">
        <v>3076.1643435593687</v>
      </c>
      <c r="L26" s="565">
        <v>3180.7539312403874</v>
      </c>
      <c r="M26" s="565">
        <v>3605.2640839660062</v>
      </c>
      <c r="N26" s="565">
        <v>3554.7229320757128</v>
      </c>
      <c r="O26" s="565">
        <v>3952.0683400565595</v>
      </c>
      <c r="P26" s="565">
        <v>2498.9823096773821</v>
      </c>
      <c r="Q26" s="566">
        <v>3242.1676408113372</v>
      </c>
      <c r="R26" s="545"/>
    </row>
    <row r="27" spans="1:18" s="542" customFormat="1" ht="12.75" customHeight="1" x14ac:dyDescent="0.2">
      <c r="A27" s="551" t="s">
        <v>78</v>
      </c>
      <c r="B27" s="565">
        <v>8979.7080000000005</v>
      </c>
      <c r="C27" s="552">
        <v>6630.2456619530358</v>
      </c>
      <c r="D27" s="552">
        <v>4486.6959851071861</v>
      </c>
      <c r="E27" s="554">
        <v>7199.4706013716923</v>
      </c>
      <c r="F27" s="554">
        <v>5742.165461567226</v>
      </c>
      <c r="G27" s="554">
        <v>3244.0719207292218</v>
      </c>
      <c r="H27" s="552">
        <v>3163.1338573548619</v>
      </c>
      <c r="I27" s="552">
        <v>2878.201277348951</v>
      </c>
      <c r="J27" s="552">
        <v>3292.6622612872002</v>
      </c>
      <c r="K27" s="552">
        <v>2834.9822069682791</v>
      </c>
      <c r="L27" s="552">
        <v>3297.0843067041087</v>
      </c>
      <c r="M27" s="552">
        <v>3810.9986595653636</v>
      </c>
      <c r="N27" s="552">
        <v>8776.9553415884511</v>
      </c>
      <c r="O27" s="552">
        <v>9223.1104459943144</v>
      </c>
      <c r="P27" s="552">
        <v>8002.2441998493132</v>
      </c>
      <c r="Q27" s="553">
        <v>8501.7609695161809</v>
      </c>
      <c r="R27" s="545"/>
    </row>
    <row r="28" spans="1:18" s="542" customFormat="1" ht="14.25" customHeight="1" x14ac:dyDescent="0.2">
      <c r="A28" s="551" t="s">
        <v>79</v>
      </c>
      <c r="B28" s="552">
        <v>6618.4340000000002</v>
      </c>
      <c r="C28" s="552">
        <v>9111.7593764274243</v>
      </c>
      <c r="D28" s="552">
        <v>9711.9605665658437</v>
      </c>
      <c r="E28" s="554">
        <v>10360.900322060963</v>
      </c>
      <c r="F28" s="554">
        <v>10236.990541731988</v>
      </c>
      <c r="G28" s="554">
        <v>6162.2437848480013</v>
      </c>
      <c r="H28" s="552">
        <v>5815.9190974151297</v>
      </c>
      <c r="I28" s="552">
        <v>4810.2045921784447</v>
      </c>
      <c r="J28" s="552">
        <v>3386.3840328936249</v>
      </c>
      <c r="K28" s="552">
        <v>3139.1779984923905</v>
      </c>
      <c r="L28" s="552">
        <v>3054.4201925330958</v>
      </c>
      <c r="M28" s="552">
        <v>4692.9224820673708</v>
      </c>
      <c r="N28" s="552">
        <v>3241.0866974692258</v>
      </c>
      <c r="O28" s="552">
        <v>3342.0860557815504</v>
      </c>
      <c r="P28" s="552">
        <v>2450.9950584396338</v>
      </c>
      <c r="Q28" s="553">
        <v>2414.8586686049207</v>
      </c>
      <c r="R28" s="545"/>
    </row>
    <row r="29" spans="1:18" s="542" customFormat="1" ht="12.75" customHeight="1" x14ac:dyDescent="0.2">
      <c r="A29" s="551" t="s">
        <v>80</v>
      </c>
      <c r="B29" s="552">
        <v>1765</v>
      </c>
      <c r="C29" s="552">
        <v>1453.521539097555</v>
      </c>
      <c r="D29" s="552">
        <v>1431.7701251392823</v>
      </c>
      <c r="E29" s="554">
        <v>1831.2409025588117</v>
      </c>
      <c r="F29" s="554">
        <v>1627.7944555754625</v>
      </c>
      <c r="G29" s="554">
        <v>1579.109079827392</v>
      </c>
      <c r="H29" s="552">
        <v>1666.13541561794</v>
      </c>
      <c r="I29" s="552">
        <v>1787.9039487619571</v>
      </c>
      <c r="J29" s="552">
        <v>1671.6901920924299</v>
      </c>
      <c r="K29" s="552">
        <v>1827.1573799570258</v>
      </c>
      <c r="L29" s="552">
        <v>1728.4908814393464</v>
      </c>
      <c r="M29" s="552">
        <v>1568.7016473077906</v>
      </c>
      <c r="N29" s="552">
        <v>2579.0961261763669</v>
      </c>
      <c r="O29" s="552">
        <v>2787.5714174639857</v>
      </c>
      <c r="P29" s="552">
        <v>2426.4029831691341</v>
      </c>
      <c r="Q29" s="553">
        <v>2661.0228903903958</v>
      </c>
      <c r="R29" s="545"/>
    </row>
    <row r="30" spans="1:18" s="542" customFormat="1" ht="14.25" customHeight="1" x14ac:dyDescent="0.2">
      <c r="A30" s="111" t="s">
        <v>245</v>
      </c>
      <c r="B30" s="552">
        <v>1689.94</v>
      </c>
      <c r="C30" s="552">
        <v>1302.7247320317458</v>
      </c>
      <c r="D30" s="552">
        <v>1059.5934584298575</v>
      </c>
      <c r="E30" s="552">
        <v>1221.4557293207806</v>
      </c>
      <c r="F30" s="552">
        <v>2026.8705953382798</v>
      </c>
      <c r="G30" s="552">
        <v>1591.997475721445</v>
      </c>
      <c r="H30" s="552">
        <v>1643.8080560429034</v>
      </c>
      <c r="I30" s="552">
        <v>1586.4709589853956</v>
      </c>
      <c r="J30" s="552">
        <v>2025.92341462435</v>
      </c>
      <c r="K30" s="552">
        <v>2066.4418829168371</v>
      </c>
      <c r="L30" s="552">
        <v>1998.2493007805815</v>
      </c>
      <c r="M30" s="552">
        <v>1709.6980736568814</v>
      </c>
      <c r="N30" s="552">
        <v>1141.9661918567017</v>
      </c>
      <c r="O30" s="552">
        <v>1304.436017039417</v>
      </c>
      <c r="P30" s="552">
        <v>894.18581718030532</v>
      </c>
      <c r="Q30" s="553">
        <v>901.04765652809488</v>
      </c>
      <c r="R30" s="545"/>
    </row>
    <row r="31" spans="1:18" s="542" customFormat="1" ht="14.25" customHeight="1" x14ac:dyDescent="0.2">
      <c r="A31" s="111" t="s">
        <v>435</v>
      </c>
      <c r="B31" s="552">
        <v>11355.361000000001</v>
      </c>
      <c r="C31" s="552">
        <v>13226.164593496735</v>
      </c>
      <c r="D31" s="552">
        <v>16910.678550031898</v>
      </c>
      <c r="E31" s="552">
        <v>16825.856160767169</v>
      </c>
      <c r="F31" s="552">
        <v>17678.097895985429</v>
      </c>
      <c r="G31" s="552">
        <v>19020.556408728658</v>
      </c>
      <c r="H31" s="552">
        <v>18417.30663553363</v>
      </c>
      <c r="I31" s="552">
        <v>18901.549165799206</v>
      </c>
      <c r="J31" s="552">
        <v>17748.554666685457</v>
      </c>
      <c r="K31" s="552">
        <v>18050.280096019109</v>
      </c>
      <c r="L31" s="552">
        <v>20198.263427445381</v>
      </c>
      <c r="M31" s="552">
        <v>21214.550448983166</v>
      </c>
      <c r="N31" s="552">
        <v>22390.900732073111</v>
      </c>
      <c r="O31" s="552">
        <v>22986.181326722999</v>
      </c>
      <c r="P31" s="552">
        <v>17677.343006280022</v>
      </c>
      <c r="Q31" s="553">
        <v>20456.548371597542</v>
      </c>
      <c r="R31" s="545"/>
    </row>
    <row r="32" spans="1:18" s="869" customFormat="1" ht="12.75" customHeight="1" x14ac:dyDescent="0.2">
      <c r="A32" s="43" t="s">
        <v>247</v>
      </c>
      <c r="B32" s="565">
        <v>9768</v>
      </c>
      <c r="C32" s="565">
        <v>10432.021466905187</v>
      </c>
      <c r="D32" s="565">
        <v>12313.65533691115</v>
      </c>
      <c r="E32" s="565">
        <v>13307.616169870194</v>
      </c>
      <c r="F32" s="565">
        <v>15124.352341712813</v>
      </c>
      <c r="G32" s="565">
        <v>17260.244291934359</v>
      </c>
      <c r="H32" s="565">
        <v>16489.057767868926</v>
      </c>
      <c r="I32" s="565">
        <v>16994.021626581125</v>
      </c>
      <c r="J32" s="565">
        <v>15498.547723441987</v>
      </c>
      <c r="K32" s="565">
        <v>15576.040462059194</v>
      </c>
      <c r="L32" s="565">
        <v>17663.229883975124</v>
      </c>
      <c r="M32" s="565">
        <v>17500.982496128465</v>
      </c>
      <c r="N32" s="565">
        <v>16745.893446820384</v>
      </c>
      <c r="O32" s="565">
        <v>17812.039100487811</v>
      </c>
      <c r="P32" s="565">
        <v>13517.241144999965</v>
      </c>
      <c r="Q32" s="566">
        <v>14771.226733072936</v>
      </c>
      <c r="R32" s="868"/>
    </row>
    <row r="33" spans="1:18" s="869" customFormat="1" ht="12.75" customHeight="1" x14ac:dyDescent="0.2">
      <c r="A33" s="551" t="s">
        <v>87</v>
      </c>
      <c r="B33" s="565">
        <v>83</v>
      </c>
      <c r="C33" s="552">
        <v>94.108609238897841</v>
      </c>
      <c r="D33" s="552">
        <v>130.79960507688244</v>
      </c>
      <c r="E33" s="552">
        <v>129.03680314638095</v>
      </c>
      <c r="F33" s="552">
        <v>149.78154001491544</v>
      </c>
      <c r="G33" s="552">
        <v>189.78728965071332</v>
      </c>
      <c r="H33" s="552">
        <v>219.17320497622936</v>
      </c>
      <c r="I33" s="552">
        <v>267.8412996519931</v>
      </c>
      <c r="J33" s="552">
        <v>344.1760700528111</v>
      </c>
      <c r="K33" s="552">
        <v>444.33130643817913</v>
      </c>
      <c r="L33" s="552">
        <v>284.37203612043464</v>
      </c>
      <c r="M33" s="552">
        <v>269.64710636234065</v>
      </c>
      <c r="N33" s="552">
        <v>301.65906379844841</v>
      </c>
      <c r="O33" s="552">
        <v>289.12152761766919</v>
      </c>
      <c r="P33" s="552">
        <v>135.49887784696892</v>
      </c>
      <c r="Q33" s="553">
        <v>160.955313084957</v>
      </c>
      <c r="R33" s="868"/>
    </row>
    <row r="34" spans="1:18" s="869" customFormat="1" ht="12.75" customHeight="1" x14ac:dyDescent="0.2">
      <c r="A34" s="551" t="s">
        <v>88</v>
      </c>
      <c r="B34" s="552">
        <v>108</v>
      </c>
      <c r="C34" s="552">
        <v>115.62323918726273</v>
      </c>
      <c r="D34" s="552">
        <v>129.18908483806479</v>
      </c>
      <c r="E34" s="552">
        <v>174.0716501924218</v>
      </c>
      <c r="F34" s="552">
        <v>95.197757862991011</v>
      </c>
      <c r="G34" s="552">
        <v>183.05740669984385</v>
      </c>
      <c r="H34" s="552">
        <v>214.2608802435021</v>
      </c>
      <c r="I34" s="552">
        <v>244.08197848115353</v>
      </c>
      <c r="J34" s="552">
        <v>480.35333365091014</v>
      </c>
      <c r="K34" s="552">
        <v>424.15199361375369</v>
      </c>
      <c r="L34" s="552">
        <v>580.23992726361496</v>
      </c>
      <c r="M34" s="552">
        <v>617.47074028288091</v>
      </c>
      <c r="N34" s="552">
        <v>637.80189010713798</v>
      </c>
      <c r="O34" s="552">
        <v>667.51249049984915</v>
      </c>
      <c r="P34" s="552">
        <v>283.02556634392886</v>
      </c>
      <c r="Q34" s="553">
        <v>379.24960205568829</v>
      </c>
      <c r="R34" s="868"/>
    </row>
    <row r="35" spans="1:18" s="542" customFormat="1" ht="12" customHeight="1" x14ac:dyDescent="0.2">
      <c r="A35" s="42" t="s">
        <v>235</v>
      </c>
      <c r="B35" s="552">
        <v>2076.866</v>
      </c>
      <c r="C35" s="552">
        <v>1586.3212256661918</v>
      </c>
      <c r="D35" s="552">
        <v>2181.5307036837721</v>
      </c>
      <c r="E35" s="552">
        <v>3529.4199303040532</v>
      </c>
      <c r="F35" s="552">
        <v>3588.4514239758337</v>
      </c>
      <c r="G35" s="552">
        <v>4633.1474108289658</v>
      </c>
      <c r="H35" s="552">
        <v>3576.3321333126005</v>
      </c>
      <c r="I35" s="552">
        <v>3540.7319751468831</v>
      </c>
      <c r="J35" s="552">
        <v>4270.1227620271411</v>
      </c>
      <c r="K35" s="552">
        <v>2822.5511456999402</v>
      </c>
      <c r="L35" s="552">
        <v>3909.233336794417</v>
      </c>
      <c r="M35" s="552">
        <v>3017.49572508459</v>
      </c>
      <c r="N35" s="552">
        <v>2385.7146981471737</v>
      </c>
      <c r="O35" s="552">
        <v>2609.4864892527594</v>
      </c>
      <c r="P35" s="552">
        <v>1713.1888873849268</v>
      </c>
      <c r="Q35" s="553">
        <v>1748.4967290596919</v>
      </c>
      <c r="R35" s="545"/>
    </row>
    <row r="36" spans="1:18" s="542" customFormat="1" ht="12" customHeight="1" x14ac:dyDescent="0.2">
      <c r="A36" s="111" t="s">
        <v>90</v>
      </c>
      <c r="B36" s="552">
        <v>1031.528</v>
      </c>
      <c r="C36" s="552">
        <v>998.45234765525117</v>
      </c>
      <c r="D36" s="552">
        <v>1374.3554116179341</v>
      </c>
      <c r="E36" s="552">
        <v>1394.6345537962898</v>
      </c>
      <c r="F36" s="552">
        <v>901.38944639108206</v>
      </c>
      <c r="G36" s="552">
        <v>856.20121968322405</v>
      </c>
      <c r="H36" s="552">
        <v>1688.3700084677394</v>
      </c>
      <c r="I36" s="552">
        <v>1948.0041336886691</v>
      </c>
      <c r="J36" s="552">
        <v>1410.3549927905963</v>
      </c>
      <c r="K36" s="552">
        <v>1628.9600166731386</v>
      </c>
      <c r="L36" s="552">
        <v>1071.855690970925</v>
      </c>
      <c r="M36" s="552">
        <v>1070.6642010079424</v>
      </c>
      <c r="N36" s="552">
        <v>1130.7801442665325</v>
      </c>
      <c r="O36" s="552">
        <v>1523.1676454842157</v>
      </c>
      <c r="P36" s="552">
        <v>794.52621916234114</v>
      </c>
      <c r="Q36" s="553">
        <v>977.5455254202268</v>
      </c>
      <c r="R36" s="545"/>
    </row>
    <row r="37" spans="1:18" s="542" customFormat="1" ht="12.75" customHeight="1" x14ac:dyDescent="0.2">
      <c r="A37" s="551" t="s">
        <v>91</v>
      </c>
      <c r="B37" s="552">
        <v>634.35599999999999</v>
      </c>
      <c r="C37" s="552">
        <v>679.08160302298563</v>
      </c>
      <c r="D37" s="552">
        <v>1060.0685646745312</v>
      </c>
      <c r="E37" s="552">
        <v>1544.6049823144845</v>
      </c>
      <c r="F37" s="552">
        <v>1449.0827886803525</v>
      </c>
      <c r="G37" s="552">
        <v>1411.9010632256338</v>
      </c>
      <c r="H37" s="552">
        <v>1713.3015089271971</v>
      </c>
      <c r="I37" s="552">
        <v>1529.4964990462256</v>
      </c>
      <c r="J37" s="552">
        <v>1387.2533246349267</v>
      </c>
      <c r="K37" s="552">
        <v>1247.1407388467992</v>
      </c>
      <c r="L37" s="552">
        <v>1073.7881761470942</v>
      </c>
      <c r="M37" s="552">
        <v>949.52147675027641</v>
      </c>
      <c r="N37" s="552">
        <v>1860.4351504644767</v>
      </c>
      <c r="O37" s="552">
        <v>2837.1117634252669</v>
      </c>
      <c r="P37" s="552">
        <v>2038.407544254731</v>
      </c>
      <c r="Q37" s="553">
        <v>2349.1566722471798</v>
      </c>
      <c r="R37" s="545"/>
    </row>
    <row r="38" spans="1:18" s="542" customFormat="1" ht="14.25" customHeight="1" x14ac:dyDescent="0.2">
      <c r="A38" s="123" t="s">
        <v>92</v>
      </c>
      <c r="B38" s="552">
        <v>550</v>
      </c>
      <c r="C38" s="552">
        <v>737.13172903405768</v>
      </c>
      <c r="D38" s="552">
        <v>616.31996869850661</v>
      </c>
      <c r="E38" s="552">
        <v>682.75894730297819</v>
      </c>
      <c r="F38" s="552">
        <v>686.30320141118989</v>
      </c>
      <c r="G38" s="552">
        <v>782.51390665520182</v>
      </c>
      <c r="H38" s="552">
        <v>993.96633314245571</v>
      </c>
      <c r="I38" s="552">
        <v>998.26276398886534</v>
      </c>
      <c r="J38" s="552">
        <v>647.87253382877361</v>
      </c>
      <c r="K38" s="552">
        <v>425.65225472550429</v>
      </c>
      <c r="L38" s="552">
        <v>469.49443696223125</v>
      </c>
      <c r="M38" s="552">
        <v>399.55956502423049</v>
      </c>
      <c r="N38" s="552">
        <v>981.4292704437504</v>
      </c>
      <c r="O38" s="552">
        <v>2085.7849571202205</v>
      </c>
      <c r="P38" s="552">
        <v>383.86486640924318</v>
      </c>
      <c r="Q38" s="553">
        <v>316.12073593920621</v>
      </c>
      <c r="R38" s="545"/>
    </row>
    <row r="39" spans="1:18" s="542" customFormat="1" ht="16.5" customHeight="1" x14ac:dyDescent="0.2">
      <c r="A39" s="123" t="s">
        <v>93</v>
      </c>
      <c r="B39" s="552">
        <v>1558.9259999999999</v>
      </c>
      <c r="C39" s="552">
        <v>1086.5962190340369</v>
      </c>
      <c r="D39" s="552">
        <v>1202.4798569715563</v>
      </c>
      <c r="E39" s="554">
        <v>1157.4484009875623</v>
      </c>
      <c r="F39" s="554">
        <v>1334.3737359609086</v>
      </c>
      <c r="G39" s="552">
        <v>1358.117089322403</v>
      </c>
      <c r="H39" s="552">
        <v>929.5778359284318</v>
      </c>
      <c r="I39" s="552">
        <v>877.26701441498881</v>
      </c>
      <c r="J39" s="552">
        <v>731.64069002210067</v>
      </c>
      <c r="K39" s="552">
        <v>669.4512313702221</v>
      </c>
      <c r="L39" s="552">
        <v>678.15409737803498</v>
      </c>
      <c r="M39" s="552">
        <v>649.20617071660627</v>
      </c>
      <c r="N39" s="552">
        <v>744.36960172579234</v>
      </c>
      <c r="O39" s="552">
        <v>539.82144177340797</v>
      </c>
      <c r="P39" s="552">
        <v>391.79249940997295</v>
      </c>
      <c r="Q39" s="553">
        <v>391.21087364052767</v>
      </c>
      <c r="R39" s="545"/>
    </row>
    <row r="40" spans="1:18" s="542" customFormat="1" ht="15" customHeight="1" x14ac:dyDescent="0.2">
      <c r="A40" s="557" t="s">
        <v>432</v>
      </c>
      <c r="B40" s="558">
        <v>51695.182000000008</v>
      </c>
      <c r="C40" s="558">
        <v>54745.004999999997</v>
      </c>
      <c r="D40" s="558">
        <v>55456.690064999995</v>
      </c>
      <c r="E40" s="558">
        <v>60392.33548078499</v>
      </c>
      <c r="F40" s="558">
        <v>59969.589132419496</v>
      </c>
      <c r="G40" s="558">
        <v>60809.16338027337</v>
      </c>
      <c r="H40" s="558">
        <v>60315.177581031239</v>
      </c>
      <c r="I40" s="558">
        <v>58312.544259496426</v>
      </c>
      <c r="J40" s="558">
        <v>54837.199678990291</v>
      </c>
      <c r="K40" s="558">
        <v>51875.990896324816</v>
      </c>
      <c r="L40" s="558">
        <v>53795.40255948883</v>
      </c>
      <c r="M40" s="558">
        <v>56323.786479784801</v>
      </c>
      <c r="N40" s="558">
        <v>62463.079206081347</v>
      </c>
      <c r="O40" s="558">
        <v>66335.790116858392</v>
      </c>
      <c r="P40" s="558">
        <v>48955.81310624149</v>
      </c>
      <c r="Q40" s="559">
        <v>54487.819987246781</v>
      </c>
      <c r="R40" s="545"/>
    </row>
    <row r="41" spans="1:18" ht="13.5" customHeight="1" x14ac:dyDescent="0.2">
      <c r="A41" s="32" t="s">
        <v>47</v>
      </c>
      <c r="O41" s="360"/>
      <c r="P41" s="360"/>
      <c r="Q41" s="360"/>
    </row>
    <row r="42" spans="1:18" ht="12" customHeight="1" x14ac:dyDescent="0.2">
      <c r="A42" s="32" t="s">
        <v>436</v>
      </c>
      <c r="O42" s="360"/>
      <c r="P42" s="360"/>
      <c r="Q42" s="360"/>
    </row>
    <row r="43" spans="1:18" ht="13.5" customHeight="1" x14ac:dyDescent="0.2">
      <c r="O43" s="360"/>
      <c r="P43" s="360"/>
      <c r="Q43" s="360"/>
    </row>
    <row r="44" spans="1:18" ht="12.75" x14ac:dyDescent="0.2">
      <c r="A44" s="84"/>
      <c r="O44" s="360"/>
      <c r="P44" s="360"/>
      <c r="Q44" s="360"/>
    </row>
  </sheetData>
  <hyperlinks>
    <hyperlink ref="A1" location="'Table 3(c)'!Print_Titles" display="Back to Table of contents"/>
  </hyperlinks>
  <pageMargins left="0.511811023622047" right="0" top="0.53" bottom="0" header="0.34" footer="0"/>
  <pageSetup paperSize="9" orientation="landscape" r:id="rId1"/>
  <headerFooter>
    <oddHeader>&amp;C- 21 -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/>
  </sheetViews>
  <sheetFormatPr defaultRowHeight="12.75" x14ac:dyDescent="0.2"/>
  <cols>
    <col min="1" max="1" width="31.85546875" style="91" customWidth="1"/>
    <col min="2" max="14" width="8.7109375" style="91" customWidth="1"/>
    <col min="15" max="15" width="10.42578125" style="870" bestFit="1" customWidth="1"/>
    <col min="16" max="16" width="9.140625" style="91"/>
    <col min="17" max="17" width="9.140625" style="870"/>
    <col min="18" max="18" width="11.28515625" style="91" bestFit="1" customWidth="1"/>
    <col min="19" max="256" width="9.140625" style="91"/>
    <col min="257" max="257" width="31.85546875" style="91" customWidth="1"/>
    <col min="258" max="270" width="8.7109375" style="91" customWidth="1"/>
    <col min="271" max="271" width="10.42578125" style="91" bestFit="1" customWidth="1"/>
    <col min="272" max="273" width="9.140625" style="91"/>
    <col min="274" max="274" width="11.28515625" style="91" bestFit="1" customWidth="1"/>
    <col min="275" max="512" width="9.140625" style="91"/>
    <col min="513" max="513" width="31.85546875" style="91" customWidth="1"/>
    <col min="514" max="526" width="8.7109375" style="91" customWidth="1"/>
    <col min="527" max="527" width="10.42578125" style="91" bestFit="1" customWidth="1"/>
    <col min="528" max="529" width="9.140625" style="91"/>
    <col min="530" max="530" width="11.28515625" style="91" bestFit="1" customWidth="1"/>
    <col min="531" max="768" width="9.140625" style="91"/>
    <col min="769" max="769" width="31.85546875" style="91" customWidth="1"/>
    <col min="770" max="782" width="8.7109375" style="91" customWidth="1"/>
    <col min="783" max="783" width="10.42578125" style="91" bestFit="1" customWidth="1"/>
    <col min="784" max="785" width="9.140625" style="91"/>
    <col min="786" max="786" width="11.28515625" style="91" bestFit="1" customWidth="1"/>
    <col min="787" max="1024" width="9.140625" style="91"/>
    <col min="1025" max="1025" width="31.85546875" style="91" customWidth="1"/>
    <col min="1026" max="1038" width="8.7109375" style="91" customWidth="1"/>
    <col min="1039" max="1039" width="10.42578125" style="91" bestFit="1" customWidth="1"/>
    <col min="1040" max="1041" width="9.140625" style="91"/>
    <col min="1042" max="1042" width="11.28515625" style="91" bestFit="1" customWidth="1"/>
    <col min="1043" max="1280" width="9.140625" style="91"/>
    <col min="1281" max="1281" width="31.85546875" style="91" customWidth="1"/>
    <col min="1282" max="1294" width="8.7109375" style="91" customWidth="1"/>
    <col min="1295" max="1295" width="10.42578125" style="91" bestFit="1" customWidth="1"/>
    <col min="1296" max="1297" width="9.140625" style="91"/>
    <col min="1298" max="1298" width="11.28515625" style="91" bestFit="1" customWidth="1"/>
    <col min="1299" max="1536" width="9.140625" style="91"/>
    <col min="1537" max="1537" width="31.85546875" style="91" customWidth="1"/>
    <col min="1538" max="1550" width="8.7109375" style="91" customWidth="1"/>
    <col min="1551" max="1551" width="10.42578125" style="91" bestFit="1" customWidth="1"/>
    <col min="1552" max="1553" width="9.140625" style="91"/>
    <col min="1554" max="1554" width="11.28515625" style="91" bestFit="1" customWidth="1"/>
    <col min="1555" max="1792" width="9.140625" style="91"/>
    <col min="1793" max="1793" width="31.85546875" style="91" customWidth="1"/>
    <col min="1794" max="1806" width="8.7109375" style="91" customWidth="1"/>
    <col min="1807" max="1807" width="10.42578125" style="91" bestFit="1" customWidth="1"/>
    <col min="1808" max="1809" width="9.140625" style="91"/>
    <col min="1810" max="1810" width="11.28515625" style="91" bestFit="1" customWidth="1"/>
    <col min="1811" max="2048" width="9.140625" style="91"/>
    <col min="2049" max="2049" width="31.85546875" style="91" customWidth="1"/>
    <col min="2050" max="2062" width="8.7109375" style="91" customWidth="1"/>
    <col min="2063" max="2063" width="10.42578125" style="91" bestFit="1" customWidth="1"/>
    <col min="2064" max="2065" width="9.140625" style="91"/>
    <col min="2066" max="2066" width="11.28515625" style="91" bestFit="1" customWidth="1"/>
    <col min="2067" max="2304" width="9.140625" style="91"/>
    <col min="2305" max="2305" width="31.85546875" style="91" customWidth="1"/>
    <col min="2306" max="2318" width="8.7109375" style="91" customWidth="1"/>
    <col min="2319" max="2319" width="10.42578125" style="91" bestFit="1" customWidth="1"/>
    <col min="2320" max="2321" width="9.140625" style="91"/>
    <col min="2322" max="2322" width="11.28515625" style="91" bestFit="1" customWidth="1"/>
    <col min="2323" max="2560" width="9.140625" style="91"/>
    <col min="2561" max="2561" width="31.85546875" style="91" customWidth="1"/>
    <col min="2562" max="2574" width="8.7109375" style="91" customWidth="1"/>
    <col min="2575" max="2575" width="10.42578125" style="91" bestFit="1" customWidth="1"/>
    <col min="2576" max="2577" width="9.140625" style="91"/>
    <col min="2578" max="2578" width="11.28515625" style="91" bestFit="1" customWidth="1"/>
    <col min="2579" max="2816" width="9.140625" style="91"/>
    <col min="2817" max="2817" width="31.85546875" style="91" customWidth="1"/>
    <col min="2818" max="2830" width="8.7109375" style="91" customWidth="1"/>
    <col min="2831" max="2831" width="10.42578125" style="91" bestFit="1" customWidth="1"/>
    <col min="2832" max="2833" width="9.140625" style="91"/>
    <col min="2834" max="2834" width="11.28515625" style="91" bestFit="1" customWidth="1"/>
    <col min="2835" max="3072" width="9.140625" style="91"/>
    <col min="3073" max="3073" width="31.85546875" style="91" customWidth="1"/>
    <col min="3074" max="3086" width="8.7109375" style="91" customWidth="1"/>
    <col min="3087" max="3087" width="10.42578125" style="91" bestFit="1" customWidth="1"/>
    <col min="3088" max="3089" width="9.140625" style="91"/>
    <col min="3090" max="3090" width="11.28515625" style="91" bestFit="1" customWidth="1"/>
    <col min="3091" max="3328" width="9.140625" style="91"/>
    <col min="3329" max="3329" width="31.85546875" style="91" customWidth="1"/>
    <col min="3330" max="3342" width="8.7109375" style="91" customWidth="1"/>
    <col min="3343" max="3343" width="10.42578125" style="91" bestFit="1" customWidth="1"/>
    <col min="3344" max="3345" width="9.140625" style="91"/>
    <col min="3346" max="3346" width="11.28515625" style="91" bestFit="1" customWidth="1"/>
    <col min="3347" max="3584" width="9.140625" style="91"/>
    <col min="3585" max="3585" width="31.85546875" style="91" customWidth="1"/>
    <col min="3586" max="3598" width="8.7109375" style="91" customWidth="1"/>
    <col min="3599" max="3599" width="10.42578125" style="91" bestFit="1" customWidth="1"/>
    <col min="3600" max="3601" width="9.140625" style="91"/>
    <col min="3602" max="3602" width="11.28515625" style="91" bestFit="1" customWidth="1"/>
    <col min="3603" max="3840" width="9.140625" style="91"/>
    <col min="3841" max="3841" width="31.85546875" style="91" customWidth="1"/>
    <col min="3842" max="3854" width="8.7109375" style="91" customWidth="1"/>
    <col min="3855" max="3855" width="10.42578125" style="91" bestFit="1" customWidth="1"/>
    <col min="3856" max="3857" width="9.140625" style="91"/>
    <col min="3858" max="3858" width="11.28515625" style="91" bestFit="1" customWidth="1"/>
    <col min="3859" max="4096" width="9.140625" style="91"/>
    <col min="4097" max="4097" width="31.85546875" style="91" customWidth="1"/>
    <col min="4098" max="4110" width="8.7109375" style="91" customWidth="1"/>
    <col min="4111" max="4111" width="10.42578125" style="91" bestFit="1" customWidth="1"/>
    <col min="4112" max="4113" width="9.140625" style="91"/>
    <col min="4114" max="4114" width="11.28515625" style="91" bestFit="1" customWidth="1"/>
    <col min="4115" max="4352" width="9.140625" style="91"/>
    <col min="4353" max="4353" width="31.85546875" style="91" customWidth="1"/>
    <col min="4354" max="4366" width="8.7109375" style="91" customWidth="1"/>
    <col min="4367" max="4367" width="10.42578125" style="91" bestFit="1" customWidth="1"/>
    <col min="4368" max="4369" width="9.140625" style="91"/>
    <col min="4370" max="4370" width="11.28515625" style="91" bestFit="1" customWidth="1"/>
    <col min="4371" max="4608" width="9.140625" style="91"/>
    <col min="4609" max="4609" width="31.85546875" style="91" customWidth="1"/>
    <col min="4610" max="4622" width="8.7109375" style="91" customWidth="1"/>
    <col min="4623" max="4623" width="10.42578125" style="91" bestFit="1" customWidth="1"/>
    <col min="4624" max="4625" width="9.140625" style="91"/>
    <col min="4626" max="4626" width="11.28515625" style="91" bestFit="1" customWidth="1"/>
    <col min="4627" max="4864" width="9.140625" style="91"/>
    <col min="4865" max="4865" width="31.85546875" style="91" customWidth="1"/>
    <col min="4866" max="4878" width="8.7109375" style="91" customWidth="1"/>
    <col min="4879" max="4879" width="10.42578125" style="91" bestFit="1" customWidth="1"/>
    <col min="4880" max="4881" width="9.140625" style="91"/>
    <col min="4882" max="4882" width="11.28515625" style="91" bestFit="1" customWidth="1"/>
    <col min="4883" max="5120" width="9.140625" style="91"/>
    <col min="5121" max="5121" width="31.85546875" style="91" customWidth="1"/>
    <col min="5122" max="5134" width="8.7109375" style="91" customWidth="1"/>
    <col min="5135" max="5135" width="10.42578125" style="91" bestFit="1" customWidth="1"/>
    <col min="5136" max="5137" width="9.140625" style="91"/>
    <col min="5138" max="5138" width="11.28515625" style="91" bestFit="1" customWidth="1"/>
    <col min="5139" max="5376" width="9.140625" style="91"/>
    <col min="5377" max="5377" width="31.85546875" style="91" customWidth="1"/>
    <col min="5378" max="5390" width="8.7109375" style="91" customWidth="1"/>
    <col min="5391" max="5391" width="10.42578125" style="91" bestFit="1" customWidth="1"/>
    <col min="5392" max="5393" width="9.140625" style="91"/>
    <col min="5394" max="5394" width="11.28515625" style="91" bestFit="1" customWidth="1"/>
    <col min="5395" max="5632" width="9.140625" style="91"/>
    <col min="5633" max="5633" width="31.85546875" style="91" customWidth="1"/>
    <col min="5634" max="5646" width="8.7109375" style="91" customWidth="1"/>
    <col min="5647" max="5647" width="10.42578125" style="91" bestFit="1" customWidth="1"/>
    <col min="5648" max="5649" width="9.140625" style="91"/>
    <col min="5650" max="5650" width="11.28515625" style="91" bestFit="1" customWidth="1"/>
    <col min="5651" max="5888" width="9.140625" style="91"/>
    <col min="5889" max="5889" width="31.85546875" style="91" customWidth="1"/>
    <col min="5890" max="5902" width="8.7109375" style="91" customWidth="1"/>
    <col min="5903" max="5903" width="10.42578125" style="91" bestFit="1" customWidth="1"/>
    <col min="5904" max="5905" width="9.140625" style="91"/>
    <col min="5906" max="5906" width="11.28515625" style="91" bestFit="1" customWidth="1"/>
    <col min="5907" max="6144" width="9.140625" style="91"/>
    <col min="6145" max="6145" width="31.85546875" style="91" customWidth="1"/>
    <col min="6146" max="6158" width="8.7109375" style="91" customWidth="1"/>
    <col min="6159" max="6159" width="10.42578125" style="91" bestFit="1" customWidth="1"/>
    <col min="6160" max="6161" width="9.140625" style="91"/>
    <col min="6162" max="6162" width="11.28515625" style="91" bestFit="1" customWidth="1"/>
    <col min="6163" max="6400" width="9.140625" style="91"/>
    <col min="6401" max="6401" width="31.85546875" style="91" customWidth="1"/>
    <col min="6402" max="6414" width="8.7109375" style="91" customWidth="1"/>
    <col min="6415" max="6415" width="10.42578125" style="91" bestFit="1" customWidth="1"/>
    <col min="6416" max="6417" width="9.140625" style="91"/>
    <col min="6418" max="6418" width="11.28515625" style="91" bestFit="1" customWidth="1"/>
    <col min="6419" max="6656" width="9.140625" style="91"/>
    <col min="6657" max="6657" width="31.85546875" style="91" customWidth="1"/>
    <col min="6658" max="6670" width="8.7109375" style="91" customWidth="1"/>
    <col min="6671" max="6671" width="10.42578125" style="91" bestFit="1" customWidth="1"/>
    <col min="6672" max="6673" width="9.140625" style="91"/>
    <col min="6674" max="6674" width="11.28515625" style="91" bestFit="1" customWidth="1"/>
    <col min="6675" max="6912" width="9.140625" style="91"/>
    <col min="6913" max="6913" width="31.85546875" style="91" customWidth="1"/>
    <col min="6914" max="6926" width="8.7109375" style="91" customWidth="1"/>
    <col min="6927" max="6927" width="10.42578125" style="91" bestFit="1" customWidth="1"/>
    <col min="6928" max="6929" width="9.140625" style="91"/>
    <col min="6930" max="6930" width="11.28515625" style="91" bestFit="1" customWidth="1"/>
    <col min="6931" max="7168" width="9.140625" style="91"/>
    <col min="7169" max="7169" width="31.85546875" style="91" customWidth="1"/>
    <col min="7170" max="7182" width="8.7109375" style="91" customWidth="1"/>
    <col min="7183" max="7183" width="10.42578125" style="91" bestFit="1" customWidth="1"/>
    <col min="7184" max="7185" width="9.140625" style="91"/>
    <col min="7186" max="7186" width="11.28515625" style="91" bestFit="1" customWidth="1"/>
    <col min="7187" max="7424" width="9.140625" style="91"/>
    <col min="7425" max="7425" width="31.85546875" style="91" customWidth="1"/>
    <col min="7426" max="7438" width="8.7109375" style="91" customWidth="1"/>
    <col min="7439" max="7439" width="10.42578125" style="91" bestFit="1" customWidth="1"/>
    <col min="7440" max="7441" width="9.140625" style="91"/>
    <col min="7442" max="7442" width="11.28515625" style="91" bestFit="1" customWidth="1"/>
    <col min="7443" max="7680" width="9.140625" style="91"/>
    <col min="7681" max="7681" width="31.85546875" style="91" customWidth="1"/>
    <col min="7682" max="7694" width="8.7109375" style="91" customWidth="1"/>
    <col min="7695" max="7695" width="10.42578125" style="91" bestFit="1" customWidth="1"/>
    <col min="7696" max="7697" width="9.140625" style="91"/>
    <col min="7698" max="7698" width="11.28515625" style="91" bestFit="1" customWidth="1"/>
    <col min="7699" max="7936" width="9.140625" style="91"/>
    <col min="7937" max="7937" width="31.85546875" style="91" customWidth="1"/>
    <col min="7938" max="7950" width="8.7109375" style="91" customWidth="1"/>
    <col min="7951" max="7951" width="10.42578125" style="91" bestFit="1" customWidth="1"/>
    <col min="7952" max="7953" width="9.140625" style="91"/>
    <col min="7954" max="7954" width="11.28515625" style="91" bestFit="1" customWidth="1"/>
    <col min="7955" max="8192" width="9.140625" style="91"/>
    <col min="8193" max="8193" width="31.85546875" style="91" customWidth="1"/>
    <col min="8194" max="8206" width="8.7109375" style="91" customWidth="1"/>
    <col min="8207" max="8207" width="10.42578125" style="91" bestFit="1" customWidth="1"/>
    <col min="8208" max="8209" width="9.140625" style="91"/>
    <col min="8210" max="8210" width="11.28515625" style="91" bestFit="1" customWidth="1"/>
    <col min="8211" max="8448" width="9.140625" style="91"/>
    <col min="8449" max="8449" width="31.85546875" style="91" customWidth="1"/>
    <col min="8450" max="8462" width="8.7109375" style="91" customWidth="1"/>
    <col min="8463" max="8463" width="10.42578125" style="91" bestFit="1" customWidth="1"/>
    <col min="8464" max="8465" width="9.140625" style="91"/>
    <col min="8466" max="8466" width="11.28515625" style="91" bestFit="1" customWidth="1"/>
    <col min="8467" max="8704" width="9.140625" style="91"/>
    <col min="8705" max="8705" width="31.85546875" style="91" customWidth="1"/>
    <col min="8706" max="8718" width="8.7109375" style="91" customWidth="1"/>
    <col min="8719" max="8719" width="10.42578125" style="91" bestFit="1" customWidth="1"/>
    <col min="8720" max="8721" width="9.140625" style="91"/>
    <col min="8722" max="8722" width="11.28515625" style="91" bestFit="1" customWidth="1"/>
    <col min="8723" max="8960" width="9.140625" style="91"/>
    <col min="8961" max="8961" width="31.85546875" style="91" customWidth="1"/>
    <col min="8962" max="8974" width="8.7109375" style="91" customWidth="1"/>
    <col min="8975" max="8975" width="10.42578125" style="91" bestFit="1" customWidth="1"/>
    <col min="8976" max="8977" width="9.140625" style="91"/>
    <col min="8978" max="8978" width="11.28515625" style="91" bestFit="1" customWidth="1"/>
    <col min="8979" max="9216" width="9.140625" style="91"/>
    <col min="9217" max="9217" width="31.85546875" style="91" customWidth="1"/>
    <col min="9218" max="9230" width="8.7109375" style="91" customWidth="1"/>
    <col min="9231" max="9231" width="10.42578125" style="91" bestFit="1" customWidth="1"/>
    <col min="9232" max="9233" width="9.140625" style="91"/>
    <col min="9234" max="9234" width="11.28515625" style="91" bestFit="1" customWidth="1"/>
    <col min="9235" max="9472" width="9.140625" style="91"/>
    <col min="9473" max="9473" width="31.85546875" style="91" customWidth="1"/>
    <col min="9474" max="9486" width="8.7109375" style="91" customWidth="1"/>
    <col min="9487" max="9487" width="10.42578125" style="91" bestFit="1" customWidth="1"/>
    <col min="9488" max="9489" width="9.140625" style="91"/>
    <col min="9490" max="9490" width="11.28515625" style="91" bestFit="1" customWidth="1"/>
    <col min="9491" max="9728" width="9.140625" style="91"/>
    <col min="9729" max="9729" width="31.85546875" style="91" customWidth="1"/>
    <col min="9730" max="9742" width="8.7109375" style="91" customWidth="1"/>
    <col min="9743" max="9743" width="10.42578125" style="91" bestFit="1" customWidth="1"/>
    <col min="9744" max="9745" width="9.140625" style="91"/>
    <col min="9746" max="9746" width="11.28515625" style="91" bestFit="1" customWidth="1"/>
    <col min="9747" max="9984" width="9.140625" style="91"/>
    <col min="9985" max="9985" width="31.85546875" style="91" customWidth="1"/>
    <col min="9986" max="9998" width="8.7109375" style="91" customWidth="1"/>
    <col min="9999" max="9999" width="10.42578125" style="91" bestFit="1" customWidth="1"/>
    <col min="10000" max="10001" width="9.140625" style="91"/>
    <col min="10002" max="10002" width="11.28515625" style="91" bestFit="1" customWidth="1"/>
    <col min="10003" max="10240" width="9.140625" style="91"/>
    <col min="10241" max="10241" width="31.85546875" style="91" customWidth="1"/>
    <col min="10242" max="10254" width="8.7109375" style="91" customWidth="1"/>
    <col min="10255" max="10255" width="10.42578125" style="91" bestFit="1" customWidth="1"/>
    <col min="10256" max="10257" width="9.140625" style="91"/>
    <col min="10258" max="10258" width="11.28515625" style="91" bestFit="1" customWidth="1"/>
    <col min="10259" max="10496" width="9.140625" style="91"/>
    <col min="10497" max="10497" width="31.85546875" style="91" customWidth="1"/>
    <col min="10498" max="10510" width="8.7109375" style="91" customWidth="1"/>
    <col min="10511" max="10511" width="10.42578125" style="91" bestFit="1" customWidth="1"/>
    <col min="10512" max="10513" width="9.140625" style="91"/>
    <col min="10514" max="10514" width="11.28515625" style="91" bestFit="1" customWidth="1"/>
    <col min="10515" max="10752" width="9.140625" style="91"/>
    <col min="10753" max="10753" width="31.85546875" style="91" customWidth="1"/>
    <col min="10754" max="10766" width="8.7109375" style="91" customWidth="1"/>
    <col min="10767" max="10767" width="10.42578125" style="91" bestFit="1" customWidth="1"/>
    <col min="10768" max="10769" width="9.140625" style="91"/>
    <col min="10770" max="10770" width="11.28515625" style="91" bestFit="1" customWidth="1"/>
    <col min="10771" max="11008" width="9.140625" style="91"/>
    <col min="11009" max="11009" width="31.85546875" style="91" customWidth="1"/>
    <col min="11010" max="11022" width="8.7109375" style="91" customWidth="1"/>
    <col min="11023" max="11023" width="10.42578125" style="91" bestFit="1" customWidth="1"/>
    <col min="11024" max="11025" width="9.140625" style="91"/>
    <col min="11026" max="11026" width="11.28515625" style="91" bestFit="1" customWidth="1"/>
    <col min="11027" max="11264" width="9.140625" style="91"/>
    <col min="11265" max="11265" width="31.85546875" style="91" customWidth="1"/>
    <col min="11266" max="11278" width="8.7109375" style="91" customWidth="1"/>
    <col min="11279" max="11279" width="10.42578125" style="91" bestFit="1" customWidth="1"/>
    <col min="11280" max="11281" width="9.140625" style="91"/>
    <col min="11282" max="11282" width="11.28515625" style="91" bestFit="1" customWidth="1"/>
    <col min="11283" max="11520" width="9.140625" style="91"/>
    <col min="11521" max="11521" width="31.85546875" style="91" customWidth="1"/>
    <col min="11522" max="11534" width="8.7109375" style="91" customWidth="1"/>
    <col min="11535" max="11535" width="10.42578125" style="91" bestFit="1" customWidth="1"/>
    <col min="11536" max="11537" width="9.140625" style="91"/>
    <col min="11538" max="11538" width="11.28515625" style="91" bestFit="1" customWidth="1"/>
    <col min="11539" max="11776" width="9.140625" style="91"/>
    <col min="11777" max="11777" width="31.85546875" style="91" customWidth="1"/>
    <col min="11778" max="11790" width="8.7109375" style="91" customWidth="1"/>
    <col min="11791" max="11791" width="10.42578125" style="91" bestFit="1" customWidth="1"/>
    <col min="11792" max="11793" width="9.140625" style="91"/>
    <col min="11794" max="11794" width="11.28515625" style="91" bestFit="1" customWidth="1"/>
    <col min="11795" max="12032" width="9.140625" style="91"/>
    <col min="12033" max="12033" width="31.85546875" style="91" customWidth="1"/>
    <col min="12034" max="12046" width="8.7109375" style="91" customWidth="1"/>
    <col min="12047" max="12047" width="10.42578125" style="91" bestFit="1" customWidth="1"/>
    <col min="12048" max="12049" width="9.140625" style="91"/>
    <col min="12050" max="12050" width="11.28515625" style="91" bestFit="1" customWidth="1"/>
    <col min="12051" max="12288" width="9.140625" style="91"/>
    <col min="12289" max="12289" width="31.85546875" style="91" customWidth="1"/>
    <col min="12290" max="12302" width="8.7109375" style="91" customWidth="1"/>
    <col min="12303" max="12303" width="10.42578125" style="91" bestFit="1" customWidth="1"/>
    <col min="12304" max="12305" width="9.140625" style="91"/>
    <col min="12306" max="12306" width="11.28515625" style="91" bestFit="1" customWidth="1"/>
    <col min="12307" max="12544" width="9.140625" style="91"/>
    <col min="12545" max="12545" width="31.85546875" style="91" customWidth="1"/>
    <col min="12546" max="12558" width="8.7109375" style="91" customWidth="1"/>
    <col min="12559" max="12559" width="10.42578125" style="91" bestFit="1" customWidth="1"/>
    <col min="12560" max="12561" width="9.140625" style="91"/>
    <col min="12562" max="12562" width="11.28515625" style="91" bestFit="1" customWidth="1"/>
    <col min="12563" max="12800" width="9.140625" style="91"/>
    <col min="12801" max="12801" width="31.85546875" style="91" customWidth="1"/>
    <col min="12802" max="12814" width="8.7109375" style="91" customWidth="1"/>
    <col min="12815" max="12815" width="10.42578125" style="91" bestFit="1" customWidth="1"/>
    <col min="12816" max="12817" width="9.140625" style="91"/>
    <col min="12818" max="12818" width="11.28515625" style="91" bestFit="1" customWidth="1"/>
    <col min="12819" max="13056" width="9.140625" style="91"/>
    <col min="13057" max="13057" width="31.85546875" style="91" customWidth="1"/>
    <col min="13058" max="13070" width="8.7109375" style="91" customWidth="1"/>
    <col min="13071" max="13071" width="10.42578125" style="91" bestFit="1" customWidth="1"/>
    <col min="13072" max="13073" width="9.140625" style="91"/>
    <col min="13074" max="13074" width="11.28515625" style="91" bestFit="1" customWidth="1"/>
    <col min="13075" max="13312" width="9.140625" style="91"/>
    <col min="13313" max="13313" width="31.85546875" style="91" customWidth="1"/>
    <col min="13314" max="13326" width="8.7109375" style="91" customWidth="1"/>
    <col min="13327" max="13327" width="10.42578125" style="91" bestFit="1" customWidth="1"/>
    <col min="13328" max="13329" width="9.140625" style="91"/>
    <col min="13330" max="13330" width="11.28515625" style="91" bestFit="1" customWidth="1"/>
    <col min="13331" max="13568" width="9.140625" style="91"/>
    <col min="13569" max="13569" width="31.85546875" style="91" customWidth="1"/>
    <col min="13570" max="13582" width="8.7109375" style="91" customWidth="1"/>
    <col min="13583" max="13583" width="10.42578125" style="91" bestFit="1" customWidth="1"/>
    <col min="13584" max="13585" width="9.140625" style="91"/>
    <col min="13586" max="13586" width="11.28515625" style="91" bestFit="1" customWidth="1"/>
    <col min="13587" max="13824" width="9.140625" style="91"/>
    <col min="13825" max="13825" width="31.85546875" style="91" customWidth="1"/>
    <col min="13826" max="13838" width="8.7109375" style="91" customWidth="1"/>
    <col min="13839" max="13839" width="10.42578125" style="91" bestFit="1" customWidth="1"/>
    <col min="13840" max="13841" width="9.140625" style="91"/>
    <col min="13842" max="13842" width="11.28515625" style="91" bestFit="1" customWidth="1"/>
    <col min="13843" max="14080" width="9.140625" style="91"/>
    <col min="14081" max="14081" width="31.85546875" style="91" customWidth="1"/>
    <col min="14082" max="14094" width="8.7109375" style="91" customWidth="1"/>
    <col min="14095" max="14095" width="10.42578125" style="91" bestFit="1" customWidth="1"/>
    <col min="14096" max="14097" width="9.140625" style="91"/>
    <col min="14098" max="14098" width="11.28515625" style="91" bestFit="1" customWidth="1"/>
    <col min="14099" max="14336" width="9.140625" style="91"/>
    <col min="14337" max="14337" width="31.85546875" style="91" customWidth="1"/>
    <col min="14338" max="14350" width="8.7109375" style="91" customWidth="1"/>
    <col min="14351" max="14351" width="10.42578125" style="91" bestFit="1" customWidth="1"/>
    <col min="14352" max="14353" width="9.140625" style="91"/>
    <col min="14354" max="14354" width="11.28515625" style="91" bestFit="1" customWidth="1"/>
    <col min="14355" max="14592" width="9.140625" style="91"/>
    <col min="14593" max="14593" width="31.85546875" style="91" customWidth="1"/>
    <col min="14594" max="14606" width="8.7109375" style="91" customWidth="1"/>
    <col min="14607" max="14607" width="10.42578125" style="91" bestFit="1" customWidth="1"/>
    <col min="14608" max="14609" width="9.140625" style="91"/>
    <col min="14610" max="14610" width="11.28515625" style="91" bestFit="1" customWidth="1"/>
    <col min="14611" max="14848" width="9.140625" style="91"/>
    <col min="14849" max="14849" width="31.85546875" style="91" customWidth="1"/>
    <col min="14850" max="14862" width="8.7109375" style="91" customWidth="1"/>
    <col min="14863" max="14863" width="10.42578125" style="91" bestFit="1" customWidth="1"/>
    <col min="14864" max="14865" width="9.140625" style="91"/>
    <col min="14866" max="14866" width="11.28515625" style="91" bestFit="1" customWidth="1"/>
    <col min="14867" max="15104" width="9.140625" style="91"/>
    <col min="15105" max="15105" width="31.85546875" style="91" customWidth="1"/>
    <col min="15106" max="15118" width="8.7109375" style="91" customWidth="1"/>
    <col min="15119" max="15119" width="10.42578125" style="91" bestFit="1" customWidth="1"/>
    <col min="15120" max="15121" width="9.140625" style="91"/>
    <col min="15122" max="15122" width="11.28515625" style="91" bestFit="1" customWidth="1"/>
    <col min="15123" max="15360" width="9.140625" style="91"/>
    <col min="15361" max="15361" width="31.85546875" style="91" customWidth="1"/>
    <col min="15362" max="15374" width="8.7109375" style="91" customWidth="1"/>
    <col min="15375" max="15375" width="10.42578125" style="91" bestFit="1" customWidth="1"/>
    <col min="15376" max="15377" width="9.140625" style="91"/>
    <col min="15378" max="15378" width="11.28515625" style="91" bestFit="1" customWidth="1"/>
    <col min="15379" max="15616" width="9.140625" style="91"/>
    <col min="15617" max="15617" width="31.85546875" style="91" customWidth="1"/>
    <col min="15618" max="15630" width="8.7109375" style="91" customWidth="1"/>
    <col min="15631" max="15631" width="10.42578125" style="91" bestFit="1" customWidth="1"/>
    <col min="15632" max="15633" width="9.140625" style="91"/>
    <col min="15634" max="15634" width="11.28515625" style="91" bestFit="1" customWidth="1"/>
    <col min="15635" max="15872" width="9.140625" style="91"/>
    <col min="15873" max="15873" width="31.85546875" style="91" customWidth="1"/>
    <col min="15874" max="15886" width="8.7109375" style="91" customWidth="1"/>
    <col min="15887" max="15887" width="10.42578125" style="91" bestFit="1" customWidth="1"/>
    <col min="15888" max="15889" width="9.140625" style="91"/>
    <col min="15890" max="15890" width="11.28515625" style="91" bestFit="1" customWidth="1"/>
    <col min="15891" max="16128" width="9.140625" style="91"/>
    <col min="16129" max="16129" width="31.85546875" style="91" customWidth="1"/>
    <col min="16130" max="16142" width="8.7109375" style="91" customWidth="1"/>
    <col min="16143" max="16143" width="10.42578125" style="91" bestFit="1" customWidth="1"/>
    <col min="16144" max="16145" width="9.140625" style="91"/>
    <col min="16146" max="16146" width="11.28515625" style="91" bestFit="1" customWidth="1"/>
    <col min="16147" max="16384" width="9.140625" style="91"/>
  </cols>
  <sheetData>
    <row r="1" spans="1:18" ht="21" customHeight="1" x14ac:dyDescent="0.2">
      <c r="A1" s="1077" t="s">
        <v>551</v>
      </c>
    </row>
    <row r="2" spans="1:18" ht="24.75" customHeight="1" x14ac:dyDescent="0.2">
      <c r="A2" s="34" t="s">
        <v>439</v>
      </c>
    </row>
    <row r="3" spans="1:18" x14ac:dyDescent="0.2">
      <c r="A3" s="96"/>
    </row>
    <row r="5" spans="1:18" ht="14.25" x14ac:dyDescent="0.2">
      <c r="A5" s="515"/>
      <c r="B5" s="98">
        <v>2006</v>
      </c>
      <c r="C5" s="98">
        <v>2007</v>
      </c>
      <c r="D5" s="98">
        <v>2008</v>
      </c>
      <c r="E5" s="98">
        <v>2009</v>
      </c>
      <c r="F5" s="98">
        <v>2010</v>
      </c>
      <c r="G5" s="98">
        <v>2011</v>
      </c>
      <c r="H5" s="98">
        <v>2012</v>
      </c>
      <c r="I5" s="98">
        <v>2013</v>
      </c>
      <c r="J5" s="98">
        <v>2014</v>
      </c>
      <c r="K5" s="98">
        <v>2015</v>
      </c>
      <c r="L5" s="98">
        <v>2016</v>
      </c>
      <c r="M5" s="98">
        <v>2017</v>
      </c>
      <c r="N5" s="98">
        <v>2018</v>
      </c>
      <c r="O5" s="98">
        <v>2019</v>
      </c>
      <c r="P5" s="98" t="s">
        <v>437</v>
      </c>
      <c r="Q5" s="99" t="s">
        <v>438</v>
      </c>
    </row>
    <row r="6" spans="1:18" ht="30" customHeight="1" x14ac:dyDescent="0.2">
      <c r="A6" s="110" t="s">
        <v>440</v>
      </c>
      <c r="B6" s="871"/>
      <c r="C6" s="872"/>
      <c r="D6" s="872"/>
      <c r="E6" s="872"/>
      <c r="F6" s="870"/>
      <c r="G6" s="870"/>
      <c r="H6" s="870"/>
      <c r="I6" s="870"/>
      <c r="J6" s="870"/>
      <c r="K6" s="870"/>
      <c r="L6" s="870"/>
      <c r="M6" s="870"/>
      <c r="N6" s="870"/>
      <c r="P6" s="870"/>
      <c r="Q6" s="873"/>
    </row>
    <row r="7" spans="1:18" ht="38.25" customHeight="1" x14ac:dyDescent="0.2">
      <c r="A7" s="41" t="s">
        <v>441</v>
      </c>
      <c r="B7" s="874">
        <v>6.6000000000000085</v>
      </c>
      <c r="C7" s="875">
        <v>11.800000000000011</v>
      </c>
      <c r="D7" s="875">
        <v>11.000000000000028</v>
      </c>
      <c r="E7" s="875">
        <v>9.9999999999994316E-2</v>
      </c>
      <c r="F7" s="876">
        <v>-0.10000000000000853</v>
      </c>
      <c r="G7" s="875">
        <v>4.1000000000000085</v>
      </c>
      <c r="H7" s="875">
        <v>3.480801437461011</v>
      </c>
      <c r="I7" s="875">
        <v>2.4999999999999858</v>
      </c>
      <c r="J7" s="875">
        <v>1.4</v>
      </c>
      <c r="K7" s="875">
        <v>1.3</v>
      </c>
      <c r="L7" s="877">
        <v>0</v>
      </c>
      <c r="M7" s="875">
        <v>0.79999999999999716</v>
      </c>
      <c r="N7" s="875">
        <v>3.2000000000000028</v>
      </c>
      <c r="O7" s="875">
        <v>1.6949152542373014</v>
      </c>
      <c r="P7" s="875">
        <v>3.6012234306254101</v>
      </c>
      <c r="Q7" s="878">
        <v>3.9753757595139234</v>
      </c>
    </row>
    <row r="8" spans="1:18" ht="30.75" customHeight="1" x14ac:dyDescent="0.2">
      <c r="A8" s="42" t="s">
        <v>442</v>
      </c>
      <c r="B8" s="879">
        <v>6.6000000000000085</v>
      </c>
      <c r="C8" s="880">
        <v>11.800000000000011</v>
      </c>
      <c r="D8" s="880">
        <v>11.000000000000014</v>
      </c>
      <c r="E8" s="880">
        <v>9.9999999999994316E-2</v>
      </c>
      <c r="F8" s="881">
        <v>-9.9999999999994316E-2</v>
      </c>
      <c r="G8" s="880">
        <v>4.0999999999999943</v>
      </c>
      <c r="H8" s="880">
        <v>3.4808014374609968</v>
      </c>
      <c r="I8" s="880">
        <v>2.4999999999999858</v>
      </c>
      <c r="J8" s="880">
        <v>1.4</v>
      </c>
      <c r="K8" s="880">
        <v>1.3</v>
      </c>
      <c r="L8" s="882">
        <v>0</v>
      </c>
      <c r="M8" s="880">
        <v>0.79999999999999716</v>
      </c>
      <c r="N8" s="880">
        <v>3.2000000000000028</v>
      </c>
      <c r="O8" s="880">
        <v>1.6949152542373014</v>
      </c>
      <c r="P8" s="880">
        <v>3.6000000000000085</v>
      </c>
      <c r="Q8" s="883">
        <v>3.9753757595139234</v>
      </c>
    </row>
    <row r="9" spans="1:18" ht="30.75" customHeight="1" x14ac:dyDescent="0.2">
      <c r="A9" s="42" t="s">
        <v>443</v>
      </c>
      <c r="B9" s="879">
        <v>6.6000000000000085</v>
      </c>
      <c r="C9" s="880">
        <v>11.800000000000011</v>
      </c>
      <c r="D9" s="880">
        <v>11.000000000000014</v>
      </c>
      <c r="E9" s="880">
        <v>9.9999999999994316E-2</v>
      </c>
      <c r="F9" s="881">
        <v>-9.9999999999994316E-2</v>
      </c>
      <c r="G9" s="880">
        <v>4.0999999999999943</v>
      </c>
      <c r="H9" s="880">
        <v>3.4808014374609968</v>
      </c>
      <c r="I9" s="880">
        <v>2.4999999999999858</v>
      </c>
      <c r="J9" s="880">
        <v>1.4</v>
      </c>
      <c r="K9" s="880">
        <v>1.3</v>
      </c>
      <c r="L9" s="882">
        <v>0</v>
      </c>
      <c r="M9" s="880">
        <v>0.79999999999999716</v>
      </c>
      <c r="N9" s="880">
        <v>3.2000000000000028</v>
      </c>
      <c r="O9" s="880">
        <v>1.6949152542373014</v>
      </c>
      <c r="P9" s="880">
        <v>3.6021335906095402</v>
      </c>
      <c r="Q9" s="883">
        <v>3.9753757595139234</v>
      </c>
    </row>
    <row r="10" spans="1:18" ht="30.75" customHeight="1" x14ac:dyDescent="0.2">
      <c r="A10" s="42" t="s">
        <v>444</v>
      </c>
      <c r="B10" s="879">
        <v>6.6000000000000085</v>
      </c>
      <c r="C10" s="880">
        <v>11.800000000000011</v>
      </c>
      <c r="D10" s="880">
        <v>11.000000000000014</v>
      </c>
      <c r="E10" s="880">
        <v>9.9999999999994316E-2</v>
      </c>
      <c r="F10" s="881">
        <v>-9.9999999999994316E-2</v>
      </c>
      <c r="G10" s="880">
        <v>4.0999999999999943</v>
      </c>
      <c r="H10" s="880">
        <v>3.4808014374609968</v>
      </c>
      <c r="I10" s="880">
        <v>2.4999999999999858</v>
      </c>
      <c r="J10" s="880">
        <v>1.4</v>
      </c>
      <c r="K10" s="880">
        <v>1.3</v>
      </c>
      <c r="L10" s="882">
        <v>0</v>
      </c>
      <c r="M10" s="880">
        <v>0.79999999999999716</v>
      </c>
      <c r="N10" s="880">
        <v>3.2000000000000028</v>
      </c>
      <c r="O10" s="880">
        <v>1.6949152542373014</v>
      </c>
      <c r="P10" s="880">
        <v>3.6021335906095402</v>
      </c>
      <c r="Q10" s="883">
        <v>3.9753757595139234</v>
      </c>
    </row>
    <row r="11" spans="1:18" ht="39.75" customHeight="1" x14ac:dyDescent="0.2">
      <c r="A11" s="41" t="s">
        <v>445</v>
      </c>
      <c r="B11" s="874">
        <v>5.0078882045393271</v>
      </c>
      <c r="C11" s="875">
        <v>11.849808504080457</v>
      </c>
      <c r="D11" s="884">
        <v>4.642130899100863</v>
      </c>
      <c r="E11" s="884">
        <v>3.3232953709109836</v>
      </c>
      <c r="F11" s="884">
        <v>2.3919320294894817</v>
      </c>
      <c r="G11" s="884">
        <v>0.15237815578512937</v>
      </c>
      <c r="H11" s="884">
        <v>1.7126637124801789</v>
      </c>
      <c r="I11" s="884">
        <v>-0.57601391316400452</v>
      </c>
      <c r="J11" s="884">
        <v>1.3</v>
      </c>
      <c r="K11" s="884">
        <v>2.2000000000000002</v>
      </c>
      <c r="L11" s="884">
        <v>4.4000000000000004</v>
      </c>
      <c r="M11" s="884">
        <v>2</v>
      </c>
      <c r="N11" s="884">
        <v>0.76546196192761329</v>
      </c>
      <c r="O11" s="884">
        <v>2.4375245663487135</v>
      </c>
      <c r="P11" s="884">
        <v>12.336311340369349</v>
      </c>
      <c r="Q11" s="885">
        <v>5.8508459524915253</v>
      </c>
      <c r="R11" s="886"/>
    </row>
    <row r="12" spans="1:18" ht="30.75" customHeight="1" x14ac:dyDescent="0.2">
      <c r="A12" s="42" t="s">
        <v>446</v>
      </c>
      <c r="B12" s="887">
        <v>3</v>
      </c>
      <c r="C12" s="880">
        <v>2.7999999999999972</v>
      </c>
      <c r="D12" s="880">
        <v>1.0999999999999943</v>
      </c>
      <c r="E12" s="880">
        <v>6.2000000000000028</v>
      </c>
      <c r="F12" s="880">
        <v>1.269999999999996</v>
      </c>
      <c r="G12" s="880">
        <v>0.29999999999998295</v>
      </c>
      <c r="H12" s="882">
        <v>-0.73999999999999488</v>
      </c>
      <c r="I12" s="882">
        <v>-1.0999999999999943</v>
      </c>
      <c r="J12" s="880">
        <v>2</v>
      </c>
      <c r="K12" s="880">
        <v>3</v>
      </c>
      <c r="L12" s="880">
        <v>3</v>
      </c>
      <c r="M12" s="880">
        <v>3</v>
      </c>
      <c r="N12" s="880">
        <v>3</v>
      </c>
      <c r="O12" s="881">
        <v>-0.66710730994672929</v>
      </c>
      <c r="P12" s="880">
        <v>11.659197647841069</v>
      </c>
      <c r="Q12" s="883">
        <v>10.279740736075766</v>
      </c>
    </row>
    <row r="13" spans="1:18" ht="30.75" customHeight="1" x14ac:dyDescent="0.2">
      <c r="A13" s="42" t="s">
        <v>447</v>
      </c>
      <c r="B13" s="879">
        <v>3</v>
      </c>
      <c r="C13" s="880">
        <v>4.8000000000000114</v>
      </c>
      <c r="D13" s="882">
        <v>-0.90000000000000568</v>
      </c>
      <c r="E13" s="880">
        <v>14.399999999999991</v>
      </c>
      <c r="F13" s="880">
        <v>3.2999999999999972</v>
      </c>
      <c r="G13" s="880">
        <v>1</v>
      </c>
      <c r="H13" s="882">
        <v>-2.4000000000000483</v>
      </c>
      <c r="I13" s="882">
        <v>-2.2000000000000171</v>
      </c>
      <c r="J13" s="880">
        <v>2</v>
      </c>
      <c r="K13" s="880">
        <v>3</v>
      </c>
      <c r="L13" s="880">
        <v>3</v>
      </c>
      <c r="M13" s="880">
        <v>3</v>
      </c>
      <c r="N13" s="880">
        <v>3</v>
      </c>
      <c r="O13" s="880">
        <v>3</v>
      </c>
      <c r="P13" s="880">
        <v>7.0018531348823956</v>
      </c>
      <c r="Q13" s="883">
        <v>3.0000000000000284</v>
      </c>
    </row>
    <row r="14" spans="1:18" ht="30.75" customHeight="1" x14ac:dyDescent="0.2">
      <c r="A14" s="42" t="s">
        <v>448</v>
      </c>
      <c r="B14" s="879">
        <v>6.5</v>
      </c>
      <c r="C14" s="880">
        <v>16.199999999999989</v>
      </c>
      <c r="D14" s="888">
        <v>6.6000000000000085</v>
      </c>
      <c r="E14" s="888">
        <v>-0.29999999999999716</v>
      </c>
      <c r="F14" s="888">
        <v>2.4999999999999858</v>
      </c>
      <c r="G14" s="889">
        <v>0</v>
      </c>
      <c r="H14" s="880">
        <v>3</v>
      </c>
      <c r="I14" s="889">
        <v>0</v>
      </c>
      <c r="J14" s="880">
        <v>1</v>
      </c>
      <c r="K14" s="880">
        <v>2</v>
      </c>
      <c r="L14" s="880">
        <v>5</v>
      </c>
      <c r="M14" s="880">
        <v>2</v>
      </c>
      <c r="N14" s="882">
        <v>0</v>
      </c>
      <c r="O14" s="880">
        <v>3</v>
      </c>
      <c r="P14" s="880">
        <v>13.853160777719808</v>
      </c>
      <c r="Q14" s="883">
        <v>5.4222924111241042</v>
      </c>
    </row>
    <row r="15" spans="1:18" ht="30" customHeight="1" x14ac:dyDescent="0.2">
      <c r="A15" s="42"/>
      <c r="B15" s="890"/>
      <c r="C15" s="891"/>
      <c r="D15" s="891"/>
      <c r="E15" s="891"/>
      <c r="F15" s="891"/>
      <c r="G15" s="891"/>
      <c r="H15" s="891"/>
      <c r="I15" s="891"/>
      <c r="J15" s="891"/>
      <c r="K15" s="891"/>
      <c r="L15" s="891"/>
      <c r="M15" s="891"/>
      <c r="N15" s="891"/>
      <c r="P15" s="870"/>
      <c r="Q15" s="892"/>
    </row>
    <row r="16" spans="1:18" ht="33" customHeight="1" x14ac:dyDescent="0.2">
      <c r="A16" s="600" t="s">
        <v>449</v>
      </c>
      <c r="B16" s="893">
        <v>5.8488981159017186</v>
      </c>
      <c r="C16" s="894">
        <v>11.820533459816417</v>
      </c>
      <c r="D16" s="894">
        <v>8.8214122465662541</v>
      </c>
      <c r="E16" s="894">
        <v>1.1866084137425332</v>
      </c>
      <c r="F16" s="894">
        <v>0.63178212352951846</v>
      </c>
      <c r="G16" s="894">
        <v>2.8249661219434046</v>
      </c>
      <c r="H16" s="894">
        <v>2.9209214442041542</v>
      </c>
      <c r="I16" s="894">
        <v>1.3883562539535887</v>
      </c>
      <c r="J16" s="894">
        <v>1.3654117752297736</v>
      </c>
      <c r="K16" s="894">
        <v>1.6</v>
      </c>
      <c r="L16" s="894">
        <v>1.6</v>
      </c>
      <c r="M16" s="894">
        <v>1.242310482642921</v>
      </c>
      <c r="N16" s="894">
        <v>2.3383029117147345</v>
      </c>
      <c r="O16" s="894">
        <v>1.9591871701969694</v>
      </c>
      <c r="P16" s="894">
        <v>6.6235836600981912</v>
      </c>
      <c r="Q16" s="895">
        <v>4.6017821184987326</v>
      </c>
    </row>
    <row r="18" spans="1:1" x14ac:dyDescent="0.2">
      <c r="A18" s="32" t="s">
        <v>47</v>
      </c>
    </row>
    <row r="19" spans="1:1" x14ac:dyDescent="0.2">
      <c r="A19" s="32"/>
    </row>
  </sheetData>
  <hyperlinks>
    <hyperlink ref="A1" location="'Contents(NA)'!A1" display="Back to Table of contents"/>
  </hyperlinks>
  <pageMargins left="0.6" right="0" top="0.82677165354330695" bottom="0.98425196850393704" header="0.61" footer="0.511811023622047"/>
  <pageSetup paperSize="9" scale="99" orientation="landscape" r:id="rId1"/>
  <headerFooter alignWithMargins="0">
    <oddHeader>&amp;C- 22 -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pane xSplit="1" topLeftCell="B1" activePane="topRight" state="frozen"/>
      <selection activeCell="S70" sqref="S70"/>
      <selection pane="topRight"/>
    </sheetView>
  </sheetViews>
  <sheetFormatPr defaultRowHeight="12.75" x14ac:dyDescent="0.2"/>
  <cols>
    <col min="1" max="1" width="33.140625" customWidth="1"/>
    <col min="2" max="7" width="9.140625" style="601" customWidth="1"/>
    <col min="8" max="8" width="9.140625" style="205" customWidth="1"/>
    <col min="9" max="9" width="9.140625" customWidth="1"/>
    <col min="10" max="10" width="9.140625" style="601" customWidth="1"/>
    <col min="11" max="14" width="9.140625" style="896" customWidth="1"/>
    <col min="16" max="17" width="9.140625" style="3"/>
    <col min="256" max="256" width="33.140625" customWidth="1"/>
    <col min="257" max="269" width="9.140625" customWidth="1"/>
    <col min="512" max="512" width="33.140625" customWidth="1"/>
    <col min="513" max="525" width="9.140625" customWidth="1"/>
    <col min="768" max="768" width="33.140625" customWidth="1"/>
    <col min="769" max="781" width="9.140625" customWidth="1"/>
    <col min="1024" max="1024" width="33.140625" customWidth="1"/>
    <col min="1025" max="1037" width="9.140625" customWidth="1"/>
    <col min="1280" max="1280" width="33.140625" customWidth="1"/>
    <col min="1281" max="1293" width="9.140625" customWidth="1"/>
    <col min="1536" max="1536" width="33.140625" customWidth="1"/>
    <col min="1537" max="1549" width="9.140625" customWidth="1"/>
    <col min="1792" max="1792" width="33.140625" customWidth="1"/>
    <col min="1793" max="1805" width="9.140625" customWidth="1"/>
    <col min="2048" max="2048" width="33.140625" customWidth="1"/>
    <col min="2049" max="2061" width="9.140625" customWidth="1"/>
    <col min="2304" max="2304" width="33.140625" customWidth="1"/>
    <col min="2305" max="2317" width="9.140625" customWidth="1"/>
    <col min="2560" max="2560" width="33.140625" customWidth="1"/>
    <col min="2561" max="2573" width="9.140625" customWidth="1"/>
    <col min="2816" max="2816" width="33.140625" customWidth="1"/>
    <col min="2817" max="2829" width="9.140625" customWidth="1"/>
    <col min="3072" max="3072" width="33.140625" customWidth="1"/>
    <col min="3073" max="3085" width="9.140625" customWidth="1"/>
    <col min="3328" max="3328" width="33.140625" customWidth="1"/>
    <col min="3329" max="3341" width="9.140625" customWidth="1"/>
    <col min="3584" max="3584" width="33.140625" customWidth="1"/>
    <col min="3585" max="3597" width="9.140625" customWidth="1"/>
    <col min="3840" max="3840" width="33.140625" customWidth="1"/>
    <col min="3841" max="3853" width="9.140625" customWidth="1"/>
    <col min="4096" max="4096" width="33.140625" customWidth="1"/>
    <col min="4097" max="4109" width="9.140625" customWidth="1"/>
    <col min="4352" max="4352" width="33.140625" customWidth="1"/>
    <col min="4353" max="4365" width="9.140625" customWidth="1"/>
    <col min="4608" max="4608" width="33.140625" customWidth="1"/>
    <col min="4609" max="4621" width="9.140625" customWidth="1"/>
    <col min="4864" max="4864" width="33.140625" customWidth="1"/>
    <col min="4865" max="4877" width="9.140625" customWidth="1"/>
    <col min="5120" max="5120" width="33.140625" customWidth="1"/>
    <col min="5121" max="5133" width="9.140625" customWidth="1"/>
    <col min="5376" max="5376" width="33.140625" customWidth="1"/>
    <col min="5377" max="5389" width="9.140625" customWidth="1"/>
    <col min="5632" max="5632" width="33.140625" customWidth="1"/>
    <col min="5633" max="5645" width="9.140625" customWidth="1"/>
    <col min="5888" max="5888" width="33.140625" customWidth="1"/>
    <col min="5889" max="5901" width="9.140625" customWidth="1"/>
    <col min="6144" max="6144" width="33.140625" customWidth="1"/>
    <col min="6145" max="6157" width="9.140625" customWidth="1"/>
    <col min="6400" max="6400" width="33.140625" customWidth="1"/>
    <col min="6401" max="6413" width="9.140625" customWidth="1"/>
    <col min="6656" max="6656" width="33.140625" customWidth="1"/>
    <col min="6657" max="6669" width="9.140625" customWidth="1"/>
    <col min="6912" max="6912" width="33.140625" customWidth="1"/>
    <col min="6913" max="6925" width="9.140625" customWidth="1"/>
    <col min="7168" max="7168" width="33.140625" customWidth="1"/>
    <col min="7169" max="7181" width="9.140625" customWidth="1"/>
    <col min="7424" max="7424" width="33.140625" customWidth="1"/>
    <col min="7425" max="7437" width="9.140625" customWidth="1"/>
    <col min="7680" max="7680" width="33.140625" customWidth="1"/>
    <col min="7681" max="7693" width="9.140625" customWidth="1"/>
    <col min="7936" max="7936" width="33.140625" customWidth="1"/>
    <col min="7937" max="7949" width="9.140625" customWidth="1"/>
    <col min="8192" max="8192" width="33.140625" customWidth="1"/>
    <col min="8193" max="8205" width="9.140625" customWidth="1"/>
    <col min="8448" max="8448" width="33.140625" customWidth="1"/>
    <col min="8449" max="8461" width="9.140625" customWidth="1"/>
    <col min="8704" max="8704" width="33.140625" customWidth="1"/>
    <col min="8705" max="8717" width="9.140625" customWidth="1"/>
    <col min="8960" max="8960" width="33.140625" customWidth="1"/>
    <col min="8961" max="8973" width="9.140625" customWidth="1"/>
    <col min="9216" max="9216" width="33.140625" customWidth="1"/>
    <col min="9217" max="9229" width="9.140625" customWidth="1"/>
    <col min="9472" max="9472" width="33.140625" customWidth="1"/>
    <col min="9473" max="9485" width="9.140625" customWidth="1"/>
    <col min="9728" max="9728" width="33.140625" customWidth="1"/>
    <col min="9729" max="9741" width="9.140625" customWidth="1"/>
    <col min="9984" max="9984" width="33.140625" customWidth="1"/>
    <col min="9985" max="9997" width="9.140625" customWidth="1"/>
    <col min="10240" max="10240" width="33.140625" customWidth="1"/>
    <col min="10241" max="10253" width="9.140625" customWidth="1"/>
    <col min="10496" max="10496" width="33.140625" customWidth="1"/>
    <col min="10497" max="10509" width="9.140625" customWidth="1"/>
    <col min="10752" max="10752" width="33.140625" customWidth="1"/>
    <col min="10753" max="10765" width="9.140625" customWidth="1"/>
    <col min="11008" max="11008" width="33.140625" customWidth="1"/>
    <col min="11009" max="11021" width="9.140625" customWidth="1"/>
    <col min="11264" max="11264" width="33.140625" customWidth="1"/>
    <col min="11265" max="11277" width="9.140625" customWidth="1"/>
    <col min="11520" max="11520" width="33.140625" customWidth="1"/>
    <col min="11521" max="11533" width="9.140625" customWidth="1"/>
    <col min="11776" max="11776" width="33.140625" customWidth="1"/>
    <col min="11777" max="11789" width="9.140625" customWidth="1"/>
    <col min="12032" max="12032" width="33.140625" customWidth="1"/>
    <col min="12033" max="12045" width="9.140625" customWidth="1"/>
    <col min="12288" max="12288" width="33.140625" customWidth="1"/>
    <col min="12289" max="12301" width="9.140625" customWidth="1"/>
    <col min="12544" max="12544" width="33.140625" customWidth="1"/>
    <col min="12545" max="12557" width="9.140625" customWidth="1"/>
    <col min="12800" max="12800" width="33.140625" customWidth="1"/>
    <col min="12801" max="12813" width="9.140625" customWidth="1"/>
    <col min="13056" max="13056" width="33.140625" customWidth="1"/>
    <col min="13057" max="13069" width="9.140625" customWidth="1"/>
    <col min="13312" max="13312" width="33.140625" customWidth="1"/>
    <col min="13313" max="13325" width="9.140625" customWidth="1"/>
    <col min="13568" max="13568" width="33.140625" customWidth="1"/>
    <col min="13569" max="13581" width="9.140625" customWidth="1"/>
    <col min="13824" max="13824" width="33.140625" customWidth="1"/>
    <col min="13825" max="13837" width="9.140625" customWidth="1"/>
    <col min="14080" max="14080" width="33.140625" customWidth="1"/>
    <col min="14081" max="14093" width="9.140625" customWidth="1"/>
    <col min="14336" max="14336" width="33.140625" customWidth="1"/>
    <col min="14337" max="14349" width="9.140625" customWidth="1"/>
    <col min="14592" max="14592" width="33.140625" customWidth="1"/>
    <col min="14593" max="14605" width="9.140625" customWidth="1"/>
    <col min="14848" max="14848" width="33.140625" customWidth="1"/>
    <col min="14849" max="14861" width="9.140625" customWidth="1"/>
    <col min="15104" max="15104" width="33.140625" customWidth="1"/>
    <col min="15105" max="15117" width="9.140625" customWidth="1"/>
    <col min="15360" max="15360" width="33.140625" customWidth="1"/>
    <col min="15361" max="15373" width="9.140625" customWidth="1"/>
    <col min="15616" max="15616" width="33.140625" customWidth="1"/>
    <col min="15617" max="15629" width="9.140625" customWidth="1"/>
    <col min="15872" max="15872" width="33.140625" customWidth="1"/>
    <col min="15873" max="15885" width="9.140625" customWidth="1"/>
    <col min="16128" max="16128" width="33.140625" customWidth="1"/>
    <col min="16129" max="16141" width="9.140625" customWidth="1"/>
  </cols>
  <sheetData>
    <row r="1" spans="1:27" ht="20.25" customHeight="1" x14ac:dyDescent="0.2">
      <c r="A1" s="1077" t="s">
        <v>551</v>
      </c>
    </row>
    <row r="2" spans="1:27" ht="21.75" customHeight="1" x14ac:dyDescent="0.2">
      <c r="A2" s="270" t="s">
        <v>450</v>
      </c>
    </row>
    <row r="3" spans="1:27" ht="21.75" customHeight="1" x14ac:dyDescent="0.2">
      <c r="A3" s="601"/>
      <c r="G3" s="897"/>
      <c r="J3" s="898"/>
      <c r="Q3" s="899" t="s">
        <v>106</v>
      </c>
    </row>
    <row r="4" spans="1:27" ht="14.25" x14ac:dyDescent="0.2">
      <c r="A4" s="900"/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>
        <v>2019</v>
      </c>
      <c r="P4" s="98" t="s">
        <v>437</v>
      </c>
      <c r="Q4" s="99" t="s">
        <v>438</v>
      </c>
    </row>
    <row r="5" spans="1:27" s="904" customFormat="1" ht="24.75" customHeight="1" x14ac:dyDescent="0.2">
      <c r="A5" s="479" t="s">
        <v>451</v>
      </c>
      <c r="B5" s="901">
        <f t="shared" ref="B5:I5" si="0">SUM(B6:B8)</f>
        <v>589</v>
      </c>
      <c r="C5" s="901">
        <f t="shared" si="0"/>
        <v>2031</v>
      </c>
      <c r="D5" s="901">
        <f t="shared" si="0"/>
        <v>1705.8869999999999</v>
      </c>
      <c r="E5" s="901">
        <f t="shared" si="0"/>
        <v>1388</v>
      </c>
      <c r="F5" s="901">
        <f t="shared" si="0"/>
        <v>435.44</v>
      </c>
      <c r="G5" s="901">
        <f>SUM(G6:G8)</f>
        <v>1724.8</v>
      </c>
      <c r="H5" s="901">
        <f t="shared" si="0"/>
        <v>1192.5008</v>
      </c>
      <c r="I5" s="901">
        <f t="shared" si="0"/>
        <v>1255.001</v>
      </c>
      <c r="J5" s="901">
        <f>SUM(J6:J8)</f>
        <v>1280</v>
      </c>
      <c r="K5" s="901">
        <v>810.3</v>
      </c>
      <c r="L5" s="901">
        <v>810</v>
      </c>
      <c r="M5" s="901">
        <v>640</v>
      </c>
      <c r="N5" s="902">
        <v>968</v>
      </c>
      <c r="O5" s="901">
        <v>1205</v>
      </c>
      <c r="P5" s="902">
        <v>920</v>
      </c>
      <c r="Q5" s="903">
        <v>960</v>
      </c>
      <c r="S5" s="905"/>
    </row>
    <row r="6" spans="1:27" ht="30.75" customHeight="1" x14ac:dyDescent="0.2">
      <c r="A6" s="602" t="s">
        <v>452</v>
      </c>
      <c r="B6" s="906">
        <v>5</v>
      </c>
      <c r="C6" s="906">
        <v>5</v>
      </c>
      <c r="D6" s="906">
        <v>182.887</v>
      </c>
      <c r="E6" s="906">
        <v>500</v>
      </c>
      <c r="F6" s="907">
        <v>0</v>
      </c>
      <c r="G6" s="906">
        <v>37.799999999999997</v>
      </c>
      <c r="H6" s="908">
        <v>82</v>
      </c>
      <c r="I6" s="906">
        <v>25</v>
      </c>
      <c r="J6" s="906">
        <v>20</v>
      </c>
      <c r="K6" s="906">
        <v>10</v>
      </c>
      <c r="L6" s="906">
        <v>10</v>
      </c>
      <c r="M6" s="906">
        <v>10</v>
      </c>
      <c r="N6" s="906">
        <v>10</v>
      </c>
      <c r="O6" s="906">
        <v>10</v>
      </c>
      <c r="P6" s="906">
        <v>5</v>
      </c>
      <c r="Q6" s="909">
        <v>0</v>
      </c>
      <c r="S6" s="911"/>
      <c r="V6" s="911"/>
      <c r="W6" s="911"/>
      <c r="X6" s="911"/>
      <c r="Y6" s="911"/>
      <c r="Z6" s="911"/>
      <c r="AA6" s="911"/>
    </row>
    <row r="7" spans="1:27" s="601" customFormat="1" ht="22.5" customHeight="1" x14ac:dyDescent="0.2">
      <c r="A7" s="602" t="s">
        <v>453</v>
      </c>
      <c r="B7" s="906">
        <v>215</v>
      </c>
      <c r="C7" s="906">
        <v>1725</v>
      </c>
      <c r="D7" s="906">
        <v>1076</v>
      </c>
      <c r="E7" s="906">
        <v>391</v>
      </c>
      <c r="F7" s="906">
        <v>119.44</v>
      </c>
      <c r="G7" s="906">
        <v>153.5</v>
      </c>
      <c r="H7" s="908">
        <v>77.466800000000006</v>
      </c>
      <c r="I7" s="906">
        <v>829</v>
      </c>
      <c r="J7" s="906">
        <v>1014</v>
      </c>
      <c r="K7" s="906">
        <v>504.3</v>
      </c>
      <c r="L7" s="906">
        <v>504</v>
      </c>
      <c r="M7" s="906">
        <v>346</v>
      </c>
      <c r="N7" s="906">
        <v>334</v>
      </c>
      <c r="O7" s="906">
        <v>114</v>
      </c>
      <c r="P7" s="906">
        <v>114</v>
      </c>
      <c r="Q7" s="909">
        <v>160</v>
      </c>
      <c r="V7" s="912"/>
      <c r="W7" s="912"/>
      <c r="X7" s="912"/>
      <c r="Y7" s="912"/>
      <c r="Z7" s="912"/>
      <c r="AA7" s="912"/>
    </row>
    <row r="8" spans="1:27" ht="22.5" customHeight="1" x14ac:dyDescent="0.2">
      <c r="A8" s="602" t="s">
        <v>454</v>
      </c>
      <c r="B8" s="906">
        <v>369</v>
      </c>
      <c r="C8" s="906">
        <v>301</v>
      </c>
      <c r="D8" s="906">
        <v>447</v>
      </c>
      <c r="E8" s="906">
        <v>497</v>
      </c>
      <c r="F8" s="906">
        <v>316</v>
      </c>
      <c r="G8" s="906">
        <v>1533.5</v>
      </c>
      <c r="H8" s="908">
        <v>1033.0340000000001</v>
      </c>
      <c r="I8" s="906">
        <v>401.00099999999998</v>
      </c>
      <c r="J8" s="906">
        <v>246</v>
      </c>
      <c r="K8" s="906">
        <v>296</v>
      </c>
      <c r="L8" s="906">
        <v>296</v>
      </c>
      <c r="M8" s="906">
        <v>284</v>
      </c>
      <c r="N8" s="906">
        <v>624</v>
      </c>
      <c r="O8" s="906">
        <v>1081</v>
      </c>
      <c r="P8" s="906">
        <v>801</v>
      </c>
      <c r="Q8" s="909">
        <v>800</v>
      </c>
      <c r="V8" s="911"/>
      <c r="W8" s="911"/>
      <c r="X8" s="911"/>
      <c r="Y8" s="911"/>
      <c r="Z8" s="911"/>
      <c r="AA8" s="911"/>
    </row>
    <row r="9" spans="1:27" ht="22.5" customHeight="1" x14ac:dyDescent="0.2">
      <c r="A9" s="603"/>
      <c r="B9" s="913"/>
      <c r="C9" s="913"/>
      <c r="D9" s="913"/>
      <c r="E9" s="913"/>
      <c r="F9" s="913"/>
      <c r="G9" s="913"/>
      <c r="H9" s="914"/>
      <c r="I9" s="915"/>
      <c r="J9" s="915"/>
      <c r="K9" s="915"/>
      <c r="L9" s="915"/>
      <c r="M9" s="915"/>
      <c r="N9" s="915"/>
      <c r="O9" s="604"/>
      <c r="P9" s="604"/>
      <c r="Q9" s="916"/>
    </row>
    <row r="10" spans="1:27" ht="18" customHeight="1" x14ac:dyDescent="0.2">
      <c r="A10" s="917" t="s">
        <v>455</v>
      </c>
      <c r="B10" s="901">
        <f t="shared" ref="B10:I10" si="1">SUM(B11:B13)</f>
        <v>4379.5</v>
      </c>
      <c r="C10" s="901">
        <f t="shared" si="1"/>
        <v>6469.0120000000006</v>
      </c>
      <c r="D10" s="901">
        <f t="shared" si="1"/>
        <v>5187.6850000000004</v>
      </c>
      <c r="E10" s="901">
        <f t="shared" si="1"/>
        <v>5384.3519999999999</v>
      </c>
      <c r="F10" s="902">
        <f t="shared" si="1"/>
        <v>4425.7669999999998</v>
      </c>
      <c r="G10" s="901">
        <f>SUM(G11:G13)</f>
        <v>4149.0969166985387</v>
      </c>
      <c r="H10" s="901">
        <f t="shared" si="1"/>
        <v>3986.163840571634</v>
      </c>
      <c r="I10" s="901">
        <f t="shared" si="1"/>
        <v>3610.1</v>
      </c>
      <c r="J10" s="901">
        <f>SUM(J11:J13)</f>
        <v>4678.402</v>
      </c>
      <c r="K10" s="901">
        <v>2927.9549999999999</v>
      </c>
      <c r="L10" s="901">
        <v>3041</v>
      </c>
      <c r="M10" s="901">
        <v>3367</v>
      </c>
      <c r="N10" s="901">
        <v>3780</v>
      </c>
      <c r="O10" s="901">
        <v>3120</v>
      </c>
      <c r="P10" s="902">
        <v>2345</v>
      </c>
      <c r="Q10" s="903">
        <v>2855.5</v>
      </c>
      <c r="R10" s="911"/>
      <c r="S10" s="911"/>
      <c r="T10" s="911"/>
      <c r="U10" s="911"/>
      <c r="V10" s="911"/>
      <c r="W10" s="911"/>
      <c r="X10" s="911"/>
      <c r="Y10" s="911"/>
      <c r="Z10" s="911"/>
    </row>
    <row r="11" spans="1:27" ht="32.25" customHeight="1" x14ac:dyDescent="0.2">
      <c r="A11" s="602" t="s">
        <v>452</v>
      </c>
      <c r="B11" s="906">
        <v>557.69799999999998</v>
      </c>
      <c r="C11" s="906">
        <v>293</v>
      </c>
      <c r="D11" s="906">
        <v>660</v>
      </c>
      <c r="E11" s="906">
        <v>1650</v>
      </c>
      <c r="F11" s="906">
        <v>584</v>
      </c>
      <c r="G11" s="906">
        <v>86.19291669853898</v>
      </c>
      <c r="H11" s="906">
        <v>86.170040571634161</v>
      </c>
      <c r="I11" s="906">
        <v>50</v>
      </c>
      <c r="J11" s="906">
        <v>50</v>
      </c>
      <c r="K11" s="906">
        <v>75</v>
      </c>
      <c r="L11" s="906">
        <v>50</v>
      </c>
      <c r="M11" s="906">
        <v>50</v>
      </c>
      <c r="N11" s="906">
        <v>75</v>
      </c>
      <c r="O11" s="906">
        <v>75</v>
      </c>
      <c r="P11" s="906">
        <v>75</v>
      </c>
      <c r="Q11" s="909">
        <v>85</v>
      </c>
    </row>
    <row r="12" spans="1:27" s="601" customFormat="1" ht="22.5" customHeight="1" x14ac:dyDescent="0.2">
      <c r="A12" s="602" t="s">
        <v>453</v>
      </c>
      <c r="B12" s="906">
        <v>2156.3609999999999</v>
      </c>
      <c r="C12" s="906">
        <v>2725.5</v>
      </c>
      <c r="D12" s="906">
        <v>1117.885</v>
      </c>
      <c r="E12" s="906">
        <v>740</v>
      </c>
      <c r="F12" s="906">
        <v>795.048</v>
      </c>
      <c r="G12" s="906">
        <v>985.99199999999996</v>
      </c>
      <c r="H12" s="906">
        <v>987.64380000000006</v>
      </c>
      <c r="I12" s="906">
        <v>1101.0999999999999</v>
      </c>
      <c r="J12" s="906">
        <v>1686.0239999999999</v>
      </c>
      <c r="K12" s="906">
        <v>636</v>
      </c>
      <c r="L12" s="906">
        <v>750</v>
      </c>
      <c r="M12" s="906">
        <v>745</v>
      </c>
      <c r="N12" s="906">
        <v>770</v>
      </c>
      <c r="O12" s="906">
        <v>625</v>
      </c>
      <c r="P12" s="906">
        <v>610</v>
      </c>
      <c r="Q12" s="909">
        <v>736</v>
      </c>
    </row>
    <row r="13" spans="1:27" ht="22.5" customHeight="1" x14ac:dyDescent="0.2">
      <c r="A13" s="602" t="s">
        <v>454</v>
      </c>
      <c r="B13" s="906">
        <v>1665.441</v>
      </c>
      <c r="C13" s="906">
        <v>3450.5120000000002</v>
      </c>
      <c r="D13" s="906">
        <v>3409.8</v>
      </c>
      <c r="E13" s="906">
        <v>2994.3519999999999</v>
      </c>
      <c r="F13" s="906">
        <v>3046.7190000000001</v>
      </c>
      <c r="G13" s="906">
        <v>3076.9119999999998</v>
      </c>
      <c r="H13" s="906">
        <v>2912.35</v>
      </c>
      <c r="I13" s="906">
        <v>2459</v>
      </c>
      <c r="J13" s="906">
        <v>2942.3780000000002</v>
      </c>
      <c r="K13" s="906">
        <v>2216.9549999999999</v>
      </c>
      <c r="L13" s="906">
        <v>2241</v>
      </c>
      <c r="M13" s="906">
        <v>2572</v>
      </c>
      <c r="N13" s="906">
        <v>2935</v>
      </c>
      <c r="O13" s="906">
        <v>2420</v>
      </c>
      <c r="P13" s="906">
        <v>1660</v>
      </c>
      <c r="Q13" s="909">
        <v>2034.5</v>
      </c>
    </row>
    <row r="14" spans="1:27" ht="22.5" customHeight="1" x14ac:dyDescent="0.2">
      <c r="A14" s="602"/>
      <c r="B14" s="918"/>
      <c r="C14" s="918"/>
      <c r="D14" s="918"/>
      <c r="E14" s="918"/>
      <c r="F14" s="918"/>
      <c r="G14" s="918"/>
      <c r="H14" s="919"/>
      <c r="I14" s="919"/>
      <c r="J14" s="919"/>
      <c r="K14" s="919"/>
      <c r="L14" s="919"/>
      <c r="M14" s="919"/>
      <c r="N14" s="920"/>
      <c r="O14" s="604"/>
      <c r="P14" s="604"/>
      <c r="Q14" s="89"/>
    </row>
    <row r="15" spans="1:27" s="904" customFormat="1" ht="18" customHeight="1" x14ac:dyDescent="0.2">
      <c r="A15" s="921" t="s">
        <v>103</v>
      </c>
      <c r="B15" s="922">
        <f t="shared" ref="B15:I15" si="2">B5+B10</f>
        <v>4968.5</v>
      </c>
      <c r="C15" s="922">
        <f t="shared" si="2"/>
        <v>8500.0120000000006</v>
      </c>
      <c r="D15" s="922">
        <f t="shared" si="2"/>
        <v>6893.5720000000001</v>
      </c>
      <c r="E15" s="922">
        <f t="shared" si="2"/>
        <v>6772.3519999999999</v>
      </c>
      <c r="F15" s="922">
        <f t="shared" si="2"/>
        <v>4861.2069999999994</v>
      </c>
      <c r="G15" s="922">
        <f>G5+G10</f>
        <v>5873.8969166985389</v>
      </c>
      <c r="H15" s="922">
        <f t="shared" si="2"/>
        <v>5178.6646405716338</v>
      </c>
      <c r="I15" s="922">
        <f t="shared" si="2"/>
        <v>4865.1009999999997</v>
      </c>
      <c r="J15" s="922">
        <f>J5+J10</f>
        <v>5958.402</v>
      </c>
      <c r="K15" s="922">
        <f>K5+K10</f>
        <v>3738.2550000000001</v>
      </c>
      <c r="L15" s="922">
        <f>L5+L10</f>
        <v>3851</v>
      </c>
      <c r="M15" s="922">
        <f>M5+M10</f>
        <v>4007</v>
      </c>
      <c r="N15" s="922">
        <f>N5+N10</f>
        <v>4748</v>
      </c>
      <c r="O15" s="922">
        <v>4325</v>
      </c>
      <c r="P15" s="98">
        <v>3265</v>
      </c>
      <c r="Q15" s="1029">
        <v>3815.5</v>
      </c>
      <c r="R15" s="923"/>
      <c r="S15" s="923"/>
      <c r="T15" s="923"/>
      <c r="U15" s="923"/>
    </row>
    <row r="16" spans="1:27" ht="22.5" customHeight="1" x14ac:dyDescent="0.2">
      <c r="A16" s="122"/>
      <c r="E16" s="924"/>
      <c r="F16" s="924"/>
      <c r="G16" s="924"/>
      <c r="H16" s="924"/>
      <c r="I16" s="924"/>
      <c r="J16" s="896"/>
      <c r="O16" s="910"/>
      <c r="P16" s="910"/>
      <c r="Q16" s="925"/>
    </row>
    <row r="17" spans="1:17" ht="17.25" customHeight="1" x14ac:dyDescent="0.2">
      <c r="A17" s="121"/>
      <c r="B17" s="926"/>
      <c r="F17" s="896"/>
      <c r="G17" s="927"/>
      <c r="H17" s="928"/>
      <c r="I17" s="928"/>
      <c r="J17" s="928"/>
      <c r="K17" s="928"/>
      <c r="P17"/>
      <c r="Q17" s="89"/>
    </row>
    <row r="18" spans="1:17" ht="12.75" customHeight="1" x14ac:dyDescent="0.2">
      <c r="A18" s="34" t="s">
        <v>456</v>
      </c>
      <c r="F18" s="896"/>
      <c r="G18" s="896"/>
      <c r="I18" s="601"/>
      <c r="J18" s="896"/>
      <c r="P18"/>
      <c r="Q18" s="89"/>
    </row>
    <row r="19" spans="1:17" ht="15.75" x14ac:dyDescent="0.25">
      <c r="A19" s="605"/>
      <c r="F19" s="896"/>
      <c r="G19" s="896"/>
      <c r="I19" s="601"/>
      <c r="J19" s="896"/>
      <c r="P19"/>
      <c r="Q19" s="89"/>
    </row>
    <row r="20" spans="1:17" ht="14.25" x14ac:dyDescent="0.2">
      <c r="A20" s="929" t="s">
        <v>105</v>
      </c>
      <c r="B20" s="98">
        <v>2006</v>
      </c>
      <c r="C20" s="98">
        <v>2007</v>
      </c>
      <c r="D20" s="98">
        <v>2008</v>
      </c>
      <c r="E20" s="98">
        <v>2009</v>
      </c>
      <c r="F20" s="98">
        <v>2010</v>
      </c>
      <c r="G20" s="98">
        <v>2011</v>
      </c>
      <c r="H20" s="98">
        <v>2012</v>
      </c>
      <c r="I20" s="98">
        <v>2013</v>
      </c>
      <c r="J20" s="98">
        <v>2014</v>
      </c>
      <c r="K20" s="98">
        <v>2015</v>
      </c>
      <c r="L20" s="98">
        <v>2016</v>
      </c>
      <c r="M20" s="98">
        <v>2017</v>
      </c>
      <c r="N20" s="98">
        <v>2018</v>
      </c>
      <c r="O20" s="98" t="s">
        <v>104</v>
      </c>
      <c r="P20" s="98" t="s">
        <v>437</v>
      </c>
      <c r="Q20" s="99"/>
    </row>
    <row r="21" spans="1:17" ht="21" customHeight="1" x14ac:dyDescent="0.2">
      <c r="A21" s="602"/>
      <c r="B21" s="930"/>
      <c r="C21" s="930"/>
      <c r="D21" s="930"/>
      <c r="E21" s="930"/>
      <c r="F21" s="931"/>
      <c r="G21" s="931"/>
      <c r="H21" s="835"/>
      <c r="I21" s="932"/>
      <c r="J21" s="932"/>
      <c r="K21" s="932"/>
      <c r="L21" s="932"/>
      <c r="M21" s="932"/>
      <c r="N21" s="932"/>
      <c r="O21" s="3"/>
      <c r="Q21" s="89"/>
    </row>
    <row r="22" spans="1:17" x14ac:dyDescent="0.2">
      <c r="A22" s="479" t="s">
        <v>457</v>
      </c>
      <c r="B22" s="933">
        <v>485</v>
      </c>
      <c r="C22" s="933">
        <v>418</v>
      </c>
      <c r="D22" s="933">
        <v>18</v>
      </c>
      <c r="E22" s="933">
        <v>0</v>
      </c>
      <c r="F22" s="933">
        <v>4</v>
      </c>
      <c r="G22" s="933">
        <v>17.599</v>
      </c>
      <c r="H22" s="933">
        <v>2.418035287820143</v>
      </c>
      <c r="I22" s="933">
        <v>0</v>
      </c>
      <c r="J22" s="933">
        <v>0</v>
      </c>
      <c r="K22" s="933">
        <v>0</v>
      </c>
      <c r="L22" s="933">
        <v>0</v>
      </c>
      <c r="M22" s="933">
        <v>0</v>
      </c>
      <c r="N22" s="933">
        <v>0</v>
      </c>
      <c r="O22" s="933">
        <v>0</v>
      </c>
      <c r="P22" s="933">
        <v>0</v>
      </c>
      <c r="Q22" s="934">
        <v>0</v>
      </c>
    </row>
    <row r="23" spans="1:17" ht="30.75" customHeight="1" x14ac:dyDescent="0.2">
      <c r="A23" s="479" t="s">
        <v>458</v>
      </c>
      <c r="B23" s="933">
        <v>1806</v>
      </c>
      <c r="C23" s="933">
        <v>745</v>
      </c>
      <c r="D23" s="933">
        <v>65</v>
      </c>
      <c r="E23" s="933">
        <v>90</v>
      </c>
      <c r="F23" s="933">
        <v>54.88</v>
      </c>
      <c r="G23" s="933">
        <v>50.697902536499633</v>
      </c>
      <c r="H23" s="933">
        <v>52.943008755553798</v>
      </c>
      <c r="I23" s="933">
        <v>814</v>
      </c>
      <c r="J23" s="933">
        <v>910</v>
      </c>
      <c r="K23" s="933">
        <v>510</v>
      </c>
      <c r="L23" s="933">
        <v>610</v>
      </c>
      <c r="M23" s="933">
        <v>610</v>
      </c>
      <c r="N23" s="933">
        <v>810</v>
      </c>
      <c r="O23" s="933">
        <v>1010</v>
      </c>
      <c r="P23" s="933">
        <v>1010</v>
      </c>
      <c r="Q23" s="934">
        <v>1010</v>
      </c>
    </row>
    <row r="24" spans="1:17" ht="32.25" customHeight="1" x14ac:dyDescent="0.2">
      <c r="A24" s="603"/>
      <c r="B24" s="935"/>
      <c r="C24" s="935"/>
      <c r="D24" s="935"/>
      <c r="E24" s="935"/>
      <c r="F24" s="936"/>
      <c r="G24" s="937"/>
      <c r="H24" s="938"/>
      <c r="I24" s="938"/>
      <c r="J24" s="938"/>
      <c r="K24" s="938"/>
      <c r="L24" s="938"/>
      <c r="M24" s="938"/>
      <c r="N24" s="938"/>
      <c r="O24" s="3"/>
      <c r="P24" s="604"/>
      <c r="Q24" s="89"/>
    </row>
    <row r="25" spans="1:17" s="940" customFormat="1" ht="15" customHeight="1" x14ac:dyDescent="0.2">
      <c r="A25" s="606" t="s">
        <v>103</v>
      </c>
      <c r="B25" s="939">
        <f>SUM(B22:B24)</f>
        <v>2291</v>
      </c>
      <c r="C25" s="939">
        <f>SUM(C22:C24)</f>
        <v>1163</v>
      </c>
      <c r="D25" s="939">
        <f t="shared" ref="D25:O25" si="3">SUM(D22:D24)</f>
        <v>83</v>
      </c>
      <c r="E25" s="939">
        <f t="shared" si="3"/>
        <v>90</v>
      </c>
      <c r="F25" s="939">
        <f t="shared" si="3"/>
        <v>58.88</v>
      </c>
      <c r="G25" s="939">
        <f t="shared" si="3"/>
        <v>68.29690253649963</v>
      </c>
      <c r="H25" s="939">
        <f t="shared" si="3"/>
        <v>55.361044043373944</v>
      </c>
      <c r="I25" s="939">
        <f t="shared" si="3"/>
        <v>814</v>
      </c>
      <c r="J25" s="939">
        <f t="shared" si="3"/>
        <v>910</v>
      </c>
      <c r="K25" s="939">
        <f t="shared" si="3"/>
        <v>510</v>
      </c>
      <c r="L25" s="939">
        <f t="shared" si="3"/>
        <v>610</v>
      </c>
      <c r="M25" s="939">
        <f t="shared" si="3"/>
        <v>610</v>
      </c>
      <c r="N25" s="939">
        <f t="shared" si="3"/>
        <v>810</v>
      </c>
      <c r="O25" s="939">
        <f t="shared" si="3"/>
        <v>1010</v>
      </c>
      <c r="P25" s="939">
        <v>1010</v>
      </c>
      <c r="Q25" s="99">
        <v>1010</v>
      </c>
    </row>
    <row r="26" spans="1:17" ht="24.75" customHeight="1" x14ac:dyDescent="0.2">
      <c r="A26" s="121"/>
    </row>
    <row r="27" spans="1:17" x14ac:dyDescent="0.2">
      <c r="A27" s="32" t="s">
        <v>47</v>
      </c>
      <c r="B27" s="912"/>
      <c r="C27" s="912"/>
      <c r="D27" s="912"/>
      <c r="E27" s="912"/>
      <c r="F27" s="912"/>
      <c r="G27" s="912"/>
      <c r="H27" s="941"/>
      <c r="I27" s="911"/>
      <c r="J27" s="912"/>
      <c r="K27" s="942"/>
      <c r="L27" s="942"/>
      <c r="M27" s="942"/>
      <c r="N27" s="942"/>
    </row>
  </sheetData>
  <hyperlinks>
    <hyperlink ref="A1" location="'Contents(NA)'!A1" display="Back to Table of contents"/>
  </hyperlinks>
  <pageMargins left="0.5" right="0" top="0.56999999999999995" bottom="0.15748031496063" header="0.4" footer="0.196850393700787"/>
  <pageSetup paperSize="9" scale="97" orientation="landscape" r:id="rId1"/>
  <headerFooter alignWithMargins="0">
    <oddHeader>&amp;C- 23 -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="98" zoomScaleNormal="98" workbookViewId="0">
      <pane xSplit="1" topLeftCell="T1" activePane="topRight" state="frozen"/>
      <selection activeCell="S70" sqref="S70"/>
      <selection pane="topRight"/>
    </sheetView>
  </sheetViews>
  <sheetFormatPr defaultRowHeight="12.75" x14ac:dyDescent="0.2"/>
  <cols>
    <col min="1" max="1" width="74.140625" style="1092" customWidth="1"/>
    <col min="2" max="2" width="7.85546875" style="1092" bestFit="1" customWidth="1"/>
    <col min="3" max="4" width="8.42578125" style="1092" bestFit="1" customWidth="1"/>
    <col min="5" max="5" width="7.85546875" style="1092" bestFit="1" customWidth="1"/>
    <col min="6" max="7" width="8.42578125" style="1092" bestFit="1" customWidth="1"/>
    <col min="8" max="8" width="7.85546875" style="1092" bestFit="1" customWidth="1"/>
    <col min="9" max="10" width="8.42578125" style="1092" bestFit="1" customWidth="1"/>
    <col min="11" max="11" width="7.85546875" style="1092" bestFit="1" customWidth="1"/>
    <col min="12" max="12" width="8.42578125" style="1092" bestFit="1" customWidth="1"/>
    <col min="13" max="14" width="7.85546875" style="1092" bestFit="1" customWidth="1"/>
    <col min="15" max="16" width="8.42578125" style="1092" bestFit="1" customWidth="1"/>
    <col min="17" max="17" width="8.85546875" style="1092" bestFit="1" customWidth="1"/>
    <col min="18" max="19" width="8.42578125" style="1092" bestFit="1" customWidth="1"/>
    <col min="20" max="20" width="7.85546875" style="1092" bestFit="1" customWidth="1"/>
    <col min="21" max="22" width="10.140625" style="1092" bestFit="1" customWidth="1"/>
    <col min="23" max="23" width="8.85546875" style="1092" bestFit="1" customWidth="1"/>
    <col min="24" max="25" width="10.140625" style="1092" bestFit="1" customWidth="1"/>
    <col min="26" max="256" width="9.140625" style="1092"/>
    <col min="257" max="257" width="38.85546875" style="1092" customWidth="1"/>
    <col min="258" max="258" width="7.28515625" style="1092" customWidth="1"/>
    <col min="259" max="260" width="7.5703125" style="1092" bestFit="1" customWidth="1"/>
    <col min="261" max="261" width="6.85546875" style="1092" bestFit="1" customWidth="1"/>
    <col min="262" max="263" width="7.42578125" style="1092" bestFit="1" customWidth="1"/>
    <col min="264" max="264" width="7.140625" style="1092" bestFit="1" customWidth="1"/>
    <col min="265" max="266" width="7.42578125" style="1092" bestFit="1" customWidth="1"/>
    <col min="267" max="267" width="7.140625" style="1092" bestFit="1" customWidth="1"/>
    <col min="268" max="269" width="7.5703125" style="1092" bestFit="1" customWidth="1"/>
    <col min="270" max="270" width="7.140625" style="1092" bestFit="1" customWidth="1"/>
    <col min="271" max="272" width="7.5703125" style="1092" bestFit="1" customWidth="1"/>
    <col min="273" max="273" width="7.42578125" style="1092" bestFit="1" customWidth="1"/>
    <col min="274" max="275" width="7.5703125" style="1092" bestFit="1" customWidth="1"/>
    <col min="276" max="278" width="8.5703125" style="1092" customWidth="1"/>
    <col min="279" max="512" width="9.140625" style="1092"/>
    <col min="513" max="513" width="38.85546875" style="1092" customWidth="1"/>
    <col min="514" max="514" width="7.28515625" style="1092" customWidth="1"/>
    <col min="515" max="516" width="7.5703125" style="1092" bestFit="1" customWidth="1"/>
    <col min="517" max="517" width="6.85546875" style="1092" bestFit="1" customWidth="1"/>
    <col min="518" max="519" width="7.42578125" style="1092" bestFit="1" customWidth="1"/>
    <col min="520" max="520" width="7.140625" style="1092" bestFit="1" customWidth="1"/>
    <col min="521" max="522" width="7.42578125" style="1092" bestFit="1" customWidth="1"/>
    <col min="523" max="523" width="7.140625" style="1092" bestFit="1" customWidth="1"/>
    <col min="524" max="525" width="7.5703125" style="1092" bestFit="1" customWidth="1"/>
    <col min="526" max="526" width="7.140625" style="1092" bestFit="1" customWidth="1"/>
    <col min="527" max="528" width="7.5703125" style="1092" bestFit="1" customWidth="1"/>
    <col min="529" max="529" width="7.42578125" style="1092" bestFit="1" customWidth="1"/>
    <col min="530" max="531" width="7.5703125" style="1092" bestFit="1" customWidth="1"/>
    <col min="532" max="534" width="8.5703125" style="1092" customWidth="1"/>
    <col min="535" max="768" width="9.140625" style="1092"/>
    <col min="769" max="769" width="38.85546875" style="1092" customWidth="1"/>
    <col min="770" max="770" width="7.28515625" style="1092" customWidth="1"/>
    <col min="771" max="772" width="7.5703125" style="1092" bestFit="1" customWidth="1"/>
    <col min="773" max="773" width="6.85546875" style="1092" bestFit="1" customWidth="1"/>
    <col min="774" max="775" width="7.42578125" style="1092" bestFit="1" customWidth="1"/>
    <col min="776" max="776" width="7.140625" style="1092" bestFit="1" customWidth="1"/>
    <col min="777" max="778" width="7.42578125" style="1092" bestFit="1" customWidth="1"/>
    <col min="779" max="779" width="7.140625" style="1092" bestFit="1" customWidth="1"/>
    <col min="780" max="781" width="7.5703125" style="1092" bestFit="1" customWidth="1"/>
    <col min="782" max="782" width="7.140625" style="1092" bestFit="1" customWidth="1"/>
    <col min="783" max="784" width="7.5703125" style="1092" bestFit="1" customWidth="1"/>
    <col min="785" max="785" width="7.42578125" style="1092" bestFit="1" customWidth="1"/>
    <col min="786" max="787" width="7.5703125" style="1092" bestFit="1" customWidth="1"/>
    <col min="788" max="790" width="8.5703125" style="1092" customWidth="1"/>
    <col min="791" max="1024" width="9.140625" style="1092"/>
    <col min="1025" max="1025" width="38.85546875" style="1092" customWidth="1"/>
    <col min="1026" max="1026" width="7.28515625" style="1092" customWidth="1"/>
    <col min="1027" max="1028" width="7.5703125" style="1092" bestFit="1" customWidth="1"/>
    <col min="1029" max="1029" width="6.85546875" style="1092" bestFit="1" customWidth="1"/>
    <col min="1030" max="1031" width="7.42578125" style="1092" bestFit="1" customWidth="1"/>
    <col min="1032" max="1032" width="7.140625" style="1092" bestFit="1" customWidth="1"/>
    <col min="1033" max="1034" width="7.42578125" style="1092" bestFit="1" customWidth="1"/>
    <col min="1035" max="1035" width="7.140625" style="1092" bestFit="1" customWidth="1"/>
    <col min="1036" max="1037" width="7.5703125" style="1092" bestFit="1" customWidth="1"/>
    <col min="1038" max="1038" width="7.140625" style="1092" bestFit="1" customWidth="1"/>
    <col min="1039" max="1040" width="7.5703125" style="1092" bestFit="1" customWidth="1"/>
    <col min="1041" max="1041" width="7.42578125" style="1092" bestFit="1" customWidth="1"/>
    <col min="1042" max="1043" width="7.5703125" style="1092" bestFit="1" customWidth="1"/>
    <col min="1044" max="1046" width="8.5703125" style="1092" customWidth="1"/>
    <col min="1047" max="1280" width="9.140625" style="1092"/>
    <col min="1281" max="1281" width="38.85546875" style="1092" customWidth="1"/>
    <col min="1282" max="1282" width="7.28515625" style="1092" customWidth="1"/>
    <col min="1283" max="1284" width="7.5703125" style="1092" bestFit="1" customWidth="1"/>
    <col min="1285" max="1285" width="6.85546875" style="1092" bestFit="1" customWidth="1"/>
    <col min="1286" max="1287" width="7.42578125" style="1092" bestFit="1" customWidth="1"/>
    <col min="1288" max="1288" width="7.140625" style="1092" bestFit="1" customWidth="1"/>
    <col min="1289" max="1290" width="7.42578125" style="1092" bestFit="1" customWidth="1"/>
    <col min="1291" max="1291" width="7.140625" style="1092" bestFit="1" customWidth="1"/>
    <col min="1292" max="1293" width="7.5703125" style="1092" bestFit="1" customWidth="1"/>
    <col min="1294" max="1294" width="7.140625" style="1092" bestFit="1" customWidth="1"/>
    <col min="1295" max="1296" width="7.5703125" style="1092" bestFit="1" customWidth="1"/>
    <col min="1297" max="1297" width="7.42578125" style="1092" bestFit="1" customWidth="1"/>
    <col min="1298" max="1299" width="7.5703125" style="1092" bestFit="1" customWidth="1"/>
    <col min="1300" max="1302" width="8.5703125" style="1092" customWidth="1"/>
    <col min="1303" max="1536" width="9.140625" style="1092"/>
    <col min="1537" max="1537" width="38.85546875" style="1092" customWidth="1"/>
    <col min="1538" max="1538" width="7.28515625" style="1092" customWidth="1"/>
    <col min="1539" max="1540" width="7.5703125" style="1092" bestFit="1" customWidth="1"/>
    <col min="1541" max="1541" width="6.85546875" style="1092" bestFit="1" customWidth="1"/>
    <col min="1542" max="1543" width="7.42578125" style="1092" bestFit="1" customWidth="1"/>
    <col min="1544" max="1544" width="7.140625" style="1092" bestFit="1" customWidth="1"/>
    <col min="1545" max="1546" width="7.42578125" style="1092" bestFit="1" customWidth="1"/>
    <col min="1547" max="1547" width="7.140625" style="1092" bestFit="1" customWidth="1"/>
    <col min="1548" max="1549" width="7.5703125" style="1092" bestFit="1" customWidth="1"/>
    <col min="1550" max="1550" width="7.140625" style="1092" bestFit="1" customWidth="1"/>
    <col min="1551" max="1552" width="7.5703125" style="1092" bestFit="1" customWidth="1"/>
    <col min="1553" max="1553" width="7.42578125" style="1092" bestFit="1" customWidth="1"/>
    <col min="1554" max="1555" width="7.5703125" style="1092" bestFit="1" customWidth="1"/>
    <col min="1556" max="1558" width="8.5703125" style="1092" customWidth="1"/>
    <col min="1559" max="1792" width="9.140625" style="1092"/>
    <col min="1793" max="1793" width="38.85546875" style="1092" customWidth="1"/>
    <col min="1794" max="1794" width="7.28515625" style="1092" customWidth="1"/>
    <col min="1795" max="1796" width="7.5703125" style="1092" bestFit="1" customWidth="1"/>
    <col min="1797" max="1797" width="6.85546875" style="1092" bestFit="1" customWidth="1"/>
    <col min="1798" max="1799" width="7.42578125" style="1092" bestFit="1" customWidth="1"/>
    <col min="1800" max="1800" width="7.140625" style="1092" bestFit="1" customWidth="1"/>
    <col min="1801" max="1802" width="7.42578125" style="1092" bestFit="1" customWidth="1"/>
    <col min="1803" max="1803" width="7.140625" style="1092" bestFit="1" customWidth="1"/>
    <col min="1804" max="1805" width="7.5703125" style="1092" bestFit="1" customWidth="1"/>
    <col min="1806" max="1806" width="7.140625" style="1092" bestFit="1" customWidth="1"/>
    <col min="1807" max="1808" width="7.5703125" style="1092" bestFit="1" customWidth="1"/>
    <col min="1809" max="1809" width="7.42578125" style="1092" bestFit="1" customWidth="1"/>
    <col min="1810" max="1811" width="7.5703125" style="1092" bestFit="1" customWidth="1"/>
    <col min="1812" max="1814" width="8.5703125" style="1092" customWidth="1"/>
    <col min="1815" max="2048" width="9.140625" style="1092"/>
    <col min="2049" max="2049" width="38.85546875" style="1092" customWidth="1"/>
    <col min="2050" max="2050" width="7.28515625" style="1092" customWidth="1"/>
    <col min="2051" max="2052" width="7.5703125" style="1092" bestFit="1" customWidth="1"/>
    <col min="2053" max="2053" width="6.85546875" style="1092" bestFit="1" customWidth="1"/>
    <col min="2054" max="2055" width="7.42578125" style="1092" bestFit="1" customWidth="1"/>
    <col min="2056" max="2056" width="7.140625" style="1092" bestFit="1" customWidth="1"/>
    <col min="2057" max="2058" width="7.42578125" style="1092" bestFit="1" customWidth="1"/>
    <col min="2059" max="2059" width="7.140625" style="1092" bestFit="1" customWidth="1"/>
    <col min="2060" max="2061" width="7.5703125" style="1092" bestFit="1" customWidth="1"/>
    <col min="2062" max="2062" width="7.140625" style="1092" bestFit="1" customWidth="1"/>
    <col min="2063" max="2064" width="7.5703125" style="1092" bestFit="1" customWidth="1"/>
    <col min="2065" max="2065" width="7.42578125" style="1092" bestFit="1" customWidth="1"/>
    <col min="2066" max="2067" width="7.5703125" style="1092" bestFit="1" customWidth="1"/>
    <col min="2068" max="2070" width="8.5703125" style="1092" customWidth="1"/>
    <col min="2071" max="2304" width="9.140625" style="1092"/>
    <col min="2305" max="2305" width="38.85546875" style="1092" customWidth="1"/>
    <col min="2306" max="2306" width="7.28515625" style="1092" customWidth="1"/>
    <col min="2307" max="2308" width="7.5703125" style="1092" bestFit="1" customWidth="1"/>
    <col min="2309" max="2309" width="6.85546875" style="1092" bestFit="1" customWidth="1"/>
    <col min="2310" max="2311" width="7.42578125" style="1092" bestFit="1" customWidth="1"/>
    <col min="2312" max="2312" width="7.140625" style="1092" bestFit="1" customWidth="1"/>
    <col min="2313" max="2314" width="7.42578125" style="1092" bestFit="1" customWidth="1"/>
    <col min="2315" max="2315" width="7.140625" style="1092" bestFit="1" customWidth="1"/>
    <col min="2316" max="2317" width="7.5703125" style="1092" bestFit="1" customWidth="1"/>
    <col min="2318" max="2318" width="7.140625" style="1092" bestFit="1" customWidth="1"/>
    <col min="2319" max="2320" width="7.5703125" style="1092" bestFit="1" customWidth="1"/>
    <col min="2321" max="2321" width="7.42578125" style="1092" bestFit="1" customWidth="1"/>
    <col min="2322" max="2323" width="7.5703125" style="1092" bestFit="1" customWidth="1"/>
    <col min="2324" max="2326" width="8.5703125" style="1092" customWidth="1"/>
    <col min="2327" max="2560" width="9.140625" style="1092"/>
    <col min="2561" max="2561" width="38.85546875" style="1092" customWidth="1"/>
    <col min="2562" max="2562" width="7.28515625" style="1092" customWidth="1"/>
    <col min="2563" max="2564" width="7.5703125" style="1092" bestFit="1" customWidth="1"/>
    <col min="2565" max="2565" width="6.85546875" style="1092" bestFit="1" customWidth="1"/>
    <col min="2566" max="2567" width="7.42578125" style="1092" bestFit="1" customWidth="1"/>
    <col min="2568" max="2568" width="7.140625" style="1092" bestFit="1" customWidth="1"/>
    <col min="2569" max="2570" width="7.42578125" style="1092" bestFit="1" customWidth="1"/>
    <col min="2571" max="2571" width="7.140625" style="1092" bestFit="1" customWidth="1"/>
    <col min="2572" max="2573" width="7.5703125" style="1092" bestFit="1" customWidth="1"/>
    <col min="2574" max="2574" width="7.140625" style="1092" bestFit="1" customWidth="1"/>
    <col min="2575" max="2576" width="7.5703125" style="1092" bestFit="1" customWidth="1"/>
    <col min="2577" max="2577" width="7.42578125" style="1092" bestFit="1" customWidth="1"/>
    <col min="2578" max="2579" width="7.5703125" style="1092" bestFit="1" customWidth="1"/>
    <col min="2580" max="2582" width="8.5703125" style="1092" customWidth="1"/>
    <col min="2583" max="2816" width="9.140625" style="1092"/>
    <col min="2817" max="2817" width="38.85546875" style="1092" customWidth="1"/>
    <col min="2818" max="2818" width="7.28515625" style="1092" customWidth="1"/>
    <col min="2819" max="2820" width="7.5703125" style="1092" bestFit="1" customWidth="1"/>
    <col min="2821" max="2821" width="6.85546875" style="1092" bestFit="1" customWidth="1"/>
    <col min="2822" max="2823" width="7.42578125" style="1092" bestFit="1" customWidth="1"/>
    <col min="2824" max="2824" width="7.140625" style="1092" bestFit="1" customWidth="1"/>
    <col min="2825" max="2826" width="7.42578125" style="1092" bestFit="1" customWidth="1"/>
    <col min="2827" max="2827" width="7.140625" style="1092" bestFit="1" customWidth="1"/>
    <col min="2828" max="2829" width="7.5703125" style="1092" bestFit="1" customWidth="1"/>
    <col min="2830" max="2830" width="7.140625" style="1092" bestFit="1" customWidth="1"/>
    <col min="2831" max="2832" width="7.5703125" style="1092" bestFit="1" customWidth="1"/>
    <col min="2833" max="2833" width="7.42578125" style="1092" bestFit="1" customWidth="1"/>
    <col min="2834" max="2835" width="7.5703125" style="1092" bestFit="1" customWidth="1"/>
    <col min="2836" max="2838" width="8.5703125" style="1092" customWidth="1"/>
    <col min="2839" max="3072" width="9.140625" style="1092"/>
    <col min="3073" max="3073" width="38.85546875" style="1092" customWidth="1"/>
    <col min="3074" max="3074" width="7.28515625" style="1092" customWidth="1"/>
    <col min="3075" max="3076" width="7.5703125" style="1092" bestFit="1" customWidth="1"/>
    <col min="3077" max="3077" width="6.85546875" style="1092" bestFit="1" customWidth="1"/>
    <col min="3078" max="3079" width="7.42578125" style="1092" bestFit="1" customWidth="1"/>
    <col min="3080" max="3080" width="7.140625" style="1092" bestFit="1" customWidth="1"/>
    <col min="3081" max="3082" width="7.42578125" style="1092" bestFit="1" customWidth="1"/>
    <col min="3083" max="3083" width="7.140625" style="1092" bestFit="1" customWidth="1"/>
    <col min="3084" max="3085" width="7.5703125" style="1092" bestFit="1" customWidth="1"/>
    <col min="3086" max="3086" width="7.140625" style="1092" bestFit="1" customWidth="1"/>
    <col min="3087" max="3088" width="7.5703125" style="1092" bestFit="1" customWidth="1"/>
    <col min="3089" max="3089" width="7.42578125" style="1092" bestFit="1" customWidth="1"/>
    <col min="3090" max="3091" width="7.5703125" style="1092" bestFit="1" customWidth="1"/>
    <col min="3092" max="3094" width="8.5703125" style="1092" customWidth="1"/>
    <col min="3095" max="3328" width="9.140625" style="1092"/>
    <col min="3329" max="3329" width="38.85546875" style="1092" customWidth="1"/>
    <col min="3330" max="3330" width="7.28515625" style="1092" customWidth="1"/>
    <col min="3331" max="3332" width="7.5703125" style="1092" bestFit="1" customWidth="1"/>
    <col min="3333" max="3333" width="6.85546875" style="1092" bestFit="1" customWidth="1"/>
    <col min="3334" max="3335" width="7.42578125" style="1092" bestFit="1" customWidth="1"/>
    <col min="3336" max="3336" width="7.140625" style="1092" bestFit="1" customWidth="1"/>
    <col min="3337" max="3338" width="7.42578125" style="1092" bestFit="1" customWidth="1"/>
    <col min="3339" max="3339" width="7.140625" style="1092" bestFit="1" customWidth="1"/>
    <col min="3340" max="3341" width="7.5703125" style="1092" bestFit="1" customWidth="1"/>
    <col min="3342" max="3342" width="7.140625" style="1092" bestFit="1" customWidth="1"/>
    <col min="3343" max="3344" width="7.5703125" style="1092" bestFit="1" customWidth="1"/>
    <col min="3345" max="3345" width="7.42578125" style="1092" bestFit="1" customWidth="1"/>
    <col min="3346" max="3347" width="7.5703125" style="1092" bestFit="1" customWidth="1"/>
    <col min="3348" max="3350" width="8.5703125" style="1092" customWidth="1"/>
    <col min="3351" max="3584" width="9.140625" style="1092"/>
    <col min="3585" max="3585" width="38.85546875" style="1092" customWidth="1"/>
    <col min="3586" max="3586" width="7.28515625" style="1092" customWidth="1"/>
    <col min="3587" max="3588" width="7.5703125" style="1092" bestFit="1" customWidth="1"/>
    <col min="3589" max="3589" width="6.85546875" style="1092" bestFit="1" customWidth="1"/>
    <col min="3590" max="3591" width="7.42578125" style="1092" bestFit="1" customWidth="1"/>
    <col min="3592" max="3592" width="7.140625" style="1092" bestFit="1" customWidth="1"/>
    <col min="3593" max="3594" width="7.42578125" style="1092" bestFit="1" customWidth="1"/>
    <col min="3595" max="3595" width="7.140625" style="1092" bestFit="1" customWidth="1"/>
    <col min="3596" max="3597" width="7.5703125" style="1092" bestFit="1" customWidth="1"/>
    <col min="3598" max="3598" width="7.140625" style="1092" bestFit="1" customWidth="1"/>
    <col min="3599" max="3600" width="7.5703125" style="1092" bestFit="1" customWidth="1"/>
    <col min="3601" max="3601" width="7.42578125" style="1092" bestFit="1" customWidth="1"/>
    <col min="3602" max="3603" width="7.5703125" style="1092" bestFit="1" customWidth="1"/>
    <col min="3604" max="3606" width="8.5703125" style="1092" customWidth="1"/>
    <col min="3607" max="3840" width="9.140625" style="1092"/>
    <col min="3841" max="3841" width="38.85546875" style="1092" customWidth="1"/>
    <col min="3842" max="3842" width="7.28515625" style="1092" customWidth="1"/>
    <col min="3843" max="3844" width="7.5703125" style="1092" bestFit="1" customWidth="1"/>
    <col min="3845" max="3845" width="6.85546875" style="1092" bestFit="1" customWidth="1"/>
    <col min="3846" max="3847" width="7.42578125" style="1092" bestFit="1" customWidth="1"/>
    <col min="3848" max="3848" width="7.140625" style="1092" bestFit="1" customWidth="1"/>
    <col min="3849" max="3850" width="7.42578125" style="1092" bestFit="1" customWidth="1"/>
    <col min="3851" max="3851" width="7.140625" style="1092" bestFit="1" customWidth="1"/>
    <col min="3852" max="3853" width="7.5703125" style="1092" bestFit="1" customWidth="1"/>
    <col min="3854" max="3854" width="7.140625" style="1092" bestFit="1" customWidth="1"/>
    <col min="3855" max="3856" width="7.5703125" style="1092" bestFit="1" customWidth="1"/>
    <col min="3857" max="3857" width="7.42578125" style="1092" bestFit="1" customWidth="1"/>
    <col min="3858" max="3859" width="7.5703125" style="1092" bestFit="1" customWidth="1"/>
    <col min="3860" max="3862" width="8.5703125" style="1092" customWidth="1"/>
    <col min="3863" max="4096" width="9.140625" style="1092"/>
    <col min="4097" max="4097" width="38.85546875" style="1092" customWidth="1"/>
    <col min="4098" max="4098" width="7.28515625" style="1092" customWidth="1"/>
    <col min="4099" max="4100" width="7.5703125" style="1092" bestFit="1" customWidth="1"/>
    <col min="4101" max="4101" width="6.85546875" style="1092" bestFit="1" customWidth="1"/>
    <col min="4102" max="4103" width="7.42578125" style="1092" bestFit="1" customWidth="1"/>
    <col min="4104" max="4104" width="7.140625" style="1092" bestFit="1" customWidth="1"/>
    <col min="4105" max="4106" width="7.42578125" style="1092" bestFit="1" customWidth="1"/>
    <col min="4107" max="4107" width="7.140625" style="1092" bestFit="1" customWidth="1"/>
    <col min="4108" max="4109" width="7.5703125" style="1092" bestFit="1" customWidth="1"/>
    <col min="4110" max="4110" width="7.140625" style="1092" bestFit="1" customWidth="1"/>
    <col min="4111" max="4112" width="7.5703125" style="1092" bestFit="1" customWidth="1"/>
    <col min="4113" max="4113" width="7.42578125" style="1092" bestFit="1" customWidth="1"/>
    <col min="4114" max="4115" width="7.5703125" style="1092" bestFit="1" customWidth="1"/>
    <col min="4116" max="4118" width="8.5703125" style="1092" customWidth="1"/>
    <col min="4119" max="4352" width="9.140625" style="1092"/>
    <col min="4353" max="4353" width="38.85546875" style="1092" customWidth="1"/>
    <col min="4354" max="4354" width="7.28515625" style="1092" customWidth="1"/>
    <col min="4355" max="4356" width="7.5703125" style="1092" bestFit="1" customWidth="1"/>
    <col min="4357" max="4357" width="6.85546875" style="1092" bestFit="1" customWidth="1"/>
    <col min="4358" max="4359" width="7.42578125" style="1092" bestFit="1" customWidth="1"/>
    <col min="4360" max="4360" width="7.140625" style="1092" bestFit="1" customWidth="1"/>
    <col min="4361" max="4362" width="7.42578125" style="1092" bestFit="1" customWidth="1"/>
    <col min="4363" max="4363" width="7.140625" style="1092" bestFit="1" customWidth="1"/>
    <col min="4364" max="4365" width="7.5703125" style="1092" bestFit="1" customWidth="1"/>
    <col min="4366" max="4366" width="7.140625" style="1092" bestFit="1" customWidth="1"/>
    <col min="4367" max="4368" width="7.5703125" style="1092" bestFit="1" customWidth="1"/>
    <col min="4369" max="4369" width="7.42578125" style="1092" bestFit="1" customWidth="1"/>
    <col min="4370" max="4371" width="7.5703125" style="1092" bestFit="1" customWidth="1"/>
    <col min="4372" max="4374" width="8.5703125" style="1092" customWidth="1"/>
    <col min="4375" max="4608" width="9.140625" style="1092"/>
    <col min="4609" max="4609" width="38.85546875" style="1092" customWidth="1"/>
    <col min="4610" max="4610" width="7.28515625" style="1092" customWidth="1"/>
    <col min="4611" max="4612" width="7.5703125" style="1092" bestFit="1" customWidth="1"/>
    <col min="4613" max="4613" width="6.85546875" style="1092" bestFit="1" customWidth="1"/>
    <col min="4614" max="4615" width="7.42578125" style="1092" bestFit="1" customWidth="1"/>
    <col min="4616" max="4616" width="7.140625" style="1092" bestFit="1" customWidth="1"/>
    <col min="4617" max="4618" width="7.42578125" style="1092" bestFit="1" customWidth="1"/>
    <col min="4619" max="4619" width="7.140625" style="1092" bestFit="1" customWidth="1"/>
    <col min="4620" max="4621" width="7.5703125" style="1092" bestFit="1" customWidth="1"/>
    <col min="4622" max="4622" width="7.140625" style="1092" bestFit="1" customWidth="1"/>
    <col min="4623" max="4624" width="7.5703125" style="1092" bestFit="1" customWidth="1"/>
    <col min="4625" max="4625" width="7.42578125" style="1092" bestFit="1" customWidth="1"/>
    <col min="4626" max="4627" width="7.5703125" style="1092" bestFit="1" customWidth="1"/>
    <col min="4628" max="4630" width="8.5703125" style="1092" customWidth="1"/>
    <col min="4631" max="4864" width="9.140625" style="1092"/>
    <col min="4865" max="4865" width="38.85546875" style="1092" customWidth="1"/>
    <col min="4866" max="4866" width="7.28515625" style="1092" customWidth="1"/>
    <col min="4867" max="4868" width="7.5703125" style="1092" bestFit="1" customWidth="1"/>
    <col min="4869" max="4869" width="6.85546875" style="1092" bestFit="1" customWidth="1"/>
    <col min="4870" max="4871" width="7.42578125" style="1092" bestFit="1" customWidth="1"/>
    <col min="4872" max="4872" width="7.140625" style="1092" bestFit="1" customWidth="1"/>
    <col min="4873" max="4874" width="7.42578125" style="1092" bestFit="1" customWidth="1"/>
    <col min="4875" max="4875" width="7.140625" style="1092" bestFit="1" customWidth="1"/>
    <col min="4876" max="4877" width="7.5703125" style="1092" bestFit="1" customWidth="1"/>
    <col min="4878" max="4878" width="7.140625" style="1092" bestFit="1" customWidth="1"/>
    <col min="4879" max="4880" width="7.5703125" style="1092" bestFit="1" customWidth="1"/>
    <col min="4881" max="4881" width="7.42578125" style="1092" bestFit="1" customWidth="1"/>
    <col min="4882" max="4883" width="7.5703125" style="1092" bestFit="1" customWidth="1"/>
    <col min="4884" max="4886" width="8.5703125" style="1092" customWidth="1"/>
    <col min="4887" max="5120" width="9.140625" style="1092"/>
    <col min="5121" max="5121" width="38.85546875" style="1092" customWidth="1"/>
    <col min="5122" max="5122" width="7.28515625" style="1092" customWidth="1"/>
    <col min="5123" max="5124" width="7.5703125" style="1092" bestFit="1" customWidth="1"/>
    <col min="5125" max="5125" width="6.85546875" style="1092" bestFit="1" customWidth="1"/>
    <col min="5126" max="5127" width="7.42578125" style="1092" bestFit="1" customWidth="1"/>
    <col min="5128" max="5128" width="7.140625" style="1092" bestFit="1" customWidth="1"/>
    <col min="5129" max="5130" width="7.42578125" style="1092" bestFit="1" customWidth="1"/>
    <col min="5131" max="5131" width="7.140625" style="1092" bestFit="1" customWidth="1"/>
    <col min="5132" max="5133" width="7.5703125" style="1092" bestFit="1" customWidth="1"/>
    <col min="5134" max="5134" width="7.140625" style="1092" bestFit="1" customWidth="1"/>
    <col min="5135" max="5136" width="7.5703125" style="1092" bestFit="1" customWidth="1"/>
    <col min="5137" max="5137" width="7.42578125" style="1092" bestFit="1" customWidth="1"/>
    <col min="5138" max="5139" width="7.5703125" style="1092" bestFit="1" customWidth="1"/>
    <col min="5140" max="5142" width="8.5703125" style="1092" customWidth="1"/>
    <col min="5143" max="5376" width="9.140625" style="1092"/>
    <col min="5377" max="5377" width="38.85546875" style="1092" customWidth="1"/>
    <col min="5378" max="5378" width="7.28515625" style="1092" customWidth="1"/>
    <col min="5379" max="5380" width="7.5703125" style="1092" bestFit="1" customWidth="1"/>
    <col min="5381" max="5381" width="6.85546875" style="1092" bestFit="1" customWidth="1"/>
    <col min="5382" max="5383" width="7.42578125" style="1092" bestFit="1" customWidth="1"/>
    <col min="5384" max="5384" width="7.140625" style="1092" bestFit="1" customWidth="1"/>
    <col min="5385" max="5386" width="7.42578125" style="1092" bestFit="1" customWidth="1"/>
    <col min="5387" max="5387" width="7.140625" style="1092" bestFit="1" customWidth="1"/>
    <col min="5388" max="5389" width="7.5703125" style="1092" bestFit="1" customWidth="1"/>
    <col min="5390" max="5390" width="7.140625" style="1092" bestFit="1" customWidth="1"/>
    <col min="5391" max="5392" width="7.5703125" style="1092" bestFit="1" customWidth="1"/>
    <col min="5393" max="5393" width="7.42578125" style="1092" bestFit="1" customWidth="1"/>
    <col min="5394" max="5395" width="7.5703125" style="1092" bestFit="1" customWidth="1"/>
    <col min="5396" max="5398" width="8.5703125" style="1092" customWidth="1"/>
    <col min="5399" max="5632" width="9.140625" style="1092"/>
    <col min="5633" max="5633" width="38.85546875" style="1092" customWidth="1"/>
    <col min="5634" max="5634" width="7.28515625" style="1092" customWidth="1"/>
    <col min="5635" max="5636" width="7.5703125" style="1092" bestFit="1" customWidth="1"/>
    <col min="5637" max="5637" width="6.85546875" style="1092" bestFit="1" customWidth="1"/>
    <col min="5638" max="5639" width="7.42578125" style="1092" bestFit="1" customWidth="1"/>
    <col min="5640" max="5640" width="7.140625" style="1092" bestFit="1" customWidth="1"/>
    <col min="5641" max="5642" width="7.42578125" style="1092" bestFit="1" customWidth="1"/>
    <col min="5643" max="5643" width="7.140625" style="1092" bestFit="1" customWidth="1"/>
    <col min="5644" max="5645" width="7.5703125" style="1092" bestFit="1" customWidth="1"/>
    <col min="5646" max="5646" width="7.140625" style="1092" bestFit="1" customWidth="1"/>
    <col min="5647" max="5648" width="7.5703125" style="1092" bestFit="1" customWidth="1"/>
    <col min="5649" max="5649" width="7.42578125" style="1092" bestFit="1" customWidth="1"/>
    <col min="5650" max="5651" width="7.5703125" style="1092" bestFit="1" customWidth="1"/>
    <col min="5652" max="5654" width="8.5703125" style="1092" customWidth="1"/>
    <col min="5655" max="5888" width="9.140625" style="1092"/>
    <col min="5889" max="5889" width="38.85546875" style="1092" customWidth="1"/>
    <col min="5890" max="5890" width="7.28515625" style="1092" customWidth="1"/>
    <col min="5891" max="5892" width="7.5703125" style="1092" bestFit="1" customWidth="1"/>
    <col min="5893" max="5893" width="6.85546875" style="1092" bestFit="1" customWidth="1"/>
    <col min="5894" max="5895" width="7.42578125" style="1092" bestFit="1" customWidth="1"/>
    <col min="5896" max="5896" width="7.140625" style="1092" bestFit="1" customWidth="1"/>
    <col min="5897" max="5898" width="7.42578125" style="1092" bestFit="1" customWidth="1"/>
    <col min="5899" max="5899" width="7.140625" style="1092" bestFit="1" customWidth="1"/>
    <col min="5900" max="5901" width="7.5703125" style="1092" bestFit="1" customWidth="1"/>
    <col min="5902" max="5902" width="7.140625" style="1092" bestFit="1" customWidth="1"/>
    <col min="5903" max="5904" width="7.5703125" style="1092" bestFit="1" customWidth="1"/>
    <col min="5905" max="5905" width="7.42578125" style="1092" bestFit="1" customWidth="1"/>
    <col min="5906" max="5907" width="7.5703125" style="1092" bestFit="1" customWidth="1"/>
    <col min="5908" max="5910" width="8.5703125" style="1092" customWidth="1"/>
    <col min="5911" max="6144" width="9.140625" style="1092"/>
    <col min="6145" max="6145" width="38.85546875" style="1092" customWidth="1"/>
    <col min="6146" max="6146" width="7.28515625" style="1092" customWidth="1"/>
    <col min="6147" max="6148" width="7.5703125" style="1092" bestFit="1" customWidth="1"/>
    <col min="6149" max="6149" width="6.85546875" style="1092" bestFit="1" customWidth="1"/>
    <col min="6150" max="6151" width="7.42578125" style="1092" bestFit="1" customWidth="1"/>
    <col min="6152" max="6152" width="7.140625" style="1092" bestFit="1" customWidth="1"/>
    <col min="6153" max="6154" width="7.42578125" style="1092" bestFit="1" customWidth="1"/>
    <col min="6155" max="6155" width="7.140625" style="1092" bestFit="1" customWidth="1"/>
    <col min="6156" max="6157" width="7.5703125" style="1092" bestFit="1" customWidth="1"/>
    <col min="6158" max="6158" width="7.140625" style="1092" bestFit="1" customWidth="1"/>
    <col min="6159" max="6160" width="7.5703125" style="1092" bestFit="1" customWidth="1"/>
    <col min="6161" max="6161" width="7.42578125" style="1092" bestFit="1" customWidth="1"/>
    <col min="6162" max="6163" width="7.5703125" style="1092" bestFit="1" customWidth="1"/>
    <col min="6164" max="6166" width="8.5703125" style="1092" customWidth="1"/>
    <col min="6167" max="6400" width="9.140625" style="1092"/>
    <col min="6401" max="6401" width="38.85546875" style="1092" customWidth="1"/>
    <col min="6402" max="6402" width="7.28515625" style="1092" customWidth="1"/>
    <col min="6403" max="6404" width="7.5703125" style="1092" bestFit="1" customWidth="1"/>
    <col min="6405" max="6405" width="6.85546875" style="1092" bestFit="1" customWidth="1"/>
    <col min="6406" max="6407" width="7.42578125" style="1092" bestFit="1" customWidth="1"/>
    <col min="6408" max="6408" width="7.140625" style="1092" bestFit="1" customWidth="1"/>
    <col min="6409" max="6410" width="7.42578125" style="1092" bestFit="1" customWidth="1"/>
    <col min="6411" max="6411" width="7.140625" style="1092" bestFit="1" customWidth="1"/>
    <col min="6412" max="6413" width="7.5703125" style="1092" bestFit="1" customWidth="1"/>
    <col min="6414" max="6414" width="7.140625" style="1092" bestFit="1" customWidth="1"/>
    <col min="6415" max="6416" width="7.5703125" style="1092" bestFit="1" customWidth="1"/>
    <col min="6417" max="6417" width="7.42578125" style="1092" bestFit="1" customWidth="1"/>
    <col min="6418" max="6419" width="7.5703125" style="1092" bestFit="1" customWidth="1"/>
    <col min="6420" max="6422" width="8.5703125" style="1092" customWidth="1"/>
    <col min="6423" max="6656" width="9.140625" style="1092"/>
    <col min="6657" max="6657" width="38.85546875" style="1092" customWidth="1"/>
    <col min="6658" max="6658" width="7.28515625" style="1092" customWidth="1"/>
    <col min="6659" max="6660" width="7.5703125" style="1092" bestFit="1" customWidth="1"/>
    <col min="6661" max="6661" width="6.85546875" style="1092" bestFit="1" customWidth="1"/>
    <col min="6662" max="6663" width="7.42578125" style="1092" bestFit="1" customWidth="1"/>
    <col min="6664" max="6664" width="7.140625" style="1092" bestFit="1" customWidth="1"/>
    <col min="6665" max="6666" width="7.42578125" style="1092" bestFit="1" customWidth="1"/>
    <col min="6667" max="6667" width="7.140625" style="1092" bestFit="1" customWidth="1"/>
    <col min="6668" max="6669" width="7.5703125" style="1092" bestFit="1" customWidth="1"/>
    <col min="6670" max="6670" width="7.140625" style="1092" bestFit="1" customWidth="1"/>
    <col min="6671" max="6672" width="7.5703125" style="1092" bestFit="1" customWidth="1"/>
    <col min="6673" max="6673" width="7.42578125" style="1092" bestFit="1" customWidth="1"/>
    <col min="6674" max="6675" width="7.5703125" style="1092" bestFit="1" customWidth="1"/>
    <col min="6676" max="6678" width="8.5703125" style="1092" customWidth="1"/>
    <col min="6679" max="6912" width="9.140625" style="1092"/>
    <col min="6913" max="6913" width="38.85546875" style="1092" customWidth="1"/>
    <col min="6914" max="6914" width="7.28515625" style="1092" customWidth="1"/>
    <col min="6915" max="6916" width="7.5703125" style="1092" bestFit="1" customWidth="1"/>
    <col min="6917" max="6917" width="6.85546875" style="1092" bestFit="1" customWidth="1"/>
    <col min="6918" max="6919" width="7.42578125" style="1092" bestFit="1" customWidth="1"/>
    <col min="6920" max="6920" width="7.140625" style="1092" bestFit="1" customWidth="1"/>
    <col min="6921" max="6922" width="7.42578125" style="1092" bestFit="1" customWidth="1"/>
    <col min="6923" max="6923" width="7.140625" style="1092" bestFit="1" customWidth="1"/>
    <col min="6924" max="6925" width="7.5703125" style="1092" bestFit="1" customWidth="1"/>
    <col min="6926" max="6926" width="7.140625" style="1092" bestFit="1" customWidth="1"/>
    <col min="6927" max="6928" width="7.5703125" style="1092" bestFit="1" customWidth="1"/>
    <col min="6929" max="6929" width="7.42578125" style="1092" bestFit="1" customWidth="1"/>
    <col min="6930" max="6931" width="7.5703125" style="1092" bestFit="1" customWidth="1"/>
    <col min="6932" max="6934" width="8.5703125" style="1092" customWidth="1"/>
    <col min="6935" max="7168" width="9.140625" style="1092"/>
    <col min="7169" max="7169" width="38.85546875" style="1092" customWidth="1"/>
    <col min="7170" max="7170" width="7.28515625" style="1092" customWidth="1"/>
    <col min="7171" max="7172" width="7.5703125" style="1092" bestFit="1" customWidth="1"/>
    <col min="7173" max="7173" width="6.85546875" style="1092" bestFit="1" customWidth="1"/>
    <col min="7174" max="7175" width="7.42578125" style="1092" bestFit="1" customWidth="1"/>
    <col min="7176" max="7176" width="7.140625" style="1092" bestFit="1" customWidth="1"/>
    <col min="7177" max="7178" width="7.42578125" style="1092" bestFit="1" customWidth="1"/>
    <col min="7179" max="7179" width="7.140625" style="1092" bestFit="1" customWidth="1"/>
    <col min="7180" max="7181" width="7.5703125" style="1092" bestFit="1" customWidth="1"/>
    <col min="7182" max="7182" width="7.140625" style="1092" bestFit="1" customWidth="1"/>
    <col min="7183" max="7184" width="7.5703125" style="1092" bestFit="1" customWidth="1"/>
    <col min="7185" max="7185" width="7.42578125" style="1092" bestFit="1" customWidth="1"/>
    <col min="7186" max="7187" width="7.5703125" style="1092" bestFit="1" customWidth="1"/>
    <col min="7188" max="7190" width="8.5703125" style="1092" customWidth="1"/>
    <col min="7191" max="7424" width="9.140625" style="1092"/>
    <col min="7425" max="7425" width="38.85546875" style="1092" customWidth="1"/>
    <col min="7426" max="7426" width="7.28515625" style="1092" customWidth="1"/>
    <col min="7427" max="7428" width="7.5703125" style="1092" bestFit="1" customWidth="1"/>
    <col min="7429" max="7429" width="6.85546875" style="1092" bestFit="1" customWidth="1"/>
    <col min="7430" max="7431" width="7.42578125" style="1092" bestFit="1" customWidth="1"/>
    <col min="7432" max="7432" width="7.140625" style="1092" bestFit="1" customWidth="1"/>
    <col min="7433" max="7434" width="7.42578125" style="1092" bestFit="1" customWidth="1"/>
    <col min="7435" max="7435" width="7.140625" style="1092" bestFit="1" customWidth="1"/>
    <col min="7436" max="7437" width="7.5703125" style="1092" bestFit="1" customWidth="1"/>
    <col min="7438" max="7438" width="7.140625" style="1092" bestFit="1" customWidth="1"/>
    <col min="7439" max="7440" width="7.5703125" style="1092" bestFit="1" customWidth="1"/>
    <col min="7441" max="7441" width="7.42578125" style="1092" bestFit="1" customWidth="1"/>
    <col min="7442" max="7443" width="7.5703125" style="1092" bestFit="1" customWidth="1"/>
    <col min="7444" max="7446" width="8.5703125" style="1092" customWidth="1"/>
    <col min="7447" max="7680" width="9.140625" style="1092"/>
    <col min="7681" max="7681" width="38.85546875" style="1092" customWidth="1"/>
    <col min="7682" max="7682" width="7.28515625" style="1092" customWidth="1"/>
    <col min="7683" max="7684" width="7.5703125" style="1092" bestFit="1" customWidth="1"/>
    <col min="7685" max="7685" width="6.85546875" style="1092" bestFit="1" customWidth="1"/>
    <col min="7686" max="7687" width="7.42578125" style="1092" bestFit="1" customWidth="1"/>
    <col min="7688" max="7688" width="7.140625" style="1092" bestFit="1" customWidth="1"/>
    <col min="7689" max="7690" width="7.42578125" style="1092" bestFit="1" customWidth="1"/>
    <col min="7691" max="7691" width="7.140625" style="1092" bestFit="1" customWidth="1"/>
    <col min="7692" max="7693" width="7.5703125" style="1092" bestFit="1" customWidth="1"/>
    <col min="7694" max="7694" width="7.140625" style="1092" bestFit="1" customWidth="1"/>
    <col min="7695" max="7696" width="7.5703125" style="1092" bestFit="1" customWidth="1"/>
    <col min="7697" max="7697" width="7.42578125" style="1092" bestFit="1" customWidth="1"/>
    <col min="7698" max="7699" width="7.5703125" style="1092" bestFit="1" customWidth="1"/>
    <col min="7700" max="7702" width="8.5703125" style="1092" customWidth="1"/>
    <col min="7703" max="7936" width="9.140625" style="1092"/>
    <col min="7937" max="7937" width="38.85546875" style="1092" customWidth="1"/>
    <col min="7938" max="7938" width="7.28515625" style="1092" customWidth="1"/>
    <col min="7939" max="7940" width="7.5703125" style="1092" bestFit="1" customWidth="1"/>
    <col min="7941" max="7941" width="6.85546875" style="1092" bestFit="1" customWidth="1"/>
    <col min="7942" max="7943" width="7.42578125" style="1092" bestFit="1" customWidth="1"/>
    <col min="7944" max="7944" width="7.140625" style="1092" bestFit="1" customWidth="1"/>
    <col min="7945" max="7946" width="7.42578125" style="1092" bestFit="1" customWidth="1"/>
    <col min="7947" max="7947" width="7.140625" style="1092" bestFit="1" customWidth="1"/>
    <col min="7948" max="7949" width="7.5703125" style="1092" bestFit="1" customWidth="1"/>
    <col min="7950" max="7950" width="7.140625" style="1092" bestFit="1" customWidth="1"/>
    <col min="7951" max="7952" width="7.5703125" style="1092" bestFit="1" customWidth="1"/>
    <col min="7953" max="7953" width="7.42578125" style="1092" bestFit="1" customWidth="1"/>
    <col min="7954" max="7955" width="7.5703125" style="1092" bestFit="1" customWidth="1"/>
    <col min="7956" max="7958" width="8.5703125" style="1092" customWidth="1"/>
    <col min="7959" max="8192" width="9.140625" style="1092"/>
    <col min="8193" max="8193" width="38.85546875" style="1092" customWidth="1"/>
    <col min="8194" max="8194" width="7.28515625" style="1092" customWidth="1"/>
    <col min="8195" max="8196" width="7.5703125" style="1092" bestFit="1" customWidth="1"/>
    <col min="8197" max="8197" width="6.85546875" style="1092" bestFit="1" customWidth="1"/>
    <col min="8198" max="8199" width="7.42578125" style="1092" bestFit="1" customWidth="1"/>
    <col min="8200" max="8200" width="7.140625" style="1092" bestFit="1" customWidth="1"/>
    <col min="8201" max="8202" width="7.42578125" style="1092" bestFit="1" customWidth="1"/>
    <col min="8203" max="8203" width="7.140625" style="1092" bestFit="1" customWidth="1"/>
    <col min="8204" max="8205" width="7.5703125" style="1092" bestFit="1" customWidth="1"/>
    <col min="8206" max="8206" width="7.140625" style="1092" bestFit="1" customWidth="1"/>
    <col min="8207" max="8208" width="7.5703125" style="1092" bestFit="1" customWidth="1"/>
    <col min="8209" max="8209" width="7.42578125" style="1092" bestFit="1" customWidth="1"/>
    <col min="8210" max="8211" width="7.5703125" style="1092" bestFit="1" customWidth="1"/>
    <col min="8212" max="8214" width="8.5703125" style="1092" customWidth="1"/>
    <col min="8215" max="8448" width="9.140625" style="1092"/>
    <col min="8449" max="8449" width="38.85546875" style="1092" customWidth="1"/>
    <col min="8450" max="8450" width="7.28515625" style="1092" customWidth="1"/>
    <col min="8451" max="8452" width="7.5703125" style="1092" bestFit="1" customWidth="1"/>
    <col min="8453" max="8453" width="6.85546875" style="1092" bestFit="1" customWidth="1"/>
    <col min="8454" max="8455" width="7.42578125" style="1092" bestFit="1" customWidth="1"/>
    <col min="8456" max="8456" width="7.140625" style="1092" bestFit="1" customWidth="1"/>
    <col min="8457" max="8458" width="7.42578125" style="1092" bestFit="1" customWidth="1"/>
    <col min="8459" max="8459" width="7.140625" style="1092" bestFit="1" customWidth="1"/>
    <col min="8460" max="8461" width="7.5703125" style="1092" bestFit="1" customWidth="1"/>
    <col min="8462" max="8462" width="7.140625" style="1092" bestFit="1" customWidth="1"/>
    <col min="8463" max="8464" width="7.5703125" style="1092" bestFit="1" customWidth="1"/>
    <col min="8465" max="8465" width="7.42578125" style="1092" bestFit="1" customWidth="1"/>
    <col min="8466" max="8467" width="7.5703125" style="1092" bestFit="1" customWidth="1"/>
    <col min="8468" max="8470" width="8.5703125" style="1092" customWidth="1"/>
    <col min="8471" max="8704" width="9.140625" style="1092"/>
    <col min="8705" max="8705" width="38.85546875" style="1092" customWidth="1"/>
    <col min="8706" max="8706" width="7.28515625" style="1092" customWidth="1"/>
    <col min="8707" max="8708" width="7.5703125" style="1092" bestFit="1" customWidth="1"/>
    <col min="8709" max="8709" width="6.85546875" style="1092" bestFit="1" customWidth="1"/>
    <col min="8710" max="8711" width="7.42578125" style="1092" bestFit="1" customWidth="1"/>
    <col min="8712" max="8712" width="7.140625" style="1092" bestFit="1" customWidth="1"/>
    <col min="8713" max="8714" width="7.42578125" style="1092" bestFit="1" customWidth="1"/>
    <col min="8715" max="8715" width="7.140625" style="1092" bestFit="1" customWidth="1"/>
    <col min="8716" max="8717" width="7.5703125" style="1092" bestFit="1" customWidth="1"/>
    <col min="8718" max="8718" width="7.140625" style="1092" bestFit="1" customWidth="1"/>
    <col min="8719" max="8720" width="7.5703125" style="1092" bestFit="1" customWidth="1"/>
    <col min="8721" max="8721" width="7.42578125" style="1092" bestFit="1" customWidth="1"/>
    <col min="8722" max="8723" width="7.5703125" style="1092" bestFit="1" customWidth="1"/>
    <col min="8724" max="8726" width="8.5703125" style="1092" customWidth="1"/>
    <col min="8727" max="8960" width="9.140625" style="1092"/>
    <col min="8961" max="8961" width="38.85546875" style="1092" customWidth="1"/>
    <col min="8962" max="8962" width="7.28515625" style="1092" customWidth="1"/>
    <col min="8963" max="8964" width="7.5703125" style="1092" bestFit="1" customWidth="1"/>
    <col min="8965" max="8965" width="6.85546875" style="1092" bestFit="1" customWidth="1"/>
    <col min="8966" max="8967" width="7.42578125" style="1092" bestFit="1" customWidth="1"/>
    <col min="8968" max="8968" width="7.140625" style="1092" bestFit="1" customWidth="1"/>
    <col min="8969" max="8970" width="7.42578125" style="1092" bestFit="1" customWidth="1"/>
    <col min="8971" max="8971" width="7.140625" style="1092" bestFit="1" customWidth="1"/>
    <col min="8972" max="8973" width="7.5703125" style="1092" bestFit="1" customWidth="1"/>
    <col min="8974" max="8974" width="7.140625" style="1092" bestFit="1" customWidth="1"/>
    <col min="8975" max="8976" width="7.5703125" style="1092" bestFit="1" customWidth="1"/>
    <col min="8977" max="8977" width="7.42578125" style="1092" bestFit="1" customWidth="1"/>
    <col min="8978" max="8979" width="7.5703125" style="1092" bestFit="1" customWidth="1"/>
    <col min="8980" max="8982" width="8.5703125" style="1092" customWidth="1"/>
    <col min="8983" max="9216" width="9.140625" style="1092"/>
    <col min="9217" max="9217" width="38.85546875" style="1092" customWidth="1"/>
    <col min="9218" max="9218" width="7.28515625" style="1092" customWidth="1"/>
    <col min="9219" max="9220" width="7.5703125" style="1092" bestFit="1" customWidth="1"/>
    <col min="9221" max="9221" width="6.85546875" style="1092" bestFit="1" customWidth="1"/>
    <col min="9222" max="9223" width="7.42578125" style="1092" bestFit="1" customWidth="1"/>
    <col min="9224" max="9224" width="7.140625" style="1092" bestFit="1" customWidth="1"/>
    <col min="9225" max="9226" width="7.42578125" style="1092" bestFit="1" customWidth="1"/>
    <col min="9227" max="9227" width="7.140625" style="1092" bestFit="1" customWidth="1"/>
    <col min="9228" max="9229" width="7.5703125" style="1092" bestFit="1" customWidth="1"/>
    <col min="9230" max="9230" width="7.140625" style="1092" bestFit="1" customWidth="1"/>
    <col min="9231" max="9232" width="7.5703125" style="1092" bestFit="1" customWidth="1"/>
    <col min="9233" max="9233" width="7.42578125" style="1092" bestFit="1" customWidth="1"/>
    <col min="9234" max="9235" width="7.5703125" style="1092" bestFit="1" customWidth="1"/>
    <col min="9236" max="9238" width="8.5703125" style="1092" customWidth="1"/>
    <col min="9239" max="9472" width="9.140625" style="1092"/>
    <col min="9473" max="9473" width="38.85546875" style="1092" customWidth="1"/>
    <col min="9474" max="9474" width="7.28515625" style="1092" customWidth="1"/>
    <col min="9475" max="9476" width="7.5703125" style="1092" bestFit="1" customWidth="1"/>
    <col min="9477" max="9477" width="6.85546875" style="1092" bestFit="1" customWidth="1"/>
    <col min="9478" max="9479" width="7.42578125" style="1092" bestFit="1" customWidth="1"/>
    <col min="9480" max="9480" width="7.140625" style="1092" bestFit="1" customWidth="1"/>
    <col min="9481" max="9482" width="7.42578125" style="1092" bestFit="1" customWidth="1"/>
    <col min="9483" max="9483" width="7.140625" style="1092" bestFit="1" customWidth="1"/>
    <col min="9484" max="9485" width="7.5703125" style="1092" bestFit="1" customWidth="1"/>
    <col min="9486" max="9486" width="7.140625" style="1092" bestFit="1" customWidth="1"/>
    <col min="9487" max="9488" width="7.5703125" style="1092" bestFit="1" customWidth="1"/>
    <col min="9489" max="9489" width="7.42578125" style="1092" bestFit="1" customWidth="1"/>
    <col min="9490" max="9491" width="7.5703125" style="1092" bestFit="1" customWidth="1"/>
    <col min="9492" max="9494" width="8.5703125" style="1092" customWidth="1"/>
    <col min="9495" max="9728" width="9.140625" style="1092"/>
    <col min="9729" max="9729" width="38.85546875" style="1092" customWidth="1"/>
    <col min="9730" max="9730" width="7.28515625" style="1092" customWidth="1"/>
    <col min="9731" max="9732" width="7.5703125" style="1092" bestFit="1" customWidth="1"/>
    <col min="9733" max="9733" width="6.85546875" style="1092" bestFit="1" customWidth="1"/>
    <col min="9734" max="9735" width="7.42578125" style="1092" bestFit="1" customWidth="1"/>
    <col min="9736" max="9736" width="7.140625" style="1092" bestFit="1" customWidth="1"/>
    <col min="9737" max="9738" width="7.42578125" style="1092" bestFit="1" customWidth="1"/>
    <col min="9739" max="9739" width="7.140625" style="1092" bestFit="1" customWidth="1"/>
    <col min="9740" max="9741" width="7.5703125" style="1092" bestFit="1" customWidth="1"/>
    <col min="9742" max="9742" width="7.140625" style="1092" bestFit="1" customWidth="1"/>
    <col min="9743" max="9744" width="7.5703125" style="1092" bestFit="1" customWidth="1"/>
    <col min="9745" max="9745" width="7.42578125" style="1092" bestFit="1" customWidth="1"/>
    <col min="9746" max="9747" width="7.5703125" style="1092" bestFit="1" customWidth="1"/>
    <col min="9748" max="9750" width="8.5703125" style="1092" customWidth="1"/>
    <col min="9751" max="9984" width="9.140625" style="1092"/>
    <col min="9985" max="9985" width="38.85546875" style="1092" customWidth="1"/>
    <col min="9986" max="9986" width="7.28515625" style="1092" customWidth="1"/>
    <col min="9987" max="9988" width="7.5703125" style="1092" bestFit="1" customWidth="1"/>
    <col min="9989" max="9989" width="6.85546875" style="1092" bestFit="1" customWidth="1"/>
    <col min="9990" max="9991" width="7.42578125" style="1092" bestFit="1" customWidth="1"/>
    <col min="9992" max="9992" width="7.140625" style="1092" bestFit="1" customWidth="1"/>
    <col min="9993" max="9994" width="7.42578125" style="1092" bestFit="1" customWidth="1"/>
    <col min="9995" max="9995" width="7.140625" style="1092" bestFit="1" customWidth="1"/>
    <col min="9996" max="9997" width="7.5703125" style="1092" bestFit="1" customWidth="1"/>
    <col min="9998" max="9998" width="7.140625" style="1092" bestFit="1" customWidth="1"/>
    <col min="9999" max="10000" width="7.5703125" style="1092" bestFit="1" customWidth="1"/>
    <col min="10001" max="10001" width="7.42578125" style="1092" bestFit="1" customWidth="1"/>
    <col min="10002" max="10003" width="7.5703125" style="1092" bestFit="1" customWidth="1"/>
    <col min="10004" max="10006" width="8.5703125" style="1092" customWidth="1"/>
    <col min="10007" max="10240" width="9.140625" style="1092"/>
    <col min="10241" max="10241" width="38.85546875" style="1092" customWidth="1"/>
    <col min="10242" max="10242" width="7.28515625" style="1092" customWidth="1"/>
    <col min="10243" max="10244" width="7.5703125" style="1092" bestFit="1" customWidth="1"/>
    <col min="10245" max="10245" width="6.85546875" style="1092" bestFit="1" customWidth="1"/>
    <col min="10246" max="10247" width="7.42578125" style="1092" bestFit="1" customWidth="1"/>
    <col min="10248" max="10248" width="7.140625" style="1092" bestFit="1" customWidth="1"/>
    <col min="10249" max="10250" width="7.42578125" style="1092" bestFit="1" customWidth="1"/>
    <col min="10251" max="10251" width="7.140625" style="1092" bestFit="1" customWidth="1"/>
    <col min="10252" max="10253" width="7.5703125" style="1092" bestFit="1" customWidth="1"/>
    <col min="10254" max="10254" width="7.140625" style="1092" bestFit="1" customWidth="1"/>
    <col min="10255" max="10256" width="7.5703125" style="1092" bestFit="1" customWidth="1"/>
    <col min="10257" max="10257" width="7.42578125" style="1092" bestFit="1" customWidth="1"/>
    <col min="10258" max="10259" width="7.5703125" style="1092" bestFit="1" customWidth="1"/>
    <col min="10260" max="10262" width="8.5703125" style="1092" customWidth="1"/>
    <col min="10263" max="10496" width="9.140625" style="1092"/>
    <col min="10497" max="10497" width="38.85546875" style="1092" customWidth="1"/>
    <col min="10498" max="10498" width="7.28515625" style="1092" customWidth="1"/>
    <col min="10499" max="10500" width="7.5703125" style="1092" bestFit="1" customWidth="1"/>
    <col min="10501" max="10501" width="6.85546875" style="1092" bestFit="1" customWidth="1"/>
    <col min="10502" max="10503" width="7.42578125" style="1092" bestFit="1" customWidth="1"/>
    <col min="10504" max="10504" width="7.140625" style="1092" bestFit="1" customWidth="1"/>
    <col min="10505" max="10506" width="7.42578125" style="1092" bestFit="1" customWidth="1"/>
    <col min="10507" max="10507" width="7.140625" style="1092" bestFit="1" customWidth="1"/>
    <col min="10508" max="10509" width="7.5703125" style="1092" bestFit="1" customWidth="1"/>
    <col min="10510" max="10510" width="7.140625" style="1092" bestFit="1" customWidth="1"/>
    <col min="10511" max="10512" width="7.5703125" style="1092" bestFit="1" customWidth="1"/>
    <col min="10513" max="10513" width="7.42578125" style="1092" bestFit="1" customWidth="1"/>
    <col min="10514" max="10515" width="7.5703125" style="1092" bestFit="1" customWidth="1"/>
    <col min="10516" max="10518" width="8.5703125" style="1092" customWidth="1"/>
    <col min="10519" max="10752" width="9.140625" style="1092"/>
    <col min="10753" max="10753" width="38.85546875" style="1092" customWidth="1"/>
    <col min="10754" max="10754" width="7.28515625" style="1092" customWidth="1"/>
    <col min="10755" max="10756" width="7.5703125" style="1092" bestFit="1" customWidth="1"/>
    <col min="10757" max="10757" width="6.85546875" style="1092" bestFit="1" customWidth="1"/>
    <col min="10758" max="10759" width="7.42578125" style="1092" bestFit="1" customWidth="1"/>
    <col min="10760" max="10760" width="7.140625" style="1092" bestFit="1" customWidth="1"/>
    <col min="10761" max="10762" width="7.42578125" style="1092" bestFit="1" customWidth="1"/>
    <col min="10763" max="10763" width="7.140625" style="1092" bestFit="1" customWidth="1"/>
    <col min="10764" max="10765" width="7.5703125" style="1092" bestFit="1" customWidth="1"/>
    <col min="10766" max="10766" width="7.140625" style="1092" bestFit="1" customWidth="1"/>
    <col min="10767" max="10768" width="7.5703125" style="1092" bestFit="1" customWidth="1"/>
    <col min="10769" max="10769" width="7.42578125" style="1092" bestFit="1" customWidth="1"/>
    <col min="10770" max="10771" width="7.5703125" style="1092" bestFit="1" customWidth="1"/>
    <col min="10772" max="10774" width="8.5703125" style="1092" customWidth="1"/>
    <col min="10775" max="11008" width="9.140625" style="1092"/>
    <col min="11009" max="11009" width="38.85546875" style="1092" customWidth="1"/>
    <col min="11010" max="11010" width="7.28515625" style="1092" customWidth="1"/>
    <col min="11011" max="11012" width="7.5703125" style="1092" bestFit="1" customWidth="1"/>
    <col min="11013" max="11013" width="6.85546875" style="1092" bestFit="1" customWidth="1"/>
    <col min="11014" max="11015" width="7.42578125" style="1092" bestFit="1" customWidth="1"/>
    <col min="11016" max="11016" width="7.140625" style="1092" bestFit="1" customWidth="1"/>
    <col min="11017" max="11018" width="7.42578125" style="1092" bestFit="1" customWidth="1"/>
    <col min="11019" max="11019" width="7.140625" style="1092" bestFit="1" customWidth="1"/>
    <col min="11020" max="11021" width="7.5703125" style="1092" bestFit="1" customWidth="1"/>
    <col min="11022" max="11022" width="7.140625" style="1092" bestFit="1" customWidth="1"/>
    <col min="11023" max="11024" width="7.5703125" style="1092" bestFit="1" customWidth="1"/>
    <col min="11025" max="11025" width="7.42578125" style="1092" bestFit="1" customWidth="1"/>
    <col min="11026" max="11027" width="7.5703125" style="1092" bestFit="1" customWidth="1"/>
    <col min="11028" max="11030" width="8.5703125" style="1092" customWidth="1"/>
    <col min="11031" max="11264" width="9.140625" style="1092"/>
    <col min="11265" max="11265" width="38.85546875" style="1092" customWidth="1"/>
    <col min="11266" max="11266" width="7.28515625" style="1092" customWidth="1"/>
    <col min="11267" max="11268" width="7.5703125" style="1092" bestFit="1" customWidth="1"/>
    <col min="11269" max="11269" width="6.85546875" style="1092" bestFit="1" customWidth="1"/>
    <col min="11270" max="11271" width="7.42578125" style="1092" bestFit="1" customWidth="1"/>
    <col min="11272" max="11272" width="7.140625" style="1092" bestFit="1" customWidth="1"/>
    <col min="11273" max="11274" width="7.42578125" style="1092" bestFit="1" customWidth="1"/>
    <col min="11275" max="11275" width="7.140625" style="1092" bestFit="1" customWidth="1"/>
    <col min="11276" max="11277" width="7.5703125" style="1092" bestFit="1" customWidth="1"/>
    <col min="11278" max="11278" width="7.140625" style="1092" bestFit="1" customWidth="1"/>
    <col min="11279" max="11280" width="7.5703125" style="1092" bestFit="1" customWidth="1"/>
    <col min="11281" max="11281" width="7.42578125" style="1092" bestFit="1" customWidth="1"/>
    <col min="11282" max="11283" width="7.5703125" style="1092" bestFit="1" customWidth="1"/>
    <col min="11284" max="11286" width="8.5703125" style="1092" customWidth="1"/>
    <col min="11287" max="11520" width="9.140625" style="1092"/>
    <col min="11521" max="11521" width="38.85546875" style="1092" customWidth="1"/>
    <col min="11522" max="11522" width="7.28515625" style="1092" customWidth="1"/>
    <col min="11523" max="11524" width="7.5703125" style="1092" bestFit="1" customWidth="1"/>
    <col min="11525" max="11525" width="6.85546875" style="1092" bestFit="1" customWidth="1"/>
    <col min="11526" max="11527" width="7.42578125" style="1092" bestFit="1" customWidth="1"/>
    <col min="11528" max="11528" width="7.140625" style="1092" bestFit="1" customWidth="1"/>
    <col min="11529" max="11530" width="7.42578125" style="1092" bestFit="1" customWidth="1"/>
    <col min="11531" max="11531" width="7.140625" style="1092" bestFit="1" customWidth="1"/>
    <col min="11532" max="11533" width="7.5703125" style="1092" bestFit="1" customWidth="1"/>
    <col min="11534" max="11534" width="7.140625" style="1092" bestFit="1" customWidth="1"/>
    <col min="11535" max="11536" width="7.5703125" style="1092" bestFit="1" customWidth="1"/>
    <col min="11537" max="11537" width="7.42578125" style="1092" bestFit="1" customWidth="1"/>
    <col min="11538" max="11539" width="7.5703125" style="1092" bestFit="1" customWidth="1"/>
    <col min="11540" max="11542" width="8.5703125" style="1092" customWidth="1"/>
    <col min="11543" max="11776" width="9.140625" style="1092"/>
    <col min="11777" max="11777" width="38.85546875" style="1092" customWidth="1"/>
    <col min="11778" max="11778" width="7.28515625" style="1092" customWidth="1"/>
    <col min="11779" max="11780" width="7.5703125" style="1092" bestFit="1" customWidth="1"/>
    <col min="11781" max="11781" width="6.85546875" style="1092" bestFit="1" customWidth="1"/>
    <col min="11782" max="11783" width="7.42578125" style="1092" bestFit="1" customWidth="1"/>
    <col min="11784" max="11784" width="7.140625" style="1092" bestFit="1" customWidth="1"/>
    <col min="11785" max="11786" width="7.42578125" style="1092" bestFit="1" customWidth="1"/>
    <col min="11787" max="11787" width="7.140625" style="1092" bestFit="1" customWidth="1"/>
    <col min="11788" max="11789" width="7.5703125" style="1092" bestFit="1" customWidth="1"/>
    <col min="11790" max="11790" width="7.140625" style="1092" bestFit="1" customWidth="1"/>
    <col min="11791" max="11792" width="7.5703125" style="1092" bestFit="1" customWidth="1"/>
    <col min="11793" max="11793" width="7.42578125" style="1092" bestFit="1" customWidth="1"/>
    <col min="11794" max="11795" width="7.5703125" style="1092" bestFit="1" customWidth="1"/>
    <col min="11796" max="11798" width="8.5703125" style="1092" customWidth="1"/>
    <col min="11799" max="12032" width="9.140625" style="1092"/>
    <col min="12033" max="12033" width="38.85546875" style="1092" customWidth="1"/>
    <col min="12034" max="12034" width="7.28515625" style="1092" customWidth="1"/>
    <col min="12035" max="12036" width="7.5703125" style="1092" bestFit="1" customWidth="1"/>
    <col min="12037" max="12037" width="6.85546875" style="1092" bestFit="1" customWidth="1"/>
    <col min="12038" max="12039" width="7.42578125" style="1092" bestFit="1" customWidth="1"/>
    <col min="12040" max="12040" width="7.140625" style="1092" bestFit="1" customWidth="1"/>
    <col min="12041" max="12042" width="7.42578125" style="1092" bestFit="1" customWidth="1"/>
    <col min="12043" max="12043" width="7.140625" style="1092" bestFit="1" customWidth="1"/>
    <col min="12044" max="12045" width="7.5703125" style="1092" bestFit="1" customWidth="1"/>
    <col min="12046" max="12046" width="7.140625" style="1092" bestFit="1" customWidth="1"/>
    <col min="12047" max="12048" width="7.5703125" style="1092" bestFit="1" customWidth="1"/>
    <col min="12049" max="12049" width="7.42578125" style="1092" bestFit="1" customWidth="1"/>
    <col min="12050" max="12051" width="7.5703125" style="1092" bestFit="1" customWidth="1"/>
    <col min="12052" max="12054" width="8.5703125" style="1092" customWidth="1"/>
    <col min="12055" max="12288" width="9.140625" style="1092"/>
    <col min="12289" max="12289" width="38.85546875" style="1092" customWidth="1"/>
    <col min="12290" max="12290" width="7.28515625" style="1092" customWidth="1"/>
    <col min="12291" max="12292" width="7.5703125" style="1092" bestFit="1" customWidth="1"/>
    <col min="12293" max="12293" width="6.85546875" style="1092" bestFit="1" customWidth="1"/>
    <col min="12294" max="12295" width="7.42578125" style="1092" bestFit="1" customWidth="1"/>
    <col min="12296" max="12296" width="7.140625" style="1092" bestFit="1" customWidth="1"/>
    <col min="12297" max="12298" width="7.42578125" style="1092" bestFit="1" customWidth="1"/>
    <col min="12299" max="12299" width="7.140625" style="1092" bestFit="1" customWidth="1"/>
    <col min="12300" max="12301" width="7.5703125" style="1092" bestFit="1" customWidth="1"/>
    <col min="12302" max="12302" width="7.140625" style="1092" bestFit="1" customWidth="1"/>
    <col min="12303" max="12304" width="7.5703125" style="1092" bestFit="1" customWidth="1"/>
    <col min="12305" max="12305" width="7.42578125" style="1092" bestFit="1" customWidth="1"/>
    <col min="12306" max="12307" width="7.5703125" style="1092" bestFit="1" customWidth="1"/>
    <col min="12308" max="12310" width="8.5703125" style="1092" customWidth="1"/>
    <col min="12311" max="12544" width="9.140625" style="1092"/>
    <col min="12545" max="12545" width="38.85546875" style="1092" customWidth="1"/>
    <col min="12546" max="12546" width="7.28515625" style="1092" customWidth="1"/>
    <col min="12547" max="12548" width="7.5703125" style="1092" bestFit="1" customWidth="1"/>
    <col min="12549" max="12549" width="6.85546875" style="1092" bestFit="1" customWidth="1"/>
    <col min="12550" max="12551" width="7.42578125" style="1092" bestFit="1" customWidth="1"/>
    <col min="12552" max="12552" width="7.140625" style="1092" bestFit="1" customWidth="1"/>
    <col min="12553" max="12554" width="7.42578125" style="1092" bestFit="1" customWidth="1"/>
    <col min="12555" max="12555" width="7.140625" style="1092" bestFit="1" customWidth="1"/>
    <col min="12556" max="12557" width="7.5703125" style="1092" bestFit="1" customWidth="1"/>
    <col min="12558" max="12558" width="7.140625" style="1092" bestFit="1" customWidth="1"/>
    <col min="12559" max="12560" width="7.5703125" style="1092" bestFit="1" customWidth="1"/>
    <col min="12561" max="12561" width="7.42578125" style="1092" bestFit="1" customWidth="1"/>
    <col min="12562" max="12563" width="7.5703125" style="1092" bestFit="1" customWidth="1"/>
    <col min="12564" max="12566" width="8.5703125" style="1092" customWidth="1"/>
    <col min="12567" max="12800" width="9.140625" style="1092"/>
    <col min="12801" max="12801" width="38.85546875" style="1092" customWidth="1"/>
    <col min="12802" max="12802" width="7.28515625" style="1092" customWidth="1"/>
    <col min="12803" max="12804" width="7.5703125" style="1092" bestFit="1" customWidth="1"/>
    <col min="12805" max="12805" width="6.85546875" style="1092" bestFit="1" customWidth="1"/>
    <col min="12806" max="12807" width="7.42578125" style="1092" bestFit="1" customWidth="1"/>
    <col min="12808" max="12808" width="7.140625" style="1092" bestFit="1" customWidth="1"/>
    <col min="12809" max="12810" width="7.42578125" style="1092" bestFit="1" customWidth="1"/>
    <col min="12811" max="12811" width="7.140625" style="1092" bestFit="1" customWidth="1"/>
    <col min="12812" max="12813" width="7.5703125" style="1092" bestFit="1" customWidth="1"/>
    <col min="12814" max="12814" width="7.140625" style="1092" bestFit="1" customWidth="1"/>
    <col min="12815" max="12816" width="7.5703125" style="1092" bestFit="1" customWidth="1"/>
    <col min="12817" max="12817" width="7.42578125" style="1092" bestFit="1" customWidth="1"/>
    <col min="12818" max="12819" width="7.5703125" style="1092" bestFit="1" customWidth="1"/>
    <col min="12820" max="12822" width="8.5703125" style="1092" customWidth="1"/>
    <col min="12823" max="13056" width="9.140625" style="1092"/>
    <col min="13057" max="13057" width="38.85546875" style="1092" customWidth="1"/>
    <col min="13058" max="13058" width="7.28515625" style="1092" customWidth="1"/>
    <col min="13059" max="13060" width="7.5703125" style="1092" bestFit="1" customWidth="1"/>
    <col min="13061" max="13061" width="6.85546875" style="1092" bestFit="1" customWidth="1"/>
    <col min="13062" max="13063" width="7.42578125" style="1092" bestFit="1" customWidth="1"/>
    <col min="13064" max="13064" width="7.140625" style="1092" bestFit="1" customWidth="1"/>
    <col min="13065" max="13066" width="7.42578125" style="1092" bestFit="1" customWidth="1"/>
    <col min="13067" max="13067" width="7.140625" style="1092" bestFit="1" customWidth="1"/>
    <col min="13068" max="13069" width="7.5703125" style="1092" bestFit="1" customWidth="1"/>
    <col min="13070" max="13070" width="7.140625" style="1092" bestFit="1" customWidth="1"/>
    <col min="13071" max="13072" width="7.5703125" style="1092" bestFit="1" customWidth="1"/>
    <col min="13073" max="13073" width="7.42578125" style="1092" bestFit="1" customWidth="1"/>
    <col min="13074" max="13075" width="7.5703125" style="1092" bestFit="1" customWidth="1"/>
    <col min="13076" max="13078" width="8.5703125" style="1092" customWidth="1"/>
    <col min="13079" max="13312" width="9.140625" style="1092"/>
    <col min="13313" max="13313" width="38.85546875" style="1092" customWidth="1"/>
    <col min="13314" max="13314" width="7.28515625" style="1092" customWidth="1"/>
    <col min="13315" max="13316" width="7.5703125" style="1092" bestFit="1" customWidth="1"/>
    <col min="13317" max="13317" width="6.85546875" style="1092" bestFit="1" customWidth="1"/>
    <col min="13318" max="13319" width="7.42578125" style="1092" bestFit="1" customWidth="1"/>
    <col min="13320" max="13320" width="7.140625" style="1092" bestFit="1" customWidth="1"/>
    <col min="13321" max="13322" width="7.42578125" style="1092" bestFit="1" customWidth="1"/>
    <col min="13323" max="13323" width="7.140625" style="1092" bestFit="1" customWidth="1"/>
    <col min="13324" max="13325" width="7.5703125" style="1092" bestFit="1" customWidth="1"/>
    <col min="13326" max="13326" width="7.140625" style="1092" bestFit="1" customWidth="1"/>
    <col min="13327" max="13328" width="7.5703125" style="1092" bestFit="1" customWidth="1"/>
    <col min="13329" max="13329" width="7.42578125" style="1092" bestFit="1" customWidth="1"/>
    <col min="13330" max="13331" width="7.5703125" style="1092" bestFit="1" customWidth="1"/>
    <col min="13332" max="13334" width="8.5703125" style="1092" customWidth="1"/>
    <col min="13335" max="13568" width="9.140625" style="1092"/>
    <col min="13569" max="13569" width="38.85546875" style="1092" customWidth="1"/>
    <col min="13570" max="13570" width="7.28515625" style="1092" customWidth="1"/>
    <col min="13571" max="13572" width="7.5703125" style="1092" bestFit="1" customWidth="1"/>
    <col min="13573" max="13573" width="6.85546875" style="1092" bestFit="1" customWidth="1"/>
    <col min="13574" max="13575" width="7.42578125" style="1092" bestFit="1" customWidth="1"/>
    <col min="13576" max="13576" width="7.140625" style="1092" bestFit="1" customWidth="1"/>
    <col min="13577" max="13578" width="7.42578125" style="1092" bestFit="1" customWidth="1"/>
    <col min="13579" max="13579" width="7.140625" style="1092" bestFit="1" customWidth="1"/>
    <col min="13580" max="13581" width="7.5703125" style="1092" bestFit="1" customWidth="1"/>
    <col min="13582" max="13582" width="7.140625" style="1092" bestFit="1" customWidth="1"/>
    <col min="13583" max="13584" width="7.5703125" style="1092" bestFit="1" customWidth="1"/>
    <col min="13585" max="13585" width="7.42578125" style="1092" bestFit="1" customWidth="1"/>
    <col min="13586" max="13587" width="7.5703125" style="1092" bestFit="1" customWidth="1"/>
    <col min="13588" max="13590" width="8.5703125" style="1092" customWidth="1"/>
    <col min="13591" max="13824" width="9.140625" style="1092"/>
    <col min="13825" max="13825" width="38.85546875" style="1092" customWidth="1"/>
    <col min="13826" max="13826" width="7.28515625" style="1092" customWidth="1"/>
    <col min="13827" max="13828" width="7.5703125" style="1092" bestFit="1" customWidth="1"/>
    <col min="13829" max="13829" width="6.85546875" style="1092" bestFit="1" customWidth="1"/>
    <col min="13830" max="13831" width="7.42578125" style="1092" bestFit="1" customWidth="1"/>
    <col min="13832" max="13832" width="7.140625" style="1092" bestFit="1" customWidth="1"/>
    <col min="13833" max="13834" width="7.42578125" style="1092" bestFit="1" customWidth="1"/>
    <col min="13835" max="13835" width="7.140625" style="1092" bestFit="1" customWidth="1"/>
    <col min="13836" max="13837" width="7.5703125" style="1092" bestFit="1" customWidth="1"/>
    <col min="13838" max="13838" width="7.140625" style="1092" bestFit="1" customWidth="1"/>
    <col min="13839" max="13840" width="7.5703125" style="1092" bestFit="1" customWidth="1"/>
    <col min="13841" max="13841" width="7.42578125" style="1092" bestFit="1" customWidth="1"/>
    <col min="13842" max="13843" width="7.5703125" style="1092" bestFit="1" customWidth="1"/>
    <col min="13844" max="13846" width="8.5703125" style="1092" customWidth="1"/>
    <col min="13847" max="14080" width="9.140625" style="1092"/>
    <col min="14081" max="14081" width="38.85546875" style="1092" customWidth="1"/>
    <col min="14082" max="14082" width="7.28515625" style="1092" customWidth="1"/>
    <col min="14083" max="14084" width="7.5703125" style="1092" bestFit="1" customWidth="1"/>
    <col min="14085" max="14085" width="6.85546875" style="1092" bestFit="1" customWidth="1"/>
    <col min="14086" max="14087" width="7.42578125" style="1092" bestFit="1" customWidth="1"/>
    <col min="14088" max="14088" width="7.140625" style="1092" bestFit="1" customWidth="1"/>
    <col min="14089" max="14090" width="7.42578125" style="1092" bestFit="1" customWidth="1"/>
    <col min="14091" max="14091" width="7.140625" style="1092" bestFit="1" customWidth="1"/>
    <col min="14092" max="14093" width="7.5703125" style="1092" bestFit="1" customWidth="1"/>
    <col min="14094" max="14094" width="7.140625" style="1092" bestFit="1" customWidth="1"/>
    <col min="14095" max="14096" width="7.5703125" style="1092" bestFit="1" customWidth="1"/>
    <col min="14097" max="14097" width="7.42578125" style="1092" bestFit="1" customWidth="1"/>
    <col min="14098" max="14099" width="7.5703125" style="1092" bestFit="1" customWidth="1"/>
    <col min="14100" max="14102" width="8.5703125" style="1092" customWidth="1"/>
    <col min="14103" max="14336" width="9.140625" style="1092"/>
    <col min="14337" max="14337" width="38.85546875" style="1092" customWidth="1"/>
    <col min="14338" max="14338" width="7.28515625" style="1092" customWidth="1"/>
    <col min="14339" max="14340" width="7.5703125" style="1092" bestFit="1" customWidth="1"/>
    <col min="14341" max="14341" width="6.85546875" style="1092" bestFit="1" customWidth="1"/>
    <col min="14342" max="14343" width="7.42578125" style="1092" bestFit="1" customWidth="1"/>
    <col min="14344" max="14344" width="7.140625" style="1092" bestFit="1" customWidth="1"/>
    <col min="14345" max="14346" width="7.42578125" style="1092" bestFit="1" customWidth="1"/>
    <col min="14347" max="14347" width="7.140625" style="1092" bestFit="1" customWidth="1"/>
    <col min="14348" max="14349" width="7.5703125" style="1092" bestFit="1" customWidth="1"/>
    <col min="14350" max="14350" width="7.140625" style="1092" bestFit="1" customWidth="1"/>
    <col min="14351" max="14352" width="7.5703125" style="1092" bestFit="1" customWidth="1"/>
    <col min="14353" max="14353" width="7.42578125" style="1092" bestFit="1" customWidth="1"/>
    <col min="14354" max="14355" width="7.5703125" style="1092" bestFit="1" customWidth="1"/>
    <col min="14356" max="14358" width="8.5703125" style="1092" customWidth="1"/>
    <col min="14359" max="14592" width="9.140625" style="1092"/>
    <col min="14593" max="14593" width="38.85546875" style="1092" customWidth="1"/>
    <col min="14594" max="14594" width="7.28515625" style="1092" customWidth="1"/>
    <col min="14595" max="14596" width="7.5703125" style="1092" bestFit="1" customWidth="1"/>
    <col min="14597" max="14597" width="6.85546875" style="1092" bestFit="1" customWidth="1"/>
    <col min="14598" max="14599" width="7.42578125" style="1092" bestFit="1" customWidth="1"/>
    <col min="14600" max="14600" width="7.140625" style="1092" bestFit="1" customWidth="1"/>
    <col min="14601" max="14602" width="7.42578125" style="1092" bestFit="1" customWidth="1"/>
    <col min="14603" max="14603" width="7.140625" style="1092" bestFit="1" customWidth="1"/>
    <col min="14604" max="14605" width="7.5703125" style="1092" bestFit="1" customWidth="1"/>
    <col min="14606" max="14606" width="7.140625" style="1092" bestFit="1" customWidth="1"/>
    <col min="14607" max="14608" width="7.5703125" style="1092" bestFit="1" customWidth="1"/>
    <col min="14609" max="14609" width="7.42578125" style="1092" bestFit="1" customWidth="1"/>
    <col min="14610" max="14611" width="7.5703125" style="1092" bestFit="1" customWidth="1"/>
    <col min="14612" max="14614" width="8.5703125" style="1092" customWidth="1"/>
    <col min="14615" max="14848" width="9.140625" style="1092"/>
    <col min="14849" max="14849" width="38.85546875" style="1092" customWidth="1"/>
    <col min="14850" max="14850" width="7.28515625" style="1092" customWidth="1"/>
    <col min="14851" max="14852" width="7.5703125" style="1092" bestFit="1" customWidth="1"/>
    <col min="14853" max="14853" width="6.85546875" style="1092" bestFit="1" customWidth="1"/>
    <col min="14854" max="14855" width="7.42578125" style="1092" bestFit="1" customWidth="1"/>
    <col min="14856" max="14856" width="7.140625" style="1092" bestFit="1" customWidth="1"/>
    <col min="14857" max="14858" width="7.42578125" style="1092" bestFit="1" customWidth="1"/>
    <col min="14859" max="14859" width="7.140625" style="1092" bestFit="1" customWidth="1"/>
    <col min="14860" max="14861" width="7.5703125" style="1092" bestFit="1" customWidth="1"/>
    <col min="14862" max="14862" width="7.140625" style="1092" bestFit="1" customWidth="1"/>
    <col min="14863" max="14864" width="7.5703125" style="1092" bestFit="1" customWidth="1"/>
    <col min="14865" max="14865" width="7.42578125" style="1092" bestFit="1" customWidth="1"/>
    <col min="14866" max="14867" width="7.5703125" style="1092" bestFit="1" customWidth="1"/>
    <col min="14868" max="14870" width="8.5703125" style="1092" customWidth="1"/>
    <col min="14871" max="15104" width="9.140625" style="1092"/>
    <col min="15105" max="15105" width="38.85546875" style="1092" customWidth="1"/>
    <col min="15106" max="15106" width="7.28515625" style="1092" customWidth="1"/>
    <col min="15107" max="15108" width="7.5703125" style="1092" bestFit="1" customWidth="1"/>
    <col min="15109" max="15109" width="6.85546875" style="1092" bestFit="1" customWidth="1"/>
    <col min="15110" max="15111" width="7.42578125" style="1092" bestFit="1" customWidth="1"/>
    <col min="15112" max="15112" width="7.140625" style="1092" bestFit="1" customWidth="1"/>
    <col min="15113" max="15114" width="7.42578125" style="1092" bestFit="1" customWidth="1"/>
    <col min="15115" max="15115" width="7.140625" style="1092" bestFit="1" customWidth="1"/>
    <col min="15116" max="15117" width="7.5703125" style="1092" bestFit="1" customWidth="1"/>
    <col min="15118" max="15118" width="7.140625" style="1092" bestFit="1" customWidth="1"/>
    <col min="15119" max="15120" width="7.5703125" style="1092" bestFit="1" customWidth="1"/>
    <col min="15121" max="15121" width="7.42578125" style="1092" bestFit="1" customWidth="1"/>
    <col min="15122" max="15123" width="7.5703125" style="1092" bestFit="1" customWidth="1"/>
    <col min="15124" max="15126" width="8.5703125" style="1092" customWidth="1"/>
    <col min="15127" max="15360" width="9.140625" style="1092"/>
    <col min="15361" max="15361" width="38.85546875" style="1092" customWidth="1"/>
    <col min="15362" max="15362" width="7.28515625" style="1092" customWidth="1"/>
    <col min="15363" max="15364" width="7.5703125" style="1092" bestFit="1" customWidth="1"/>
    <col min="15365" max="15365" width="6.85546875" style="1092" bestFit="1" customWidth="1"/>
    <col min="15366" max="15367" width="7.42578125" style="1092" bestFit="1" customWidth="1"/>
    <col min="15368" max="15368" width="7.140625" style="1092" bestFit="1" customWidth="1"/>
    <col min="15369" max="15370" width="7.42578125" style="1092" bestFit="1" customWidth="1"/>
    <col min="15371" max="15371" width="7.140625" style="1092" bestFit="1" customWidth="1"/>
    <col min="15372" max="15373" width="7.5703125" style="1092" bestFit="1" customWidth="1"/>
    <col min="15374" max="15374" width="7.140625" style="1092" bestFit="1" customWidth="1"/>
    <col min="15375" max="15376" width="7.5703125" style="1092" bestFit="1" customWidth="1"/>
    <col min="15377" max="15377" width="7.42578125" style="1092" bestFit="1" customWidth="1"/>
    <col min="15378" max="15379" width="7.5703125" style="1092" bestFit="1" customWidth="1"/>
    <col min="15380" max="15382" width="8.5703125" style="1092" customWidth="1"/>
    <col min="15383" max="15616" width="9.140625" style="1092"/>
    <col min="15617" max="15617" width="38.85546875" style="1092" customWidth="1"/>
    <col min="15618" max="15618" width="7.28515625" style="1092" customWidth="1"/>
    <col min="15619" max="15620" width="7.5703125" style="1092" bestFit="1" customWidth="1"/>
    <col min="15621" max="15621" width="6.85546875" style="1092" bestFit="1" customWidth="1"/>
    <col min="15622" max="15623" width="7.42578125" style="1092" bestFit="1" customWidth="1"/>
    <col min="15624" max="15624" width="7.140625" style="1092" bestFit="1" customWidth="1"/>
    <col min="15625" max="15626" width="7.42578125" style="1092" bestFit="1" customWidth="1"/>
    <col min="15627" max="15627" width="7.140625" style="1092" bestFit="1" customWidth="1"/>
    <col min="15628" max="15629" width="7.5703125" style="1092" bestFit="1" customWidth="1"/>
    <col min="15630" max="15630" width="7.140625" style="1092" bestFit="1" customWidth="1"/>
    <col min="15631" max="15632" width="7.5703125" style="1092" bestFit="1" customWidth="1"/>
    <col min="15633" max="15633" width="7.42578125" style="1092" bestFit="1" customWidth="1"/>
    <col min="15634" max="15635" width="7.5703125" style="1092" bestFit="1" customWidth="1"/>
    <col min="15636" max="15638" width="8.5703125" style="1092" customWidth="1"/>
    <col min="15639" max="15872" width="9.140625" style="1092"/>
    <col min="15873" max="15873" width="38.85546875" style="1092" customWidth="1"/>
    <col min="15874" max="15874" width="7.28515625" style="1092" customWidth="1"/>
    <col min="15875" max="15876" width="7.5703125" style="1092" bestFit="1" customWidth="1"/>
    <col min="15877" max="15877" width="6.85546875" style="1092" bestFit="1" customWidth="1"/>
    <col min="15878" max="15879" width="7.42578125" style="1092" bestFit="1" customWidth="1"/>
    <col min="15880" max="15880" width="7.140625" style="1092" bestFit="1" customWidth="1"/>
    <col min="15881" max="15882" width="7.42578125" style="1092" bestFit="1" customWidth="1"/>
    <col min="15883" max="15883" width="7.140625" style="1092" bestFit="1" customWidth="1"/>
    <col min="15884" max="15885" width="7.5703125" style="1092" bestFit="1" customWidth="1"/>
    <col min="15886" max="15886" width="7.140625" style="1092" bestFit="1" customWidth="1"/>
    <col min="15887" max="15888" width="7.5703125" style="1092" bestFit="1" customWidth="1"/>
    <col min="15889" max="15889" width="7.42578125" style="1092" bestFit="1" customWidth="1"/>
    <col min="15890" max="15891" width="7.5703125" style="1092" bestFit="1" customWidth="1"/>
    <col min="15892" max="15894" width="8.5703125" style="1092" customWidth="1"/>
    <col min="15895" max="16128" width="9.140625" style="1092"/>
    <col min="16129" max="16129" width="38.85546875" style="1092" customWidth="1"/>
    <col min="16130" max="16130" width="7.28515625" style="1092" customWidth="1"/>
    <col min="16131" max="16132" width="7.5703125" style="1092" bestFit="1" customWidth="1"/>
    <col min="16133" max="16133" width="6.85546875" style="1092" bestFit="1" customWidth="1"/>
    <col min="16134" max="16135" width="7.42578125" style="1092" bestFit="1" customWidth="1"/>
    <col min="16136" max="16136" width="7.140625" style="1092" bestFit="1" customWidth="1"/>
    <col min="16137" max="16138" width="7.42578125" style="1092" bestFit="1" customWidth="1"/>
    <col min="16139" max="16139" width="7.140625" style="1092" bestFit="1" customWidth="1"/>
    <col min="16140" max="16141" width="7.5703125" style="1092" bestFit="1" customWidth="1"/>
    <col min="16142" max="16142" width="7.140625" style="1092" bestFit="1" customWidth="1"/>
    <col min="16143" max="16144" width="7.5703125" style="1092" bestFit="1" customWidth="1"/>
    <col min="16145" max="16145" width="7.42578125" style="1092" bestFit="1" customWidth="1"/>
    <col min="16146" max="16147" width="7.5703125" style="1092" bestFit="1" customWidth="1"/>
    <col min="16148" max="16150" width="8.5703125" style="1092" customWidth="1"/>
    <col min="16151" max="16384" width="9.140625" style="1092"/>
  </cols>
  <sheetData>
    <row r="1" spans="1:22" ht="20.25" customHeight="1" x14ac:dyDescent="0.2">
      <c r="A1" s="1091" t="s">
        <v>551</v>
      </c>
    </row>
    <row r="2" spans="1:22" ht="15.75" customHeight="1" x14ac:dyDescent="0.2">
      <c r="A2" s="270" t="s">
        <v>459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</row>
    <row r="3" spans="1:22" ht="0.75" customHeight="1" x14ac:dyDescent="0.25">
      <c r="A3" s="1093"/>
      <c r="B3" s="1094"/>
      <c r="C3" s="1094"/>
      <c r="D3" s="1094"/>
      <c r="E3" s="1094"/>
      <c r="F3" s="1094"/>
      <c r="G3" s="1094"/>
      <c r="H3" s="1095"/>
      <c r="I3" s="1095"/>
      <c r="J3" s="1095"/>
      <c r="K3" s="1096"/>
      <c r="L3" s="1096"/>
      <c r="M3" s="1097"/>
      <c r="N3" s="1097"/>
      <c r="O3" s="1097"/>
      <c r="P3" s="1097"/>
      <c r="Q3" s="1097"/>
      <c r="R3" s="1097"/>
      <c r="S3" s="1097"/>
      <c r="T3" s="1097"/>
      <c r="U3" s="1097"/>
      <c r="V3" s="1097"/>
    </row>
    <row r="4" spans="1:22" s="1097" customFormat="1" ht="15.75" customHeight="1" x14ac:dyDescent="0.2">
      <c r="A4" s="1098" t="s">
        <v>460</v>
      </c>
      <c r="B4" s="1157">
        <v>2007</v>
      </c>
      <c r="C4" s="1158"/>
      <c r="D4" s="1159"/>
      <c r="E4" s="1099"/>
      <c r="F4" s="1112">
        <v>2008</v>
      </c>
      <c r="G4" s="1100"/>
      <c r="H4" s="1099"/>
      <c r="I4" s="1112">
        <v>2009</v>
      </c>
      <c r="J4" s="1100"/>
      <c r="K4" s="1099"/>
      <c r="L4" s="1112">
        <v>2010</v>
      </c>
      <c r="M4" s="1100"/>
      <c r="N4" s="1099"/>
      <c r="O4" s="1112">
        <v>2011</v>
      </c>
      <c r="P4" s="1100"/>
      <c r="Q4" s="1099"/>
      <c r="R4" s="1112">
        <v>2012</v>
      </c>
      <c r="S4" s="1100"/>
      <c r="T4" s="1160">
        <v>2013</v>
      </c>
      <c r="U4" s="1155"/>
      <c r="V4" s="1156"/>
    </row>
    <row r="5" spans="1:22" ht="12" customHeight="1" x14ac:dyDescent="0.2">
      <c r="A5" s="1101"/>
      <c r="B5" s="1102" t="s">
        <v>461</v>
      </c>
      <c r="C5" s="1103" t="s">
        <v>462</v>
      </c>
      <c r="D5" s="1104" t="s">
        <v>463</v>
      </c>
      <c r="E5" s="1102" t="s">
        <v>461</v>
      </c>
      <c r="F5" s="1103" t="s">
        <v>462</v>
      </c>
      <c r="G5" s="1104" t="s">
        <v>463</v>
      </c>
      <c r="H5" s="1102" t="s">
        <v>461</v>
      </c>
      <c r="I5" s="1103" t="s">
        <v>462</v>
      </c>
      <c r="J5" s="1104" t="s">
        <v>463</v>
      </c>
      <c r="K5" s="1102" t="s">
        <v>461</v>
      </c>
      <c r="L5" s="1103" t="s">
        <v>462</v>
      </c>
      <c r="M5" s="1104" t="s">
        <v>463</v>
      </c>
      <c r="N5" s="1102" t="s">
        <v>461</v>
      </c>
      <c r="O5" s="1103" t="s">
        <v>462</v>
      </c>
      <c r="P5" s="1104" t="s">
        <v>463</v>
      </c>
      <c r="Q5" s="1102" t="s">
        <v>461</v>
      </c>
      <c r="R5" s="1103" t="s">
        <v>462</v>
      </c>
      <c r="S5" s="1104" t="s">
        <v>463</v>
      </c>
      <c r="T5" s="1102" t="s">
        <v>461</v>
      </c>
      <c r="U5" s="1103" t="s">
        <v>462</v>
      </c>
      <c r="V5" s="1104" t="s">
        <v>463</v>
      </c>
    </row>
    <row r="6" spans="1:22" ht="15.75" customHeight="1" x14ac:dyDescent="0.25">
      <c r="A6" s="1105" t="s">
        <v>464</v>
      </c>
      <c r="B6" s="1119">
        <v>233</v>
      </c>
      <c r="C6" s="993">
        <v>2350</v>
      </c>
      <c r="D6" s="994">
        <v>2583.3240000000001</v>
      </c>
      <c r="E6" s="1119">
        <v>98</v>
      </c>
      <c r="F6" s="993">
        <v>2653</v>
      </c>
      <c r="G6" s="994">
        <v>2750.752</v>
      </c>
      <c r="H6" s="1119">
        <v>216</v>
      </c>
      <c r="I6" s="993">
        <v>1624</v>
      </c>
      <c r="J6" s="994">
        <v>1840.0129999999999</v>
      </c>
      <c r="K6" s="1119">
        <v>67</v>
      </c>
      <c r="L6" s="993">
        <v>1676</v>
      </c>
      <c r="M6" s="996">
        <v>1743.1279999999999</v>
      </c>
      <c r="N6" s="1119">
        <v>119</v>
      </c>
      <c r="O6" s="993">
        <v>1895</v>
      </c>
      <c r="P6" s="994">
        <v>2014.1941778551211</v>
      </c>
      <c r="Q6" s="1119">
        <v>117</v>
      </c>
      <c r="R6" s="993">
        <v>2012</v>
      </c>
      <c r="S6" s="994">
        <v>2129.3396080181442</v>
      </c>
      <c r="T6" s="1119">
        <v>100</v>
      </c>
      <c r="U6" s="993">
        <v>4948</v>
      </c>
      <c r="V6" s="994">
        <v>5047.8999999999996</v>
      </c>
    </row>
    <row r="7" spans="1:22" ht="15.75" customHeight="1" x14ac:dyDescent="0.25">
      <c r="A7" s="1105" t="s">
        <v>465</v>
      </c>
      <c r="B7" s="1120">
        <v>0</v>
      </c>
      <c r="C7" s="995">
        <v>184</v>
      </c>
      <c r="D7" s="996">
        <v>184.49700000000001</v>
      </c>
      <c r="E7" s="1121">
        <v>29</v>
      </c>
      <c r="F7" s="995">
        <v>200</v>
      </c>
      <c r="G7" s="996">
        <v>228.7</v>
      </c>
      <c r="H7" s="1120">
        <v>0</v>
      </c>
      <c r="I7" s="995">
        <v>240</v>
      </c>
      <c r="J7" s="996">
        <v>240</v>
      </c>
      <c r="K7" s="1120">
        <v>0</v>
      </c>
      <c r="L7" s="995">
        <v>300</v>
      </c>
      <c r="M7" s="996">
        <v>300</v>
      </c>
      <c r="N7" s="1120">
        <v>0</v>
      </c>
      <c r="O7" s="995">
        <v>351</v>
      </c>
      <c r="P7" s="995">
        <v>350.78199999999998</v>
      </c>
      <c r="Q7" s="1120">
        <v>0</v>
      </c>
      <c r="R7" s="995">
        <v>375</v>
      </c>
      <c r="S7" s="996">
        <v>375</v>
      </c>
      <c r="T7" s="1120">
        <v>0</v>
      </c>
      <c r="U7" s="995">
        <v>400</v>
      </c>
      <c r="V7" s="996">
        <v>400</v>
      </c>
    </row>
    <row r="8" spans="1:22" ht="15.75" customHeight="1" x14ac:dyDescent="0.25">
      <c r="A8" s="1105" t="s">
        <v>249</v>
      </c>
      <c r="B8" s="1121">
        <v>13</v>
      </c>
      <c r="C8" s="995">
        <v>8487</v>
      </c>
      <c r="D8" s="996">
        <v>8500.0120000000006</v>
      </c>
      <c r="E8" s="1121">
        <v>34</v>
      </c>
      <c r="F8" s="995">
        <v>6860</v>
      </c>
      <c r="G8" s="996">
        <v>6893.5720000000001</v>
      </c>
      <c r="H8" s="1121">
        <v>34</v>
      </c>
      <c r="I8" s="995">
        <v>6738</v>
      </c>
      <c r="J8" s="996">
        <v>6772.3519999999999</v>
      </c>
      <c r="K8" s="1121">
        <v>44</v>
      </c>
      <c r="L8" s="995">
        <v>4817</v>
      </c>
      <c r="M8" s="996">
        <v>4861.2070000000003</v>
      </c>
      <c r="N8" s="1121">
        <v>2</v>
      </c>
      <c r="O8" s="995">
        <v>5872</v>
      </c>
      <c r="P8" s="996">
        <v>5873.8969166985389</v>
      </c>
      <c r="Q8" s="1121">
        <v>2</v>
      </c>
      <c r="R8" s="995">
        <v>5177</v>
      </c>
      <c r="S8" s="996">
        <v>5178.6646405716347</v>
      </c>
      <c r="T8" s="1121">
        <v>6</v>
      </c>
      <c r="U8" s="995">
        <v>4859</v>
      </c>
      <c r="V8" s="996">
        <v>4865.1009999999997</v>
      </c>
    </row>
    <row r="9" spans="1:22" ht="15.75" customHeight="1" x14ac:dyDescent="0.25">
      <c r="A9" s="1105" t="s">
        <v>250</v>
      </c>
      <c r="B9" s="1121">
        <v>859</v>
      </c>
      <c r="C9" s="995">
        <v>1190</v>
      </c>
      <c r="D9" s="996">
        <v>2048.5619999999999</v>
      </c>
      <c r="E9" s="1121">
        <v>786</v>
      </c>
      <c r="F9" s="995">
        <v>83</v>
      </c>
      <c r="G9" s="996">
        <v>869.21</v>
      </c>
      <c r="H9" s="1121">
        <v>1702</v>
      </c>
      <c r="I9" s="995">
        <v>90</v>
      </c>
      <c r="J9" s="996">
        <v>1792.174</v>
      </c>
      <c r="K9" s="1121">
        <v>2100</v>
      </c>
      <c r="L9" s="995">
        <v>109</v>
      </c>
      <c r="M9" s="996">
        <v>2208.9920000000002</v>
      </c>
      <c r="N9" s="1121">
        <v>2846</v>
      </c>
      <c r="O9" s="995">
        <v>972</v>
      </c>
      <c r="P9" s="996">
        <v>3818.3137325640373</v>
      </c>
      <c r="Q9" s="1121">
        <v>3204</v>
      </c>
      <c r="R9" s="995">
        <v>2020</v>
      </c>
      <c r="S9" s="996">
        <v>5224.2112000929192</v>
      </c>
      <c r="T9" s="1121">
        <v>2267</v>
      </c>
      <c r="U9" s="995">
        <v>1853</v>
      </c>
      <c r="V9" s="996">
        <v>4119.8289999999997</v>
      </c>
    </row>
    <row r="10" spans="1:22" ht="15.75" customHeight="1" x14ac:dyDescent="0.25">
      <c r="A10" s="1106" t="s">
        <v>466</v>
      </c>
      <c r="B10" s="1121">
        <v>155</v>
      </c>
      <c r="C10" s="995">
        <v>0</v>
      </c>
      <c r="D10" s="996">
        <v>155</v>
      </c>
      <c r="E10" s="1121">
        <v>52</v>
      </c>
      <c r="F10" s="995">
        <v>15</v>
      </c>
      <c r="G10" s="996">
        <v>67</v>
      </c>
      <c r="H10" s="1121">
        <v>161</v>
      </c>
      <c r="I10" s="995">
        <v>25</v>
      </c>
      <c r="J10" s="996">
        <v>186</v>
      </c>
      <c r="K10" s="1121">
        <v>535</v>
      </c>
      <c r="L10" s="995">
        <v>20</v>
      </c>
      <c r="M10" s="996">
        <v>555.28499999999997</v>
      </c>
      <c r="N10" s="1121">
        <v>1029</v>
      </c>
      <c r="O10" s="995">
        <v>320</v>
      </c>
      <c r="P10" s="996">
        <v>1349.2460000000001</v>
      </c>
      <c r="Q10" s="1121">
        <v>1974</v>
      </c>
      <c r="R10" s="995">
        <v>254</v>
      </c>
      <c r="S10" s="996">
        <v>2227.8510000000001</v>
      </c>
      <c r="T10" s="1121">
        <v>2312</v>
      </c>
      <c r="U10" s="995">
        <v>313</v>
      </c>
      <c r="V10" s="996">
        <v>2625.1</v>
      </c>
    </row>
    <row r="11" spans="1:22" ht="15.75" customHeight="1" x14ac:dyDescent="0.25">
      <c r="A11" s="1105" t="s">
        <v>251</v>
      </c>
      <c r="B11" s="1121">
        <v>7</v>
      </c>
      <c r="C11" s="995">
        <v>1652</v>
      </c>
      <c r="D11" s="996">
        <v>1658.711</v>
      </c>
      <c r="E11" s="1121">
        <v>11</v>
      </c>
      <c r="F11" s="995">
        <v>1936</v>
      </c>
      <c r="G11" s="996">
        <v>1947.1220000000001</v>
      </c>
      <c r="H11" s="1121">
        <v>37</v>
      </c>
      <c r="I11" s="995">
        <v>2002</v>
      </c>
      <c r="J11" s="996">
        <v>2038.9559999999999</v>
      </c>
      <c r="K11" s="1121">
        <v>66</v>
      </c>
      <c r="L11" s="995">
        <v>2125</v>
      </c>
      <c r="M11" s="996">
        <v>2190.6759999999999</v>
      </c>
      <c r="N11" s="1121">
        <v>395</v>
      </c>
      <c r="O11" s="995">
        <v>2068</v>
      </c>
      <c r="P11" s="996">
        <v>2462.8471943030318</v>
      </c>
      <c r="Q11" s="1121">
        <v>78</v>
      </c>
      <c r="R11" s="995">
        <v>2403</v>
      </c>
      <c r="S11" s="996">
        <v>2480.8307252528984</v>
      </c>
      <c r="T11" s="1121">
        <v>27</v>
      </c>
      <c r="U11" s="995">
        <v>1790</v>
      </c>
      <c r="V11" s="996">
        <v>1817.2</v>
      </c>
    </row>
    <row r="12" spans="1:22" ht="15.75" customHeight="1" x14ac:dyDescent="0.25">
      <c r="A12" s="1106" t="s">
        <v>467</v>
      </c>
      <c r="B12" s="1121">
        <v>334</v>
      </c>
      <c r="C12" s="995">
        <v>4559</v>
      </c>
      <c r="D12" s="996">
        <v>4893.6350000000002</v>
      </c>
      <c r="E12" s="1121">
        <v>137</v>
      </c>
      <c r="F12" s="995">
        <v>5453</v>
      </c>
      <c r="G12" s="996">
        <v>5590.442</v>
      </c>
      <c r="H12" s="1121">
        <v>121</v>
      </c>
      <c r="I12" s="995">
        <v>4670</v>
      </c>
      <c r="J12" s="996">
        <v>4791.1400000000003</v>
      </c>
      <c r="K12" s="1121">
        <v>109</v>
      </c>
      <c r="L12" s="995">
        <v>6116</v>
      </c>
      <c r="M12" s="996">
        <v>6225.23</v>
      </c>
      <c r="N12" s="1121">
        <v>6</v>
      </c>
      <c r="O12" s="995">
        <v>9298</v>
      </c>
      <c r="P12" s="996">
        <v>9303.9197321695083</v>
      </c>
      <c r="Q12" s="1121">
        <v>8</v>
      </c>
      <c r="R12" s="995">
        <v>8867</v>
      </c>
      <c r="S12" s="996">
        <v>8874.9268194379401</v>
      </c>
      <c r="T12" s="1121">
        <v>25</v>
      </c>
      <c r="U12" s="995">
        <v>5995</v>
      </c>
      <c r="V12" s="996">
        <v>6020.1589999999997</v>
      </c>
    </row>
    <row r="13" spans="1:22" ht="15.75" customHeight="1" x14ac:dyDescent="0.25">
      <c r="A13" s="1107" t="s">
        <v>77</v>
      </c>
      <c r="B13" s="1122">
        <v>334</v>
      </c>
      <c r="C13" s="1123">
        <v>4274</v>
      </c>
      <c r="D13" s="1124">
        <v>4608.3969999999999</v>
      </c>
      <c r="E13" s="1122">
        <v>137</v>
      </c>
      <c r="F13" s="1123">
        <v>5158</v>
      </c>
      <c r="G13" s="1124">
        <v>5295.442</v>
      </c>
      <c r="H13" s="1122">
        <v>121</v>
      </c>
      <c r="I13" s="1123">
        <v>4535</v>
      </c>
      <c r="J13" s="1124">
        <v>4656.1400000000003</v>
      </c>
      <c r="K13" s="1122">
        <v>109</v>
      </c>
      <c r="L13" s="1123">
        <v>6010</v>
      </c>
      <c r="M13" s="996">
        <v>6118.567</v>
      </c>
      <c r="N13" s="1122">
        <v>6</v>
      </c>
      <c r="O13" s="1123">
        <v>8960</v>
      </c>
      <c r="P13" s="1124">
        <v>8964.6498935305808</v>
      </c>
      <c r="Q13" s="1122">
        <v>6</v>
      </c>
      <c r="R13" s="1123">
        <v>8432</v>
      </c>
      <c r="S13" s="1124">
        <v>8438.3161966128955</v>
      </c>
      <c r="T13" s="1122">
        <v>23</v>
      </c>
      <c r="U13" s="1123">
        <v>5620</v>
      </c>
      <c r="V13" s="1124">
        <v>5643</v>
      </c>
    </row>
    <row r="14" spans="1:22" s="1108" customFormat="1" ht="15.75" customHeight="1" x14ac:dyDescent="0.25">
      <c r="A14" s="1105" t="s">
        <v>468</v>
      </c>
      <c r="B14" s="1121">
        <v>5498</v>
      </c>
      <c r="C14" s="995">
        <v>1707</v>
      </c>
      <c r="D14" s="996">
        <v>7204.59</v>
      </c>
      <c r="E14" s="1121">
        <v>3459</v>
      </c>
      <c r="F14" s="995">
        <v>1692</v>
      </c>
      <c r="G14" s="996">
        <v>5151.3069999999998</v>
      </c>
      <c r="H14" s="1121">
        <v>6791</v>
      </c>
      <c r="I14" s="995">
        <v>2007</v>
      </c>
      <c r="J14" s="996">
        <v>8797.8520000000008</v>
      </c>
      <c r="K14" s="1121">
        <v>4661</v>
      </c>
      <c r="L14" s="995">
        <v>2452</v>
      </c>
      <c r="M14" s="996">
        <v>7112.9080000000004</v>
      </c>
      <c r="N14" s="1121">
        <v>1385</v>
      </c>
      <c r="O14" s="995">
        <v>2691</v>
      </c>
      <c r="P14" s="996">
        <v>4075.9789632934303</v>
      </c>
      <c r="Q14" s="1121">
        <v>1731</v>
      </c>
      <c r="R14" s="995">
        <v>2333</v>
      </c>
      <c r="S14" s="996">
        <v>4063.8468886797</v>
      </c>
      <c r="T14" s="1121">
        <v>1898</v>
      </c>
      <c r="U14" s="995">
        <v>1820</v>
      </c>
      <c r="V14" s="996">
        <v>3717.67</v>
      </c>
    </row>
    <row r="15" spans="1:22" ht="15.75" customHeight="1" x14ac:dyDescent="0.25">
      <c r="A15" s="1106" t="s">
        <v>469</v>
      </c>
      <c r="B15" s="1120">
        <v>0</v>
      </c>
      <c r="C15" s="995">
        <v>10212</v>
      </c>
      <c r="D15" s="996">
        <v>10211.93</v>
      </c>
      <c r="E15" s="1120">
        <v>0</v>
      </c>
      <c r="F15" s="995">
        <v>12004</v>
      </c>
      <c r="G15" s="996">
        <v>12004</v>
      </c>
      <c r="H15" s="1120">
        <v>0</v>
      </c>
      <c r="I15" s="995">
        <v>12821</v>
      </c>
      <c r="J15" s="996">
        <v>12821</v>
      </c>
      <c r="K15" s="1120">
        <v>0</v>
      </c>
      <c r="L15" s="995">
        <v>12684</v>
      </c>
      <c r="M15" s="996">
        <v>12684.311</v>
      </c>
      <c r="N15" s="1120">
        <v>0</v>
      </c>
      <c r="O15" s="995">
        <v>7908</v>
      </c>
      <c r="P15" s="996">
        <v>7907.6794559852024</v>
      </c>
      <c r="Q15" s="1120">
        <v>0</v>
      </c>
      <c r="R15" s="995">
        <v>7712</v>
      </c>
      <c r="S15" s="996">
        <v>7711.769100341905</v>
      </c>
      <c r="T15" s="1120">
        <v>0</v>
      </c>
      <c r="U15" s="995">
        <v>6510</v>
      </c>
      <c r="V15" s="996">
        <v>6510</v>
      </c>
    </row>
    <row r="16" spans="1:22" ht="15.75" customHeight="1" x14ac:dyDescent="0.25">
      <c r="A16" s="1106" t="s">
        <v>470</v>
      </c>
      <c r="B16" s="1121">
        <v>1309</v>
      </c>
      <c r="C16" s="995">
        <v>347</v>
      </c>
      <c r="D16" s="996">
        <v>1656</v>
      </c>
      <c r="E16" s="1121">
        <v>802</v>
      </c>
      <c r="F16" s="995">
        <v>1000</v>
      </c>
      <c r="G16" s="996">
        <v>1802.25</v>
      </c>
      <c r="H16" s="1121">
        <v>1206</v>
      </c>
      <c r="I16" s="995">
        <v>1100</v>
      </c>
      <c r="J16" s="996">
        <v>2306.3629999999998</v>
      </c>
      <c r="K16" s="1121">
        <v>1502</v>
      </c>
      <c r="L16" s="995">
        <v>553</v>
      </c>
      <c r="M16" s="996">
        <v>2054.46</v>
      </c>
      <c r="N16" s="1121">
        <v>797</v>
      </c>
      <c r="O16" s="995">
        <v>1235</v>
      </c>
      <c r="P16" s="996">
        <v>2032.461</v>
      </c>
      <c r="Q16" s="1121">
        <v>498</v>
      </c>
      <c r="R16" s="995">
        <v>1660</v>
      </c>
      <c r="S16" s="996">
        <v>2157.7779999999998</v>
      </c>
      <c r="T16" s="1121">
        <v>611</v>
      </c>
      <c r="U16" s="995">
        <v>1700</v>
      </c>
      <c r="V16" s="996">
        <v>2311</v>
      </c>
    </row>
    <row r="17" spans="1:25" ht="15.75" customHeight="1" x14ac:dyDescent="0.25">
      <c r="A17" s="1105" t="s">
        <v>471</v>
      </c>
      <c r="B17" s="1121">
        <v>765</v>
      </c>
      <c r="C17" s="995">
        <v>686</v>
      </c>
      <c r="D17" s="996">
        <v>1450.5719999999999</v>
      </c>
      <c r="E17" s="1121">
        <v>506</v>
      </c>
      <c r="F17" s="995">
        <v>749</v>
      </c>
      <c r="G17" s="996">
        <v>1255.317</v>
      </c>
      <c r="H17" s="1121">
        <v>361</v>
      </c>
      <c r="I17" s="995">
        <v>1101</v>
      </c>
      <c r="J17" s="996">
        <v>1462</v>
      </c>
      <c r="K17" s="1121">
        <v>615</v>
      </c>
      <c r="L17" s="995">
        <v>1832</v>
      </c>
      <c r="M17" s="996">
        <v>2447.2199999999998</v>
      </c>
      <c r="N17" s="1121">
        <v>1117</v>
      </c>
      <c r="O17" s="995">
        <v>851</v>
      </c>
      <c r="P17" s="996">
        <v>1968.157689224679</v>
      </c>
      <c r="Q17" s="1121">
        <v>1218</v>
      </c>
      <c r="R17" s="995">
        <v>868</v>
      </c>
      <c r="S17" s="996">
        <v>2086.2749214243963</v>
      </c>
      <c r="T17" s="1121">
        <v>925</v>
      </c>
      <c r="U17" s="995">
        <v>1108</v>
      </c>
      <c r="V17" s="996">
        <v>2033.434782608696</v>
      </c>
    </row>
    <row r="18" spans="1:25" ht="15.75" customHeight="1" x14ac:dyDescent="0.25">
      <c r="A18" s="1105" t="s">
        <v>472</v>
      </c>
      <c r="B18" s="1121">
        <v>54</v>
      </c>
      <c r="C18" s="995">
        <v>14670</v>
      </c>
      <c r="D18" s="996">
        <v>14724.535</v>
      </c>
      <c r="E18" s="1121">
        <v>211</v>
      </c>
      <c r="F18" s="995">
        <v>20542</v>
      </c>
      <c r="G18" s="996">
        <v>20752.509999999998</v>
      </c>
      <c r="H18" s="1121">
        <v>140</v>
      </c>
      <c r="I18" s="995">
        <v>20566</v>
      </c>
      <c r="J18" s="996">
        <v>20706</v>
      </c>
      <c r="K18" s="1121">
        <v>159</v>
      </c>
      <c r="L18" s="995">
        <v>21613</v>
      </c>
      <c r="M18" s="996">
        <v>21772.448</v>
      </c>
      <c r="N18" s="1121">
        <v>557</v>
      </c>
      <c r="O18" s="995">
        <v>23775</v>
      </c>
      <c r="P18" s="996">
        <v>24331.604984716068</v>
      </c>
      <c r="Q18" s="1121">
        <v>212</v>
      </c>
      <c r="R18" s="995">
        <v>24115</v>
      </c>
      <c r="S18" s="996">
        <v>24327.452219817013</v>
      </c>
      <c r="T18" s="1121">
        <v>214</v>
      </c>
      <c r="U18" s="995">
        <v>25326</v>
      </c>
      <c r="V18" s="996">
        <v>25539.589855072463</v>
      </c>
    </row>
    <row r="19" spans="1:25" ht="15.75" customHeight="1" x14ac:dyDescent="0.25">
      <c r="A19" s="1109" t="s">
        <v>86</v>
      </c>
      <c r="B19" s="1122">
        <v>25</v>
      </c>
      <c r="C19" s="1123">
        <v>11638</v>
      </c>
      <c r="D19" s="1124">
        <v>11663</v>
      </c>
      <c r="E19" s="1122">
        <v>173</v>
      </c>
      <c r="F19" s="1123">
        <v>15108</v>
      </c>
      <c r="G19" s="1124">
        <v>15281</v>
      </c>
      <c r="H19" s="1122">
        <v>125</v>
      </c>
      <c r="I19" s="1123">
        <v>16406</v>
      </c>
      <c r="J19" s="1124">
        <v>16531</v>
      </c>
      <c r="K19" s="1122">
        <v>150</v>
      </c>
      <c r="L19" s="1123">
        <v>18619</v>
      </c>
      <c r="M19" s="996">
        <v>18769</v>
      </c>
      <c r="N19" s="1122">
        <v>548</v>
      </c>
      <c r="O19" s="1123">
        <v>21750</v>
      </c>
      <c r="P19" s="1124">
        <v>22297.8</v>
      </c>
      <c r="Q19" s="1122">
        <v>200</v>
      </c>
      <c r="R19" s="1123">
        <v>21843</v>
      </c>
      <c r="S19" s="1124">
        <v>22043</v>
      </c>
      <c r="T19" s="1122">
        <v>200</v>
      </c>
      <c r="U19" s="1123">
        <v>23086</v>
      </c>
      <c r="V19" s="1124">
        <v>23286</v>
      </c>
    </row>
    <row r="20" spans="1:25" s="1108" customFormat="1" ht="15.75" customHeight="1" x14ac:dyDescent="0.25">
      <c r="A20" s="1106" t="s">
        <v>473</v>
      </c>
      <c r="B20" s="1120">
        <v>0</v>
      </c>
      <c r="C20" s="995">
        <v>109</v>
      </c>
      <c r="D20" s="996">
        <v>109</v>
      </c>
      <c r="E20" s="1120">
        <v>0</v>
      </c>
      <c r="F20" s="995">
        <v>160</v>
      </c>
      <c r="G20" s="996">
        <v>160</v>
      </c>
      <c r="H20" s="1120">
        <v>0</v>
      </c>
      <c r="I20" s="995">
        <v>160</v>
      </c>
      <c r="J20" s="996">
        <v>160</v>
      </c>
      <c r="K20" s="1120">
        <v>0</v>
      </c>
      <c r="L20" s="995">
        <v>190</v>
      </c>
      <c r="M20" s="996">
        <v>190</v>
      </c>
      <c r="N20" s="1120">
        <v>0</v>
      </c>
      <c r="O20" s="995">
        <v>242</v>
      </c>
      <c r="P20" s="996">
        <v>242</v>
      </c>
      <c r="Q20" s="1120">
        <v>0</v>
      </c>
      <c r="R20" s="995">
        <v>286</v>
      </c>
      <c r="S20" s="996">
        <v>286</v>
      </c>
      <c r="T20" s="1120">
        <v>0</v>
      </c>
      <c r="U20" s="995">
        <v>350</v>
      </c>
      <c r="V20" s="996">
        <v>350</v>
      </c>
    </row>
    <row r="21" spans="1:25" s="1108" customFormat="1" ht="15.75" customHeight="1" x14ac:dyDescent="0.25">
      <c r="A21" s="1105" t="s">
        <v>252</v>
      </c>
      <c r="B21" s="1120">
        <v>0</v>
      </c>
      <c r="C21" s="995">
        <v>134</v>
      </c>
      <c r="D21" s="996">
        <v>134</v>
      </c>
      <c r="E21" s="1120">
        <v>0</v>
      </c>
      <c r="F21" s="995">
        <v>160</v>
      </c>
      <c r="G21" s="996">
        <v>160</v>
      </c>
      <c r="H21" s="1120">
        <v>0</v>
      </c>
      <c r="I21" s="995">
        <v>215</v>
      </c>
      <c r="J21" s="996">
        <v>215</v>
      </c>
      <c r="K21" s="1120">
        <v>0</v>
      </c>
      <c r="L21" s="995">
        <v>120</v>
      </c>
      <c r="M21" s="996">
        <v>120</v>
      </c>
      <c r="N21" s="1120">
        <v>0</v>
      </c>
      <c r="O21" s="995">
        <v>233</v>
      </c>
      <c r="P21" s="996">
        <v>233</v>
      </c>
      <c r="Q21" s="1120">
        <v>0</v>
      </c>
      <c r="R21" s="995">
        <v>280</v>
      </c>
      <c r="S21" s="996">
        <v>280</v>
      </c>
      <c r="T21" s="1121">
        <v>5</v>
      </c>
      <c r="U21" s="995">
        <v>315</v>
      </c>
      <c r="V21" s="996">
        <v>320</v>
      </c>
    </row>
    <row r="22" spans="1:25" ht="15.75" customHeight="1" x14ac:dyDescent="0.25">
      <c r="A22" s="1105" t="s">
        <v>253</v>
      </c>
      <c r="B22" s="1121">
        <v>1777</v>
      </c>
      <c r="C22" s="1120">
        <v>0</v>
      </c>
      <c r="D22" s="996">
        <v>1776.847</v>
      </c>
      <c r="E22" s="1121">
        <v>2657</v>
      </c>
      <c r="F22" s="1120">
        <v>0</v>
      </c>
      <c r="G22" s="996">
        <v>2657.2530000000002</v>
      </c>
      <c r="H22" s="1121">
        <v>4378</v>
      </c>
      <c r="I22" s="1120">
        <v>0</v>
      </c>
      <c r="J22" s="996">
        <v>4377.6310000000003</v>
      </c>
      <c r="K22" s="1121">
        <v>4477</v>
      </c>
      <c r="L22" s="1120">
        <v>0</v>
      </c>
      <c r="M22" s="996">
        <v>4476.924</v>
      </c>
      <c r="N22" s="1121">
        <v>5975</v>
      </c>
      <c r="O22" s="1120">
        <v>0</v>
      </c>
      <c r="P22" s="996">
        <v>5975.3558009310755</v>
      </c>
      <c r="Q22" s="1121">
        <v>4754</v>
      </c>
      <c r="R22" s="1120">
        <v>0</v>
      </c>
      <c r="S22" s="996">
        <v>4753.6844767800621</v>
      </c>
      <c r="T22" s="1121">
        <v>4774</v>
      </c>
      <c r="U22" s="1120">
        <v>0</v>
      </c>
      <c r="V22" s="996">
        <v>4773.789855072464</v>
      </c>
    </row>
    <row r="23" spans="1:25" ht="15.75" customHeight="1" x14ac:dyDescent="0.25">
      <c r="A23" s="1105" t="s">
        <v>254</v>
      </c>
      <c r="B23" s="1125">
        <v>815</v>
      </c>
      <c r="C23" s="1126">
        <v>316</v>
      </c>
      <c r="D23" s="996">
        <v>1131.472</v>
      </c>
      <c r="E23" s="1125">
        <v>1016</v>
      </c>
      <c r="F23" s="1126">
        <v>689</v>
      </c>
      <c r="G23" s="996">
        <v>1705.15</v>
      </c>
      <c r="H23" s="1125">
        <v>1095</v>
      </c>
      <c r="I23" s="1126">
        <v>638</v>
      </c>
      <c r="J23" s="996">
        <v>1733.222</v>
      </c>
      <c r="K23" s="1125">
        <v>790</v>
      </c>
      <c r="L23" s="1126">
        <v>340</v>
      </c>
      <c r="M23" s="996">
        <v>1130.1110000000001</v>
      </c>
      <c r="N23" s="1125">
        <v>732</v>
      </c>
      <c r="O23" s="1126">
        <v>367</v>
      </c>
      <c r="P23" s="996">
        <v>1098.62729597977</v>
      </c>
      <c r="Q23" s="1125">
        <v>1590</v>
      </c>
      <c r="R23" s="1126">
        <v>648</v>
      </c>
      <c r="S23" s="996">
        <v>2238.7157632314688</v>
      </c>
      <c r="T23" s="1125">
        <v>1897</v>
      </c>
      <c r="U23" s="1126">
        <v>726</v>
      </c>
      <c r="V23" s="996">
        <v>2623.0949999999998</v>
      </c>
    </row>
    <row r="24" spans="1:25" ht="15.75" customHeight="1" x14ac:dyDescent="0.25">
      <c r="A24" s="1105" t="s">
        <v>255</v>
      </c>
      <c r="B24" s="1121">
        <v>211</v>
      </c>
      <c r="C24" s="995">
        <v>569</v>
      </c>
      <c r="D24" s="996">
        <v>780.11599999999999</v>
      </c>
      <c r="E24" s="1121">
        <v>218</v>
      </c>
      <c r="F24" s="995">
        <v>1108</v>
      </c>
      <c r="G24" s="996">
        <v>1325.492</v>
      </c>
      <c r="H24" s="1121">
        <v>813</v>
      </c>
      <c r="I24" s="995">
        <v>1123</v>
      </c>
      <c r="J24" s="996">
        <v>1936.152</v>
      </c>
      <c r="K24" s="1121">
        <v>1286</v>
      </c>
      <c r="L24" s="995">
        <v>549</v>
      </c>
      <c r="M24" s="996">
        <v>1834.8910000000001</v>
      </c>
      <c r="N24" s="1121">
        <v>1303</v>
      </c>
      <c r="O24" s="995">
        <v>517</v>
      </c>
      <c r="P24" s="996">
        <v>1820.5828124250149</v>
      </c>
      <c r="Q24" s="1121">
        <v>1738</v>
      </c>
      <c r="R24" s="995">
        <v>538</v>
      </c>
      <c r="S24" s="996">
        <v>2276.0103799822509</v>
      </c>
      <c r="T24" s="1121">
        <v>1579</v>
      </c>
      <c r="U24" s="995">
        <v>476</v>
      </c>
      <c r="V24" s="996">
        <v>2055.35</v>
      </c>
    </row>
    <row r="25" spans="1:25" ht="15.75" customHeight="1" x14ac:dyDescent="0.25">
      <c r="A25" s="1106" t="s">
        <v>474</v>
      </c>
      <c r="B25" s="1121">
        <v>360</v>
      </c>
      <c r="C25" s="995">
        <v>465</v>
      </c>
      <c r="D25" s="996">
        <v>825</v>
      </c>
      <c r="E25" s="1121">
        <v>400</v>
      </c>
      <c r="F25" s="995">
        <v>350</v>
      </c>
      <c r="G25" s="996">
        <v>750</v>
      </c>
      <c r="H25" s="1121">
        <v>500</v>
      </c>
      <c r="I25" s="995">
        <v>335</v>
      </c>
      <c r="J25" s="996">
        <v>835</v>
      </c>
      <c r="K25" s="1121">
        <v>500</v>
      </c>
      <c r="L25" s="995">
        <v>345</v>
      </c>
      <c r="M25" s="996">
        <v>845</v>
      </c>
      <c r="N25" s="1121">
        <v>751</v>
      </c>
      <c r="O25" s="995">
        <v>245</v>
      </c>
      <c r="P25" s="996">
        <v>995.52300000000002</v>
      </c>
      <c r="Q25" s="1121">
        <v>915</v>
      </c>
      <c r="R25" s="995">
        <v>390</v>
      </c>
      <c r="S25" s="996">
        <v>1304.528</v>
      </c>
      <c r="T25" s="1121">
        <v>950</v>
      </c>
      <c r="U25" s="995">
        <v>380</v>
      </c>
      <c r="V25" s="996">
        <v>1330</v>
      </c>
    </row>
    <row r="26" spans="1:25" ht="15.75" customHeight="1" x14ac:dyDescent="0.25">
      <c r="A26" s="1110" t="s">
        <v>150</v>
      </c>
      <c r="B26" s="1125">
        <v>712</v>
      </c>
      <c r="C26" s="1126">
        <v>500</v>
      </c>
      <c r="D26" s="1127">
        <v>1211.655</v>
      </c>
      <c r="E26" s="1125">
        <v>952</v>
      </c>
      <c r="F26" s="1126">
        <v>507</v>
      </c>
      <c r="G26" s="1127">
        <v>1459.0640000000001</v>
      </c>
      <c r="H26" s="1125">
        <v>1087</v>
      </c>
      <c r="I26" s="1126">
        <v>333</v>
      </c>
      <c r="J26" s="1128">
        <v>1419.155</v>
      </c>
      <c r="K26" s="1125">
        <v>1339</v>
      </c>
      <c r="L26" s="1126">
        <v>304</v>
      </c>
      <c r="M26" s="996">
        <v>1642.2090000000001</v>
      </c>
      <c r="N26" s="1125">
        <v>886</v>
      </c>
      <c r="O26" s="1126">
        <v>828</v>
      </c>
      <c r="P26" s="1128">
        <v>1713.3077173024528</v>
      </c>
      <c r="Q26" s="1125">
        <v>971</v>
      </c>
      <c r="R26" s="1126">
        <v>237</v>
      </c>
      <c r="S26" s="1128">
        <v>1207.7517763110968</v>
      </c>
      <c r="T26" s="1125">
        <v>761</v>
      </c>
      <c r="U26" s="1126">
        <v>398</v>
      </c>
      <c r="V26" s="1128">
        <v>1159.1275362318841</v>
      </c>
    </row>
    <row r="27" spans="1:25" ht="12" customHeight="1" x14ac:dyDescent="0.2">
      <c r="A27" s="1111" t="s">
        <v>475</v>
      </c>
      <c r="B27" s="1129">
        <v>13102</v>
      </c>
      <c r="C27" s="1129">
        <v>48137</v>
      </c>
      <c r="D27" s="1130">
        <v>61239.458000000006</v>
      </c>
      <c r="E27" s="1129">
        <v>11368</v>
      </c>
      <c r="F27" s="1129">
        <v>56161</v>
      </c>
      <c r="G27" s="1130">
        <v>67529.140999999989</v>
      </c>
      <c r="H27" s="1129">
        <v>18642</v>
      </c>
      <c r="I27" s="1129">
        <v>55788</v>
      </c>
      <c r="J27" s="1130">
        <v>74430.009999999995</v>
      </c>
      <c r="K27" s="1129">
        <v>18250</v>
      </c>
      <c r="L27" s="1129">
        <v>56145</v>
      </c>
      <c r="M27" s="1130">
        <v>74395.000000000015</v>
      </c>
      <c r="N27" s="1129">
        <v>17900</v>
      </c>
      <c r="O27" s="1129">
        <v>59668</v>
      </c>
      <c r="P27" s="1130">
        <v>77567.478473447933</v>
      </c>
      <c r="Q27" s="1129">
        <v>19010</v>
      </c>
      <c r="R27" s="1129">
        <v>60175</v>
      </c>
      <c r="S27" s="1130">
        <v>79184.635519941425</v>
      </c>
      <c r="T27" s="1129">
        <v>18351</v>
      </c>
      <c r="U27" s="1129">
        <v>59267</v>
      </c>
      <c r="V27" s="1130">
        <v>77618.346028985514</v>
      </c>
    </row>
    <row r="28" spans="1:25" ht="12.75" customHeight="1" x14ac:dyDescent="0.2">
      <c r="B28" s="1073"/>
      <c r="C28" s="1073"/>
      <c r="D28" s="1073"/>
      <c r="E28" s="1073"/>
      <c r="F28" s="1073"/>
      <c r="H28" s="1073"/>
      <c r="I28" s="1073"/>
      <c r="K28" s="1073"/>
      <c r="L28" s="1073"/>
    </row>
    <row r="29" spans="1:25" ht="17.25" customHeight="1" x14ac:dyDescent="0.2">
      <c r="A29" s="1098" t="s">
        <v>460</v>
      </c>
      <c r="B29" s="1160">
        <v>2014</v>
      </c>
      <c r="C29" s="1155"/>
      <c r="D29" s="1156"/>
      <c r="E29" s="1160">
        <v>2015</v>
      </c>
      <c r="F29" s="1161"/>
      <c r="G29" s="1162"/>
      <c r="H29" s="1160">
        <v>2016</v>
      </c>
      <c r="I29" s="1161"/>
      <c r="J29" s="1162"/>
      <c r="K29" s="1099"/>
      <c r="L29" s="1112">
        <v>2017</v>
      </c>
      <c r="M29" s="1100"/>
      <c r="N29" s="1160">
        <v>2018</v>
      </c>
      <c r="O29" s="1155"/>
      <c r="P29" s="1156"/>
      <c r="Q29" s="1160">
        <v>2019</v>
      </c>
      <c r="R29" s="1155"/>
      <c r="S29" s="1156"/>
      <c r="T29" s="1154" t="s">
        <v>552</v>
      </c>
      <c r="U29" s="1155"/>
      <c r="V29" s="1156"/>
      <c r="W29" s="1154" t="s">
        <v>553</v>
      </c>
      <c r="X29" s="1155"/>
      <c r="Y29" s="1156"/>
    </row>
    <row r="30" spans="1:25" ht="12" customHeight="1" x14ac:dyDescent="0.2">
      <c r="A30" s="1101"/>
      <c r="B30" s="1102" t="s">
        <v>461</v>
      </c>
      <c r="C30" s="1103" t="s">
        <v>462</v>
      </c>
      <c r="D30" s="1104" t="s">
        <v>463</v>
      </c>
      <c r="E30" s="1102" t="s">
        <v>461</v>
      </c>
      <c r="F30" s="1103" t="s">
        <v>462</v>
      </c>
      <c r="G30" s="1104" t="s">
        <v>463</v>
      </c>
      <c r="H30" s="1102" t="s">
        <v>461</v>
      </c>
      <c r="I30" s="1103" t="s">
        <v>462</v>
      </c>
      <c r="J30" s="1104" t="s">
        <v>463</v>
      </c>
      <c r="K30" s="1102" t="s">
        <v>461</v>
      </c>
      <c r="L30" s="1103" t="s">
        <v>462</v>
      </c>
      <c r="M30" s="1104" t="s">
        <v>463</v>
      </c>
      <c r="N30" s="1102" t="s">
        <v>461</v>
      </c>
      <c r="O30" s="1103" t="s">
        <v>462</v>
      </c>
      <c r="P30" s="1104" t="s">
        <v>463</v>
      </c>
      <c r="Q30" s="1102" t="s">
        <v>461</v>
      </c>
      <c r="R30" s="1103" t="s">
        <v>462</v>
      </c>
      <c r="S30" s="1104" t="s">
        <v>463</v>
      </c>
      <c r="T30" s="1102" t="s">
        <v>461</v>
      </c>
      <c r="U30" s="1103" t="s">
        <v>462</v>
      </c>
      <c r="V30" s="1104" t="s">
        <v>463</v>
      </c>
      <c r="W30" s="1102" t="s">
        <v>461</v>
      </c>
      <c r="X30" s="1103" t="s">
        <v>462</v>
      </c>
      <c r="Y30" s="1104" t="s">
        <v>463</v>
      </c>
    </row>
    <row r="31" spans="1:25" ht="10.5" customHeight="1" x14ac:dyDescent="0.25">
      <c r="A31" s="1105" t="s">
        <v>464</v>
      </c>
      <c r="B31" s="1119">
        <v>119.97799999999999</v>
      </c>
      <c r="C31" s="993">
        <v>2734.0729999999999</v>
      </c>
      <c r="D31" s="994">
        <v>2854.0509999999999</v>
      </c>
      <c r="E31" s="1119">
        <v>124.76</v>
      </c>
      <c r="F31" s="993">
        <v>1815.9</v>
      </c>
      <c r="G31" s="994">
        <v>1940.66</v>
      </c>
      <c r="H31" s="1119">
        <v>174.9</v>
      </c>
      <c r="I31" s="993">
        <v>1648.5</v>
      </c>
      <c r="J31" s="994">
        <v>1823.4</v>
      </c>
      <c r="K31" s="1119">
        <v>118</v>
      </c>
      <c r="L31" s="993">
        <v>1580</v>
      </c>
      <c r="M31" s="994">
        <v>1698</v>
      </c>
      <c r="N31" s="1119">
        <v>103.2</v>
      </c>
      <c r="O31" s="993">
        <v>1645</v>
      </c>
      <c r="P31" s="994">
        <v>1748.2</v>
      </c>
      <c r="Q31" s="1119">
        <v>87.5</v>
      </c>
      <c r="R31" s="993">
        <v>1896</v>
      </c>
      <c r="S31" s="994">
        <v>1983.5</v>
      </c>
      <c r="T31" s="1119">
        <v>42.5</v>
      </c>
      <c r="U31" s="993">
        <v>1469</v>
      </c>
      <c r="V31" s="994">
        <v>1511.5</v>
      </c>
      <c r="W31" s="1119">
        <v>134</v>
      </c>
      <c r="X31" s="993">
        <v>1831.5</v>
      </c>
      <c r="Y31" s="994">
        <v>1965.5</v>
      </c>
    </row>
    <row r="32" spans="1:25" ht="12" customHeight="1" x14ac:dyDescent="0.25">
      <c r="A32" s="1105" t="s">
        <v>465</v>
      </c>
      <c r="B32" s="1120">
        <v>0</v>
      </c>
      <c r="C32" s="995">
        <v>51.591999999999999</v>
      </c>
      <c r="D32" s="996">
        <v>51.591999999999999</v>
      </c>
      <c r="E32" s="1120">
        <v>0</v>
      </c>
      <c r="F32" s="995">
        <v>31</v>
      </c>
      <c r="G32" s="996">
        <v>31</v>
      </c>
      <c r="H32" s="1120">
        <v>0</v>
      </c>
      <c r="I32" s="995">
        <v>16.5</v>
      </c>
      <c r="J32" s="996">
        <v>16.5</v>
      </c>
      <c r="K32" s="1120">
        <v>0</v>
      </c>
      <c r="L32" s="995">
        <v>6</v>
      </c>
      <c r="M32" s="996">
        <v>6</v>
      </c>
      <c r="N32" s="1120">
        <v>0</v>
      </c>
      <c r="O32" s="995">
        <v>20</v>
      </c>
      <c r="P32" s="996">
        <v>20</v>
      </c>
      <c r="Q32" s="1131">
        <v>0</v>
      </c>
      <c r="R32" s="1132">
        <v>20</v>
      </c>
      <c r="S32" s="996">
        <v>20</v>
      </c>
      <c r="T32" s="1131">
        <v>0</v>
      </c>
      <c r="U32" s="1132">
        <v>20</v>
      </c>
      <c r="V32" s="996">
        <v>20</v>
      </c>
      <c r="W32" s="1131">
        <v>0</v>
      </c>
      <c r="X32" s="1132">
        <v>20</v>
      </c>
      <c r="Y32" s="996">
        <v>20</v>
      </c>
    </row>
    <row r="33" spans="1:25" ht="12" customHeight="1" x14ac:dyDescent="0.25">
      <c r="A33" s="1105" t="s">
        <v>249</v>
      </c>
      <c r="B33" s="1121">
        <v>3</v>
      </c>
      <c r="C33" s="995">
        <v>5955.402</v>
      </c>
      <c r="D33" s="996">
        <v>5958.402</v>
      </c>
      <c r="E33" s="1121">
        <v>14.055</v>
      </c>
      <c r="F33" s="995">
        <v>3724.2</v>
      </c>
      <c r="G33" s="996">
        <v>3738.2549999999997</v>
      </c>
      <c r="H33" s="1121">
        <v>1</v>
      </c>
      <c r="I33" s="995">
        <v>3850</v>
      </c>
      <c r="J33" s="996">
        <v>3851</v>
      </c>
      <c r="K33" s="1121">
        <v>1</v>
      </c>
      <c r="L33" s="995">
        <v>4006</v>
      </c>
      <c r="M33" s="996">
        <v>4007</v>
      </c>
      <c r="N33" s="1121">
        <v>0</v>
      </c>
      <c r="O33" s="995">
        <v>4748</v>
      </c>
      <c r="P33" s="996">
        <v>4748</v>
      </c>
      <c r="Q33" s="1121">
        <v>0</v>
      </c>
      <c r="R33" s="995">
        <v>4325</v>
      </c>
      <c r="S33" s="996">
        <v>4325</v>
      </c>
      <c r="T33" s="1121">
        <v>0</v>
      </c>
      <c r="U33" s="995">
        <v>3265</v>
      </c>
      <c r="V33" s="996">
        <v>3265</v>
      </c>
      <c r="W33" s="1121">
        <v>0</v>
      </c>
      <c r="X33" s="995">
        <v>3815.5</v>
      </c>
      <c r="Y33" s="996">
        <v>3815.5</v>
      </c>
    </row>
    <row r="34" spans="1:25" ht="12" customHeight="1" x14ac:dyDescent="0.25">
      <c r="A34" s="1105" t="s">
        <v>250</v>
      </c>
      <c r="B34" s="1121">
        <v>2140.029</v>
      </c>
      <c r="C34" s="995">
        <v>1359.1469999999999</v>
      </c>
      <c r="D34" s="996">
        <v>3499.1759999999999</v>
      </c>
      <c r="E34" s="1121">
        <v>2732</v>
      </c>
      <c r="F34" s="995">
        <v>1252.595</v>
      </c>
      <c r="G34" s="996">
        <v>3984.5950000000003</v>
      </c>
      <c r="H34" s="1121">
        <v>2796.5</v>
      </c>
      <c r="I34" s="995">
        <v>2118.5</v>
      </c>
      <c r="J34" s="996">
        <v>4915</v>
      </c>
      <c r="K34" s="1121">
        <v>3926.5</v>
      </c>
      <c r="L34" s="995">
        <v>1745</v>
      </c>
      <c r="M34" s="996">
        <v>5671.5</v>
      </c>
      <c r="N34" s="1121">
        <v>1733.6</v>
      </c>
      <c r="O34" s="995">
        <v>2250</v>
      </c>
      <c r="P34" s="996">
        <v>3983.6</v>
      </c>
      <c r="Q34" s="1121">
        <v>1380</v>
      </c>
      <c r="R34" s="995">
        <v>2750</v>
      </c>
      <c r="S34" s="996">
        <v>4130</v>
      </c>
      <c r="T34" s="1121">
        <v>1152</v>
      </c>
      <c r="U34" s="995">
        <v>2645</v>
      </c>
      <c r="V34" s="996">
        <v>3797</v>
      </c>
      <c r="W34" s="1121">
        <v>487.5</v>
      </c>
      <c r="X34" s="995">
        <v>3263</v>
      </c>
      <c r="Y34" s="996">
        <v>3750.5</v>
      </c>
    </row>
    <row r="35" spans="1:25" ht="12" customHeight="1" x14ac:dyDescent="0.25">
      <c r="A35" s="1106" t="s">
        <v>466</v>
      </c>
      <c r="B35" s="1121">
        <v>3493</v>
      </c>
      <c r="C35" s="995">
        <v>315.36900000000003</v>
      </c>
      <c r="D35" s="996">
        <v>3808.3690000000001</v>
      </c>
      <c r="E35" s="1121">
        <v>5417.8850000000002</v>
      </c>
      <c r="F35" s="995">
        <v>553.63499999999999</v>
      </c>
      <c r="G35" s="996">
        <v>5971.52</v>
      </c>
      <c r="H35" s="1121">
        <v>4747.5</v>
      </c>
      <c r="I35" s="995">
        <v>169</v>
      </c>
      <c r="J35" s="996">
        <v>4916.5</v>
      </c>
      <c r="K35" s="1121">
        <v>4730.5</v>
      </c>
      <c r="L35" s="995">
        <v>183</v>
      </c>
      <c r="M35" s="996">
        <v>4913.5</v>
      </c>
      <c r="N35" s="1121">
        <v>3277.2</v>
      </c>
      <c r="O35" s="995">
        <v>366</v>
      </c>
      <c r="P35" s="996">
        <v>3643.2</v>
      </c>
      <c r="Q35" s="1121">
        <v>2830</v>
      </c>
      <c r="R35" s="995">
        <v>402</v>
      </c>
      <c r="S35" s="996">
        <v>3232</v>
      </c>
      <c r="T35" s="1121">
        <v>2267</v>
      </c>
      <c r="U35" s="995">
        <v>392</v>
      </c>
      <c r="V35" s="996">
        <v>2659</v>
      </c>
      <c r="W35" s="1121">
        <v>2087</v>
      </c>
      <c r="X35" s="995">
        <v>772.5</v>
      </c>
      <c r="Y35" s="996">
        <v>2859.5</v>
      </c>
    </row>
    <row r="36" spans="1:25" ht="12" customHeight="1" x14ac:dyDescent="0.25">
      <c r="A36" s="1105" t="s">
        <v>251</v>
      </c>
      <c r="B36" s="1121">
        <v>74.567999999999998</v>
      </c>
      <c r="C36" s="995">
        <v>1982.48</v>
      </c>
      <c r="D36" s="996">
        <v>2057.0479999999998</v>
      </c>
      <c r="E36" s="1121">
        <v>83.04</v>
      </c>
      <c r="F36" s="995">
        <v>1780</v>
      </c>
      <c r="G36" s="996">
        <v>1863.04</v>
      </c>
      <c r="H36" s="1121">
        <v>82</v>
      </c>
      <c r="I36" s="995">
        <v>1080</v>
      </c>
      <c r="J36" s="996">
        <v>1162</v>
      </c>
      <c r="K36" s="1121">
        <v>53</v>
      </c>
      <c r="L36" s="995">
        <v>1255</v>
      </c>
      <c r="M36" s="996">
        <v>1308</v>
      </c>
      <c r="N36" s="1121">
        <v>89</v>
      </c>
      <c r="O36" s="995">
        <v>3640</v>
      </c>
      <c r="P36" s="996">
        <v>3729</v>
      </c>
      <c r="Q36" s="1121">
        <v>90</v>
      </c>
      <c r="R36" s="995">
        <v>3671</v>
      </c>
      <c r="S36" s="996">
        <v>3761</v>
      </c>
      <c r="T36" s="1121">
        <v>29</v>
      </c>
      <c r="U36" s="995">
        <v>3299</v>
      </c>
      <c r="V36" s="996">
        <v>3328</v>
      </c>
      <c r="W36" s="1121">
        <v>74.5</v>
      </c>
      <c r="X36" s="995">
        <v>4121</v>
      </c>
      <c r="Y36" s="996">
        <v>4195.5</v>
      </c>
    </row>
    <row r="37" spans="1:25" ht="12" customHeight="1" x14ac:dyDescent="0.25">
      <c r="A37" s="1106" t="s">
        <v>467</v>
      </c>
      <c r="B37" s="1121">
        <v>11.159000000000001</v>
      </c>
      <c r="C37" s="995">
        <v>5035.6170000000002</v>
      </c>
      <c r="D37" s="996">
        <v>5046.7759999999998</v>
      </c>
      <c r="E37" s="1121">
        <v>11</v>
      </c>
      <c r="F37" s="995">
        <v>4612.84</v>
      </c>
      <c r="G37" s="996">
        <v>4623.84</v>
      </c>
      <c r="H37" s="1121">
        <v>12</v>
      </c>
      <c r="I37" s="995">
        <v>4800</v>
      </c>
      <c r="J37" s="996">
        <v>4812</v>
      </c>
      <c r="K37" s="1121">
        <v>21</v>
      </c>
      <c r="L37" s="995">
        <v>5471.5</v>
      </c>
      <c r="M37" s="996">
        <v>5492.5</v>
      </c>
      <c r="N37" s="1121">
        <v>12</v>
      </c>
      <c r="O37" s="995">
        <v>5565.5</v>
      </c>
      <c r="P37" s="996">
        <v>5577.5</v>
      </c>
      <c r="Q37" s="1121">
        <v>15</v>
      </c>
      <c r="R37" s="995">
        <v>6218</v>
      </c>
      <c r="S37" s="996">
        <v>6233</v>
      </c>
      <c r="T37" s="1121">
        <v>15</v>
      </c>
      <c r="U37" s="995">
        <v>4362</v>
      </c>
      <c r="V37" s="996">
        <v>4377</v>
      </c>
      <c r="W37" s="1121">
        <v>2</v>
      </c>
      <c r="X37" s="995">
        <v>5780</v>
      </c>
      <c r="Y37" s="996">
        <v>5782</v>
      </c>
    </row>
    <row r="38" spans="1:25" ht="11.25" customHeight="1" x14ac:dyDescent="0.25">
      <c r="A38" s="1107" t="s">
        <v>77</v>
      </c>
      <c r="B38" s="1122">
        <v>9</v>
      </c>
      <c r="C38" s="1123">
        <v>4651</v>
      </c>
      <c r="D38" s="1124">
        <v>4660</v>
      </c>
      <c r="E38" s="1122">
        <v>9</v>
      </c>
      <c r="F38" s="1123">
        <v>4143.84</v>
      </c>
      <c r="G38" s="1124">
        <v>4152.84</v>
      </c>
      <c r="H38" s="1122">
        <v>10</v>
      </c>
      <c r="I38" s="1123">
        <v>4380</v>
      </c>
      <c r="J38" s="1124">
        <v>4390</v>
      </c>
      <c r="K38" s="1122">
        <v>20</v>
      </c>
      <c r="L38" s="1123">
        <v>5025</v>
      </c>
      <c r="M38" s="1124">
        <v>5045</v>
      </c>
      <c r="N38" s="1122">
        <v>12</v>
      </c>
      <c r="O38" s="1123">
        <v>5080</v>
      </c>
      <c r="P38" s="1124">
        <v>5092</v>
      </c>
      <c r="Q38" s="1122">
        <v>15</v>
      </c>
      <c r="R38" s="1123">
        <v>5733</v>
      </c>
      <c r="S38" s="1124">
        <v>5748</v>
      </c>
      <c r="T38" s="1122">
        <v>15</v>
      </c>
      <c r="U38" s="1123">
        <v>3882</v>
      </c>
      <c r="V38" s="1124">
        <v>3897</v>
      </c>
      <c r="W38" s="1122">
        <v>2</v>
      </c>
      <c r="X38" s="1123">
        <v>5310</v>
      </c>
      <c r="Y38" s="1124">
        <v>5312</v>
      </c>
    </row>
    <row r="39" spans="1:25" ht="12" customHeight="1" x14ac:dyDescent="0.25">
      <c r="A39" s="1105" t="s">
        <v>468</v>
      </c>
      <c r="B39" s="1121">
        <v>1690.09</v>
      </c>
      <c r="C39" s="995">
        <v>2619.3000000000002</v>
      </c>
      <c r="D39" s="996">
        <v>4309.3900000000003</v>
      </c>
      <c r="E39" s="1121">
        <v>1681.0160000000001</v>
      </c>
      <c r="F39" s="995">
        <v>2102.5</v>
      </c>
      <c r="G39" s="996">
        <v>3783.5160000000001</v>
      </c>
      <c r="H39" s="1121">
        <v>1858.5</v>
      </c>
      <c r="I39" s="995">
        <v>2685</v>
      </c>
      <c r="J39" s="996">
        <v>4543.5</v>
      </c>
      <c r="K39" s="1121">
        <v>2485</v>
      </c>
      <c r="L39" s="995">
        <v>2850</v>
      </c>
      <c r="M39" s="996">
        <v>5335</v>
      </c>
      <c r="N39" s="1133">
        <v>9077.5</v>
      </c>
      <c r="O39" s="995">
        <v>3500</v>
      </c>
      <c r="P39" s="996">
        <v>12577.5</v>
      </c>
      <c r="Q39" s="1133">
        <v>10397</v>
      </c>
      <c r="R39" s="1134">
        <v>3105</v>
      </c>
      <c r="S39" s="996">
        <v>13502</v>
      </c>
      <c r="T39" s="1133">
        <v>9426</v>
      </c>
      <c r="U39" s="1134">
        <v>2948</v>
      </c>
      <c r="V39" s="996">
        <v>12374</v>
      </c>
      <c r="W39" s="1133">
        <v>10505</v>
      </c>
      <c r="X39" s="1134">
        <v>3200</v>
      </c>
      <c r="Y39" s="996">
        <v>13705</v>
      </c>
    </row>
    <row r="40" spans="1:25" ht="12" customHeight="1" x14ac:dyDescent="0.25">
      <c r="A40" s="1106" t="s">
        <v>469</v>
      </c>
      <c r="B40" s="1120">
        <v>0</v>
      </c>
      <c r="C40" s="995">
        <v>4645.2629999999999</v>
      </c>
      <c r="D40" s="996">
        <v>4645.2629999999999</v>
      </c>
      <c r="E40" s="1120">
        <v>0</v>
      </c>
      <c r="F40" s="995">
        <v>4375</v>
      </c>
      <c r="G40" s="996">
        <v>4375</v>
      </c>
      <c r="H40" s="1120">
        <v>0</v>
      </c>
      <c r="I40" s="995">
        <v>4315.8</v>
      </c>
      <c r="J40" s="996">
        <v>4315.8</v>
      </c>
      <c r="K40" s="1120">
        <v>0</v>
      </c>
      <c r="L40" s="995">
        <v>6704</v>
      </c>
      <c r="M40" s="996">
        <v>6704</v>
      </c>
      <c r="N40" s="1120">
        <v>0</v>
      </c>
      <c r="O40" s="995">
        <v>4735</v>
      </c>
      <c r="P40" s="996">
        <v>4735</v>
      </c>
      <c r="Q40" s="1131">
        <v>0</v>
      </c>
      <c r="R40" s="1132">
        <v>4970</v>
      </c>
      <c r="S40" s="996">
        <v>4970</v>
      </c>
      <c r="T40" s="1131">
        <v>0</v>
      </c>
      <c r="U40" s="1132">
        <v>3865</v>
      </c>
      <c r="V40" s="996">
        <v>3865</v>
      </c>
      <c r="W40" s="1131">
        <v>0</v>
      </c>
      <c r="X40" s="1132">
        <v>3970</v>
      </c>
      <c r="Y40" s="996">
        <v>3970</v>
      </c>
    </row>
    <row r="41" spans="1:25" ht="12" customHeight="1" x14ac:dyDescent="0.25">
      <c r="A41" s="1106" t="s">
        <v>470</v>
      </c>
      <c r="B41" s="1121">
        <v>256.5</v>
      </c>
      <c r="C41" s="995">
        <v>1935</v>
      </c>
      <c r="D41" s="996">
        <v>2191.5</v>
      </c>
      <c r="E41" s="1121">
        <v>263.7</v>
      </c>
      <c r="F41" s="995">
        <v>2182</v>
      </c>
      <c r="G41" s="996">
        <v>2445.6999999999998</v>
      </c>
      <c r="H41" s="1121">
        <v>222</v>
      </c>
      <c r="I41" s="995">
        <v>2180</v>
      </c>
      <c r="J41" s="996">
        <v>2402</v>
      </c>
      <c r="K41" s="1121">
        <v>155</v>
      </c>
      <c r="L41" s="995">
        <v>2062</v>
      </c>
      <c r="M41" s="996">
        <v>2217</v>
      </c>
      <c r="N41" s="1121">
        <v>46</v>
      </c>
      <c r="O41" s="995">
        <v>3635</v>
      </c>
      <c r="P41" s="996">
        <v>3681</v>
      </c>
      <c r="Q41" s="1121">
        <v>110</v>
      </c>
      <c r="R41" s="995">
        <v>3970</v>
      </c>
      <c r="S41" s="996">
        <v>4080</v>
      </c>
      <c r="T41" s="1121">
        <v>93</v>
      </c>
      <c r="U41" s="995">
        <v>3896</v>
      </c>
      <c r="V41" s="996">
        <v>3989</v>
      </c>
      <c r="W41" s="1121">
        <v>21</v>
      </c>
      <c r="X41" s="995">
        <v>4586</v>
      </c>
      <c r="Y41" s="996">
        <v>4607</v>
      </c>
    </row>
    <row r="42" spans="1:25" ht="12" customHeight="1" x14ac:dyDescent="0.25">
      <c r="A42" s="1105" t="s">
        <v>471</v>
      </c>
      <c r="B42" s="1121">
        <v>1425.434782608696</v>
      </c>
      <c r="C42" s="995">
        <v>1201.8810000000001</v>
      </c>
      <c r="D42" s="996">
        <v>2627.3157826086963</v>
      </c>
      <c r="E42" s="1121">
        <v>1491.3</v>
      </c>
      <c r="F42" s="995">
        <v>1238</v>
      </c>
      <c r="G42" s="996">
        <v>2729.3</v>
      </c>
      <c r="H42" s="1121">
        <v>1348</v>
      </c>
      <c r="I42" s="995">
        <v>1350</v>
      </c>
      <c r="J42" s="996">
        <v>2698</v>
      </c>
      <c r="K42" s="1121">
        <v>1021</v>
      </c>
      <c r="L42" s="995">
        <v>1322</v>
      </c>
      <c r="M42" s="996">
        <v>2343</v>
      </c>
      <c r="N42" s="1121">
        <v>437</v>
      </c>
      <c r="O42" s="995">
        <v>1163</v>
      </c>
      <c r="P42" s="996">
        <v>1600</v>
      </c>
      <c r="Q42" s="1121">
        <v>684</v>
      </c>
      <c r="R42" s="995">
        <v>1170</v>
      </c>
      <c r="S42" s="996">
        <v>1854</v>
      </c>
      <c r="T42" s="1121">
        <v>291</v>
      </c>
      <c r="U42" s="995">
        <v>1107</v>
      </c>
      <c r="V42" s="996">
        <v>1398</v>
      </c>
      <c r="W42" s="1121">
        <v>148.5</v>
      </c>
      <c r="X42" s="995">
        <v>1352</v>
      </c>
      <c r="Y42" s="996">
        <v>1500.5</v>
      </c>
    </row>
    <row r="43" spans="1:25" ht="12" customHeight="1" x14ac:dyDescent="0.25">
      <c r="A43" s="1105" t="s">
        <v>472</v>
      </c>
      <c r="B43" s="1121">
        <v>213.58985507246376</v>
      </c>
      <c r="C43" s="995">
        <v>24111.97</v>
      </c>
      <c r="D43" s="996">
        <v>24325.559855072464</v>
      </c>
      <c r="E43" s="1121">
        <v>114</v>
      </c>
      <c r="F43" s="995">
        <v>24964.6</v>
      </c>
      <c r="G43" s="996">
        <v>25078.6</v>
      </c>
      <c r="H43" s="1121">
        <v>203</v>
      </c>
      <c r="I43" s="995">
        <v>27914.3</v>
      </c>
      <c r="J43" s="996">
        <v>28117.3</v>
      </c>
      <c r="K43" s="1121">
        <v>113</v>
      </c>
      <c r="L43" s="995">
        <v>29671</v>
      </c>
      <c r="M43" s="996">
        <v>29784</v>
      </c>
      <c r="N43" s="1121">
        <v>69.5</v>
      </c>
      <c r="O43" s="995">
        <v>32341.5</v>
      </c>
      <c r="P43" s="996">
        <v>32411</v>
      </c>
      <c r="Q43" s="1121">
        <v>90.5</v>
      </c>
      <c r="R43" s="995">
        <v>33744</v>
      </c>
      <c r="S43" s="996">
        <v>33834.5</v>
      </c>
      <c r="T43" s="1121">
        <v>73.5</v>
      </c>
      <c r="U43" s="995">
        <v>26970</v>
      </c>
      <c r="V43" s="996">
        <v>27043.5</v>
      </c>
      <c r="W43" s="1121">
        <v>44.6</v>
      </c>
      <c r="X43" s="995">
        <v>32528</v>
      </c>
      <c r="Y43" s="996">
        <v>32572.6</v>
      </c>
    </row>
    <row r="44" spans="1:25" ht="12" customHeight="1" x14ac:dyDescent="0.25">
      <c r="A44" s="1109" t="s">
        <v>86</v>
      </c>
      <c r="B44" s="1122">
        <v>200</v>
      </c>
      <c r="C44" s="1123">
        <v>21332</v>
      </c>
      <c r="D44" s="1124">
        <v>21532</v>
      </c>
      <c r="E44" s="1122">
        <v>100</v>
      </c>
      <c r="F44" s="1123">
        <v>21824.6</v>
      </c>
      <c r="G44" s="1124">
        <v>21924.6</v>
      </c>
      <c r="H44" s="1122">
        <v>165</v>
      </c>
      <c r="I44" s="1123">
        <v>24694.3</v>
      </c>
      <c r="J44" s="1124">
        <v>24859.3</v>
      </c>
      <c r="K44" s="1122">
        <v>0</v>
      </c>
      <c r="L44" s="1123">
        <v>0</v>
      </c>
      <c r="M44" s="1124">
        <v>0</v>
      </c>
      <c r="N44" s="1122">
        <v>60</v>
      </c>
      <c r="O44" s="1123">
        <v>24457</v>
      </c>
      <c r="P44" s="1124">
        <v>24517</v>
      </c>
      <c r="Q44" s="1122">
        <v>60</v>
      </c>
      <c r="R44" s="1123">
        <v>26460</v>
      </c>
      <c r="S44" s="1124">
        <v>26520</v>
      </c>
      <c r="T44" s="1135">
        <f>+'[15]Total GDFCF incl A&amp;M'!T125/1000</f>
        <v>45</v>
      </c>
      <c r="U44" s="1136">
        <f>'[15]Total GDFCF incl A&amp;M'!T305/1000</f>
        <v>20805</v>
      </c>
      <c r="V44" s="1137">
        <f>SUM(T44:U44)</f>
        <v>20850</v>
      </c>
      <c r="W44" s="1135">
        <v>40</v>
      </c>
      <c r="X44" s="1136">
        <v>23650</v>
      </c>
      <c r="Y44" s="1137">
        <v>23690</v>
      </c>
    </row>
    <row r="45" spans="1:25" ht="12" customHeight="1" x14ac:dyDescent="0.25">
      <c r="A45" s="1106" t="s">
        <v>473</v>
      </c>
      <c r="B45" s="1120">
        <v>0</v>
      </c>
      <c r="C45" s="995">
        <v>455.36099999999999</v>
      </c>
      <c r="D45" s="996">
        <v>455.36099999999999</v>
      </c>
      <c r="E45" s="1121">
        <v>5</v>
      </c>
      <c r="F45" s="995">
        <v>595</v>
      </c>
      <c r="G45" s="996">
        <v>600</v>
      </c>
      <c r="H45" s="1121">
        <v>4</v>
      </c>
      <c r="I45" s="995">
        <v>396.5</v>
      </c>
      <c r="J45" s="996">
        <v>400.5</v>
      </c>
      <c r="K45" s="1121">
        <v>2</v>
      </c>
      <c r="L45" s="995">
        <v>385</v>
      </c>
      <c r="M45" s="996">
        <v>387</v>
      </c>
      <c r="N45" s="1121">
        <v>2</v>
      </c>
      <c r="O45" s="995">
        <v>435</v>
      </c>
      <c r="P45" s="996">
        <v>437</v>
      </c>
      <c r="Q45" s="1121">
        <v>3</v>
      </c>
      <c r="R45" s="995">
        <v>425</v>
      </c>
      <c r="S45" s="996">
        <v>428</v>
      </c>
      <c r="T45" s="1121">
        <v>3</v>
      </c>
      <c r="U45" s="995">
        <v>220</v>
      </c>
      <c r="V45" s="996">
        <v>223</v>
      </c>
      <c r="W45" s="1121">
        <v>0</v>
      </c>
      <c r="X45" s="995">
        <v>280</v>
      </c>
      <c r="Y45" s="996">
        <v>280</v>
      </c>
    </row>
    <row r="46" spans="1:25" ht="12" customHeight="1" x14ac:dyDescent="0.25">
      <c r="A46" s="1105" t="s">
        <v>252</v>
      </c>
      <c r="B46" s="1121">
        <v>80</v>
      </c>
      <c r="C46" s="995">
        <v>559.89400000000001</v>
      </c>
      <c r="D46" s="996">
        <v>639.89400000000001</v>
      </c>
      <c r="E46" s="1121">
        <v>34</v>
      </c>
      <c r="F46" s="995">
        <v>545.65</v>
      </c>
      <c r="G46" s="996">
        <v>579.65</v>
      </c>
      <c r="H46" s="1121">
        <v>34</v>
      </c>
      <c r="I46" s="995">
        <v>788</v>
      </c>
      <c r="J46" s="996">
        <v>822</v>
      </c>
      <c r="K46" s="1121">
        <v>12</v>
      </c>
      <c r="L46" s="995">
        <v>880</v>
      </c>
      <c r="M46" s="996">
        <v>892</v>
      </c>
      <c r="N46" s="1121">
        <v>10</v>
      </c>
      <c r="O46" s="995">
        <v>930</v>
      </c>
      <c r="P46" s="996">
        <v>940</v>
      </c>
      <c r="Q46" s="1121">
        <v>13</v>
      </c>
      <c r="R46" s="995">
        <v>997</v>
      </c>
      <c r="S46" s="996">
        <v>1010</v>
      </c>
      <c r="T46" s="1121">
        <v>12</v>
      </c>
      <c r="U46" s="995">
        <v>455</v>
      </c>
      <c r="V46" s="996">
        <v>467</v>
      </c>
      <c r="W46" s="1121">
        <v>2</v>
      </c>
      <c r="X46" s="995">
        <v>655</v>
      </c>
      <c r="Y46" s="996">
        <v>657</v>
      </c>
    </row>
    <row r="47" spans="1:25" ht="12" customHeight="1" x14ac:dyDescent="0.25">
      <c r="A47" s="1105" t="s">
        <v>253</v>
      </c>
      <c r="B47" s="1121">
        <v>5849.9308550724636</v>
      </c>
      <c r="C47" s="1120">
        <v>0</v>
      </c>
      <c r="D47" s="996">
        <v>5849.9308550724636</v>
      </c>
      <c r="E47" s="1121">
        <v>3924.3710300000002</v>
      </c>
      <c r="F47" s="1120">
        <v>0</v>
      </c>
      <c r="G47" s="996">
        <v>3924.3710300000002</v>
      </c>
      <c r="H47" s="1121">
        <v>5521</v>
      </c>
      <c r="I47" s="1120">
        <v>0</v>
      </c>
      <c r="J47" s="996">
        <v>5521</v>
      </c>
      <c r="K47" s="1121">
        <v>4315</v>
      </c>
      <c r="L47" s="1120">
        <v>0</v>
      </c>
      <c r="M47" s="996">
        <v>4315</v>
      </c>
      <c r="N47" s="1121">
        <v>3494</v>
      </c>
      <c r="O47" s="1120">
        <v>0</v>
      </c>
      <c r="P47" s="996">
        <v>3494</v>
      </c>
      <c r="Q47" s="1121">
        <v>3894</v>
      </c>
      <c r="R47" s="995">
        <v>0</v>
      </c>
      <c r="S47" s="996">
        <v>3894</v>
      </c>
      <c r="T47" s="1121">
        <v>2687.5</v>
      </c>
      <c r="U47" s="995">
        <v>0</v>
      </c>
      <c r="V47" s="996">
        <v>2687.5</v>
      </c>
      <c r="W47" s="1125">
        <v>2862.9</v>
      </c>
      <c r="X47" s="1126">
        <v>0</v>
      </c>
      <c r="Y47" s="996">
        <v>2862.9</v>
      </c>
    </row>
    <row r="48" spans="1:25" ht="12" customHeight="1" x14ac:dyDescent="0.25">
      <c r="A48" s="1105" t="s">
        <v>254</v>
      </c>
      <c r="B48" s="1125">
        <v>1304.752</v>
      </c>
      <c r="C48" s="1126">
        <v>618.63099999999997</v>
      </c>
      <c r="D48" s="996">
        <v>1923.383</v>
      </c>
      <c r="E48" s="1125">
        <v>1456.66</v>
      </c>
      <c r="F48" s="1126">
        <v>801.98</v>
      </c>
      <c r="G48" s="996">
        <v>2258.6400000000003</v>
      </c>
      <c r="H48" s="1125">
        <v>707</v>
      </c>
      <c r="I48" s="1126">
        <v>815</v>
      </c>
      <c r="J48" s="996">
        <v>1522</v>
      </c>
      <c r="K48" s="1125">
        <v>675</v>
      </c>
      <c r="L48" s="1126">
        <v>870</v>
      </c>
      <c r="M48" s="996">
        <v>1545</v>
      </c>
      <c r="N48" s="1125">
        <v>995</v>
      </c>
      <c r="O48" s="1126">
        <v>660</v>
      </c>
      <c r="P48" s="996">
        <v>1655</v>
      </c>
      <c r="Q48" s="1125">
        <v>1559</v>
      </c>
      <c r="R48" s="1126">
        <v>720</v>
      </c>
      <c r="S48" s="996">
        <v>2279</v>
      </c>
      <c r="T48" s="1125">
        <v>859</v>
      </c>
      <c r="U48" s="1126">
        <v>432</v>
      </c>
      <c r="V48" s="996">
        <v>1291</v>
      </c>
      <c r="W48" s="1125">
        <v>1110.5</v>
      </c>
      <c r="X48" s="1126">
        <v>551</v>
      </c>
      <c r="Y48" s="996">
        <v>1661.5</v>
      </c>
    </row>
    <row r="49" spans="1:26" ht="12" customHeight="1" x14ac:dyDescent="0.25">
      <c r="A49" s="1105" t="s">
        <v>255</v>
      </c>
      <c r="B49" s="1121">
        <v>1353.4739999999999</v>
      </c>
      <c r="C49" s="995">
        <v>538.41200000000003</v>
      </c>
      <c r="D49" s="996">
        <v>1891.886</v>
      </c>
      <c r="E49" s="1121">
        <v>1121.2</v>
      </c>
      <c r="F49" s="995">
        <v>610</v>
      </c>
      <c r="G49" s="996">
        <v>1731.2</v>
      </c>
      <c r="H49" s="1121">
        <v>760.5</v>
      </c>
      <c r="I49" s="995">
        <v>785</v>
      </c>
      <c r="J49" s="996">
        <v>1545.5</v>
      </c>
      <c r="K49" s="1121">
        <v>706</v>
      </c>
      <c r="L49" s="995">
        <v>685</v>
      </c>
      <c r="M49" s="996">
        <v>1391</v>
      </c>
      <c r="N49" s="1121">
        <v>972</v>
      </c>
      <c r="O49" s="995">
        <v>1771</v>
      </c>
      <c r="P49" s="996">
        <v>2743</v>
      </c>
      <c r="Q49" s="1121">
        <v>2492</v>
      </c>
      <c r="R49" s="995">
        <v>1787</v>
      </c>
      <c r="S49" s="996">
        <v>4279</v>
      </c>
      <c r="T49" s="1121">
        <v>1203</v>
      </c>
      <c r="U49" s="995">
        <v>2174</v>
      </c>
      <c r="V49" s="996">
        <v>3377</v>
      </c>
      <c r="W49" s="1125">
        <v>1860</v>
      </c>
      <c r="X49" s="1126">
        <v>2215</v>
      </c>
      <c r="Y49" s="996">
        <v>4075</v>
      </c>
    </row>
    <row r="50" spans="1:26" ht="12" customHeight="1" x14ac:dyDescent="0.25">
      <c r="A50" s="1106" t="s">
        <v>474</v>
      </c>
      <c r="B50" s="1121">
        <v>209.56899999999999</v>
      </c>
      <c r="C50" s="995">
        <v>665.07</v>
      </c>
      <c r="D50" s="996">
        <v>874.63900000000001</v>
      </c>
      <c r="E50" s="1121">
        <v>255</v>
      </c>
      <c r="F50" s="995">
        <v>330.3</v>
      </c>
      <c r="G50" s="996">
        <v>585.29999999999995</v>
      </c>
      <c r="H50" s="1121">
        <v>190</v>
      </c>
      <c r="I50" s="995">
        <v>475</v>
      </c>
      <c r="J50" s="996">
        <v>665</v>
      </c>
      <c r="K50" s="1121">
        <v>80</v>
      </c>
      <c r="L50" s="995">
        <v>496</v>
      </c>
      <c r="M50" s="996">
        <v>576</v>
      </c>
      <c r="N50" s="1121">
        <v>955</v>
      </c>
      <c r="O50" s="995">
        <v>495</v>
      </c>
      <c r="P50" s="996">
        <v>1450</v>
      </c>
      <c r="Q50" s="1121">
        <v>2826</v>
      </c>
      <c r="R50" s="995">
        <v>310</v>
      </c>
      <c r="S50" s="996">
        <v>3136</v>
      </c>
      <c r="T50" s="1121">
        <v>210</v>
      </c>
      <c r="U50" s="995">
        <v>405</v>
      </c>
      <c r="V50" s="996">
        <v>615</v>
      </c>
      <c r="W50" s="1125">
        <v>255</v>
      </c>
      <c r="X50" s="1126">
        <v>273</v>
      </c>
      <c r="Y50" s="996">
        <v>528</v>
      </c>
    </row>
    <row r="51" spans="1:26" ht="12" customHeight="1" x14ac:dyDescent="0.25">
      <c r="A51" s="1110" t="s">
        <v>150</v>
      </c>
      <c r="B51" s="1125">
        <v>715.98753623188406</v>
      </c>
      <c r="C51" s="1126">
        <v>263.52600000000001</v>
      </c>
      <c r="D51" s="996">
        <v>979.51353623188402</v>
      </c>
      <c r="E51" s="1125">
        <v>691.06</v>
      </c>
      <c r="F51" s="1126">
        <v>220</v>
      </c>
      <c r="G51" s="996">
        <v>911.06</v>
      </c>
      <c r="H51" s="1125">
        <v>531.1</v>
      </c>
      <c r="I51" s="1126">
        <v>410</v>
      </c>
      <c r="J51" s="996">
        <v>941.1</v>
      </c>
      <c r="K51" s="1125">
        <v>461</v>
      </c>
      <c r="L51" s="1126">
        <v>452.5</v>
      </c>
      <c r="M51" s="1128">
        <v>913.5</v>
      </c>
      <c r="N51" s="1125">
        <v>594</v>
      </c>
      <c r="O51" s="1126">
        <v>475</v>
      </c>
      <c r="P51" s="1128">
        <v>1069</v>
      </c>
      <c r="Q51" s="1138">
        <v>162</v>
      </c>
      <c r="R51" s="1126">
        <v>633</v>
      </c>
      <c r="S51" s="1128">
        <v>795</v>
      </c>
      <c r="T51" s="1138">
        <v>74.5</v>
      </c>
      <c r="U51" s="1126">
        <v>554</v>
      </c>
      <c r="V51" s="1128">
        <v>628.5</v>
      </c>
      <c r="W51" s="1138">
        <v>63.5</v>
      </c>
      <c r="X51" s="1126">
        <v>645</v>
      </c>
      <c r="Y51" s="1128">
        <v>708.5</v>
      </c>
    </row>
    <row r="52" spans="1:26" ht="12" customHeight="1" x14ac:dyDescent="0.2">
      <c r="A52" s="1111" t="s">
        <v>475</v>
      </c>
      <c r="B52" s="1139">
        <v>18941.062028985507</v>
      </c>
      <c r="C52" s="1129">
        <v>55047.98799999999</v>
      </c>
      <c r="D52" s="1129">
        <v>73989.050028985497</v>
      </c>
      <c r="E52" s="1139">
        <v>19420.047030000002</v>
      </c>
      <c r="F52" s="1129">
        <v>51735.199999999997</v>
      </c>
      <c r="G52" s="1129">
        <v>71155.247029999999</v>
      </c>
      <c r="H52" s="1139">
        <v>19193</v>
      </c>
      <c r="I52" s="1129">
        <v>55797.1</v>
      </c>
      <c r="J52" s="1130">
        <v>74990.100000000006</v>
      </c>
      <c r="K52" s="1129">
        <v>18875</v>
      </c>
      <c r="L52" s="1129">
        <v>60624</v>
      </c>
      <c r="M52" s="1130">
        <v>79499</v>
      </c>
      <c r="N52" s="1129">
        <v>21867</v>
      </c>
      <c r="O52" s="1129">
        <v>68375</v>
      </c>
      <c r="P52" s="1130">
        <v>90242</v>
      </c>
      <c r="Q52" s="1139">
        <v>26633</v>
      </c>
      <c r="R52" s="1129">
        <v>71113</v>
      </c>
      <c r="S52" s="1130">
        <v>97746</v>
      </c>
      <c r="T52" s="1139">
        <v>18438</v>
      </c>
      <c r="U52" s="1129">
        <v>58478</v>
      </c>
      <c r="V52" s="1130">
        <v>76916</v>
      </c>
      <c r="W52" s="1139">
        <v>19658</v>
      </c>
      <c r="X52" s="1129">
        <v>69858.5</v>
      </c>
      <c r="Y52" s="1130">
        <v>89516.5</v>
      </c>
    </row>
    <row r="53" spans="1:26" ht="12" customHeight="1" x14ac:dyDescent="0.25">
      <c r="A53" s="1113"/>
      <c r="B53" s="1073"/>
      <c r="C53" s="1073"/>
      <c r="D53" s="1073"/>
      <c r="E53" s="1073"/>
      <c r="F53" s="1073"/>
      <c r="H53" s="1073"/>
      <c r="I53" s="1073"/>
      <c r="K53" s="1073"/>
      <c r="L53" s="1073"/>
      <c r="N53" s="1114"/>
      <c r="O53" s="1114"/>
      <c r="P53" s="1114"/>
      <c r="Q53" s="1114"/>
      <c r="R53" s="1114"/>
      <c r="S53" s="1114"/>
      <c r="T53" s="1114"/>
      <c r="U53" s="1114"/>
      <c r="V53" s="1114"/>
      <c r="Z53" s="1115"/>
    </row>
    <row r="54" spans="1:26" ht="12" customHeight="1" x14ac:dyDescent="0.25">
      <c r="A54" s="1113" t="s">
        <v>47</v>
      </c>
      <c r="B54" s="1073"/>
      <c r="C54" s="1073"/>
      <c r="D54" s="1073"/>
      <c r="E54" s="1073"/>
      <c r="F54" s="1073"/>
      <c r="H54" s="1073"/>
      <c r="I54" s="1073"/>
      <c r="K54" s="1073"/>
      <c r="L54" s="1073"/>
      <c r="N54" s="1114"/>
      <c r="O54" s="1114"/>
      <c r="P54" s="1114"/>
      <c r="Q54" s="1114"/>
      <c r="R54" s="1114"/>
      <c r="S54" s="1114"/>
      <c r="T54" s="1114"/>
      <c r="U54" s="1114"/>
      <c r="V54" s="1114"/>
    </row>
    <row r="55" spans="1:26" ht="12" customHeight="1" x14ac:dyDescent="0.25">
      <c r="A55" s="1116"/>
      <c r="B55" s="1117"/>
      <c r="C55" s="1117"/>
      <c r="D55" s="1117"/>
      <c r="E55" s="1073"/>
      <c r="F55" s="1073"/>
      <c r="H55" s="1073"/>
      <c r="I55" s="1073"/>
      <c r="K55" s="1073"/>
      <c r="L55" s="1073"/>
      <c r="P55" s="1114"/>
      <c r="Q55" s="1114"/>
      <c r="R55" s="1114"/>
      <c r="S55" s="1114"/>
    </row>
    <row r="56" spans="1:26" ht="12" customHeight="1" x14ac:dyDescent="0.25">
      <c r="A56" s="1118"/>
      <c r="L56" s="1114"/>
      <c r="M56" s="1114"/>
      <c r="T56" s="1114"/>
      <c r="U56" s="1114"/>
    </row>
    <row r="59" spans="1:26" ht="20.25" customHeight="1" x14ac:dyDescent="0.2">
      <c r="D59" s="1114"/>
      <c r="G59" s="1114"/>
      <c r="J59" s="1114"/>
      <c r="M59" s="1114"/>
    </row>
    <row r="60" spans="1:26" ht="9.9499999999999993" customHeight="1" x14ac:dyDescent="0.25">
      <c r="A60" s="1116"/>
    </row>
    <row r="61" spans="1:26" ht="9.9499999999999993" customHeight="1" x14ac:dyDescent="0.25">
      <c r="A61" s="1116"/>
    </row>
    <row r="62" spans="1:26" ht="9.9499999999999993" customHeight="1" x14ac:dyDescent="0.2"/>
    <row r="63" spans="1:26" ht="9.9499999999999993" customHeight="1" x14ac:dyDescent="0.2"/>
    <row r="64" spans="1:26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</sheetData>
  <mergeCells count="9">
    <mergeCell ref="W29:Y29"/>
    <mergeCell ref="B4:D4"/>
    <mergeCell ref="T4:V4"/>
    <mergeCell ref="B29:D29"/>
    <mergeCell ref="E29:G29"/>
    <mergeCell ref="H29:J29"/>
    <mergeCell ref="N29:P29"/>
    <mergeCell ref="Q29:S29"/>
    <mergeCell ref="T29:V29"/>
  </mergeCells>
  <hyperlinks>
    <hyperlink ref="A1" location="'Contents(NA)'!A1" display="Back to Table of contents"/>
  </hyperlinks>
  <pageMargins left="0.23622047244094499" right="0.196850393700787" top="0.32" bottom="0" header="0.25" footer="0.13"/>
  <pageSetup paperSize="9" scale="90" orientation="landscape" r:id="rId1"/>
  <headerFooter alignWithMargins="0">
    <oddHeader>&amp;C- 24 -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workbookViewId="0">
      <pane xSplit="1" topLeftCell="B1" activePane="topRight" state="frozen"/>
      <selection activeCell="S70" sqref="S70"/>
      <selection pane="topRight"/>
    </sheetView>
  </sheetViews>
  <sheetFormatPr defaultRowHeight="12.75" x14ac:dyDescent="0.2"/>
  <cols>
    <col min="1" max="1" width="43.85546875" style="944" customWidth="1"/>
    <col min="2" max="6" width="9" style="944" customWidth="1"/>
    <col min="7" max="8" width="9" style="945" customWidth="1"/>
    <col min="9" max="16" width="9" style="944" customWidth="1"/>
    <col min="17" max="17" width="9" style="946" customWidth="1"/>
    <col min="18" max="255" width="9.140625" style="944"/>
    <col min="256" max="256" width="43.85546875" style="944" customWidth="1"/>
    <col min="257" max="272" width="9" style="944" customWidth="1"/>
    <col min="273" max="511" width="9.140625" style="944"/>
    <col min="512" max="512" width="43.85546875" style="944" customWidth="1"/>
    <col min="513" max="528" width="9" style="944" customWidth="1"/>
    <col min="529" max="767" width="9.140625" style="944"/>
    <col min="768" max="768" width="43.85546875" style="944" customWidth="1"/>
    <col min="769" max="784" width="9" style="944" customWidth="1"/>
    <col min="785" max="1023" width="9.140625" style="944"/>
    <col min="1024" max="1024" width="43.85546875" style="944" customWidth="1"/>
    <col min="1025" max="1040" width="9" style="944" customWidth="1"/>
    <col min="1041" max="1279" width="9.140625" style="944"/>
    <col min="1280" max="1280" width="43.85546875" style="944" customWidth="1"/>
    <col min="1281" max="1296" width="9" style="944" customWidth="1"/>
    <col min="1297" max="1535" width="9.140625" style="944"/>
    <col min="1536" max="1536" width="43.85546875" style="944" customWidth="1"/>
    <col min="1537" max="1552" width="9" style="944" customWidth="1"/>
    <col min="1553" max="1791" width="9.140625" style="944"/>
    <col min="1792" max="1792" width="43.85546875" style="944" customWidth="1"/>
    <col min="1793" max="1808" width="9" style="944" customWidth="1"/>
    <col min="1809" max="2047" width="9.140625" style="944"/>
    <col min="2048" max="2048" width="43.85546875" style="944" customWidth="1"/>
    <col min="2049" max="2064" width="9" style="944" customWidth="1"/>
    <col min="2065" max="2303" width="9.140625" style="944"/>
    <col min="2304" max="2304" width="43.85546875" style="944" customWidth="1"/>
    <col min="2305" max="2320" width="9" style="944" customWidth="1"/>
    <col min="2321" max="2559" width="9.140625" style="944"/>
    <col min="2560" max="2560" width="43.85546875" style="944" customWidth="1"/>
    <col min="2561" max="2576" width="9" style="944" customWidth="1"/>
    <col min="2577" max="2815" width="9.140625" style="944"/>
    <col min="2816" max="2816" width="43.85546875" style="944" customWidth="1"/>
    <col min="2817" max="2832" width="9" style="944" customWidth="1"/>
    <col min="2833" max="3071" width="9.140625" style="944"/>
    <col min="3072" max="3072" width="43.85546875" style="944" customWidth="1"/>
    <col min="3073" max="3088" width="9" style="944" customWidth="1"/>
    <col min="3089" max="3327" width="9.140625" style="944"/>
    <col min="3328" max="3328" width="43.85546875" style="944" customWidth="1"/>
    <col min="3329" max="3344" width="9" style="944" customWidth="1"/>
    <col min="3345" max="3583" width="9.140625" style="944"/>
    <col min="3584" max="3584" width="43.85546875" style="944" customWidth="1"/>
    <col min="3585" max="3600" width="9" style="944" customWidth="1"/>
    <col min="3601" max="3839" width="9.140625" style="944"/>
    <col min="3840" max="3840" width="43.85546875" style="944" customWidth="1"/>
    <col min="3841" max="3856" width="9" style="944" customWidth="1"/>
    <col min="3857" max="4095" width="9.140625" style="944"/>
    <col min="4096" max="4096" width="43.85546875" style="944" customWidth="1"/>
    <col min="4097" max="4112" width="9" style="944" customWidth="1"/>
    <col min="4113" max="4351" width="9.140625" style="944"/>
    <col min="4352" max="4352" width="43.85546875" style="944" customWidth="1"/>
    <col min="4353" max="4368" width="9" style="944" customWidth="1"/>
    <col min="4369" max="4607" width="9.140625" style="944"/>
    <col min="4608" max="4608" width="43.85546875" style="944" customWidth="1"/>
    <col min="4609" max="4624" width="9" style="944" customWidth="1"/>
    <col min="4625" max="4863" width="9.140625" style="944"/>
    <col min="4864" max="4864" width="43.85546875" style="944" customWidth="1"/>
    <col min="4865" max="4880" width="9" style="944" customWidth="1"/>
    <col min="4881" max="5119" width="9.140625" style="944"/>
    <col min="5120" max="5120" width="43.85546875" style="944" customWidth="1"/>
    <col min="5121" max="5136" width="9" style="944" customWidth="1"/>
    <col min="5137" max="5375" width="9.140625" style="944"/>
    <col min="5376" max="5376" width="43.85546875" style="944" customWidth="1"/>
    <col min="5377" max="5392" width="9" style="944" customWidth="1"/>
    <col min="5393" max="5631" width="9.140625" style="944"/>
    <col min="5632" max="5632" width="43.85546875" style="944" customWidth="1"/>
    <col min="5633" max="5648" width="9" style="944" customWidth="1"/>
    <col min="5649" max="5887" width="9.140625" style="944"/>
    <col min="5888" max="5888" width="43.85546875" style="944" customWidth="1"/>
    <col min="5889" max="5904" width="9" style="944" customWidth="1"/>
    <col min="5905" max="6143" width="9.140625" style="944"/>
    <col min="6144" max="6144" width="43.85546875" style="944" customWidth="1"/>
    <col min="6145" max="6160" width="9" style="944" customWidth="1"/>
    <col min="6161" max="6399" width="9.140625" style="944"/>
    <col min="6400" max="6400" width="43.85546875" style="944" customWidth="1"/>
    <col min="6401" max="6416" width="9" style="944" customWidth="1"/>
    <col min="6417" max="6655" width="9.140625" style="944"/>
    <col min="6656" max="6656" width="43.85546875" style="944" customWidth="1"/>
    <col min="6657" max="6672" width="9" style="944" customWidth="1"/>
    <col min="6673" max="6911" width="9.140625" style="944"/>
    <col min="6912" max="6912" width="43.85546875" style="944" customWidth="1"/>
    <col min="6913" max="6928" width="9" style="944" customWidth="1"/>
    <col min="6929" max="7167" width="9.140625" style="944"/>
    <col min="7168" max="7168" width="43.85546875" style="944" customWidth="1"/>
    <col min="7169" max="7184" width="9" style="944" customWidth="1"/>
    <col min="7185" max="7423" width="9.140625" style="944"/>
    <col min="7424" max="7424" width="43.85546875" style="944" customWidth="1"/>
    <col min="7425" max="7440" width="9" style="944" customWidth="1"/>
    <col min="7441" max="7679" width="9.140625" style="944"/>
    <col min="7680" max="7680" width="43.85546875" style="944" customWidth="1"/>
    <col min="7681" max="7696" width="9" style="944" customWidth="1"/>
    <col min="7697" max="7935" width="9.140625" style="944"/>
    <col min="7936" max="7936" width="43.85546875" style="944" customWidth="1"/>
    <col min="7937" max="7952" width="9" style="944" customWidth="1"/>
    <col min="7953" max="8191" width="9.140625" style="944"/>
    <col min="8192" max="8192" width="43.85546875" style="944" customWidth="1"/>
    <col min="8193" max="8208" width="9" style="944" customWidth="1"/>
    <col min="8209" max="8447" width="9.140625" style="944"/>
    <col min="8448" max="8448" width="43.85546875" style="944" customWidth="1"/>
    <col min="8449" max="8464" width="9" style="944" customWidth="1"/>
    <col min="8465" max="8703" width="9.140625" style="944"/>
    <col min="8704" max="8704" width="43.85546875" style="944" customWidth="1"/>
    <col min="8705" max="8720" width="9" style="944" customWidth="1"/>
    <col min="8721" max="8959" width="9.140625" style="944"/>
    <col min="8960" max="8960" width="43.85546875" style="944" customWidth="1"/>
    <col min="8961" max="8976" width="9" style="944" customWidth="1"/>
    <col min="8977" max="9215" width="9.140625" style="944"/>
    <col min="9216" max="9216" width="43.85546875" style="944" customWidth="1"/>
    <col min="9217" max="9232" width="9" style="944" customWidth="1"/>
    <col min="9233" max="9471" width="9.140625" style="944"/>
    <col min="9472" max="9472" width="43.85546875" style="944" customWidth="1"/>
    <col min="9473" max="9488" width="9" style="944" customWidth="1"/>
    <col min="9489" max="9727" width="9.140625" style="944"/>
    <col min="9728" max="9728" width="43.85546875" style="944" customWidth="1"/>
    <col min="9729" max="9744" width="9" style="944" customWidth="1"/>
    <col min="9745" max="9983" width="9.140625" style="944"/>
    <col min="9984" max="9984" width="43.85546875" style="944" customWidth="1"/>
    <col min="9985" max="10000" width="9" style="944" customWidth="1"/>
    <col min="10001" max="10239" width="9.140625" style="944"/>
    <col min="10240" max="10240" width="43.85546875" style="944" customWidth="1"/>
    <col min="10241" max="10256" width="9" style="944" customWidth="1"/>
    <col min="10257" max="10495" width="9.140625" style="944"/>
    <col min="10496" max="10496" width="43.85546875" style="944" customWidth="1"/>
    <col min="10497" max="10512" width="9" style="944" customWidth="1"/>
    <col min="10513" max="10751" width="9.140625" style="944"/>
    <col min="10752" max="10752" width="43.85546875" style="944" customWidth="1"/>
    <col min="10753" max="10768" width="9" style="944" customWidth="1"/>
    <col min="10769" max="11007" width="9.140625" style="944"/>
    <col min="11008" max="11008" width="43.85546875" style="944" customWidth="1"/>
    <col min="11009" max="11024" width="9" style="944" customWidth="1"/>
    <col min="11025" max="11263" width="9.140625" style="944"/>
    <col min="11264" max="11264" width="43.85546875" style="944" customWidth="1"/>
    <col min="11265" max="11280" width="9" style="944" customWidth="1"/>
    <col min="11281" max="11519" width="9.140625" style="944"/>
    <col min="11520" max="11520" width="43.85546875" style="944" customWidth="1"/>
    <col min="11521" max="11536" width="9" style="944" customWidth="1"/>
    <col min="11537" max="11775" width="9.140625" style="944"/>
    <col min="11776" max="11776" width="43.85546875" style="944" customWidth="1"/>
    <col min="11777" max="11792" width="9" style="944" customWidth="1"/>
    <col min="11793" max="12031" width="9.140625" style="944"/>
    <col min="12032" max="12032" width="43.85546875" style="944" customWidth="1"/>
    <col min="12033" max="12048" width="9" style="944" customWidth="1"/>
    <col min="12049" max="12287" width="9.140625" style="944"/>
    <col min="12288" max="12288" width="43.85546875" style="944" customWidth="1"/>
    <col min="12289" max="12304" width="9" style="944" customWidth="1"/>
    <col min="12305" max="12543" width="9.140625" style="944"/>
    <col min="12544" max="12544" width="43.85546875" style="944" customWidth="1"/>
    <col min="12545" max="12560" width="9" style="944" customWidth="1"/>
    <col min="12561" max="12799" width="9.140625" style="944"/>
    <col min="12800" max="12800" width="43.85546875" style="944" customWidth="1"/>
    <col min="12801" max="12816" width="9" style="944" customWidth="1"/>
    <col min="12817" max="13055" width="9.140625" style="944"/>
    <col min="13056" max="13056" width="43.85546875" style="944" customWidth="1"/>
    <col min="13057" max="13072" width="9" style="944" customWidth="1"/>
    <col min="13073" max="13311" width="9.140625" style="944"/>
    <col min="13312" max="13312" width="43.85546875" style="944" customWidth="1"/>
    <col min="13313" max="13328" width="9" style="944" customWidth="1"/>
    <col min="13329" max="13567" width="9.140625" style="944"/>
    <col min="13568" max="13568" width="43.85546875" style="944" customWidth="1"/>
    <col min="13569" max="13584" width="9" style="944" customWidth="1"/>
    <col min="13585" max="13823" width="9.140625" style="944"/>
    <col min="13824" max="13824" width="43.85546875" style="944" customWidth="1"/>
    <col min="13825" max="13840" width="9" style="944" customWidth="1"/>
    <col min="13841" max="14079" width="9.140625" style="944"/>
    <col min="14080" max="14080" width="43.85546875" style="944" customWidth="1"/>
    <col min="14081" max="14096" width="9" style="944" customWidth="1"/>
    <col min="14097" max="14335" width="9.140625" style="944"/>
    <col min="14336" max="14336" width="43.85546875" style="944" customWidth="1"/>
    <col min="14337" max="14352" width="9" style="944" customWidth="1"/>
    <col min="14353" max="14591" width="9.140625" style="944"/>
    <col min="14592" max="14592" width="43.85546875" style="944" customWidth="1"/>
    <col min="14593" max="14608" width="9" style="944" customWidth="1"/>
    <col min="14609" max="14847" width="9.140625" style="944"/>
    <col min="14848" max="14848" width="43.85546875" style="944" customWidth="1"/>
    <col min="14849" max="14864" width="9" style="944" customWidth="1"/>
    <col min="14865" max="15103" width="9.140625" style="944"/>
    <col min="15104" max="15104" width="43.85546875" style="944" customWidth="1"/>
    <col min="15105" max="15120" width="9" style="944" customWidth="1"/>
    <col min="15121" max="15359" width="9.140625" style="944"/>
    <col min="15360" max="15360" width="43.85546875" style="944" customWidth="1"/>
    <col min="15361" max="15376" width="9" style="944" customWidth="1"/>
    <col min="15377" max="15615" width="9.140625" style="944"/>
    <col min="15616" max="15616" width="43.85546875" style="944" customWidth="1"/>
    <col min="15617" max="15632" width="9" style="944" customWidth="1"/>
    <col min="15633" max="15871" width="9.140625" style="944"/>
    <col min="15872" max="15872" width="43.85546875" style="944" customWidth="1"/>
    <col min="15873" max="15888" width="9" style="944" customWidth="1"/>
    <col min="15889" max="16127" width="9.140625" style="944"/>
    <col min="16128" max="16128" width="43.85546875" style="944" customWidth="1"/>
    <col min="16129" max="16144" width="9" style="944" customWidth="1"/>
    <col min="16145" max="16384" width="9.140625" style="944"/>
  </cols>
  <sheetData>
    <row r="1" spans="1:17" ht="21" customHeight="1" x14ac:dyDescent="0.2">
      <c r="A1" s="1077" t="s">
        <v>551</v>
      </c>
    </row>
    <row r="2" spans="1:17" ht="18.75" customHeight="1" x14ac:dyDescent="0.2">
      <c r="A2" s="270" t="s">
        <v>476</v>
      </c>
    </row>
    <row r="3" spans="1:17" ht="20.25" customHeight="1" x14ac:dyDescent="0.2">
      <c r="A3" s="947" t="s">
        <v>477</v>
      </c>
      <c r="J3" s="948"/>
      <c r="O3" s="949"/>
      <c r="P3" s="949"/>
      <c r="Q3" s="948" t="s">
        <v>98</v>
      </c>
    </row>
    <row r="4" spans="1:17" s="951" customFormat="1" ht="13.5" customHeight="1" x14ac:dyDescent="0.2">
      <c r="A4" s="950" t="s">
        <v>460</v>
      </c>
      <c r="B4" s="98">
        <v>2006</v>
      </c>
      <c r="C4" s="98">
        <v>2007</v>
      </c>
      <c r="D4" s="98">
        <v>2008</v>
      </c>
      <c r="E4" s="98">
        <v>2009</v>
      </c>
      <c r="F4" s="98">
        <v>2010</v>
      </c>
      <c r="G4" s="98">
        <v>2011</v>
      </c>
      <c r="H4" s="98">
        <v>2012</v>
      </c>
      <c r="I4" s="98">
        <v>2013</v>
      </c>
      <c r="J4" s="98">
        <v>2014</v>
      </c>
      <c r="K4" s="98">
        <v>2015</v>
      </c>
      <c r="L4" s="98">
        <v>2016</v>
      </c>
      <c r="M4" s="98">
        <v>2017</v>
      </c>
      <c r="N4" s="98">
        <v>2018</v>
      </c>
      <c r="O4" s="98">
        <v>2019</v>
      </c>
      <c r="P4" s="98" t="s">
        <v>437</v>
      </c>
      <c r="Q4" s="99" t="s">
        <v>438</v>
      </c>
    </row>
    <row r="5" spans="1:17" ht="13.5" customHeight="1" x14ac:dyDescent="0.2">
      <c r="A5" s="42" t="s">
        <v>464</v>
      </c>
      <c r="B5" s="952">
        <v>706</v>
      </c>
      <c r="C5" s="952">
        <v>538</v>
      </c>
      <c r="D5" s="952">
        <v>520.15</v>
      </c>
      <c r="E5" s="952">
        <v>473</v>
      </c>
      <c r="F5" s="952">
        <v>176.02799999999999</v>
      </c>
      <c r="G5" s="952">
        <v>86.983000000000004</v>
      </c>
      <c r="H5" s="952">
        <v>286.71339859999995</v>
      </c>
      <c r="I5" s="952">
        <v>293.39999999999998</v>
      </c>
      <c r="J5" s="952">
        <v>298.39999999999998</v>
      </c>
      <c r="K5" s="952">
        <v>335</v>
      </c>
      <c r="L5" s="952">
        <v>380</v>
      </c>
      <c r="M5" s="952">
        <v>300</v>
      </c>
      <c r="N5" s="952">
        <v>235</v>
      </c>
      <c r="O5" s="953">
        <v>255</v>
      </c>
      <c r="P5" s="953">
        <v>110</v>
      </c>
      <c r="Q5" s="954">
        <v>360</v>
      </c>
    </row>
    <row r="6" spans="1:17" ht="13.5" customHeight="1" x14ac:dyDescent="0.2">
      <c r="A6" s="42" t="s">
        <v>465</v>
      </c>
      <c r="B6" s="955">
        <v>0</v>
      </c>
      <c r="C6" s="955">
        <v>0</v>
      </c>
      <c r="D6" s="955">
        <v>0</v>
      </c>
      <c r="E6" s="955">
        <v>0</v>
      </c>
      <c r="F6" s="955">
        <v>0</v>
      </c>
      <c r="G6" s="955">
        <v>0</v>
      </c>
      <c r="H6" s="955">
        <v>0</v>
      </c>
      <c r="I6" s="955">
        <v>0</v>
      </c>
      <c r="J6" s="955">
        <v>0</v>
      </c>
      <c r="K6" s="955">
        <v>0</v>
      </c>
      <c r="L6" s="955">
        <v>0</v>
      </c>
      <c r="M6" s="955">
        <v>0</v>
      </c>
      <c r="N6" s="955">
        <v>0</v>
      </c>
      <c r="O6" s="955">
        <v>0</v>
      </c>
      <c r="P6" s="955">
        <v>0</v>
      </c>
      <c r="Q6" s="956">
        <v>0</v>
      </c>
    </row>
    <row r="7" spans="1:17" ht="13.5" customHeight="1" x14ac:dyDescent="0.2">
      <c r="A7" s="42" t="s">
        <v>249</v>
      </c>
      <c r="B7" s="953">
        <v>588</v>
      </c>
      <c r="C7" s="953">
        <v>2026</v>
      </c>
      <c r="D7" s="953">
        <v>1704</v>
      </c>
      <c r="E7" s="953">
        <v>1388</v>
      </c>
      <c r="F7" s="953">
        <v>421.84</v>
      </c>
      <c r="G7" s="953">
        <v>1670</v>
      </c>
      <c r="H7" s="953">
        <v>912.5</v>
      </c>
      <c r="I7" s="953">
        <v>1125</v>
      </c>
      <c r="J7" s="953">
        <v>1150</v>
      </c>
      <c r="K7" s="953">
        <v>710.3</v>
      </c>
      <c r="L7" s="953">
        <v>710</v>
      </c>
      <c r="M7" s="953">
        <v>580</v>
      </c>
      <c r="N7" s="953">
        <v>925</v>
      </c>
      <c r="O7" s="953">
        <v>1150</v>
      </c>
      <c r="P7" s="953">
        <v>875</v>
      </c>
      <c r="Q7" s="954">
        <v>940</v>
      </c>
    </row>
    <row r="8" spans="1:17" ht="13.5" customHeight="1" x14ac:dyDescent="0.2">
      <c r="A8" s="42" t="s">
        <v>250</v>
      </c>
      <c r="B8" s="953">
        <v>237</v>
      </c>
      <c r="C8" s="953">
        <v>76</v>
      </c>
      <c r="D8" s="953">
        <v>31</v>
      </c>
      <c r="E8" s="953">
        <v>35</v>
      </c>
      <c r="F8" s="953">
        <v>23.741</v>
      </c>
      <c r="G8" s="953">
        <v>54.646999999999998</v>
      </c>
      <c r="H8" s="953">
        <v>38.247035287820147</v>
      </c>
      <c r="I8" s="953">
        <v>65.8</v>
      </c>
      <c r="J8" s="953">
        <v>75.8</v>
      </c>
      <c r="K8" s="953">
        <v>65</v>
      </c>
      <c r="L8" s="953">
        <v>65</v>
      </c>
      <c r="M8" s="953">
        <v>160</v>
      </c>
      <c r="N8" s="953">
        <v>180</v>
      </c>
      <c r="O8" s="953">
        <v>105</v>
      </c>
      <c r="P8" s="953">
        <v>45</v>
      </c>
      <c r="Q8" s="954">
        <v>125</v>
      </c>
    </row>
    <row r="9" spans="1:17" ht="27.75" customHeight="1" x14ac:dyDescent="0.2">
      <c r="A9" s="957" t="s">
        <v>466</v>
      </c>
      <c r="B9" s="953">
        <v>25</v>
      </c>
      <c r="C9" s="953">
        <v>30</v>
      </c>
      <c r="D9" s="953">
        <v>5</v>
      </c>
      <c r="E9" s="953">
        <v>15</v>
      </c>
      <c r="F9" s="953">
        <v>8</v>
      </c>
      <c r="G9" s="953">
        <v>10</v>
      </c>
      <c r="H9" s="953">
        <v>12</v>
      </c>
      <c r="I9" s="953">
        <v>22</v>
      </c>
      <c r="J9" s="953">
        <v>22</v>
      </c>
      <c r="K9" s="953">
        <v>32</v>
      </c>
      <c r="L9" s="953">
        <v>32</v>
      </c>
      <c r="M9" s="953">
        <v>33</v>
      </c>
      <c r="N9" s="953">
        <v>45</v>
      </c>
      <c r="O9" s="953">
        <v>50</v>
      </c>
      <c r="P9" s="953">
        <v>27</v>
      </c>
      <c r="Q9" s="954">
        <v>80</v>
      </c>
    </row>
    <row r="10" spans="1:17" ht="13.5" customHeight="1" x14ac:dyDescent="0.2">
      <c r="A10" s="42" t="s">
        <v>251</v>
      </c>
      <c r="B10" s="955">
        <v>0</v>
      </c>
      <c r="C10" s="953">
        <v>282</v>
      </c>
      <c r="D10" s="953">
        <v>403.685</v>
      </c>
      <c r="E10" s="953">
        <v>69</v>
      </c>
      <c r="F10" s="953">
        <v>47.807000000000002</v>
      </c>
      <c r="G10" s="953">
        <v>63.723999999999997</v>
      </c>
      <c r="H10" s="953">
        <v>71.599999999999994</v>
      </c>
      <c r="I10" s="953">
        <v>20</v>
      </c>
      <c r="J10" s="953">
        <v>52.5</v>
      </c>
      <c r="K10" s="953">
        <v>55</v>
      </c>
      <c r="L10" s="953">
        <v>55</v>
      </c>
      <c r="M10" s="953">
        <v>20</v>
      </c>
      <c r="N10" s="953">
        <v>30</v>
      </c>
      <c r="O10" s="953">
        <v>35</v>
      </c>
      <c r="P10" s="953">
        <v>0</v>
      </c>
      <c r="Q10" s="954">
        <v>50</v>
      </c>
    </row>
    <row r="11" spans="1:17" ht="22.5" customHeight="1" x14ac:dyDescent="0.2">
      <c r="A11" s="957" t="s">
        <v>467</v>
      </c>
      <c r="B11" s="953">
        <v>1474</v>
      </c>
      <c r="C11" s="953">
        <v>2772</v>
      </c>
      <c r="D11" s="953">
        <v>3352</v>
      </c>
      <c r="E11" s="953">
        <v>3045</v>
      </c>
      <c r="F11" s="953">
        <v>3554.2159999999999</v>
      </c>
      <c r="G11" s="953">
        <v>6091.1679999999997</v>
      </c>
      <c r="H11" s="953">
        <v>5313.1589999999997</v>
      </c>
      <c r="I11" s="953">
        <v>3406.2</v>
      </c>
      <c r="J11" s="953">
        <v>2969.2</v>
      </c>
      <c r="K11" s="953">
        <v>2256</v>
      </c>
      <c r="L11" s="953">
        <v>2355</v>
      </c>
      <c r="M11" s="953">
        <v>2556.5</v>
      </c>
      <c r="N11" s="953">
        <v>2380.5</v>
      </c>
      <c r="O11" s="953">
        <v>2850</v>
      </c>
      <c r="P11" s="953">
        <v>2100</v>
      </c>
      <c r="Q11" s="954">
        <v>3200</v>
      </c>
    </row>
    <row r="12" spans="1:17" ht="13.5" customHeight="1" x14ac:dyDescent="0.2">
      <c r="A12" s="866" t="s">
        <v>77</v>
      </c>
      <c r="B12" s="958">
        <v>1474</v>
      </c>
      <c r="C12" s="958">
        <v>2772</v>
      </c>
      <c r="D12" s="958">
        <v>3352</v>
      </c>
      <c r="E12" s="958">
        <v>3045</v>
      </c>
      <c r="F12" s="953">
        <v>3554.2159999999999</v>
      </c>
      <c r="G12" s="958">
        <v>6090.1679999999997</v>
      </c>
      <c r="H12" s="958">
        <v>5171</v>
      </c>
      <c r="I12" s="958">
        <v>3304</v>
      </c>
      <c r="J12" s="958">
        <v>2741</v>
      </c>
      <c r="K12" s="958">
        <v>2104</v>
      </c>
      <c r="L12" s="958">
        <v>2253</v>
      </c>
      <c r="M12" s="958">
        <v>2455</v>
      </c>
      <c r="N12" s="958">
        <v>2240</v>
      </c>
      <c r="O12" s="958">
        <v>2700</v>
      </c>
      <c r="P12" s="958">
        <v>1950</v>
      </c>
      <c r="Q12" s="959">
        <v>3000</v>
      </c>
    </row>
    <row r="13" spans="1:17" ht="13.5" customHeight="1" x14ac:dyDescent="0.2">
      <c r="A13" s="42" t="s">
        <v>468</v>
      </c>
      <c r="B13" s="953">
        <v>163</v>
      </c>
      <c r="C13" s="953">
        <v>464</v>
      </c>
      <c r="D13" s="953">
        <v>657.77800000000002</v>
      </c>
      <c r="E13" s="953">
        <v>332</v>
      </c>
      <c r="F13" s="953">
        <v>599.31500000000005</v>
      </c>
      <c r="G13" s="953">
        <v>56.127000000000002</v>
      </c>
      <c r="H13" s="953">
        <v>487.65754014658603</v>
      </c>
      <c r="I13" s="953">
        <v>572.6</v>
      </c>
      <c r="J13" s="953">
        <v>667.1</v>
      </c>
      <c r="K13" s="953">
        <v>557</v>
      </c>
      <c r="L13" s="953">
        <v>445</v>
      </c>
      <c r="M13" s="953">
        <v>575</v>
      </c>
      <c r="N13" s="953">
        <v>1080</v>
      </c>
      <c r="O13" s="953">
        <v>1100</v>
      </c>
      <c r="P13" s="953">
        <v>1565</v>
      </c>
      <c r="Q13" s="954">
        <v>1303</v>
      </c>
    </row>
    <row r="14" spans="1:17" ht="13.5" customHeight="1" x14ac:dyDescent="0.2">
      <c r="A14" s="957" t="s">
        <v>469</v>
      </c>
      <c r="B14" s="953">
        <v>4774</v>
      </c>
      <c r="C14" s="953">
        <v>8274</v>
      </c>
      <c r="D14" s="953">
        <v>8374</v>
      </c>
      <c r="E14" s="953">
        <v>9416</v>
      </c>
      <c r="F14" s="953">
        <v>10230.611000000001</v>
      </c>
      <c r="G14" s="953">
        <v>5917.5330000000004</v>
      </c>
      <c r="H14" s="953">
        <v>5904</v>
      </c>
      <c r="I14" s="953">
        <v>4800</v>
      </c>
      <c r="J14" s="953">
        <v>2931</v>
      </c>
      <c r="K14" s="953">
        <v>2500</v>
      </c>
      <c r="L14" s="953">
        <v>2660.8</v>
      </c>
      <c r="M14" s="953">
        <v>4234</v>
      </c>
      <c r="N14" s="953">
        <v>2540</v>
      </c>
      <c r="O14" s="953">
        <v>2750</v>
      </c>
      <c r="P14" s="953">
        <v>1900</v>
      </c>
      <c r="Q14" s="954">
        <v>2678</v>
      </c>
    </row>
    <row r="15" spans="1:17" s="960" customFormat="1" ht="13.5" customHeight="1" x14ac:dyDescent="0.2">
      <c r="A15" s="957" t="s">
        <v>470</v>
      </c>
      <c r="B15" s="958">
        <v>15</v>
      </c>
      <c r="C15" s="958">
        <v>22</v>
      </c>
      <c r="D15" s="958">
        <v>800.05</v>
      </c>
      <c r="E15" s="958">
        <v>800</v>
      </c>
      <c r="F15" s="958">
        <v>253</v>
      </c>
      <c r="G15" s="953">
        <v>275.267</v>
      </c>
      <c r="H15" s="953">
        <v>180</v>
      </c>
      <c r="I15" s="953">
        <v>200</v>
      </c>
      <c r="J15" s="953">
        <v>135</v>
      </c>
      <c r="K15" s="953">
        <v>300</v>
      </c>
      <c r="L15" s="953">
        <v>300</v>
      </c>
      <c r="M15" s="953">
        <v>500</v>
      </c>
      <c r="N15" s="953">
        <v>600</v>
      </c>
      <c r="O15" s="953">
        <v>650</v>
      </c>
      <c r="P15" s="953">
        <v>126</v>
      </c>
      <c r="Q15" s="954">
        <v>300</v>
      </c>
    </row>
    <row r="16" spans="1:17" ht="13.5" customHeight="1" x14ac:dyDescent="0.2">
      <c r="A16" s="42" t="s">
        <v>471</v>
      </c>
      <c r="B16" s="953">
        <v>1051</v>
      </c>
      <c r="C16" s="953">
        <v>576</v>
      </c>
      <c r="D16" s="953">
        <v>366</v>
      </c>
      <c r="E16" s="953">
        <v>706</v>
      </c>
      <c r="F16" s="953">
        <v>1380</v>
      </c>
      <c r="G16" s="953">
        <v>199.9</v>
      </c>
      <c r="H16" s="953">
        <v>249.42928561454261</v>
      </c>
      <c r="I16" s="953">
        <v>480.4</v>
      </c>
      <c r="J16" s="953">
        <v>550.9</v>
      </c>
      <c r="K16" s="953">
        <v>275</v>
      </c>
      <c r="L16" s="953">
        <v>290</v>
      </c>
      <c r="M16" s="953">
        <v>362</v>
      </c>
      <c r="N16" s="953">
        <v>265</v>
      </c>
      <c r="O16" s="953">
        <v>215</v>
      </c>
      <c r="P16" s="953">
        <v>150</v>
      </c>
      <c r="Q16" s="954">
        <v>230</v>
      </c>
    </row>
    <row r="17" spans="1:22" ht="13.5" customHeight="1" x14ac:dyDescent="0.2">
      <c r="A17" s="42" t="s">
        <v>472</v>
      </c>
      <c r="B17" s="953">
        <v>549</v>
      </c>
      <c r="C17" s="953">
        <v>1336</v>
      </c>
      <c r="D17" s="953">
        <v>3300</v>
      </c>
      <c r="E17" s="953">
        <v>2345</v>
      </c>
      <c r="F17" s="953">
        <v>957.322</v>
      </c>
      <c r="G17" s="953">
        <v>388.05</v>
      </c>
      <c r="H17" s="953">
        <v>569.78985507246375</v>
      </c>
      <c r="I17" s="953">
        <v>577.79999999999995</v>
      </c>
      <c r="J17" s="953">
        <v>1157.8</v>
      </c>
      <c r="K17" s="953">
        <v>933</v>
      </c>
      <c r="L17" s="953">
        <v>898</v>
      </c>
      <c r="M17" s="953">
        <v>2106</v>
      </c>
      <c r="N17" s="953">
        <v>4019.5</v>
      </c>
      <c r="O17" s="953">
        <v>3499</v>
      </c>
      <c r="P17" s="953">
        <v>2903</v>
      </c>
      <c r="Q17" s="954">
        <v>4851</v>
      </c>
    </row>
    <row r="18" spans="1:22" ht="13.5" customHeight="1" x14ac:dyDescent="0.2">
      <c r="A18" s="43" t="s">
        <v>86</v>
      </c>
      <c r="B18" s="955">
        <v>0</v>
      </c>
      <c r="C18" s="955">
        <v>0</v>
      </c>
      <c r="D18" s="955">
        <v>0</v>
      </c>
      <c r="E18" s="955">
        <v>0</v>
      </c>
      <c r="F18" s="955">
        <v>0</v>
      </c>
      <c r="G18" s="955">
        <v>0</v>
      </c>
      <c r="H18" s="955">
        <v>0</v>
      </c>
      <c r="I18" s="955">
        <v>0</v>
      </c>
      <c r="J18" s="955">
        <v>0</v>
      </c>
      <c r="K18" s="955">
        <v>0</v>
      </c>
      <c r="L18" s="955">
        <v>0</v>
      </c>
      <c r="M18" s="955">
        <v>0</v>
      </c>
      <c r="N18" s="955">
        <v>0</v>
      </c>
      <c r="O18" s="955">
        <v>0</v>
      </c>
      <c r="P18" s="955">
        <v>0</v>
      </c>
      <c r="Q18" s="956">
        <v>0</v>
      </c>
    </row>
    <row r="19" spans="1:22" ht="13.5" customHeight="1" x14ac:dyDescent="0.2">
      <c r="A19" s="957" t="s">
        <v>473</v>
      </c>
      <c r="B19" s="953">
        <v>8</v>
      </c>
      <c r="C19" s="953">
        <v>9</v>
      </c>
      <c r="D19" s="953">
        <v>10</v>
      </c>
      <c r="E19" s="953">
        <v>15</v>
      </c>
      <c r="F19" s="953">
        <v>20</v>
      </c>
      <c r="G19" s="953">
        <v>27</v>
      </c>
      <c r="H19" s="953">
        <v>39</v>
      </c>
      <c r="I19" s="953">
        <v>40</v>
      </c>
      <c r="J19" s="953">
        <v>35</v>
      </c>
      <c r="K19" s="953">
        <v>20</v>
      </c>
      <c r="L19" s="953">
        <v>20</v>
      </c>
      <c r="M19" s="953">
        <v>20</v>
      </c>
      <c r="N19" s="953">
        <v>25</v>
      </c>
      <c r="O19" s="953">
        <v>25</v>
      </c>
      <c r="P19" s="953">
        <v>25</v>
      </c>
      <c r="Q19" s="954">
        <v>100</v>
      </c>
    </row>
    <row r="20" spans="1:22" s="960" customFormat="1" ht="13.5" customHeight="1" x14ac:dyDescent="0.2">
      <c r="A20" s="42" t="s">
        <v>252</v>
      </c>
      <c r="B20" s="953">
        <v>8</v>
      </c>
      <c r="C20" s="953">
        <v>9</v>
      </c>
      <c r="D20" s="953">
        <v>10</v>
      </c>
      <c r="E20" s="953">
        <v>15</v>
      </c>
      <c r="F20" s="953">
        <v>20</v>
      </c>
      <c r="G20" s="953">
        <v>25</v>
      </c>
      <c r="H20" s="953">
        <v>25</v>
      </c>
      <c r="I20" s="953">
        <v>25</v>
      </c>
      <c r="J20" s="953">
        <v>22.5</v>
      </c>
      <c r="K20" s="953">
        <v>10</v>
      </c>
      <c r="L20" s="953">
        <v>10</v>
      </c>
      <c r="M20" s="953">
        <v>10</v>
      </c>
      <c r="N20" s="953">
        <v>15</v>
      </c>
      <c r="O20" s="953">
        <v>20</v>
      </c>
      <c r="P20" s="953">
        <v>20</v>
      </c>
      <c r="Q20" s="954">
        <v>20</v>
      </c>
    </row>
    <row r="21" spans="1:22" s="960" customFormat="1" ht="13.5" customHeight="1" x14ac:dyDescent="0.2">
      <c r="A21" s="42" t="s">
        <v>253</v>
      </c>
      <c r="B21" s="953">
        <v>264</v>
      </c>
      <c r="C21" s="953">
        <v>320</v>
      </c>
      <c r="D21" s="953">
        <v>480.834</v>
      </c>
      <c r="E21" s="953">
        <v>1142</v>
      </c>
      <c r="F21" s="953">
        <v>1725.1469999999999</v>
      </c>
      <c r="G21" s="953">
        <v>1146.028</v>
      </c>
      <c r="H21" s="953">
        <v>1210.2898550724638</v>
      </c>
      <c r="I21" s="953">
        <v>1045.3</v>
      </c>
      <c r="J21" s="953">
        <v>664.9</v>
      </c>
      <c r="K21" s="953">
        <v>722</v>
      </c>
      <c r="L21" s="953">
        <v>724</v>
      </c>
      <c r="M21" s="953">
        <v>600</v>
      </c>
      <c r="N21" s="953">
        <v>462</v>
      </c>
      <c r="O21" s="953">
        <v>1414</v>
      </c>
      <c r="P21" s="953">
        <v>1249.5</v>
      </c>
      <c r="Q21" s="954">
        <v>1360</v>
      </c>
    </row>
    <row r="22" spans="1:22" ht="13.5" customHeight="1" x14ac:dyDescent="0.2">
      <c r="A22" s="42" t="s">
        <v>254</v>
      </c>
      <c r="B22" s="953">
        <v>601</v>
      </c>
      <c r="C22" s="953">
        <v>585</v>
      </c>
      <c r="D22" s="953">
        <v>1131.47</v>
      </c>
      <c r="E22" s="953">
        <v>1286</v>
      </c>
      <c r="F22" s="953">
        <v>690.59400000000005</v>
      </c>
      <c r="G22" s="953">
        <v>634.11400000000003</v>
      </c>
      <c r="H22" s="953">
        <v>1769.3434</v>
      </c>
      <c r="I22" s="953">
        <v>1649.6</v>
      </c>
      <c r="J22" s="953">
        <v>947.1</v>
      </c>
      <c r="K22" s="953">
        <v>1000</v>
      </c>
      <c r="L22" s="953">
        <v>465</v>
      </c>
      <c r="M22" s="953">
        <v>210</v>
      </c>
      <c r="N22" s="953">
        <v>475</v>
      </c>
      <c r="O22" s="953">
        <v>950</v>
      </c>
      <c r="P22" s="953">
        <v>527</v>
      </c>
      <c r="Q22" s="954">
        <v>835</v>
      </c>
    </row>
    <row r="23" spans="1:22" ht="13.5" customHeight="1" x14ac:dyDescent="0.2">
      <c r="A23" s="42" t="s">
        <v>255</v>
      </c>
      <c r="B23" s="953">
        <v>65</v>
      </c>
      <c r="C23" s="953">
        <v>148</v>
      </c>
      <c r="D23" s="953">
        <v>745.93499999999995</v>
      </c>
      <c r="E23" s="953">
        <v>706</v>
      </c>
      <c r="F23" s="953">
        <v>1028.94</v>
      </c>
      <c r="G23" s="953">
        <v>775.13400000000001</v>
      </c>
      <c r="H23" s="953">
        <v>1221</v>
      </c>
      <c r="I23" s="953">
        <v>1032.3</v>
      </c>
      <c r="J23" s="953">
        <v>684.3</v>
      </c>
      <c r="K23" s="953">
        <v>640</v>
      </c>
      <c r="L23" s="953">
        <v>332</v>
      </c>
      <c r="M23" s="953">
        <v>250</v>
      </c>
      <c r="N23" s="953">
        <v>300</v>
      </c>
      <c r="O23" s="953">
        <v>2100</v>
      </c>
      <c r="P23" s="953">
        <v>1053</v>
      </c>
      <c r="Q23" s="954">
        <v>1650</v>
      </c>
      <c r="R23" s="961"/>
    </row>
    <row r="24" spans="1:22" ht="13.5" customHeight="1" x14ac:dyDescent="0.2">
      <c r="A24" s="957" t="s">
        <v>474</v>
      </c>
      <c r="B24" s="953">
        <v>80</v>
      </c>
      <c r="C24" s="953">
        <v>250</v>
      </c>
      <c r="D24" s="953">
        <v>80</v>
      </c>
      <c r="E24" s="953">
        <v>75</v>
      </c>
      <c r="F24" s="953">
        <v>75</v>
      </c>
      <c r="G24" s="953">
        <v>50</v>
      </c>
      <c r="H24" s="953">
        <v>50</v>
      </c>
      <c r="I24" s="953">
        <v>50</v>
      </c>
      <c r="J24" s="953">
        <v>108.6</v>
      </c>
      <c r="K24" s="953">
        <v>30.3</v>
      </c>
      <c r="L24" s="953">
        <v>30</v>
      </c>
      <c r="M24" s="953">
        <v>36</v>
      </c>
      <c r="N24" s="953">
        <v>40</v>
      </c>
      <c r="O24" s="953">
        <v>70</v>
      </c>
      <c r="P24" s="953">
        <v>35</v>
      </c>
      <c r="Q24" s="954">
        <v>75</v>
      </c>
    </row>
    <row r="25" spans="1:22" ht="13.5" customHeight="1" x14ac:dyDescent="0.2">
      <c r="A25" s="962" t="s">
        <v>150</v>
      </c>
      <c r="B25" s="963">
        <v>58</v>
      </c>
      <c r="C25" s="963">
        <v>77</v>
      </c>
      <c r="D25" s="963">
        <v>189.9</v>
      </c>
      <c r="E25" s="963">
        <v>153</v>
      </c>
      <c r="F25" s="963">
        <v>318.43900000000002</v>
      </c>
      <c r="G25" s="963">
        <v>227.928</v>
      </c>
      <c r="H25" s="963">
        <v>497.5</v>
      </c>
      <c r="I25" s="963">
        <v>519.9</v>
      </c>
      <c r="J25" s="963">
        <v>404.9</v>
      </c>
      <c r="K25" s="963">
        <v>285</v>
      </c>
      <c r="L25" s="963">
        <v>100</v>
      </c>
      <c r="M25" s="963">
        <v>135.5</v>
      </c>
      <c r="N25" s="953">
        <v>80</v>
      </c>
      <c r="O25" s="963">
        <v>50</v>
      </c>
      <c r="P25" s="953">
        <v>105</v>
      </c>
      <c r="Q25" s="954">
        <v>235</v>
      </c>
    </row>
    <row r="26" spans="1:22" s="967" customFormat="1" ht="13.5" customHeight="1" x14ac:dyDescent="0.2">
      <c r="A26" s="117" t="s">
        <v>475</v>
      </c>
      <c r="B26" s="964">
        <f t="shared" ref="B26:J26" si="0">SUM(B5:B25)-B12-B18</f>
        <v>10666</v>
      </c>
      <c r="C26" s="964">
        <f t="shared" si="0"/>
        <v>17794</v>
      </c>
      <c r="D26" s="964">
        <f t="shared" si="0"/>
        <v>22161.802</v>
      </c>
      <c r="E26" s="964">
        <f t="shared" si="0"/>
        <v>22016</v>
      </c>
      <c r="F26" s="964">
        <f t="shared" si="0"/>
        <v>21530</v>
      </c>
      <c r="G26" s="964">
        <f t="shared" si="0"/>
        <v>17698.603000000003</v>
      </c>
      <c r="H26" s="964">
        <f t="shared" si="0"/>
        <v>18837.22936979388</v>
      </c>
      <c r="I26" s="964">
        <f t="shared" si="0"/>
        <v>15925.3</v>
      </c>
      <c r="J26" s="964">
        <f t="shared" si="0"/>
        <v>12876.999999999998</v>
      </c>
      <c r="K26" s="964">
        <v>10725.6</v>
      </c>
      <c r="L26" s="964">
        <v>9871.7999999999993</v>
      </c>
      <c r="M26" s="964">
        <v>12688</v>
      </c>
      <c r="N26" s="964">
        <v>13697</v>
      </c>
      <c r="O26" s="964">
        <v>17288</v>
      </c>
      <c r="P26" s="964">
        <v>12815</v>
      </c>
      <c r="Q26" s="965">
        <v>18392</v>
      </c>
      <c r="R26" s="966"/>
      <c r="S26" s="966"/>
      <c r="T26" s="966"/>
      <c r="U26" s="966"/>
      <c r="V26" s="966"/>
    </row>
    <row r="27" spans="1:22" ht="18.75" customHeight="1" x14ac:dyDescent="0.2">
      <c r="A27" s="122"/>
      <c r="B27" s="968"/>
      <c r="C27" s="969"/>
      <c r="D27" s="122"/>
      <c r="E27" s="970"/>
      <c r="F27" s="970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71"/>
    </row>
    <row r="28" spans="1:22" s="967" customFormat="1" ht="12.75" customHeight="1" x14ac:dyDescent="0.2">
      <c r="A28" s="950" t="s">
        <v>478</v>
      </c>
      <c r="B28" s="964">
        <v>9768</v>
      </c>
      <c r="C28" s="964">
        <v>11663</v>
      </c>
      <c r="D28" s="964">
        <v>15281</v>
      </c>
      <c r="E28" s="964">
        <v>16531</v>
      </c>
      <c r="F28" s="964">
        <v>18769</v>
      </c>
      <c r="G28" s="964">
        <v>22297.8</v>
      </c>
      <c r="H28" s="964">
        <v>22043</v>
      </c>
      <c r="I28" s="964">
        <v>23286</v>
      </c>
      <c r="J28" s="964">
        <v>21532</v>
      </c>
      <c r="K28" s="964">
        <v>21924.6</v>
      </c>
      <c r="L28" s="964">
        <v>24859.3</v>
      </c>
      <c r="M28" s="964">
        <v>24828</v>
      </c>
      <c r="N28" s="964">
        <v>24517</v>
      </c>
      <c r="O28" s="964">
        <v>26520</v>
      </c>
      <c r="P28" s="98">
        <v>20850</v>
      </c>
      <c r="Q28" s="965">
        <v>23690</v>
      </c>
      <c r="R28" s="966"/>
      <c r="S28" s="966"/>
      <c r="T28" s="966"/>
      <c r="U28" s="966"/>
      <c r="V28" s="966"/>
    </row>
    <row r="29" spans="1:22" ht="10.5" customHeight="1" x14ac:dyDescent="0.2">
      <c r="A29" s="972"/>
      <c r="B29" s="969"/>
      <c r="C29" s="122"/>
      <c r="D29" s="122"/>
      <c r="F29" s="946"/>
      <c r="G29" s="973"/>
      <c r="H29" s="973"/>
      <c r="I29" s="946"/>
      <c r="J29" s="973"/>
      <c r="K29" s="973"/>
      <c r="L29" s="973"/>
      <c r="M29" s="973"/>
      <c r="N29" s="973"/>
      <c r="O29" s="973"/>
      <c r="P29" s="973"/>
      <c r="Q29" s="974"/>
    </row>
    <row r="30" spans="1:22" ht="13.5" customHeight="1" x14ac:dyDescent="0.2">
      <c r="A30" s="975" t="s">
        <v>479</v>
      </c>
      <c r="B30" s="969"/>
      <c r="C30" s="122"/>
      <c r="D30" s="122"/>
      <c r="F30" s="946"/>
      <c r="G30" s="973"/>
      <c r="H30" s="973"/>
      <c r="I30" s="946"/>
      <c r="J30" s="973"/>
      <c r="K30" s="973"/>
      <c r="L30" s="973"/>
      <c r="M30" s="973"/>
      <c r="O30" s="948"/>
      <c r="Q30" s="948" t="s">
        <v>98</v>
      </c>
    </row>
    <row r="31" spans="1:22" s="967" customFormat="1" ht="14.25" customHeight="1" x14ac:dyDescent="0.2">
      <c r="A31" s="950" t="s">
        <v>460</v>
      </c>
      <c r="B31" s="98">
        <v>2006</v>
      </c>
      <c r="C31" s="98">
        <v>2007</v>
      </c>
      <c r="D31" s="98">
        <v>2008</v>
      </c>
      <c r="E31" s="98">
        <v>2009</v>
      </c>
      <c r="F31" s="98">
        <v>2010</v>
      </c>
      <c r="G31" s="98">
        <v>2011</v>
      </c>
      <c r="H31" s="98">
        <v>2012</v>
      </c>
      <c r="I31" s="98">
        <v>2013</v>
      </c>
      <c r="J31" s="98">
        <v>2014</v>
      </c>
      <c r="K31" s="98">
        <v>2015</v>
      </c>
      <c r="L31" s="98">
        <v>2016</v>
      </c>
      <c r="M31" s="98">
        <v>2017</v>
      </c>
      <c r="N31" s="98">
        <v>2018</v>
      </c>
      <c r="O31" s="98">
        <v>2019</v>
      </c>
      <c r="P31" s="98" t="s">
        <v>437</v>
      </c>
      <c r="Q31" s="99" t="s">
        <v>438</v>
      </c>
    </row>
    <row r="32" spans="1:22" s="967" customFormat="1" ht="14.25" customHeight="1" x14ac:dyDescent="0.2">
      <c r="A32" s="42" t="s">
        <v>464</v>
      </c>
      <c r="B32" s="952">
        <v>1217</v>
      </c>
      <c r="C32" s="952">
        <v>1095</v>
      </c>
      <c r="D32" s="952">
        <v>674.01300000000003</v>
      </c>
      <c r="E32" s="952">
        <v>427</v>
      </c>
      <c r="F32" s="952">
        <v>536.11099999999999</v>
      </c>
      <c r="G32" s="952">
        <v>731.07</v>
      </c>
      <c r="H32" s="952">
        <v>541.18139534883721</v>
      </c>
      <c r="I32" s="952">
        <v>810</v>
      </c>
      <c r="J32" s="952">
        <v>809.5</v>
      </c>
      <c r="K32" s="952">
        <v>635</v>
      </c>
      <c r="L32" s="953">
        <v>300</v>
      </c>
      <c r="M32" s="953">
        <v>275</v>
      </c>
      <c r="N32" s="952">
        <v>120</v>
      </c>
      <c r="O32" s="953">
        <v>500</v>
      </c>
      <c r="P32" s="953">
        <v>595</v>
      </c>
      <c r="Q32" s="954">
        <v>655</v>
      </c>
    </row>
    <row r="33" spans="1:19" s="967" customFormat="1" ht="14.25" customHeight="1" x14ac:dyDescent="0.2">
      <c r="A33" s="42" t="s">
        <v>465</v>
      </c>
      <c r="B33" s="955">
        <v>0</v>
      </c>
      <c r="C33" s="955">
        <v>0</v>
      </c>
      <c r="D33" s="955">
        <v>0</v>
      </c>
      <c r="E33" s="955">
        <v>0</v>
      </c>
      <c r="F33" s="955">
        <v>0</v>
      </c>
      <c r="G33" s="955">
        <v>0</v>
      </c>
      <c r="H33" s="955">
        <v>0</v>
      </c>
      <c r="I33" s="955">
        <v>0</v>
      </c>
      <c r="J33" s="955">
        <v>0</v>
      </c>
      <c r="K33" s="955">
        <v>0</v>
      </c>
      <c r="L33" s="955">
        <v>0</v>
      </c>
      <c r="M33" s="955">
        <v>0</v>
      </c>
      <c r="N33" s="955">
        <v>0</v>
      </c>
      <c r="O33" s="955">
        <v>0</v>
      </c>
      <c r="P33" s="955">
        <v>1</v>
      </c>
      <c r="Q33" s="956">
        <v>1</v>
      </c>
    </row>
    <row r="34" spans="1:19" s="967" customFormat="1" ht="14.25" customHeight="1" x14ac:dyDescent="0.2">
      <c r="A34" s="42" t="s">
        <v>249</v>
      </c>
      <c r="B34" s="953">
        <v>1</v>
      </c>
      <c r="C34" s="953">
        <v>5</v>
      </c>
      <c r="D34" s="953">
        <v>1.887</v>
      </c>
      <c r="E34" s="953">
        <v>0</v>
      </c>
      <c r="F34" s="953">
        <v>13.6</v>
      </c>
      <c r="G34" s="953">
        <v>54.8</v>
      </c>
      <c r="H34" s="953">
        <v>279.99950000000001</v>
      </c>
      <c r="I34" s="953">
        <v>130</v>
      </c>
      <c r="J34" s="953">
        <v>130</v>
      </c>
      <c r="K34" s="953">
        <v>100</v>
      </c>
      <c r="L34" s="953">
        <v>100</v>
      </c>
      <c r="M34" s="953">
        <v>60</v>
      </c>
      <c r="N34" s="953">
        <v>43</v>
      </c>
      <c r="O34" s="953">
        <v>55</v>
      </c>
      <c r="P34" s="953">
        <v>45</v>
      </c>
      <c r="Q34" s="954">
        <v>20</v>
      </c>
    </row>
    <row r="35" spans="1:19" ht="12.75" customHeight="1" x14ac:dyDescent="0.2">
      <c r="A35" s="42" t="s">
        <v>250</v>
      </c>
      <c r="B35" s="953">
        <v>630</v>
      </c>
      <c r="C35" s="953">
        <v>932</v>
      </c>
      <c r="D35" s="953">
        <v>111.71</v>
      </c>
      <c r="E35" s="953">
        <v>483</v>
      </c>
      <c r="F35" s="953">
        <v>658.44899999999996</v>
      </c>
      <c r="G35" s="953">
        <v>397.65</v>
      </c>
      <c r="H35" s="953">
        <v>1040.5999999999999</v>
      </c>
      <c r="I35" s="953">
        <v>810</v>
      </c>
      <c r="J35" s="953">
        <v>1025</v>
      </c>
      <c r="K35" s="953">
        <v>1400</v>
      </c>
      <c r="L35" s="953">
        <v>1550</v>
      </c>
      <c r="M35" s="953">
        <v>1510</v>
      </c>
      <c r="N35" s="953">
        <v>1545</v>
      </c>
      <c r="O35" s="953">
        <v>1100</v>
      </c>
      <c r="P35" s="953">
        <v>860</v>
      </c>
      <c r="Q35" s="954">
        <v>300</v>
      </c>
    </row>
    <row r="36" spans="1:19" ht="12.75" customHeight="1" x14ac:dyDescent="0.2">
      <c r="A36" s="957" t="s">
        <v>466</v>
      </c>
      <c r="B36" s="955">
        <v>0</v>
      </c>
      <c r="C36" s="953">
        <v>0</v>
      </c>
      <c r="D36" s="953">
        <v>40</v>
      </c>
      <c r="E36" s="953">
        <v>144</v>
      </c>
      <c r="F36" s="953">
        <v>517.28499999999997</v>
      </c>
      <c r="G36" s="953">
        <v>981.35</v>
      </c>
      <c r="H36" s="953">
        <v>1981.098</v>
      </c>
      <c r="I36" s="953">
        <v>1870</v>
      </c>
      <c r="J36" s="953">
        <v>2875</v>
      </c>
      <c r="K36" s="953">
        <v>3600</v>
      </c>
      <c r="L36" s="953">
        <v>3350</v>
      </c>
      <c r="M36" s="953">
        <v>3260</v>
      </c>
      <c r="N36" s="953">
        <v>3206</v>
      </c>
      <c r="O36" s="953">
        <v>2575</v>
      </c>
      <c r="P36" s="953">
        <v>2000</v>
      </c>
      <c r="Q36" s="954">
        <v>1950</v>
      </c>
    </row>
    <row r="37" spans="1:19" ht="12.75" customHeight="1" x14ac:dyDescent="0.2">
      <c r="A37" s="42" t="s">
        <v>251</v>
      </c>
      <c r="B37" s="953">
        <v>107</v>
      </c>
      <c r="C37" s="953">
        <v>330</v>
      </c>
      <c r="D37" s="953">
        <v>601.93700000000001</v>
      </c>
      <c r="E37" s="953">
        <v>800</v>
      </c>
      <c r="F37" s="953">
        <v>795</v>
      </c>
      <c r="G37" s="953">
        <v>745</v>
      </c>
      <c r="H37" s="953">
        <v>1370</v>
      </c>
      <c r="I37" s="953">
        <v>1000</v>
      </c>
      <c r="J37" s="953">
        <v>1112.5</v>
      </c>
      <c r="K37" s="953">
        <v>810</v>
      </c>
      <c r="L37" s="953">
        <v>210</v>
      </c>
      <c r="M37" s="953">
        <v>305</v>
      </c>
      <c r="N37" s="953">
        <v>152</v>
      </c>
      <c r="O37" s="953">
        <v>200</v>
      </c>
      <c r="P37" s="953">
        <v>249</v>
      </c>
      <c r="Q37" s="954">
        <v>120</v>
      </c>
    </row>
    <row r="38" spans="1:19" s="976" customFormat="1" ht="12.75" customHeight="1" x14ac:dyDescent="0.2">
      <c r="A38" s="957" t="s">
        <v>467</v>
      </c>
      <c r="B38" s="955">
        <v>0</v>
      </c>
      <c r="C38" s="955">
        <v>0</v>
      </c>
      <c r="D38" s="955">
        <v>0</v>
      </c>
      <c r="E38" s="955">
        <v>0</v>
      </c>
      <c r="F38" s="953">
        <v>677</v>
      </c>
      <c r="G38" s="953">
        <v>925</v>
      </c>
      <c r="H38" s="953">
        <v>975</v>
      </c>
      <c r="I38" s="953">
        <v>450</v>
      </c>
      <c r="J38" s="953">
        <v>100</v>
      </c>
      <c r="K38" s="953">
        <v>100</v>
      </c>
      <c r="L38" s="953">
        <v>90</v>
      </c>
      <c r="M38" s="953">
        <v>100</v>
      </c>
      <c r="N38" s="953">
        <v>80</v>
      </c>
      <c r="O38" s="953">
        <v>150</v>
      </c>
      <c r="P38" s="953">
        <v>140</v>
      </c>
      <c r="Q38" s="954">
        <v>50</v>
      </c>
    </row>
    <row r="39" spans="1:19" ht="10.5" customHeight="1" x14ac:dyDescent="0.2">
      <c r="A39" s="866" t="s">
        <v>77</v>
      </c>
      <c r="B39" s="955">
        <v>0</v>
      </c>
      <c r="C39" s="955">
        <v>0</v>
      </c>
      <c r="D39" s="955">
        <v>0</v>
      </c>
      <c r="E39" s="955">
        <v>0</v>
      </c>
      <c r="F39" s="958">
        <v>677</v>
      </c>
      <c r="G39" s="958">
        <v>875</v>
      </c>
      <c r="H39" s="958">
        <v>975</v>
      </c>
      <c r="I39" s="958">
        <v>450</v>
      </c>
      <c r="J39" s="958">
        <v>100</v>
      </c>
      <c r="K39" s="958">
        <v>100</v>
      </c>
      <c r="L39" s="958">
        <v>90</v>
      </c>
      <c r="M39" s="958">
        <v>100</v>
      </c>
      <c r="N39" s="958">
        <v>80</v>
      </c>
      <c r="O39" s="958">
        <v>150</v>
      </c>
      <c r="P39" s="958">
        <v>150</v>
      </c>
      <c r="Q39" s="959">
        <v>50</v>
      </c>
    </row>
    <row r="40" spans="1:19" ht="10.5" customHeight="1" x14ac:dyDescent="0.2">
      <c r="A40" s="42" t="s">
        <v>468</v>
      </c>
      <c r="B40" s="953">
        <v>754</v>
      </c>
      <c r="C40" s="953">
        <v>801</v>
      </c>
      <c r="D40" s="953">
        <v>1173.5930000000001</v>
      </c>
      <c r="E40" s="953">
        <v>2179</v>
      </c>
      <c r="F40" s="953">
        <v>2625.7130000000002</v>
      </c>
      <c r="G40" s="953">
        <v>1248.8</v>
      </c>
      <c r="H40" s="953">
        <v>1165.38604651163</v>
      </c>
      <c r="I40" s="953">
        <v>900</v>
      </c>
      <c r="J40" s="953">
        <v>1472</v>
      </c>
      <c r="K40" s="953">
        <v>725</v>
      </c>
      <c r="L40" s="953">
        <v>739</v>
      </c>
      <c r="M40" s="953">
        <v>1250</v>
      </c>
      <c r="N40" s="953">
        <v>7550</v>
      </c>
      <c r="O40" s="953">
        <v>6895</v>
      </c>
      <c r="P40" s="953">
        <v>6798</v>
      </c>
      <c r="Q40" s="954">
        <v>9350</v>
      </c>
    </row>
    <row r="41" spans="1:19" ht="10.5" customHeight="1" x14ac:dyDescent="0.2">
      <c r="A41" s="957" t="s">
        <v>469</v>
      </c>
      <c r="B41" s="953">
        <v>900</v>
      </c>
      <c r="C41" s="953">
        <v>600</v>
      </c>
      <c r="D41" s="953">
        <v>2000</v>
      </c>
      <c r="E41" s="953">
        <v>1900</v>
      </c>
      <c r="F41" s="953">
        <v>1240</v>
      </c>
      <c r="G41" s="953">
        <v>979.6</v>
      </c>
      <c r="H41" s="953">
        <v>790</v>
      </c>
      <c r="I41" s="953">
        <v>690</v>
      </c>
      <c r="J41" s="953">
        <v>550</v>
      </c>
      <c r="K41" s="953">
        <v>300</v>
      </c>
      <c r="L41" s="953">
        <v>210</v>
      </c>
      <c r="M41" s="953">
        <v>770</v>
      </c>
      <c r="N41" s="953">
        <v>90</v>
      </c>
      <c r="O41" s="953">
        <v>210</v>
      </c>
      <c r="P41" s="953">
        <v>890</v>
      </c>
      <c r="Q41" s="954">
        <v>590</v>
      </c>
    </row>
    <row r="42" spans="1:19" s="960" customFormat="1" ht="10.5" customHeight="1" x14ac:dyDescent="0.2">
      <c r="A42" s="957" t="s">
        <v>470</v>
      </c>
      <c r="B42" s="953">
        <v>850</v>
      </c>
      <c r="C42" s="953">
        <v>609</v>
      </c>
      <c r="D42" s="953">
        <v>800</v>
      </c>
      <c r="E42" s="953">
        <v>1250</v>
      </c>
      <c r="F42" s="953">
        <v>1550</v>
      </c>
      <c r="G42" s="953">
        <v>550</v>
      </c>
      <c r="H42" s="953">
        <v>500</v>
      </c>
      <c r="I42" s="953">
        <v>450</v>
      </c>
      <c r="J42" s="953">
        <v>300</v>
      </c>
      <c r="K42" s="953">
        <v>50</v>
      </c>
      <c r="L42" s="953">
        <v>50</v>
      </c>
      <c r="M42" s="953">
        <v>50</v>
      </c>
      <c r="N42" s="953">
        <v>40</v>
      </c>
      <c r="O42" s="953">
        <v>20</v>
      </c>
      <c r="P42" s="953">
        <v>20</v>
      </c>
      <c r="Q42" s="954">
        <v>20</v>
      </c>
    </row>
    <row r="43" spans="1:19" ht="10.5" customHeight="1" x14ac:dyDescent="0.2">
      <c r="A43" s="42" t="s">
        <v>471</v>
      </c>
      <c r="B43" s="953">
        <v>6</v>
      </c>
      <c r="C43" s="953">
        <v>10</v>
      </c>
      <c r="D43" s="953">
        <v>7</v>
      </c>
      <c r="E43" s="953">
        <v>10</v>
      </c>
      <c r="F43" s="953">
        <v>10.4</v>
      </c>
      <c r="G43" s="953">
        <v>940</v>
      </c>
      <c r="H43" s="953">
        <v>998.86300000000006</v>
      </c>
      <c r="I43" s="953">
        <v>530</v>
      </c>
      <c r="J43" s="953">
        <v>960</v>
      </c>
      <c r="K43" s="953">
        <v>1010</v>
      </c>
      <c r="L43" s="953">
        <v>871</v>
      </c>
      <c r="M43" s="953">
        <v>610</v>
      </c>
      <c r="N43" s="953">
        <v>210</v>
      </c>
      <c r="O43" s="953">
        <v>510</v>
      </c>
      <c r="P43" s="953">
        <v>130</v>
      </c>
      <c r="Q43" s="954">
        <v>20</v>
      </c>
    </row>
    <row r="44" spans="1:19" ht="10.5" customHeight="1" x14ac:dyDescent="0.2">
      <c r="A44" s="42" t="s">
        <v>472</v>
      </c>
      <c r="B44" s="953">
        <v>30</v>
      </c>
      <c r="C44" s="953">
        <v>338</v>
      </c>
      <c r="D44" s="953">
        <v>100.032</v>
      </c>
      <c r="E44" s="953">
        <v>200</v>
      </c>
      <c r="F44" s="953">
        <v>200</v>
      </c>
      <c r="G44" s="953">
        <v>200</v>
      </c>
      <c r="H44" s="953">
        <v>200</v>
      </c>
      <c r="I44" s="953">
        <v>200</v>
      </c>
      <c r="J44" s="953">
        <v>250</v>
      </c>
      <c r="K44" s="953">
        <v>1300</v>
      </c>
      <c r="L44" s="953">
        <v>1110</v>
      </c>
      <c r="M44" s="953">
        <v>1515</v>
      </c>
      <c r="N44" s="953">
        <v>2125</v>
      </c>
      <c r="O44" s="953">
        <v>2135</v>
      </c>
      <c r="P44" s="953">
        <v>2170</v>
      </c>
      <c r="Q44" s="954">
        <v>2906</v>
      </c>
    </row>
    <row r="45" spans="1:19" ht="10.5" customHeight="1" x14ac:dyDescent="0.2">
      <c r="A45" s="43" t="s">
        <v>86</v>
      </c>
      <c r="B45" s="955">
        <v>0</v>
      </c>
      <c r="C45" s="955">
        <v>0</v>
      </c>
      <c r="D45" s="955">
        <v>0</v>
      </c>
      <c r="E45" s="955">
        <v>0</v>
      </c>
      <c r="F45" s="955">
        <v>0</v>
      </c>
      <c r="G45" s="955">
        <v>0</v>
      </c>
      <c r="H45" s="955">
        <v>0</v>
      </c>
      <c r="I45" s="955">
        <v>0</v>
      </c>
      <c r="J45" s="955">
        <v>0</v>
      </c>
      <c r="K45" s="955">
        <v>0</v>
      </c>
      <c r="L45" s="955">
        <v>0</v>
      </c>
      <c r="M45" s="955">
        <v>0</v>
      </c>
      <c r="N45" s="955">
        <v>0</v>
      </c>
      <c r="O45" s="955">
        <v>0</v>
      </c>
      <c r="P45" s="955">
        <v>1</v>
      </c>
      <c r="Q45" s="956"/>
    </row>
    <row r="46" spans="1:19" ht="10.5" customHeight="1" x14ac:dyDescent="0.2">
      <c r="A46" s="957" t="s">
        <v>473</v>
      </c>
      <c r="B46" s="955">
        <v>0</v>
      </c>
      <c r="C46" s="955">
        <v>0</v>
      </c>
      <c r="D46" s="955">
        <v>0</v>
      </c>
      <c r="E46" s="955">
        <v>0</v>
      </c>
      <c r="F46" s="955">
        <v>0</v>
      </c>
      <c r="G46" s="955">
        <v>0</v>
      </c>
      <c r="H46" s="955">
        <v>0</v>
      </c>
      <c r="I46" s="953">
        <v>10</v>
      </c>
      <c r="J46" s="953">
        <v>10</v>
      </c>
      <c r="K46" s="953">
        <v>15</v>
      </c>
      <c r="L46" s="953">
        <v>12</v>
      </c>
      <c r="M46" s="953">
        <v>10</v>
      </c>
      <c r="N46" s="953">
        <v>10</v>
      </c>
      <c r="O46" s="953">
        <v>10</v>
      </c>
      <c r="P46" s="953">
        <v>5</v>
      </c>
      <c r="Q46" s="954">
        <v>5</v>
      </c>
    </row>
    <row r="47" spans="1:19" s="960" customFormat="1" ht="10.5" customHeight="1" x14ac:dyDescent="0.2">
      <c r="A47" s="42" t="s">
        <v>252</v>
      </c>
      <c r="B47" s="955">
        <v>0</v>
      </c>
      <c r="C47" s="955">
        <v>0</v>
      </c>
      <c r="D47" s="955">
        <v>0</v>
      </c>
      <c r="E47" s="955">
        <v>0</v>
      </c>
      <c r="F47" s="955">
        <v>0</v>
      </c>
      <c r="G47" s="953">
        <v>30</v>
      </c>
      <c r="H47" s="953">
        <v>25</v>
      </c>
      <c r="I47" s="953">
        <v>40</v>
      </c>
      <c r="J47" s="953">
        <v>60</v>
      </c>
      <c r="K47" s="953">
        <v>5</v>
      </c>
      <c r="L47" s="953">
        <v>10</v>
      </c>
      <c r="M47" s="953">
        <v>10</v>
      </c>
      <c r="N47" s="953">
        <v>10</v>
      </c>
      <c r="O47" s="953">
        <v>10</v>
      </c>
      <c r="P47" s="953">
        <v>5</v>
      </c>
      <c r="Q47" s="954">
        <v>5</v>
      </c>
      <c r="S47" s="977"/>
    </row>
    <row r="48" spans="1:19" s="960" customFormat="1" ht="10.5" customHeight="1" x14ac:dyDescent="0.2">
      <c r="A48" s="42" t="s">
        <v>253</v>
      </c>
      <c r="B48" s="953">
        <v>1069</v>
      </c>
      <c r="C48" s="953">
        <v>801</v>
      </c>
      <c r="D48" s="953">
        <v>1146.559</v>
      </c>
      <c r="E48" s="953">
        <v>1474</v>
      </c>
      <c r="F48" s="953">
        <v>1507.193</v>
      </c>
      <c r="G48" s="953">
        <v>3778.33</v>
      </c>
      <c r="H48" s="953">
        <v>2298.0322404815452</v>
      </c>
      <c r="I48" s="953">
        <v>1851</v>
      </c>
      <c r="J48" s="953">
        <v>2150</v>
      </c>
      <c r="K48" s="953">
        <v>2242</v>
      </c>
      <c r="L48" s="953">
        <v>2200</v>
      </c>
      <c r="M48" s="953">
        <v>2074</v>
      </c>
      <c r="N48" s="953">
        <v>1760</v>
      </c>
      <c r="O48" s="953">
        <v>1404</v>
      </c>
      <c r="P48" s="953">
        <v>912</v>
      </c>
      <c r="Q48" s="954">
        <v>500</v>
      </c>
    </row>
    <row r="49" spans="1:22" ht="14.25" customHeight="1" x14ac:dyDescent="0.2">
      <c r="A49" s="42" t="s">
        <v>254</v>
      </c>
      <c r="B49" s="953">
        <v>75</v>
      </c>
      <c r="C49" s="953">
        <v>82</v>
      </c>
      <c r="D49" s="953">
        <v>56.68</v>
      </c>
      <c r="E49" s="953">
        <v>23</v>
      </c>
      <c r="F49" s="953">
        <v>0.77900000000000003</v>
      </c>
      <c r="G49" s="953">
        <v>2.1</v>
      </c>
      <c r="H49" s="953">
        <v>5</v>
      </c>
      <c r="I49" s="953">
        <v>15</v>
      </c>
      <c r="J49" s="953">
        <v>7</v>
      </c>
      <c r="K49" s="953">
        <v>215</v>
      </c>
      <c r="L49" s="953">
        <v>285</v>
      </c>
      <c r="M49" s="953">
        <v>270</v>
      </c>
      <c r="N49" s="953">
        <v>195</v>
      </c>
      <c r="O49" s="953">
        <v>230</v>
      </c>
      <c r="P49" s="953">
        <v>65</v>
      </c>
      <c r="Q49" s="954">
        <v>120</v>
      </c>
    </row>
    <row r="50" spans="1:22" ht="10.5" customHeight="1" x14ac:dyDescent="0.2">
      <c r="A50" s="42" t="s">
        <v>255</v>
      </c>
      <c r="B50" s="953">
        <v>25</v>
      </c>
      <c r="C50" s="953">
        <v>25</v>
      </c>
      <c r="D50" s="953">
        <v>9.5570000000000004</v>
      </c>
      <c r="E50" s="953">
        <v>13</v>
      </c>
      <c r="F50" s="953">
        <v>6.8490000000000002</v>
      </c>
      <c r="G50" s="953">
        <v>36.700000000000003</v>
      </c>
      <c r="H50" s="953">
        <v>5</v>
      </c>
      <c r="I50" s="953">
        <v>5</v>
      </c>
      <c r="J50" s="953">
        <v>5</v>
      </c>
      <c r="K50" s="955">
        <v>0</v>
      </c>
      <c r="L50" s="955">
        <v>0</v>
      </c>
      <c r="M50" s="955">
        <v>0</v>
      </c>
      <c r="N50" s="953">
        <v>100</v>
      </c>
      <c r="O50" s="953">
        <v>100</v>
      </c>
      <c r="P50" s="953">
        <v>100</v>
      </c>
      <c r="Q50" s="954">
        <v>350</v>
      </c>
    </row>
    <row r="51" spans="1:22" ht="10.5" customHeight="1" x14ac:dyDescent="0.2">
      <c r="A51" s="957" t="s">
        <v>474</v>
      </c>
      <c r="B51" s="953">
        <v>300</v>
      </c>
      <c r="C51" s="953">
        <v>350</v>
      </c>
      <c r="D51" s="953">
        <v>400</v>
      </c>
      <c r="E51" s="953">
        <v>500</v>
      </c>
      <c r="F51" s="953">
        <v>500</v>
      </c>
      <c r="G51" s="953">
        <v>755</v>
      </c>
      <c r="H51" s="953">
        <v>850</v>
      </c>
      <c r="I51" s="953">
        <v>800</v>
      </c>
      <c r="J51" s="953">
        <v>516</v>
      </c>
      <c r="K51" s="953">
        <v>205</v>
      </c>
      <c r="L51" s="953">
        <v>170</v>
      </c>
      <c r="M51" s="953">
        <v>70</v>
      </c>
      <c r="N51" s="953">
        <v>935</v>
      </c>
      <c r="O51" s="953">
        <v>2781</v>
      </c>
      <c r="P51" s="953">
        <v>198</v>
      </c>
      <c r="Q51" s="954">
        <v>203</v>
      </c>
    </row>
    <row r="52" spans="1:22" ht="12.75" customHeight="1" x14ac:dyDescent="0.2">
      <c r="A52" s="962" t="s">
        <v>150</v>
      </c>
      <c r="B52" s="963">
        <v>1103</v>
      </c>
      <c r="C52" s="963">
        <v>552</v>
      </c>
      <c r="D52" s="963">
        <v>712.505</v>
      </c>
      <c r="E52" s="963">
        <v>859</v>
      </c>
      <c r="F52" s="963">
        <v>1028.6210000000001</v>
      </c>
      <c r="G52" s="963">
        <v>813.5</v>
      </c>
      <c r="H52" s="963">
        <v>499.85579999999999</v>
      </c>
      <c r="I52" s="963">
        <v>339</v>
      </c>
      <c r="J52" s="963">
        <v>275</v>
      </c>
      <c r="K52" s="963">
        <v>355</v>
      </c>
      <c r="L52" s="963">
        <v>420</v>
      </c>
      <c r="M52" s="963">
        <v>322</v>
      </c>
      <c r="N52" s="963">
        <v>515</v>
      </c>
      <c r="O52" s="953">
        <v>105</v>
      </c>
      <c r="P52" s="953">
        <v>30</v>
      </c>
      <c r="Q52" s="954">
        <v>15</v>
      </c>
    </row>
    <row r="53" spans="1:22" s="967" customFormat="1" ht="13.5" customHeight="1" x14ac:dyDescent="0.2">
      <c r="A53" s="117" t="s">
        <v>475</v>
      </c>
      <c r="B53" s="964">
        <f t="shared" ref="B53:I53" si="1">SUM(B32:B52)-B39-B45</f>
        <v>7067</v>
      </c>
      <c r="C53" s="964">
        <f t="shared" si="1"/>
        <v>6530</v>
      </c>
      <c r="D53" s="964">
        <f t="shared" si="1"/>
        <v>7835.4730000000009</v>
      </c>
      <c r="E53" s="964">
        <f t="shared" si="1"/>
        <v>10262</v>
      </c>
      <c r="F53" s="964">
        <f t="shared" si="1"/>
        <v>11867</v>
      </c>
      <c r="G53" s="964">
        <f t="shared" si="1"/>
        <v>13168.900000000001</v>
      </c>
      <c r="H53" s="964">
        <f t="shared" si="1"/>
        <v>13525.015982342011</v>
      </c>
      <c r="I53" s="964">
        <f t="shared" si="1"/>
        <v>10900</v>
      </c>
      <c r="J53" s="964">
        <v>12607</v>
      </c>
      <c r="K53" s="964">
        <v>13067</v>
      </c>
      <c r="L53" s="978">
        <v>11677</v>
      </c>
      <c r="M53" s="978">
        <v>12461</v>
      </c>
      <c r="N53" s="964">
        <f>+N32+N34+N35+N36+N37+N38+N40+N41+N42+N43+N44+N46+N47+N48+N49+N51+N52+N50</f>
        <v>18686</v>
      </c>
      <c r="O53" s="964">
        <v>18990</v>
      </c>
      <c r="P53" s="964">
        <v>15212</v>
      </c>
      <c r="Q53" s="965">
        <v>17179</v>
      </c>
      <c r="R53" s="966"/>
      <c r="S53" s="966"/>
      <c r="T53" s="966"/>
      <c r="U53" s="966"/>
      <c r="V53" s="966"/>
    </row>
    <row r="54" spans="1:22" x14ac:dyDescent="0.2">
      <c r="A54" s="32" t="s">
        <v>30</v>
      </c>
      <c r="B54" s="979"/>
      <c r="F54" s="946"/>
      <c r="G54" s="973"/>
      <c r="I54" s="973"/>
      <c r="J54" s="973"/>
      <c r="K54" s="973"/>
      <c r="L54" s="973"/>
      <c r="M54" s="973"/>
      <c r="N54" s="973"/>
      <c r="O54" s="973"/>
      <c r="P54" s="973"/>
      <c r="Q54" s="973"/>
    </row>
    <row r="55" spans="1:22" x14ac:dyDescent="0.2">
      <c r="A55" s="45"/>
      <c r="B55" s="979"/>
      <c r="F55" s="946"/>
      <c r="G55" s="973"/>
      <c r="I55" s="946"/>
      <c r="J55" s="946"/>
      <c r="K55" s="946"/>
      <c r="L55" s="946"/>
      <c r="M55" s="946"/>
      <c r="N55" s="946"/>
      <c r="O55" s="946"/>
      <c r="P55" s="946"/>
    </row>
    <row r="56" spans="1:22" x14ac:dyDescent="0.2">
      <c r="A56" s="122"/>
      <c r="B56" s="969"/>
      <c r="C56" s="122"/>
      <c r="D56" s="122"/>
      <c r="F56" s="946"/>
      <c r="G56" s="973"/>
      <c r="I56" s="946"/>
      <c r="J56" s="946"/>
      <c r="K56" s="946"/>
      <c r="L56" s="946"/>
      <c r="M56" s="946"/>
      <c r="N56" s="946"/>
      <c r="O56" s="946"/>
      <c r="P56" s="946"/>
    </row>
    <row r="57" spans="1:22" x14ac:dyDescent="0.2">
      <c r="A57" s="975" t="s">
        <v>480</v>
      </c>
      <c r="H57" s="980"/>
      <c r="I57" s="980"/>
      <c r="J57" s="948"/>
      <c r="K57" s="981"/>
      <c r="O57" s="982"/>
      <c r="Q57" s="981" t="s">
        <v>98</v>
      </c>
    </row>
    <row r="58" spans="1:22" ht="14.25" x14ac:dyDescent="0.2">
      <c r="A58" s="950" t="s">
        <v>460</v>
      </c>
      <c r="B58" s="98">
        <v>2006</v>
      </c>
      <c r="C58" s="98">
        <v>2007</v>
      </c>
      <c r="D58" s="98">
        <v>2008</v>
      </c>
      <c r="E58" s="98">
        <v>2009</v>
      </c>
      <c r="F58" s="98">
        <v>2010</v>
      </c>
      <c r="G58" s="98">
        <v>2011</v>
      </c>
      <c r="H58" s="98">
        <v>2012</v>
      </c>
      <c r="I58" s="98">
        <v>2013</v>
      </c>
      <c r="J58" s="98">
        <v>2014</v>
      </c>
      <c r="K58" s="98">
        <v>2015</v>
      </c>
      <c r="L58" s="98">
        <v>2016</v>
      </c>
      <c r="M58" s="98">
        <v>2017</v>
      </c>
      <c r="N58" s="98">
        <v>2018</v>
      </c>
      <c r="O58" s="98">
        <v>2019</v>
      </c>
      <c r="P58" s="98" t="s">
        <v>437</v>
      </c>
      <c r="Q58" s="99" t="s">
        <v>438</v>
      </c>
    </row>
    <row r="59" spans="1:22" x14ac:dyDescent="0.2">
      <c r="A59" s="42" t="s">
        <v>464</v>
      </c>
      <c r="B59" s="952">
        <v>32.442999999999998</v>
      </c>
      <c r="C59" s="952">
        <v>62.264000000000003</v>
      </c>
      <c r="D59" s="952">
        <v>105</v>
      </c>
      <c r="E59" s="952">
        <v>92.8</v>
      </c>
      <c r="F59" s="952">
        <v>79.349999999999994</v>
      </c>
      <c r="G59" s="952">
        <v>60.6</v>
      </c>
      <c r="H59" s="952">
        <v>62.3</v>
      </c>
      <c r="I59" s="952">
        <v>70.5</v>
      </c>
      <c r="J59" s="952">
        <v>77.959999999999994</v>
      </c>
      <c r="K59" s="952">
        <v>64.959999999999994</v>
      </c>
      <c r="L59" s="952">
        <v>67.400000000000006</v>
      </c>
      <c r="M59" s="952">
        <v>33</v>
      </c>
      <c r="N59" s="952">
        <v>37.700000000000003</v>
      </c>
      <c r="O59" s="953">
        <v>32</v>
      </c>
      <c r="P59" s="953">
        <v>22</v>
      </c>
      <c r="Q59" s="954">
        <v>26</v>
      </c>
    </row>
    <row r="60" spans="1:22" x14ac:dyDescent="0.2">
      <c r="A60" s="42" t="s">
        <v>465</v>
      </c>
      <c r="B60" s="955">
        <v>0</v>
      </c>
      <c r="C60" s="953">
        <v>1.637</v>
      </c>
      <c r="D60" s="955">
        <v>0</v>
      </c>
      <c r="E60" s="955">
        <v>0</v>
      </c>
      <c r="F60" s="955">
        <v>0</v>
      </c>
      <c r="G60" s="953">
        <v>0.8</v>
      </c>
      <c r="H60" s="955">
        <v>0</v>
      </c>
      <c r="I60" s="955">
        <v>0</v>
      </c>
      <c r="J60" s="955">
        <v>0</v>
      </c>
      <c r="K60" s="955">
        <v>0</v>
      </c>
      <c r="L60" s="955">
        <v>0</v>
      </c>
      <c r="M60" s="955">
        <v>0</v>
      </c>
      <c r="N60" s="955">
        <v>0</v>
      </c>
      <c r="O60" s="955">
        <v>0</v>
      </c>
      <c r="P60" s="955">
        <v>1</v>
      </c>
      <c r="Q60" s="956">
        <v>1</v>
      </c>
    </row>
    <row r="61" spans="1:22" x14ac:dyDescent="0.2">
      <c r="A61" s="42" t="s">
        <v>249</v>
      </c>
      <c r="B61" s="953">
        <v>367.07400000000001</v>
      </c>
      <c r="C61" s="953">
        <v>384.20400000000001</v>
      </c>
      <c r="D61" s="953">
        <v>400</v>
      </c>
      <c r="E61" s="953">
        <v>250</v>
      </c>
      <c r="F61" s="953">
        <v>280</v>
      </c>
      <c r="G61" s="953">
        <v>266.10000000000002</v>
      </c>
      <c r="H61" s="953">
        <v>278.10599999999999</v>
      </c>
      <c r="I61" s="953">
        <v>318.89999999999998</v>
      </c>
      <c r="J61" s="953">
        <v>361.9</v>
      </c>
      <c r="K61" s="953">
        <v>371.95499999999998</v>
      </c>
      <c r="L61" s="953">
        <v>396</v>
      </c>
      <c r="M61" s="953">
        <v>432</v>
      </c>
      <c r="N61" s="953">
        <v>415</v>
      </c>
      <c r="O61" s="953">
        <v>415</v>
      </c>
      <c r="P61" s="953">
        <v>240</v>
      </c>
      <c r="Q61" s="954">
        <v>255</v>
      </c>
    </row>
    <row r="62" spans="1:22" x14ac:dyDescent="0.2">
      <c r="A62" s="42" t="s">
        <v>250</v>
      </c>
      <c r="B62" s="953">
        <v>24.863</v>
      </c>
      <c r="C62" s="953">
        <v>24.606999999999999</v>
      </c>
      <c r="D62" s="953">
        <v>13</v>
      </c>
      <c r="E62" s="953">
        <v>13</v>
      </c>
      <c r="F62" s="953">
        <v>34.677999999999997</v>
      </c>
      <c r="G62" s="953">
        <v>21</v>
      </c>
      <c r="H62" s="953">
        <v>18</v>
      </c>
      <c r="I62" s="953">
        <v>23</v>
      </c>
      <c r="J62" s="953">
        <v>22.594999999999999</v>
      </c>
      <c r="K62" s="953">
        <v>27.594999999999999</v>
      </c>
      <c r="L62" s="953">
        <v>43.5</v>
      </c>
      <c r="M62" s="953">
        <v>60</v>
      </c>
      <c r="N62" s="953">
        <v>36.6</v>
      </c>
      <c r="O62" s="953">
        <v>43</v>
      </c>
      <c r="P62" s="953">
        <v>33</v>
      </c>
      <c r="Q62" s="954">
        <v>25</v>
      </c>
    </row>
    <row r="63" spans="1:22" ht="24" x14ac:dyDescent="0.2">
      <c r="A63" s="957" t="s">
        <v>466</v>
      </c>
      <c r="B63" s="955">
        <v>0</v>
      </c>
      <c r="C63" s="955">
        <v>0</v>
      </c>
      <c r="D63" s="953">
        <v>7</v>
      </c>
      <c r="E63" s="953">
        <v>2</v>
      </c>
      <c r="F63" s="953">
        <v>10</v>
      </c>
      <c r="G63" s="953">
        <v>12.3</v>
      </c>
      <c r="H63" s="953">
        <v>8.8000000000000007</v>
      </c>
      <c r="I63" s="953">
        <v>8.1</v>
      </c>
      <c r="J63" s="953">
        <v>10</v>
      </c>
      <c r="K63" s="953">
        <v>9.52</v>
      </c>
      <c r="L63" s="953">
        <v>14</v>
      </c>
      <c r="M63" s="953">
        <v>25</v>
      </c>
      <c r="N63" s="953">
        <v>23.2</v>
      </c>
      <c r="O63" s="953">
        <v>10</v>
      </c>
      <c r="P63" s="953">
        <v>10</v>
      </c>
      <c r="Q63" s="954">
        <v>2.5</v>
      </c>
    </row>
    <row r="64" spans="1:22" ht="14.25" customHeight="1" x14ac:dyDescent="0.2">
      <c r="A64" s="42" t="s">
        <v>251</v>
      </c>
      <c r="B64" s="953">
        <v>118.17400000000001</v>
      </c>
      <c r="C64" s="953">
        <v>180.48099999999999</v>
      </c>
      <c r="D64" s="953">
        <v>201</v>
      </c>
      <c r="E64" s="953">
        <v>175</v>
      </c>
      <c r="F64" s="953">
        <v>288.39999999999998</v>
      </c>
      <c r="G64" s="953">
        <v>261.8</v>
      </c>
      <c r="H64" s="953">
        <v>273.51130239828632</v>
      </c>
      <c r="I64" s="953">
        <v>193.2</v>
      </c>
      <c r="J64" s="953">
        <v>201.04</v>
      </c>
      <c r="K64" s="953">
        <v>251.04</v>
      </c>
      <c r="L64" s="953">
        <v>341</v>
      </c>
      <c r="M64" s="953">
        <v>401</v>
      </c>
      <c r="N64" s="953">
        <v>451</v>
      </c>
      <c r="O64" s="953">
        <v>481</v>
      </c>
      <c r="P64" s="953">
        <v>201</v>
      </c>
      <c r="Q64" s="954">
        <v>231</v>
      </c>
    </row>
    <row r="65" spans="1:22" s="976" customFormat="1" ht="13.5" customHeight="1" x14ac:dyDescent="0.2">
      <c r="A65" s="957" t="s">
        <v>467</v>
      </c>
      <c r="B65" s="953">
        <v>709.97799999999995</v>
      </c>
      <c r="C65" s="953">
        <v>808.27200000000005</v>
      </c>
      <c r="D65" s="953">
        <v>901</v>
      </c>
      <c r="E65" s="953">
        <v>751.14</v>
      </c>
      <c r="F65" s="953">
        <v>966.71400000000006</v>
      </c>
      <c r="G65" s="953">
        <v>1143.7</v>
      </c>
      <c r="H65" s="953">
        <v>1361.6</v>
      </c>
      <c r="I65" s="953">
        <v>1030</v>
      </c>
      <c r="J65" s="953">
        <v>750</v>
      </c>
      <c r="K65" s="953">
        <v>982.84</v>
      </c>
      <c r="L65" s="953">
        <v>1061</v>
      </c>
      <c r="M65" s="953">
        <v>1435</v>
      </c>
      <c r="N65" s="953">
        <v>1485</v>
      </c>
      <c r="O65" s="953">
        <v>1483</v>
      </c>
      <c r="P65" s="953">
        <v>905</v>
      </c>
      <c r="Q65" s="954">
        <v>880</v>
      </c>
    </row>
    <row r="66" spans="1:22" ht="11.1" customHeight="1" x14ac:dyDescent="0.2">
      <c r="A66" s="866" t="s">
        <v>77</v>
      </c>
      <c r="B66" s="958">
        <v>707.65899999999999</v>
      </c>
      <c r="C66" s="958">
        <v>801.83299999999997</v>
      </c>
      <c r="D66" s="958">
        <v>876</v>
      </c>
      <c r="E66" s="958">
        <v>726.14</v>
      </c>
      <c r="F66" s="958">
        <v>947.56700000000001</v>
      </c>
      <c r="G66" s="958">
        <v>1113.5</v>
      </c>
      <c r="H66" s="958">
        <v>1330.1</v>
      </c>
      <c r="I66" s="958">
        <v>1000</v>
      </c>
      <c r="J66" s="958">
        <v>700</v>
      </c>
      <c r="K66" s="958">
        <v>773.84</v>
      </c>
      <c r="L66" s="958">
        <v>851</v>
      </c>
      <c r="M66" s="958">
        <v>1200</v>
      </c>
      <c r="N66" s="958">
        <v>1260</v>
      </c>
      <c r="O66" s="958">
        <v>1258</v>
      </c>
      <c r="P66" s="958">
        <v>680</v>
      </c>
      <c r="Q66" s="959">
        <v>730</v>
      </c>
    </row>
    <row r="67" spans="1:22" ht="11.1" customHeight="1" x14ac:dyDescent="0.2">
      <c r="A67" s="42" t="s">
        <v>468</v>
      </c>
      <c r="B67" s="953">
        <v>279.96199999999999</v>
      </c>
      <c r="C67" s="953">
        <v>408.34399999999999</v>
      </c>
      <c r="D67" s="953">
        <v>339</v>
      </c>
      <c r="E67" s="953">
        <v>235</v>
      </c>
      <c r="F67" s="953">
        <v>439.47899999999998</v>
      </c>
      <c r="G67" s="953">
        <v>115.1</v>
      </c>
      <c r="H67" s="953">
        <v>100.1</v>
      </c>
      <c r="I67" s="953">
        <v>163.6</v>
      </c>
      <c r="J67" s="953">
        <v>139.34</v>
      </c>
      <c r="K67" s="953">
        <v>156.51599999999999</v>
      </c>
      <c r="L67" s="953">
        <v>201.5</v>
      </c>
      <c r="M67" s="953">
        <v>195</v>
      </c>
      <c r="N67" s="953">
        <v>239.5</v>
      </c>
      <c r="O67" s="953">
        <v>237</v>
      </c>
      <c r="P67" s="953">
        <v>224</v>
      </c>
      <c r="Q67" s="954">
        <v>206</v>
      </c>
    </row>
    <row r="68" spans="1:22" ht="11.1" customHeight="1" x14ac:dyDescent="0.2">
      <c r="A68" s="957" t="s">
        <v>469</v>
      </c>
      <c r="B68" s="953">
        <v>80.817999999999998</v>
      </c>
      <c r="C68" s="953">
        <v>148.37799999999999</v>
      </c>
      <c r="D68" s="953">
        <v>125</v>
      </c>
      <c r="E68" s="953">
        <v>80</v>
      </c>
      <c r="F68" s="953">
        <v>140.69999999999999</v>
      </c>
      <c r="G68" s="953">
        <v>136.30000000000001</v>
      </c>
      <c r="H68" s="953">
        <v>142.51910034190468</v>
      </c>
      <c r="I68" s="953">
        <v>150</v>
      </c>
      <c r="J68" s="953">
        <v>175.95</v>
      </c>
      <c r="K68" s="953">
        <v>225</v>
      </c>
      <c r="L68" s="953">
        <v>250</v>
      </c>
      <c r="M68" s="953">
        <v>300</v>
      </c>
      <c r="N68" s="953">
        <v>560</v>
      </c>
      <c r="O68" s="953">
        <v>570</v>
      </c>
      <c r="P68" s="953">
        <v>200</v>
      </c>
      <c r="Q68" s="954">
        <v>50</v>
      </c>
    </row>
    <row r="69" spans="1:22" s="960" customFormat="1" ht="11.1" customHeight="1" x14ac:dyDescent="0.2">
      <c r="A69" s="957" t="s">
        <v>470</v>
      </c>
      <c r="B69" s="955">
        <v>0</v>
      </c>
      <c r="C69" s="955">
        <v>0</v>
      </c>
      <c r="D69" s="953">
        <v>1</v>
      </c>
      <c r="E69" s="953">
        <v>0</v>
      </c>
      <c r="F69" s="953">
        <v>0</v>
      </c>
      <c r="G69" s="953">
        <v>170</v>
      </c>
      <c r="H69" s="953">
        <v>190</v>
      </c>
      <c r="I69" s="953">
        <v>210</v>
      </c>
      <c r="J69" s="953">
        <v>245</v>
      </c>
      <c r="K69" s="953">
        <v>211.7</v>
      </c>
      <c r="L69" s="953">
        <v>270</v>
      </c>
      <c r="M69" s="953">
        <v>285</v>
      </c>
      <c r="N69" s="953">
        <v>256</v>
      </c>
      <c r="O69" s="953">
        <v>252</v>
      </c>
      <c r="P69" s="953">
        <v>252</v>
      </c>
      <c r="Q69" s="954">
        <v>260</v>
      </c>
    </row>
    <row r="70" spans="1:22" ht="11.1" customHeight="1" x14ac:dyDescent="0.2">
      <c r="A70" s="42" t="s">
        <v>471</v>
      </c>
      <c r="B70" s="953">
        <v>187.93899999999999</v>
      </c>
      <c r="C70" s="953">
        <v>279.14499999999998</v>
      </c>
      <c r="D70" s="953">
        <v>302</v>
      </c>
      <c r="E70" s="953">
        <v>226</v>
      </c>
      <c r="F70" s="953">
        <v>278.89999999999998</v>
      </c>
      <c r="G70" s="953">
        <v>294.5</v>
      </c>
      <c r="H70" s="953">
        <v>301.60000000000002</v>
      </c>
      <c r="I70" s="953">
        <v>347</v>
      </c>
      <c r="J70" s="953">
        <v>400.9</v>
      </c>
      <c r="K70" s="953">
        <v>501.3</v>
      </c>
      <c r="L70" s="953">
        <v>627</v>
      </c>
      <c r="M70" s="953">
        <v>573</v>
      </c>
      <c r="N70" s="953">
        <v>514</v>
      </c>
      <c r="O70" s="953">
        <v>519</v>
      </c>
      <c r="P70" s="953">
        <v>499</v>
      </c>
      <c r="Q70" s="954">
        <v>510</v>
      </c>
    </row>
    <row r="71" spans="1:22" ht="11.1" customHeight="1" x14ac:dyDescent="0.2">
      <c r="A71" s="42" t="s">
        <v>472</v>
      </c>
      <c r="B71" s="953">
        <v>533.46100000000001</v>
      </c>
      <c r="C71" s="953">
        <v>856.74800000000005</v>
      </c>
      <c r="D71" s="953">
        <v>906</v>
      </c>
      <c r="E71" s="953">
        <v>550</v>
      </c>
      <c r="F71" s="953">
        <v>676.1</v>
      </c>
      <c r="G71" s="953">
        <v>831.7</v>
      </c>
      <c r="H71" s="953">
        <v>869.41616666636628</v>
      </c>
      <c r="I71" s="953">
        <v>850</v>
      </c>
      <c r="J71" s="953">
        <v>875</v>
      </c>
      <c r="K71" s="953">
        <v>600</v>
      </c>
      <c r="L71" s="953">
        <v>600</v>
      </c>
      <c r="M71" s="953">
        <v>650</v>
      </c>
      <c r="N71" s="953">
        <v>640</v>
      </c>
      <c r="O71" s="953">
        <v>645</v>
      </c>
      <c r="P71" s="953">
        <v>540</v>
      </c>
      <c r="Q71" s="954">
        <v>450</v>
      </c>
    </row>
    <row r="72" spans="1:22" ht="11.1" customHeight="1" x14ac:dyDescent="0.2">
      <c r="A72" s="43" t="s">
        <v>86</v>
      </c>
      <c r="B72" s="955">
        <v>0</v>
      </c>
      <c r="C72" s="955">
        <v>0</v>
      </c>
      <c r="D72" s="955">
        <v>0</v>
      </c>
      <c r="E72" s="955">
        <v>0</v>
      </c>
      <c r="F72" s="955">
        <v>0</v>
      </c>
      <c r="G72" s="955">
        <v>0</v>
      </c>
      <c r="H72" s="955">
        <v>0</v>
      </c>
      <c r="I72" s="955">
        <v>0</v>
      </c>
      <c r="J72" s="955">
        <v>0</v>
      </c>
      <c r="K72" s="955">
        <v>0</v>
      </c>
      <c r="L72" s="955">
        <v>0</v>
      </c>
      <c r="M72" s="955">
        <v>0</v>
      </c>
      <c r="N72" s="955">
        <v>0</v>
      </c>
      <c r="O72" s="955">
        <v>0</v>
      </c>
      <c r="P72" s="955">
        <v>1</v>
      </c>
      <c r="Q72" s="956"/>
    </row>
    <row r="73" spans="1:22" ht="11.1" customHeight="1" x14ac:dyDescent="0.2">
      <c r="A73" s="957" t="s">
        <v>473</v>
      </c>
      <c r="B73" s="955">
        <v>0</v>
      </c>
      <c r="C73" s="955">
        <v>0</v>
      </c>
      <c r="D73" s="955">
        <v>0</v>
      </c>
      <c r="E73" s="955">
        <v>0</v>
      </c>
      <c r="F73" s="955">
        <v>0</v>
      </c>
      <c r="G73" s="953">
        <v>30</v>
      </c>
      <c r="H73" s="953">
        <v>32</v>
      </c>
      <c r="I73" s="953">
        <v>35</v>
      </c>
      <c r="J73" s="953">
        <v>41</v>
      </c>
      <c r="K73" s="953">
        <v>50</v>
      </c>
      <c r="L73" s="953">
        <v>60</v>
      </c>
      <c r="M73" s="953">
        <v>50</v>
      </c>
      <c r="N73" s="953">
        <v>80</v>
      </c>
      <c r="O73" s="953">
        <v>80</v>
      </c>
      <c r="P73" s="953">
        <v>80</v>
      </c>
      <c r="Q73" s="954">
        <v>50</v>
      </c>
    </row>
    <row r="74" spans="1:22" s="960" customFormat="1" ht="11.1" customHeight="1" x14ac:dyDescent="0.2">
      <c r="A74" s="42" t="s">
        <v>252</v>
      </c>
      <c r="B74" s="955">
        <v>0</v>
      </c>
      <c r="C74" s="955">
        <v>0</v>
      </c>
      <c r="D74" s="955">
        <v>0</v>
      </c>
      <c r="E74" s="955">
        <v>0</v>
      </c>
      <c r="F74" s="955">
        <v>0</v>
      </c>
      <c r="G74" s="953">
        <v>28</v>
      </c>
      <c r="H74" s="953">
        <v>30</v>
      </c>
      <c r="I74" s="953">
        <v>50</v>
      </c>
      <c r="J74" s="953">
        <v>58.65</v>
      </c>
      <c r="K74" s="953">
        <v>55.65</v>
      </c>
      <c r="L74" s="953">
        <v>60</v>
      </c>
      <c r="M74" s="953">
        <v>60</v>
      </c>
      <c r="N74" s="953">
        <v>80</v>
      </c>
      <c r="O74" s="953">
        <v>79</v>
      </c>
      <c r="P74" s="953">
        <v>80</v>
      </c>
      <c r="Q74" s="954">
        <v>80</v>
      </c>
    </row>
    <row r="75" spans="1:22" s="960" customFormat="1" ht="11.1" customHeight="1" x14ac:dyDescent="0.2">
      <c r="A75" s="42" t="s">
        <v>253</v>
      </c>
      <c r="B75" s="953">
        <v>56.612000000000002</v>
      </c>
      <c r="C75" s="953">
        <v>108.54900000000001</v>
      </c>
      <c r="D75" s="953">
        <v>183</v>
      </c>
      <c r="E75" s="953">
        <v>298.06400000000002</v>
      </c>
      <c r="F75" s="953">
        <v>164.74</v>
      </c>
      <c r="G75" s="953">
        <v>124.7</v>
      </c>
      <c r="H75" s="953">
        <v>236.7</v>
      </c>
      <c r="I75" s="953">
        <v>187</v>
      </c>
      <c r="J75" s="953">
        <v>182</v>
      </c>
      <c r="K75" s="953">
        <v>165.37</v>
      </c>
      <c r="L75" s="953">
        <v>199</v>
      </c>
      <c r="M75" s="953">
        <v>136</v>
      </c>
      <c r="N75" s="953">
        <v>343</v>
      </c>
      <c r="O75" s="953">
        <v>182</v>
      </c>
      <c r="P75" s="953">
        <v>112</v>
      </c>
      <c r="Q75" s="954">
        <v>74</v>
      </c>
    </row>
    <row r="76" spans="1:22" ht="11.25" customHeight="1" x14ac:dyDescent="0.2">
      <c r="A76" s="42" t="s">
        <v>254</v>
      </c>
      <c r="B76" s="953">
        <v>8.7710000000000008</v>
      </c>
      <c r="C76" s="953">
        <v>16.736999999999998</v>
      </c>
      <c r="D76" s="953">
        <v>32</v>
      </c>
      <c r="E76" s="953">
        <v>25.93</v>
      </c>
      <c r="F76" s="953">
        <v>13.77</v>
      </c>
      <c r="G76" s="953">
        <v>13.1</v>
      </c>
      <c r="H76" s="953">
        <v>13.576152449359508</v>
      </c>
      <c r="I76" s="953">
        <v>27.5</v>
      </c>
      <c r="J76" s="953">
        <v>29.64</v>
      </c>
      <c r="K76" s="953">
        <v>29.64</v>
      </c>
      <c r="L76" s="953">
        <v>38</v>
      </c>
      <c r="M76" s="953">
        <v>51</v>
      </c>
      <c r="N76" s="953">
        <v>51</v>
      </c>
      <c r="O76" s="953">
        <v>55</v>
      </c>
      <c r="P76" s="953">
        <v>55</v>
      </c>
      <c r="Q76" s="954">
        <v>28</v>
      </c>
    </row>
    <row r="77" spans="1:22" ht="11.1" customHeight="1" x14ac:dyDescent="0.2">
      <c r="A77" s="42" t="s">
        <v>255</v>
      </c>
      <c r="B77" s="953">
        <v>7.8129999999999997</v>
      </c>
      <c r="C77" s="953">
        <v>14.202999999999999</v>
      </c>
      <c r="D77" s="953">
        <v>30</v>
      </c>
      <c r="E77" s="953">
        <v>50</v>
      </c>
      <c r="F77" s="953">
        <v>16</v>
      </c>
      <c r="G77" s="953">
        <v>18.8</v>
      </c>
      <c r="H77" s="953">
        <v>19.577958418031393</v>
      </c>
      <c r="I77" s="953">
        <v>27.1</v>
      </c>
      <c r="J77" s="953">
        <v>30.76</v>
      </c>
      <c r="K77" s="953">
        <v>31.2</v>
      </c>
      <c r="L77" s="953">
        <v>31.5</v>
      </c>
      <c r="M77" s="953">
        <v>51</v>
      </c>
      <c r="N77" s="953">
        <v>34</v>
      </c>
      <c r="O77" s="953">
        <v>34</v>
      </c>
      <c r="P77" s="953">
        <v>44</v>
      </c>
      <c r="Q77" s="954">
        <v>26</v>
      </c>
    </row>
    <row r="78" spans="1:22" ht="11.1" customHeight="1" x14ac:dyDescent="0.2">
      <c r="A78" s="957" t="s">
        <v>474</v>
      </c>
      <c r="B78" s="953">
        <v>35</v>
      </c>
      <c r="C78" s="953">
        <v>40</v>
      </c>
      <c r="D78" s="953">
        <v>45</v>
      </c>
      <c r="E78" s="953">
        <v>50</v>
      </c>
      <c r="F78" s="953">
        <v>45</v>
      </c>
      <c r="G78" s="953">
        <v>4.5</v>
      </c>
      <c r="H78" s="953">
        <v>5</v>
      </c>
      <c r="I78" s="953">
        <v>10</v>
      </c>
      <c r="J78" s="953">
        <v>11.73</v>
      </c>
      <c r="K78" s="953">
        <v>25</v>
      </c>
      <c r="L78" s="953">
        <v>30</v>
      </c>
      <c r="M78" s="953">
        <v>35</v>
      </c>
      <c r="N78" s="953">
        <v>50</v>
      </c>
      <c r="O78" s="953">
        <v>40</v>
      </c>
      <c r="P78" s="953">
        <v>40</v>
      </c>
      <c r="Q78" s="954">
        <v>20</v>
      </c>
    </row>
    <row r="79" spans="1:22" ht="12" customHeight="1" x14ac:dyDescent="0.2">
      <c r="A79" s="962" t="s">
        <v>150</v>
      </c>
      <c r="B79" s="963">
        <v>54.426000000000002</v>
      </c>
      <c r="C79" s="963">
        <v>72.302000000000007</v>
      </c>
      <c r="D79" s="963">
        <v>45</v>
      </c>
      <c r="E79" s="963">
        <v>65</v>
      </c>
      <c r="F79" s="963">
        <v>24.669</v>
      </c>
      <c r="G79" s="963">
        <v>15</v>
      </c>
      <c r="H79" s="963">
        <v>10.199999999999999</v>
      </c>
      <c r="I79" s="963">
        <v>13.2</v>
      </c>
      <c r="J79" s="963">
        <v>16.559999999999999</v>
      </c>
      <c r="K79" s="963">
        <v>21.06</v>
      </c>
      <c r="L79" s="963">
        <v>36.1</v>
      </c>
      <c r="M79" s="963">
        <v>50</v>
      </c>
      <c r="N79" s="963">
        <v>56</v>
      </c>
      <c r="O79" s="953">
        <v>41</v>
      </c>
      <c r="P79" s="953">
        <v>41</v>
      </c>
      <c r="Q79" s="954">
        <v>33</v>
      </c>
    </row>
    <row r="80" spans="1:22" s="967" customFormat="1" ht="15.75" customHeight="1" x14ac:dyDescent="0.2">
      <c r="A80" s="117" t="s">
        <v>475</v>
      </c>
      <c r="B80" s="964">
        <f t="shared" ref="B80:M80" si="2">B59+B60+B61+B62+B63+B64+B65+B67+B68+B69+B70+B71+B73+B74+B75+B76+B77+B78+B79</f>
        <v>2497.3340000000003</v>
      </c>
      <c r="C80" s="964">
        <f t="shared" si="2"/>
        <v>3405.8710000000005</v>
      </c>
      <c r="D80" s="964">
        <f t="shared" si="2"/>
        <v>3635</v>
      </c>
      <c r="E80" s="964">
        <f t="shared" si="2"/>
        <v>2863.9339999999997</v>
      </c>
      <c r="F80" s="964">
        <f t="shared" si="2"/>
        <v>3458.4999999999995</v>
      </c>
      <c r="G80" s="964">
        <f t="shared" si="2"/>
        <v>3547.9999999999995</v>
      </c>
      <c r="H80" s="964">
        <f t="shared" si="2"/>
        <v>3953.0066802739475</v>
      </c>
      <c r="I80" s="964">
        <f t="shared" si="2"/>
        <v>3714.1</v>
      </c>
      <c r="J80" s="964">
        <f t="shared" si="2"/>
        <v>3630.0250000000001</v>
      </c>
      <c r="K80" s="964">
        <f t="shared" si="2"/>
        <v>3780.3459999999995</v>
      </c>
      <c r="L80" s="964">
        <f t="shared" si="2"/>
        <v>4326</v>
      </c>
      <c r="M80" s="964">
        <f t="shared" si="2"/>
        <v>4822</v>
      </c>
      <c r="N80" s="964">
        <f>+N79+N78+N77+N76+N75+N74+N73+N71+N70+N69+N68+N67+N65+N64+N63+N62+N61+N59</f>
        <v>5352</v>
      </c>
      <c r="O80" s="964">
        <v>5198</v>
      </c>
      <c r="P80" s="964">
        <v>3578</v>
      </c>
      <c r="Q80" s="965">
        <v>3206.5</v>
      </c>
      <c r="R80" s="966"/>
      <c r="S80" s="966"/>
      <c r="T80" s="966"/>
      <c r="U80" s="966"/>
      <c r="V80" s="966"/>
    </row>
    <row r="81" spans="1:20" x14ac:dyDescent="0.2">
      <c r="A81" s="122"/>
      <c r="B81" s="969"/>
      <c r="C81" s="122"/>
      <c r="D81" s="122"/>
      <c r="F81" s="946"/>
      <c r="G81" s="973"/>
      <c r="I81" s="946"/>
      <c r="J81" s="946"/>
      <c r="K81" s="946"/>
      <c r="L81" s="946"/>
      <c r="M81" s="946"/>
      <c r="N81" s="946"/>
      <c r="O81" s="946"/>
      <c r="P81" s="946"/>
    </row>
    <row r="82" spans="1:20" ht="16.5" customHeight="1" x14ac:dyDescent="0.2">
      <c r="A82" s="975" t="s">
        <v>481</v>
      </c>
      <c r="B82" s="969"/>
      <c r="C82" s="122"/>
      <c r="D82" s="122"/>
      <c r="F82" s="946"/>
      <c r="G82" s="973"/>
      <c r="I82" s="946"/>
      <c r="J82" s="946"/>
      <c r="K82" s="946"/>
      <c r="L82" s="946"/>
      <c r="M82" s="946"/>
      <c r="O82" s="982"/>
      <c r="Q82" s="981" t="s">
        <v>98</v>
      </c>
    </row>
    <row r="83" spans="1:20" ht="12.75" customHeight="1" x14ac:dyDescent="0.2">
      <c r="A83" s="124" t="s">
        <v>460</v>
      </c>
      <c r="B83" s="98">
        <v>2006</v>
      </c>
      <c r="C83" s="98">
        <v>2007</v>
      </c>
      <c r="D83" s="98">
        <v>2008</v>
      </c>
      <c r="E83" s="98">
        <v>2009</v>
      </c>
      <c r="F83" s="98">
        <v>2010</v>
      </c>
      <c r="G83" s="98">
        <v>2011</v>
      </c>
      <c r="H83" s="98">
        <v>2012</v>
      </c>
      <c r="I83" s="98">
        <v>2013</v>
      </c>
      <c r="J83" s="98">
        <v>2014</v>
      </c>
      <c r="K83" s="98">
        <v>2015</v>
      </c>
      <c r="L83" s="98">
        <v>2016</v>
      </c>
      <c r="M83" s="98">
        <v>2017</v>
      </c>
      <c r="N83" s="98">
        <v>2018</v>
      </c>
      <c r="O83" s="98">
        <v>2019</v>
      </c>
      <c r="P83" s="98" t="s">
        <v>437</v>
      </c>
      <c r="Q83" s="99" t="s">
        <v>438</v>
      </c>
    </row>
    <row r="84" spans="1:20" ht="12.75" customHeight="1" x14ac:dyDescent="0.2">
      <c r="A84" s="42" t="s">
        <v>464</v>
      </c>
      <c r="B84" s="953">
        <v>177.1</v>
      </c>
      <c r="C84" s="953">
        <v>179.06</v>
      </c>
      <c r="D84" s="953">
        <v>711</v>
      </c>
      <c r="E84" s="953">
        <v>129.5</v>
      </c>
      <c r="F84" s="953">
        <v>105</v>
      </c>
      <c r="G84" s="953">
        <v>134.465</v>
      </c>
      <c r="H84" s="953">
        <v>138.06616778920437</v>
      </c>
      <c r="I84" s="953">
        <v>2719</v>
      </c>
      <c r="J84" s="953">
        <v>148.173</v>
      </c>
      <c r="K84" s="953">
        <v>185.7</v>
      </c>
      <c r="L84" s="953">
        <v>210</v>
      </c>
      <c r="M84" s="953">
        <v>193</v>
      </c>
      <c r="N84" s="952">
        <v>175</v>
      </c>
      <c r="O84" s="953">
        <v>136</v>
      </c>
      <c r="P84" s="953">
        <v>129</v>
      </c>
      <c r="Q84" s="954">
        <v>74.5</v>
      </c>
    </row>
    <row r="85" spans="1:20" ht="12.75" customHeight="1" x14ac:dyDescent="0.2">
      <c r="A85" s="42" t="s">
        <v>465</v>
      </c>
      <c r="B85" s="953">
        <v>1.3</v>
      </c>
      <c r="C85" s="953">
        <v>7.86</v>
      </c>
      <c r="D85" s="955">
        <v>0</v>
      </c>
      <c r="E85" s="955">
        <v>0</v>
      </c>
      <c r="F85" s="955">
        <v>0</v>
      </c>
      <c r="G85" s="955">
        <v>0</v>
      </c>
      <c r="H85" s="955">
        <v>0</v>
      </c>
      <c r="I85" s="955">
        <v>0</v>
      </c>
      <c r="J85" s="953">
        <v>1.5920000000000001</v>
      </c>
      <c r="K85" s="953">
        <v>1</v>
      </c>
      <c r="L85" s="953">
        <v>1.5</v>
      </c>
      <c r="M85" s="953">
        <v>2</v>
      </c>
      <c r="N85" s="953">
        <v>0.5</v>
      </c>
      <c r="O85" s="953">
        <v>0</v>
      </c>
      <c r="P85" s="953">
        <v>0</v>
      </c>
      <c r="Q85" s="954">
        <v>0</v>
      </c>
    </row>
    <row r="86" spans="1:20" ht="12.75" customHeight="1" x14ac:dyDescent="0.2">
      <c r="A86" s="42" t="s">
        <v>249</v>
      </c>
      <c r="B86" s="953">
        <v>132.4</v>
      </c>
      <c r="C86" s="953">
        <v>175.80799999999999</v>
      </c>
      <c r="D86" s="953">
        <v>142</v>
      </c>
      <c r="E86" s="953">
        <v>140</v>
      </c>
      <c r="F86" s="953">
        <v>140</v>
      </c>
      <c r="G86" s="953">
        <v>147.06700000000001</v>
      </c>
      <c r="H86" s="953">
        <v>151.53779999999998</v>
      </c>
      <c r="I86" s="953">
        <v>165.2</v>
      </c>
      <c r="J86" s="953">
        <v>114.502</v>
      </c>
      <c r="K86" s="953">
        <v>118</v>
      </c>
      <c r="L86" s="953">
        <v>145</v>
      </c>
      <c r="M86" s="953">
        <v>160</v>
      </c>
      <c r="N86" s="953">
        <v>130</v>
      </c>
      <c r="O86" s="953">
        <v>155</v>
      </c>
      <c r="P86" s="953">
        <v>130</v>
      </c>
      <c r="Q86" s="954">
        <v>130.5</v>
      </c>
    </row>
    <row r="87" spans="1:20" ht="11.25" customHeight="1" x14ac:dyDescent="0.2">
      <c r="A87" s="42" t="s">
        <v>250</v>
      </c>
      <c r="B87" s="953">
        <v>1.9</v>
      </c>
      <c r="C87" s="953">
        <v>20.954999999999998</v>
      </c>
      <c r="D87" s="953">
        <v>5</v>
      </c>
      <c r="E87" s="953">
        <v>5</v>
      </c>
      <c r="F87" s="953">
        <v>11</v>
      </c>
      <c r="G87" s="953">
        <v>7.4885825640373032</v>
      </c>
      <c r="H87" s="953">
        <v>7.7162107821095338</v>
      </c>
      <c r="I87" s="953">
        <v>12</v>
      </c>
      <c r="J87" s="953">
        <v>5.7519999999999998</v>
      </c>
      <c r="K87" s="953">
        <v>10</v>
      </c>
      <c r="L87" s="953">
        <v>30</v>
      </c>
      <c r="M87" s="953">
        <v>40</v>
      </c>
      <c r="N87" s="953">
        <v>35</v>
      </c>
      <c r="O87" s="953">
        <v>58</v>
      </c>
      <c r="P87" s="953">
        <v>58</v>
      </c>
      <c r="Q87" s="954">
        <v>48</v>
      </c>
    </row>
    <row r="88" spans="1:20" ht="11.25" customHeight="1" x14ac:dyDescent="0.2">
      <c r="A88" s="957" t="s">
        <v>466</v>
      </c>
      <c r="B88" s="955">
        <v>0</v>
      </c>
      <c r="C88" s="955">
        <v>0</v>
      </c>
      <c r="D88" s="955">
        <v>0</v>
      </c>
      <c r="E88" s="955">
        <v>0</v>
      </c>
      <c r="F88" s="955">
        <v>0</v>
      </c>
      <c r="G88" s="955">
        <v>0</v>
      </c>
      <c r="H88" s="955">
        <v>0</v>
      </c>
      <c r="I88" s="955">
        <v>0</v>
      </c>
      <c r="J88" s="953">
        <v>1.369</v>
      </c>
      <c r="K88" s="953">
        <v>30</v>
      </c>
      <c r="L88" s="953">
        <v>45</v>
      </c>
      <c r="M88" s="953">
        <v>45</v>
      </c>
      <c r="N88" s="953">
        <v>44.5</v>
      </c>
      <c r="O88" s="953">
        <v>56</v>
      </c>
      <c r="P88" s="953">
        <v>46</v>
      </c>
      <c r="Q88" s="954">
        <v>45</v>
      </c>
    </row>
    <row r="89" spans="1:20" ht="11.25" customHeight="1" x14ac:dyDescent="0.2">
      <c r="A89" s="42" t="s">
        <v>251</v>
      </c>
      <c r="B89" s="953">
        <v>145.9</v>
      </c>
      <c r="C89" s="953">
        <v>129.22999999999999</v>
      </c>
      <c r="D89" s="953">
        <v>151</v>
      </c>
      <c r="E89" s="953">
        <v>186.2</v>
      </c>
      <c r="F89" s="953">
        <v>210</v>
      </c>
      <c r="G89" s="953">
        <v>256.77509988040083</v>
      </c>
      <c r="H89" s="953">
        <v>264.51942285461189</v>
      </c>
      <c r="I89" s="953">
        <v>103</v>
      </c>
      <c r="J89" s="953">
        <v>89.48</v>
      </c>
      <c r="K89" s="953">
        <v>45</v>
      </c>
      <c r="L89" s="953">
        <v>55</v>
      </c>
      <c r="M89" s="953">
        <v>80</v>
      </c>
      <c r="N89" s="953">
        <v>83</v>
      </c>
      <c r="O89" s="953">
        <v>76</v>
      </c>
      <c r="P89" s="953">
        <v>76</v>
      </c>
      <c r="Q89" s="954">
        <v>91</v>
      </c>
    </row>
    <row r="90" spans="1:20" s="976" customFormat="1" ht="14.25" customHeight="1" x14ac:dyDescent="0.2">
      <c r="A90" s="957" t="s">
        <v>467</v>
      </c>
      <c r="B90" s="953">
        <v>284.89999999999998</v>
      </c>
      <c r="C90" s="953">
        <v>279.363</v>
      </c>
      <c r="D90" s="953">
        <v>256</v>
      </c>
      <c r="E90" s="953">
        <v>255</v>
      </c>
      <c r="F90" s="953">
        <v>276.60000000000002</v>
      </c>
      <c r="G90" s="953">
        <v>377.3043184924648</v>
      </c>
      <c r="H90" s="953">
        <v>389.9</v>
      </c>
      <c r="I90" s="953">
        <v>299</v>
      </c>
      <c r="J90" s="953">
        <v>327.61700000000002</v>
      </c>
      <c r="K90" s="953">
        <v>185</v>
      </c>
      <c r="L90" s="953">
        <v>246</v>
      </c>
      <c r="M90" s="953">
        <v>301</v>
      </c>
      <c r="N90" s="953">
        <v>322</v>
      </c>
      <c r="O90" s="953">
        <v>450</v>
      </c>
      <c r="P90" s="953">
        <v>332</v>
      </c>
      <c r="Q90" s="954">
        <v>337</v>
      </c>
      <c r="T90" s="944"/>
    </row>
    <row r="91" spans="1:20" ht="12" customHeight="1" x14ac:dyDescent="0.2">
      <c r="A91" s="866" t="s">
        <v>77</v>
      </c>
      <c r="B91" s="958">
        <v>284.2</v>
      </c>
      <c r="C91" s="958">
        <v>275.56400000000002</v>
      </c>
      <c r="D91" s="958">
        <v>241</v>
      </c>
      <c r="E91" s="958">
        <v>245</v>
      </c>
      <c r="F91" s="958">
        <v>262</v>
      </c>
      <c r="G91" s="958">
        <v>253.45148353058093</v>
      </c>
      <c r="H91" s="958">
        <v>262.3</v>
      </c>
      <c r="I91" s="958">
        <v>174</v>
      </c>
      <c r="J91" s="958">
        <v>319</v>
      </c>
      <c r="K91" s="958">
        <v>175</v>
      </c>
      <c r="L91" s="958">
        <v>236</v>
      </c>
      <c r="M91" s="958">
        <v>290</v>
      </c>
      <c r="N91" s="958">
        <v>312</v>
      </c>
      <c r="O91" s="958">
        <v>440</v>
      </c>
      <c r="P91" s="958">
        <v>327</v>
      </c>
      <c r="Q91" s="959">
        <v>332</v>
      </c>
    </row>
    <row r="92" spans="1:20" ht="11.25" customHeight="1" x14ac:dyDescent="0.2">
      <c r="A92" s="42" t="s">
        <v>468</v>
      </c>
      <c r="B92" s="953">
        <v>6483.7</v>
      </c>
      <c r="C92" s="953">
        <v>3647.2460000000001</v>
      </c>
      <c r="D92" s="953">
        <v>1321</v>
      </c>
      <c r="E92" s="953">
        <v>4142.6000000000004</v>
      </c>
      <c r="F92" s="953">
        <v>1259</v>
      </c>
      <c r="G92" s="953">
        <v>581.60308416109001</v>
      </c>
      <c r="H92" s="953">
        <v>606.79999999999995</v>
      </c>
      <c r="I92" s="953">
        <v>631.5</v>
      </c>
      <c r="J92" s="953">
        <v>591</v>
      </c>
      <c r="K92" s="953">
        <v>445</v>
      </c>
      <c r="L92" s="953">
        <v>658</v>
      </c>
      <c r="M92" s="953">
        <v>460</v>
      </c>
      <c r="N92" s="953">
        <v>653</v>
      </c>
      <c r="O92" s="953">
        <v>2822</v>
      </c>
      <c r="P92" s="953">
        <v>2057</v>
      </c>
      <c r="Q92" s="954">
        <v>641</v>
      </c>
    </row>
    <row r="93" spans="1:20" ht="11.25" customHeight="1" x14ac:dyDescent="0.2">
      <c r="A93" s="957" t="s">
        <v>469</v>
      </c>
      <c r="B93" s="953">
        <v>45.6</v>
      </c>
      <c r="C93" s="953">
        <v>67.552000000000007</v>
      </c>
      <c r="D93" s="953">
        <v>45</v>
      </c>
      <c r="E93" s="953">
        <v>25</v>
      </c>
      <c r="F93" s="953">
        <v>25</v>
      </c>
      <c r="G93" s="953">
        <v>19.942923896164061</v>
      </c>
      <c r="H93" s="953">
        <v>20.3</v>
      </c>
      <c r="I93" s="953">
        <v>20</v>
      </c>
      <c r="J93" s="953">
        <v>138.31299999999999</v>
      </c>
      <c r="K93" s="953">
        <v>150</v>
      </c>
      <c r="L93" s="953">
        <v>195</v>
      </c>
      <c r="M93" s="953">
        <v>200</v>
      </c>
      <c r="N93" s="953">
        <v>230</v>
      </c>
      <c r="O93" s="953">
        <v>140</v>
      </c>
      <c r="P93" s="953">
        <v>75</v>
      </c>
      <c r="Q93" s="954">
        <v>52</v>
      </c>
    </row>
    <row r="94" spans="1:20" s="960" customFormat="1" ht="10.5" customHeight="1" x14ac:dyDescent="0.2">
      <c r="A94" s="957" t="s">
        <v>470</v>
      </c>
      <c r="B94" s="955">
        <v>0</v>
      </c>
      <c r="C94" s="953">
        <v>75</v>
      </c>
      <c r="D94" s="955">
        <v>0</v>
      </c>
      <c r="E94" s="955">
        <v>0</v>
      </c>
      <c r="F94" s="955">
        <v>0</v>
      </c>
      <c r="G94" s="953">
        <v>650</v>
      </c>
      <c r="H94" s="953">
        <v>850</v>
      </c>
      <c r="I94" s="953">
        <v>800</v>
      </c>
      <c r="J94" s="953">
        <v>410</v>
      </c>
      <c r="K94" s="953">
        <v>282</v>
      </c>
      <c r="L94" s="953">
        <v>300</v>
      </c>
      <c r="M94" s="953">
        <v>277</v>
      </c>
      <c r="N94" s="953">
        <v>328</v>
      </c>
      <c r="O94" s="953">
        <v>548</v>
      </c>
      <c r="P94" s="953">
        <v>546</v>
      </c>
      <c r="Q94" s="954">
        <v>507</v>
      </c>
    </row>
    <row r="95" spans="1:20" ht="10.5" customHeight="1" x14ac:dyDescent="0.2">
      <c r="A95" s="42" t="s">
        <v>471</v>
      </c>
      <c r="B95" s="953">
        <v>20</v>
      </c>
      <c r="C95" s="953">
        <v>34.427</v>
      </c>
      <c r="D95" s="953">
        <v>10</v>
      </c>
      <c r="E95" s="953">
        <v>20</v>
      </c>
      <c r="F95" s="953">
        <v>15</v>
      </c>
      <c r="G95" s="953">
        <v>22.465747692111908</v>
      </c>
      <c r="H95" s="953">
        <v>24.1</v>
      </c>
      <c r="I95" s="953">
        <v>38</v>
      </c>
      <c r="J95" s="953">
        <v>55.481000000000002</v>
      </c>
      <c r="K95" s="953">
        <v>100</v>
      </c>
      <c r="L95" s="953">
        <v>185</v>
      </c>
      <c r="M95" s="953">
        <v>200</v>
      </c>
      <c r="N95" s="953">
        <v>163</v>
      </c>
      <c r="O95" s="953">
        <v>170</v>
      </c>
      <c r="P95" s="953">
        <v>179</v>
      </c>
      <c r="Q95" s="954">
        <v>153</v>
      </c>
    </row>
    <row r="96" spans="1:20" ht="11.25" customHeight="1" x14ac:dyDescent="0.2">
      <c r="A96" s="42" t="s">
        <v>472</v>
      </c>
      <c r="B96" s="953">
        <v>89.9</v>
      </c>
      <c r="C96" s="953">
        <v>70.787000000000006</v>
      </c>
      <c r="D96" s="953">
        <v>102</v>
      </c>
      <c r="E96" s="953">
        <v>75</v>
      </c>
      <c r="F96" s="953">
        <v>80</v>
      </c>
      <c r="G96" s="953">
        <v>194.50050866611875</v>
      </c>
      <c r="H96" s="953">
        <v>225.8</v>
      </c>
      <c r="I96" s="953">
        <v>220.8</v>
      </c>
      <c r="J96" s="953">
        <v>5.77</v>
      </c>
      <c r="K96" s="953">
        <v>16</v>
      </c>
      <c r="L96" s="953">
        <v>145</v>
      </c>
      <c r="M96" s="953">
        <v>140</v>
      </c>
      <c r="N96" s="953">
        <v>144</v>
      </c>
      <c r="O96" s="953">
        <v>135</v>
      </c>
      <c r="P96" s="953">
        <v>80</v>
      </c>
      <c r="Q96" s="954">
        <v>75</v>
      </c>
    </row>
    <row r="97" spans="1:22" ht="11.25" customHeight="1" x14ac:dyDescent="0.2">
      <c r="A97" s="43" t="s">
        <v>86</v>
      </c>
      <c r="B97" s="955">
        <v>0</v>
      </c>
      <c r="C97" s="955">
        <v>0</v>
      </c>
      <c r="D97" s="955">
        <v>0</v>
      </c>
      <c r="E97" s="955">
        <v>0</v>
      </c>
      <c r="F97" s="955">
        <v>0</v>
      </c>
      <c r="G97" s="955">
        <v>0</v>
      </c>
      <c r="H97" s="955">
        <v>0</v>
      </c>
      <c r="I97" s="955">
        <v>0</v>
      </c>
      <c r="J97" s="955">
        <v>0</v>
      </c>
      <c r="K97" s="955">
        <v>0</v>
      </c>
      <c r="L97" s="955">
        <v>0</v>
      </c>
      <c r="M97" s="955">
        <v>0</v>
      </c>
      <c r="N97" s="955">
        <v>0</v>
      </c>
      <c r="O97" s="955">
        <v>0</v>
      </c>
      <c r="P97" s="955">
        <v>1</v>
      </c>
      <c r="Q97" s="956">
        <v>1</v>
      </c>
    </row>
    <row r="98" spans="1:22" ht="11.25" customHeight="1" x14ac:dyDescent="0.2">
      <c r="A98" s="957" t="s">
        <v>473</v>
      </c>
      <c r="B98" s="955">
        <v>0</v>
      </c>
      <c r="C98" s="955">
        <v>0</v>
      </c>
      <c r="D98" s="953">
        <v>25</v>
      </c>
      <c r="E98" s="953">
        <v>20</v>
      </c>
      <c r="F98" s="953">
        <v>20</v>
      </c>
      <c r="G98" s="953">
        <v>10</v>
      </c>
      <c r="H98" s="953">
        <v>15</v>
      </c>
      <c r="I98" s="953">
        <v>15</v>
      </c>
      <c r="J98" s="953">
        <v>69.361000000000004</v>
      </c>
      <c r="K98" s="953">
        <v>15</v>
      </c>
      <c r="L98" s="953">
        <v>8.5</v>
      </c>
      <c r="M98" s="953">
        <v>7</v>
      </c>
      <c r="N98" s="953">
        <v>7</v>
      </c>
      <c r="O98" s="953">
        <v>13</v>
      </c>
      <c r="P98" s="953">
        <v>13</v>
      </c>
      <c r="Q98" s="954">
        <v>0</v>
      </c>
    </row>
    <row r="99" spans="1:22" s="960" customFormat="1" ht="10.5" customHeight="1" x14ac:dyDescent="0.2">
      <c r="A99" s="42" t="s">
        <v>252</v>
      </c>
      <c r="B99" s="955">
        <v>0</v>
      </c>
      <c r="C99" s="955">
        <v>0</v>
      </c>
      <c r="D99" s="955">
        <v>0</v>
      </c>
      <c r="E99" s="955">
        <v>0</v>
      </c>
      <c r="F99" s="955">
        <v>0</v>
      </c>
      <c r="G99" s="955">
        <v>0</v>
      </c>
      <c r="H99" s="955">
        <v>0</v>
      </c>
      <c r="I99" s="955">
        <v>0</v>
      </c>
      <c r="J99" s="953">
        <v>293.74400000000003</v>
      </c>
      <c r="K99" s="953">
        <v>304</v>
      </c>
      <c r="L99" s="953">
        <v>438</v>
      </c>
      <c r="M99" s="953">
        <v>508</v>
      </c>
      <c r="N99" s="953">
        <v>558</v>
      </c>
      <c r="O99" s="953">
        <v>596</v>
      </c>
      <c r="P99" s="953">
        <v>258</v>
      </c>
      <c r="Q99" s="954">
        <v>250</v>
      </c>
    </row>
    <row r="100" spans="1:22" s="960" customFormat="1" ht="10.5" customHeight="1" x14ac:dyDescent="0.2">
      <c r="A100" s="42" t="s">
        <v>253</v>
      </c>
      <c r="B100" s="953">
        <v>134.30000000000001</v>
      </c>
      <c r="C100" s="953">
        <v>75.298000000000002</v>
      </c>
      <c r="D100" s="953">
        <v>28</v>
      </c>
      <c r="E100" s="953">
        <v>488.4</v>
      </c>
      <c r="F100" s="953">
        <v>120</v>
      </c>
      <c r="G100" s="953">
        <v>76.5</v>
      </c>
      <c r="H100" s="953">
        <v>80.5</v>
      </c>
      <c r="I100" s="953">
        <v>50.5</v>
      </c>
      <c r="J100" s="953">
        <v>2098</v>
      </c>
      <c r="K100" s="953">
        <v>45.00103</v>
      </c>
      <c r="L100" s="953">
        <v>1548</v>
      </c>
      <c r="M100" s="953">
        <v>945</v>
      </c>
      <c r="N100" s="953">
        <v>122</v>
      </c>
      <c r="O100" s="953">
        <v>84</v>
      </c>
      <c r="P100" s="953">
        <v>79</v>
      </c>
      <c r="Q100" s="954">
        <v>259</v>
      </c>
    </row>
    <row r="101" spans="1:22" ht="10.5" customHeight="1" x14ac:dyDescent="0.2">
      <c r="A101" s="42" t="s">
        <v>254</v>
      </c>
      <c r="B101" s="953">
        <v>1.8</v>
      </c>
      <c r="C101" s="953">
        <v>2.7349999999999999</v>
      </c>
      <c r="D101" s="953">
        <v>6</v>
      </c>
      <c r="E101" s="953">
        <v>10</v>
      </c>
      <c r="F101" s="953">
        <v>5</v>
      </c>
      <c r="G101" s="953">
        <v>7.4885825640373032</v>
      </c>
      <c r="H101" s="953">
        <v>7.7162107821095338</v>
      </c>
      <c r="I101" s="953">
        <v>8</v>
      </c>
      <c r="J101" s="953">
        <v>14.651</v>
      </c>
      <c r="K101" s="953">
        <v>14</v>
      </c>
      <c r="L101" s="953">
        <v>34</v>
      </c>
      <c r="M101" s="953">
        <v>34</v>
      </c>
      <c r="N101" s="953">
        <v>34</v>
      </c>
      <c r="O101" s="953">
        <v>44</v>
      </c>
      <c r="P101" s="953">
        <v>44</v>
      </c>
      <c r="Q101" s="954">
        <v>40.5</v>
      </c>
    </row>
    <row r="102" spans="1:22" ht="9.75" customHeight="1" x14ac:dyDescent="0.2">
      <c r="A102" s="42" t="s">
        <v>255</v>
      </c>
      <c r="B102" s="953">
        <v>2.5</v>
      </c>
      <c r="C102" s="953">
        <v>2.9129999999999998</v>
      </c>
      <c r="D102" s="953">
        <v>13</v>
      </c>
      <c r="E102" s="953">
        <v>36.299999999999997</v>
      </c>
      <c r="F102" s="953">
        <v>28</v>
      </c>
      <c r="G102" s="953">
        <v>74.977165128074603</v>
      </c>
      <c r="H102" s="953">
        <v>80.400000000000006</v>
      </c>
      <c r="I102" s="953">
        <v>66</v>
      </c>
      <c r="J102" s="953">
        <v>161.852</v>
      </c>
      <c r="K102" s="953">
        <v>110</v>
      </c>
      <c r="L102" s="953">
        <v>117</v>
      </c>
      <c r="M102" s="953">
        <v>90</v>
      </c>
      <c r="N102" s="953">
        <v>143</v>
      </c>
      <c r="O102" s="953">
        <v>94</v>
      </c>
      <c r="P102" s="953">
        <v>130</v>
      </c>
      <c r="Q102" s="954">
        <v>49</v>
      </c>
    </row>
    <row r="103" spans="1:22" ht="12" customHeight="1" x14ac:dyDescent="0.2">
      <c r="A103" s="957" t="s">
        <v>474</v>
      </c>
      <c r="B103" s="953">
        <v>25</v>
      </c>
      <c r="C103" s="953">
        <v>25</v>
      </c>
      <c r="D103" s="953">
        <v>25</v>
      </c>
      <c r="E103" s="953">
        <v>10</v>
      </c>
      <c r="F103" s="953">
        <v>25</v>
      </c>
      <c r="G103" s="953">
        <v>35</v>
      </c>
      <c r="H103" s="953">
        <v>35</v>
      </c>
      <c r="I103" s="953">
        <v>35</v>
      </c>
      <c r="J103" s="953">
        <v>68.34</v>
      </c>
      <c r="K103" s="953">
        <v>95</v>
      </c>
      <c r="L103" s="953">
        <v>120</v>
      </c>
      <c r="M103" s="953">
        <v>120</v>
      </c>
      <c r="N103" s="953">
        <v>120</v>
      </c>
      <c r="O103" s="953">
        <v>90</v>
      </c>
      <c r="P103" s="953">
        <v>187</v>
      </c>
      <c r="Q103" s="954">
        <v>125</v>
      </c>
    </row>
    <row r="104" spans="1:22" ht="11.25" customHeight="1" x14ac:dyDescent="0.2">
      <c r="A104" s="962" t="s">
        <v>150</v>
      </c>
      <c r="B104" s="963">
        <v>73.5</v>
      </c>
      <c r="C104" s="963">
        <v>154.35300000000001</v>
      </c>
      <c r="D104" s="963">
        <v>48</v>
      </c>
      <c r="E104" s="963">
        <v>85</v>
      </c>
      <c r="F104" s="963">
        <v>75</v>
      </c>
      <c r="G104" s="963">
        <v>82.421330205678771</v>
      </c>
      <c r="H104" s="963">
        <v>79.014765796680862</v>
      </c>
      <c r="I104" s="963">
        <v>65</v>
      </c>
      <c r="J104" s="963">
        <v>63.026000000000003</v>
      </c>
      <c r="K104" s="963">
        <v>65</v>
      </c>
      <c r="L104" s="963">
        <v>50</v>
      </c>
      <c r="M104" s="963">
        <v>55</v>
      </c>
      <c r="N104" s="963">
        <v>42</v>
      </c>
      <c r="O104" s="953">
        <v>332</v>
      </c>
      <c r="P104" s="953">
        <v>159</v>
      </c>
      <c r="Q104" s="954">
        <v>95.5</v>
      </c>
    </row>
    <row r="105" spans="1:22" s="967" customFormat="1" ht="15.75" customHeight="1" x14ac:dyDescent="0.2">
      <c r="A105" s="117" t="s">
        <v>475</v>
      </c>
      <c r="B105" s="964">
        <f t="shared" ref="B105:K105" si="3">SUM(B84:B104)-B91-B97</f>
        <v>7619.8</v>
      </c>
      <c r="C105" s="964">
        <f t="shared" si="3"/>
        <v>4947.5869999999986</v>
      </c>
      <c r="D105" s="964">
        <f t="shared" si="3"/>
        <v>2888</v>
      </c>
      <c r="E105" s="964">
        <f t="shared" si="3"/>
        <v>5628</v>
      </c>
      <c r="F105" s="964">
        <f t="shared" si="3"/>
        <v>2394.6</v>
      </c>
      <c r="G105" s="964">
        <f t="shared" si="3"/>
        <v>2677.9993432501778</v>
      </c>
      <c r="H105" s="964">
        <f t="shared" si="3"/>
        <v>2976.3705780047162</v>
      </c>
      <c r="I105" s="964">
        <f t="shared" si="3"/>
        <v>5248</v>
      </c>
      <c r="J105" s="964">
        <f t="shared" si="3"/>
        <v>4658.0230000000001</v>
      </c>
      <c r="K105" s="964">
        <f t="shared" si="3"/>
        <v>2215.7010299999997</v>
      </c>
      <c r="L105" s="964">
        <f>SUM(L84:L104)-L91-L97</f>
        <v>4531</v>
      </c>
      <c r="M105" s="964">
        <f>SUM(M84:M104)-M91-M97</f>
        <v>3857</v>
      </c>
      <c r="N105" s="964">
        <f>SUM(N84:N104)-N91-N97</f>
        <v>3334</v>
      </c>
      <c r="O105" s="964">
        <v>5999</v>
      </c>
      <c r="P105" s="964">
        <v>4578</v>
      </c>
      <c r="Q105" s="965">
        <v>2973</v>
      </c>
      <c r="R105" s="966"/>
      <c r="S105" s="966"/>
      <c r="T105" s="966"/>
      <c r="U105" s="966"/>
      <c r="V105" s="966"/>
    </row>
    <row r="106" spans="1:22" ht="14.25" customHeight="1" x14ac:dyDescent="0.2">
      <c r="A106" s="32" t="s">
        <v>30</v>
      </c>
      <c r="B106"/>
      <c r="D106" s="946"/>
      <c r="E106" s="946"/>
      <c r="F106" s="946"/>
      <c r="G106" s="973"/>
      <c r="I106" s="946"/>
      <c r="J106" s="946"/>
      <c r="K106" s="946"/>
      <c r="L106" s="946"/>
      <c r="M106" s="946"/>
      <c r="N106" s="946"/>
      <c r="O106" s="946"/>
      <c r="P106" s="946"/>
      <c r="R106" s="983"/>
      <c r="S106" s="983"/>
      <c r="T106" s="983"/>
      <c r="U106" s="983"/>
    </row>
    <row r="107" spans="1:22" ht="12" customHeight="1" x14ac:dyDescent="0.2">
      <c r="A107" s="45"/>
      <c r="B107"/>
      <c r="D107" s="946"/>
      <c r="E107" s="946"/>
      <c r="F107" s="946"/>
      <c r="G107" s="973"/>
      <c r="I107" s="946"/>
      <c r="J107" s="946"/>
      <c r="K107" s="946"/>
      <c r="L107" s="946"/>
      <c r="M107" s="946"/>
      <c r="N107" s="946"/>
      <c r="O107" s="946"/>
      <c r="P107" s="946"/>
    </row>
    <row r="108" spans="1:22" ht="18" customHeight="1" x14ac:dyDescent="0.2">
      <c r="A108" s="951" t="s">
        <v>482</v>
      </c>
      <c r="H108" s="980"/>
      <c r="I108" s="980"/>
      <c r="J108" s="948"/>
      <c r="K108" s="981"/>
      <c r="O108" s="982"/>
      <c r="P108" s="982"/>
      <c r="Q108" s="981" t="s">
        <v>98</v>
      </c>
    </row>
    <row r="109" spans="1:22" ht="18" customHeight="1" x14ac:dyDescent="0.2">
      <c r="A109" s="950" t="s">
        <v>460</v>
      </c>
      <c r="B109" s="98">
        <v>2006</v>
      </c>
      <c r="C109" s="98">
        <v>2007</v>
      </c>
      <c r="D109" s="98">
        <v>2008</v>
      </c>
      <c r="E109" s="98">
        <v>2009</v>
      </c>
      <c r="F109" s="98">
        <v>2010</v>
      </c>
      <c r="G109" s="98">
        <v>2011</v>
      </c>
      <c r="H109" s="98">
        <v>2012</v>
      </c>
      <c r="I109" s="98">
        <v>2013</v>
      </c>
      <c r="J109" s="98">
        <v>2014</v>
      </c>
      <c r="K109" s="98">
        <v>2015</v>
      </c>
      <c r="L109" s="98">
        <v>2016</v>
      </c>
      <c r="M109" s="98">
        <v>2017</v>
      </c>
      <c r="N109" s="98">
        <v>2018</v>
      </c>
      <c r="O109" s="98">
        <v>2019</v>
      </c>
      <c r="P109" s="98" t="s">
        <v>437</v>
      </c>
      <c r="Q109" s="99" t="s">
        <v>438</v>
      </c>
    </row>
    <row r="110" spans="1:22" ht="18" customHeight="1" x14ac:dyDescent="0.2">
      <c r="A110" s="42" t="s">
        <v>464</v>
      </c>
      <c r="B110" s="953">
        <v>681</v>
      </c>
      <c r="C110" s="953">
        <v>709</v>
      </c>
      <c r="D110" s="953">
        <v>740.58900000000006</v>
      </c>
      <c r="E110" s="953">
        <v>717.71299999999997</v>
      </c>
      <c r="F110" s="953">
        <v>846.63900000000001</v>
      </c>
      <c r="G110" s="953">
        <v>1001.0524778551212</v>
      </c>
      <c r="H110" s="953">
        <v>1101</v>
      </c>
      <c r="I110" s="953">
        <v>1155</v>
      </c>
      <c r="J110" s="953">
        <v>1520</v>
      </c>
      <c r="K110" s="953">
        <v>720</v>
      </c>
      <c r="L110" s="953">
        <v>866</v>
      </c>
      <c r="M110" s="953">
        <v>897</v>
      </c>
      <c r="N110" s="952">
        <v>1175.5</v>
      </c>
      <c r="O110" s="953">
        <v>1060.5</v>
      </c>
      <c r="P110" s="953">
        <v>655.5</v>
      </c>
      <c r="Q110" s="954">
        <v>850</v>
      </c>
    </row>
    <row r="111" spans="1:22" ht="18" customHeight="1" x14ac:dyDescent="0.2">
      <c r="A111" s="42" t="s">
        <v>465</v>
      </c>
      <c r="B111" s="953">
        <v>150</v>
      </c>
      <c r="C111" s="953">
        <v>175</v>
      </c>
      <c r="D111" s="953">
        <v>228.7</v>
      </c>
      <c r="E111" s="953">
        <v>240</v>
      </c>
      <c r="F111" s="953">
        <v>300</v>
      </c>
      <c r="G111" s="953">
        <v>350</v>
      </c>
      <c r="H111" s="953">
        <v>375</v>
      </c>
      <c r="I111" s="953">
        <v>400</v>
      </c>
      <c r="J111" s="953">
        <v>50</v>
      </c>
      <c r="K111" s="953">
        <v>30</v>
      </c>
      <c r="L111" s="953">
        <v>15</v>
      </c>
      <c r="M111" s="953">
        <v>4</v>
      </c>
      <c r="N111" s="953">
        <v>20</v>
      </c>
      <c r="O111" s="953">
        <v>20</v>
      </c>
      <c r="P111" s="953">
        <v>20</v>
      </c>
      <c r="Q111" s="954">
        <v>20</v>
      </c>
    </row>
    <row r="112" spans="1:22" ht="18" customHeight="1" x14ac:dyDescent="0.2">
      <c r="A112" s="42" t="s">
        <v>249</v>
      </c>
      <c r="B112" s="953">
        <v>3880</v>
      </c>
      <c r="C112" s="953">
        <v>5909</v>
      </c>
      <c r="D112" s="953">
        <v>4645.6850000000004</v>
      </c>
      <c r="E112" s="953">
        <v>4994.3519999999999</v>
      </c>
      <c r="F112" s="953">
        <v>4005.7669999999998</v>
      </c>
      <c r="G112" s="953">
        <v>3735.9469166985386</v>
      </c>
      <c r="H112" s="953">
        <v>3556.5</v>
      </c>
      <c r="I112" s="953">
        <v>3126</v>
      </c>
      <c r="J112" s="953">
        <v>4202</v>
      </c>
      <c r="K112" s="953">
        <v>2438</v>
      </c>
      <c r="L112" s="953">
        <v>2500</v>
      </c>
      <c r="M112" s="953">
        <v>2775</v>
      </c>
      <c r="N112" s="953">
        <v>3225</v>
      </c>
      <c r="O112" s="953">
        <v>2550</v>
      </c>
      <c r="P112" s="953">
        <v>1975</v>
      </c>
      <c r="Q112" s="954">
        <v>2470</v>
      </c>
    </row>
    <row r="113" spans="1:17" ht="18" customHeight="1" x14ac:dyDescent="0.2">
      <c r="A113" s="42" t="s">
        <v>250</v>
      </c>
      <c r="B113" s="953">
        <v>2275</v>
      </c>
      <c r="C113" s="953">
        <v>995</v>
      </c>
      <c r="D113" s="953">
        <v>708.5</v>
      </c>
      <c r="E113" s="953">
        <v>1256.174</v>
      </c>
      <c r="F113" s="953">
        <v>1481.124</v>
      </c>
      <c r="G113" s="953">
        <v>3337.5281500000001</v>
      </c>
      <c r="H113" s="953">
        <v>4119.7</v>
      </c>
      <c r="I113" s="953">
        <v>3209</v>
      </c>
      <c r="J113" s="953">
        <v>2370</v>
      </c>
      <c r="K113" s="953">
        <v>2482</v>
      </c>
      <c r="L113" s="953">
        <v>3226.5</v>
      </c>
      <c r="M113" s="953">
        <v>3901.5</v>
      </c>
      <c r="N113" s="953">
        <v>2182</v>
      </c>
      <c r="O113" s="953">
        <v>2824</v>
      </c>
      <c r="P113" s="953">
        <v>2801</v>
      </c>
      <c r="Q113" s="954">
        <v>3252.5</v>
      </c>
    </row>
    <row r="114" spans="1:17" ht="24" customHeight="1" x14ac:dyDescent="0.2">
      <c r="A114" s="957" t="s">
        <v>466</v>
      </c>
      <c r="B114" s="953">
        <v>100</v>
      </c>
      <c r="C114" s="953">
        <v>125</v>
      </c>
      <c r="D114" s="953">
        <v>15</v>
      </c>
      <c r="E114" s="953">
        <v>25</v>
      </c>
      <c r="F114" s="953">
        <v>20</v>
      </c>
      <c r="G114" s="953">
        <v>345.64</v>
      </c>
      <c r="H114" s="953">
        <v>226</v>
      </c>
      <c r="I114" s="953">
        <v>725</v>
      </c>
      <c r="J114" s="953">
        <v>900</v>
      </c>
      <c r="K114" s="953">
        <v>2300</v>
      </c>
      <c r="L114" s="953">
        <v>1475.5</v>
      </c>
      <c r="M114" s="953">
        <v>1550.5</v>
      </c>
      <c r="N114" s="953">
        <v>326</v>
      </c>
      <c r="O114" s="953">
        <v>541</v>
      </c>
      <c r="P114" s="953">
        <v>576</v>
      </c>
      <c r="Q114" s="954">
        <v>782</v>
      </c>
    </row>
    <row r="115" spans="1:17" ht="18" customHeight="1" x14ac:dyDescent="0.2">
      <c r="A115" s="42" t="s">
        <v>251</v>
      </c>
      <c r="B115" s="953">
        <v>617</v>
      </c>
      <c r="C115" s="953">
        <v>737</v>
      </c>
      <c r="D115" s="953">
        <v>589.5</v>
      </c>
      <c r="E115" s="953">
        <v>808.75599999999997</v>
      </c>
      <c r="F115" s="953">
        <v>849.46900000000005</v>
      </c>
      <c r="G115" s="953">
        <v>1135.5568041000499</v>
      </c>
      <c r="H115" s="953">
        <v>501.2</v>
      </c>
      <c r="I115" s="953">
        <v>501</v>
      </c>
      <c r="J115" s="953">
        <v>601.5</v>
      </c>
      <c r="K115" s="953">
        <v>702</v>
      </c>
      <c r="L115" s="953">
        <v>501</v>
      </c>
      <c r="M115" s="953">
        <v>502</v>
      </c>
      <c r="N115" s="953">
        <v>3003</v>
      </c>
      <c r="O115" s="953">
        <v>2969</v>
      </c>
      <c r="P115" s="953">
        <v>2802</v>
      </c>
      <c r="Q115" s="954">
        <v>3703.5</v>
      </c>
    </row>
    <row r="116" spans="1:17" s="976" customFormat="1" ht="22.5" customHeight="1" x14ac:dyDescent="0.2">
      <c r="A116" s="957" t="s">
        <v>467</v>
      </c>
      <c r="B116" s="953">
        <v>560</v>
      </c>
      <c r="C116" s="953">
        <v>1034</v>
      </c>
      <c r="D116" s="953">
        <v>1081.442</v>
      </c>
      <c r="E116" s="953">
        <v>740</v>
      </c>
      <c r="F116" s="953">
        <v>750.7</v>
      </c>
      <c r="G116" s="953">
        <v>766.74441367704424</v>
      </c>
      <c r="H116" s="953">
        <v>835.3</v>
      </c>
      <c r="I116" s="953">
        <v>835</v>
      </c>
      <c r="J116" s="953">
        <v>900</v>
      </c>
      <c r="K116" s="953">
        <v>1100</v>
      </c>
      <c r="L116" s="953">
        <v>1060</v>
      </c>
      <c r="M116" s="953">
        <v>1100</v>
      </c>
      <c r="N116" s="953">
        <v>1300</v>
      </c>
      <c r="O116" s="953">
        <v>1300</v>
      </c>
      <c r="P116" s="953">
        <v>900</v>
      </c>
      <c r="Q116" s="954">
        <v>1315</v>
      </c>
    </row>
    <row r="117" spans="1:17" ht="18" customHeight="1" x14ac:dyDescent="0.2">
      <c r="A117" s="866" t="s">
        <v>77</v>
      </c>
      <c r="B117" s="958">
        <v>488</v>
      </c>
      <c r="C117" s="958">
        <v>759</v>
      </c>
      <c r="D117" s="958">
        <v>826.44200000000001</v>
      </c>
      <c r="E117" s="958">
        <v>640</v>
      </c>
      <c r="F117" s="958">
        <v>678</v>
      </c>
      <c r="G117" s="958">
        <v>632.48841000000004</v>
      </c>
      <c r="H117" s="958">
        <v>700</v>
      </c>
      <c r="I117" s="958">
        <v>715</v>
      </c>
      <c r="J117" s="958">
        <v>800</v>
      </c>
      <c r="K117" s="958">
        <v>1000</v>
      </c>
      <c r="L117" s="958">
        <v>960</v>
      </c>
      <c r="M117" s="958">
        <v>1000</v>
      </c>
      <c r="N117" s="958">
        <v>1200</v>
      </c>
      <c r="O117" s="958">
        <v>1200</v>
      </c>
      <c r="P117" s="958">
        <v>800</v>
      </c>
      <c r="Q117" s="959">
        <v>1200</v>
      </c>
    </row>
    <row r="118" spans="1:17" ht="18" customHeight="1" x14ac:dyDescent="0.2">
      <c r="A118" s="42" t="s">
        <v>468</v>
      </c>
      <c r="B118" s="953">
        <v>1299</v>
      </c>
      <c r="C118" s="953">
        <v>1884</v>
      </c>
      <c r="D118" s="953">
        <v>1659.9359999999999</v>
      </c>
      <c r="E118" s="953">
        <v>1909.252</v>
      </c>
      <c r="F118" s="953">
        <v>2189.4009999999998</v>
      </c>
      <c r="G118" s="953">
        <v>2074.3395888097598</v>
      </c>
      <c r="H118" s="953">
        <v>1703.8</v>
      </c>
      <c r="I118" s="953">
        <v>1450</v>
      </c>
      <c r="J118" s="953">
        <v>1440</v>
      </c>
      <c r="K118" s="953">
        <v>1900</v>
      </c>
      <c r="L118" s="953">
        <v>2500</v>
      </c>
      <c r="M118" s="953">
        <v>2855</v>
      </c>
      <c r="N118" s="953">
        <v>3155</v>
      </c>
      <c r="O118" s="953">
        <v>2448</v>
      </c>
      <c r="P118" s="953">
        <v>1730</v>
      </c>
      <c r="Q118" s="954">
        <v>2205</v>
      </c>
    </row>
    <row r="119" spans="1:17" ht="18" customHeight="1" x14ac:dyDescent="0.2">
      <c r="A119" s="957" t="s">
        <v>469</v>
      </c>
      <c r="B119" s="953">
        <v>818</v>
      </c>
      <c r="C119" s="953">
        <v>1122</v>
      </c>
      <c r="D119" s="953">
        <v>1460</v>
      </c>
      <c r="E119" s="953">
        <v>1400</v>
      </c>
      <c r="F119" s="953">
        <v>1048</v>
      </c>
      <c r="G119" s="953">
        <v>854.26853208903856</v>
      </c>
      <c r="H119" s="953">
        <v>855</v>
      </c>
      <c r="I119" s="953">
        <v>850</v>
      </c>
      <c r="J119" s="953">
        <v>850</v>
      </c>
      <c r="K119" s="953">
        <v>1200</v>
      </c>
      <c r="L119" s="953">
        <v>1000</v>
      </c>
      <c r="M119" s="953">
        <v>1200</v>
      </c>
      <c r="N119" s="953">
        <v>1300</v>
      </c>
      <c r="O119" s="953">
        <v>1300</v>
      </c>
      <c r="P119" s="953">
        <v>800</v>
      </c>
      <c r="Q119" s="954">
        <v>600</v>
      </c>
    </row>
    <row r="120" spans="1:17" s="960" customFormat="1" ht="18" customHeight="1" x14ac:dyDescent="0.2">
      <c r="A120" s="957" t="s">
        <v>470</v>
      </c>
      <c r="B120" s="953">
        <v>900</v>
      </c>
      <c r="C120" s="953">
        <v>950</v>
      </c>
      <c r="D120" s="953">
        <v>201.2</v>
      </c>
      <c r="E120" s="953">
        <v>256.363</v>
      </c>
      <c r="F120" s="953">
        <v>251.46</v>
      </c>
      <c r="G120" s="953">
        <v>387.19400000000002</v>
      </c>
      <c r="H120" s="953">
        <v>437.78100000000001</v>
      </c>
      <c r="I120" s="953">
        <v>651</v>
      </c>
      <c r="J120" s="953">
        <v>1101.5</v>
      </c>
      <c r="K120" s="953">
        <v>1602</v>
      </c>
      <c r="L120" s="953">
        <v>1482</v>
      </c>
      <c r="M120" s="953">
        <v>1105</v>
      </c>
      <c r="N120" s="953">
        <v>2485</v>
      </c>
      <c r="O120" s="953">
        <v>2610</v>
      </c>
      <c r="P120" s="953">
        <v>3045</v>
      </c>
      <c r="Q120" s="954">
        <v>3520</v>
      </c>
    </row>
    <row r="121" spans="1:17" ht="18" customHeight="1" x14ac:dyDescent="0.2">
      <c r="A121" s="42" t="s">
        <v>471</v>
      </c>
      <c r="B121" s="953">
        <v>425</v>
      </c>
      <c r="C121" s="953">
        <v>551</v>
      </c>
      <c r="D121" s="953">
        <v>570.31700000000001</v>
      </c>
      <c r="E121" s="953">
        <v>500</v>
      </c>
      <c r="F121" s="953">
        <v>762.92</v>
      </c>
      <c r="G121" s="953">
        <v>511.30799900383141</v>
      </c>
      <c r="H121" s="953">
        <v>512.20000000000005</v>
      </c>
      <c r="I121" s="953">
        <v>638</v>
      </c>
      <c r="J121" s="953">
        <v>660</v>
      </c>
      <c r="K121" s="953">
        <v>843</v>
      </c>
      <c r="L121" s="953">
        <v>725</v>
      </c>
      <c r="M121" s="953">
        <v>598</v>
      </c>
      <c r="N121" s="953">
        <v>428</v>
      </c>
      <c r="O121" s="953">
        <v>440</v>
      </c>
      <c r="P121" s="953">
        <v>440</v>
      </c>
      <c r="Q121" s="954">
        <v>587.5</v>
      </c>
    </row>
    <row r="122" spans="1:17" ht="18" customHeight="1" x14ac:dyDescent="0.2">
      <c r="A122" s="42" t="s">
        <v>472</v>
      </c>
      <c r="B122" s="953">
        <v>385</v>
      </c>
      <c r="C122" s="953">
        <v>460</v>
      </c>
      <c r="D122" s="953">
        <v>1063.4780000000001</v>
      </c>
      <c r="E122" s="953">
        <v>1005</v>
      </c>
      <c r="F122" s="953">
        <v>1090.0260000000001</v>
      </c>
      <c r="G122" s="953">
        <v>419.56347604995193</v>
      </c>
      <c r="H122" s="953">
        <v>419.44619807818185</v>
      </c>
      <c r="I122" s="953">
        <v>405</v>
      </c>
      <c r="J122" s="953">
        <v>505</v>
      </c>
      <c r="K122" s="953">
        <v>305</v>
      </c>
      <c r="L122" s="953">
        <v>505</v>
      </c>
      <c r="M122" s="953">
        <v>545</v>
      </c>
      <c r="N122" s="953">
        <v>900.5</v>
      </c>
      <c r="O122" s="953">
        <v>900.5</v>
      </c>
      <c r="P122" s="953">
        <v>500.5</v>
      </c>
      <c r="Q122" s="954">
        <v>600.6</v>
      </c>
    </row>
    <row r="123" spans="1:17" ht="18" customHeight="1" x14ac:dyDescent="0.2">
      <c r="A123" s="43" t="s">
        <v>86</v>
      </c>
      <c r="B123" s="955">
        <v>0</v>
      </c>
      <c r="C123" s="955">
        <v>0</v>
      </c>
      <c r="D123" s="955">
        <v>0</v>
      </c>
      <c r="E123" s="955">
        <v>0</v>
      </c>
      <c r="F123" s="955">
        <v>0</v>
      </c>
      <c r="G123" s="955">
        <v>0</v>
      </c>
      <c r="H123" s="955">
        <v>0</v>
      </c>
      <c r="I123" s="955">
        <v>0</v>
      </c>
      <c r="J123" s="953">
        <v>0</v>
      </c>
      <c r="K123" s="953">
        <v>0</v>
      </c>
      <c r="L123" s="953">
        <v>0</v>
      </c>
      <c r="M123" s="953">
        <v>0</v>
      </c>
      <c r="N123" s="953">
        <v>0</v>
      </c>
      <c r="O123" s="953">
        <v>0</v>
      </c>
      <c r="P123" s="953">
        <v>0</v>
      </c>
      <c r="Q123" s="954">
        <v>0</v>
      </c>
    </row>
    <row r="124" spans="1:17" ht="22.5" customHeight="1" x14ac:dyDescent="0.2">
      <c r="A124" s="957" t="s">
        <v>473</v>
      </c>
      <c r="B124" s="953">
        <v>75</v>
      </c>
      <c r="C124" s="953">
        <v>100</v>
      </c>
      <c r="D124" s="953">
        <v>125</v>
      </c>
      <c r="E124" s="953">
        <v>125</v>
      </c>
      <c r="F124" s="953">
        <v>150</v>
      </c>
      <c r="G124" s="953">
        <v>175</v>
      </c>
      <c r="H124" s="953">
        <v>200</v>
      </c>
      <c r="I124" s="953">
        <v>250</v>
      </c>
      <c r="J124" s="953">
        <v>300</v>
      </c>
      <c r="K124" s="953">
        <v>500</v>
      </c>
      <c r="L124" s="953">
        <v>300</v>
      </c>
      <c r="M124" s="953">
        <v>300</v>
      </c>
      <c r="N124" s="953">
        <v>300</v>
      </c>
      <c r="O124" s="953">
        <v>300</v>
      </c>
      <c r="P124" s="953">
        <v>100</v>
      </c>
      <c r="Q124" s="954">
        <v>125</v>
      </c>
    </row>
    <row r="125" spans="1:17" s="960" customFormat="1" ht="18" customHeight="1" x14ac:dyDescent="0.2">
      <c r="A125" s="42" t="s">
        <v>252</v>
      </c>
      <c r="B125" s="953">
        <v>100</v>
      </c>
      <c r="C125" s="953">
        <v>125</v>
      </c>
      <c r="D125" s="953">
        <v>150</v>
      </c>
      <c r="E125" s="953">
        <v>200</v>
      </c>
      <c r="F125" s="953">
        <v>100</v>
      </c>
      <c r="G125" s="953">
        <v>150</v>
      </c>
      <c r="H125" s="953">
        <v>200</v>
      </c>
      <c r="I125" s="953">
        <v>205</v>
      </c>
      <c r="J125" s="953">
        <v>205</v>
      </c>
      <c r="K125" s="953">
        <v>205</v>
      </c>
      <c r="L125" s="953">
        <v>304</v>
      </c>
      <c r="M125" s="953">
        <v>304</v>
      </c>
      <c r="N125" s="953">
        <v>302</v>
      </c>
      <c r="O125" s="953">
        <v>305</v>
      </c>
      <c r="P125" s="953">
        <v>104</v>
      </c>
      <c r="Q125" s="954">
        <v>302</v>
      </c>
    </row>
    <row r="126" spans="1:17" s="960" customFormat="1" ht="18" customHeight="1" x14ac:dyDescent="0.2">
      <c r="A126" s="42" t="s">
        <v>253</v>
      </c>
      <c r="B126" s="953">
        <v>553</v>
      </c>
      <c r="C126" s="953">
        <v>472</v>
      </c>
      <c r="D126" s="953">
        <v>818.86</v>
      </c>
      <c r="E126" s="953">
        <v>975.16700000000003</v>
      </c>
      <c r="F126" s="953">
        <v>959.84400000000005</v>
      </c>
      <c r="G126" s="953">
        <v>849.80628480204348</v>
      </c>
      <c r="H126" s="953">
        <v>928.2</v>
      </c>
      <c r="I126" s="953">
        <v>1640</v>
      </c>
      <c r="J126" s="953">
        <v>755</v>
      </c>
      <c r="K126" s="953">
        <v>750</v>
      </c>
      <c r="L126" s="953">
        <v>850</v>
      </c>
      <c r="M126" s="953">
        <v>560</v>
      </c>
      <c r="N126" s="953">
        <v>807</v>
      </c>
      <c r="O126" s="953">
        <v>810</v>
      </c>
      <c r="P126" s="953">
        <v>335</v>
      </c>
      <c r="Q126" s="954">
        <v>669.9</v>
      </c>
    </row>
    <row r="127" spans="1:17" ht="19.5" customHeight="1" x14ac:dyDescent="0.2">
      <c r="A127" s="42" t="s">
        <v>254</v>
      </c>
      <c r="B127" s="953">
        <v>345</v>
      </c>
      <c r="C127" s="953">
        <v>445</v>
      </c>
      <c r="D127" s="953">
        <v>479</v>
      </c>
      <c r="E127" s="953">
        <v>388.29199999999997</v>
      </c>
      <c r="F127" s="953">
        <v>419.96800000000002</v>
      </c>
      <c r="G127" s="953">
        <v>441.82910051250667</v>
      </c>
      <c r="H127" s="953">
        <v>443.1</v>
      </c>
      <c r="I127" s="953">
        <v>923</v>
      </c>
      <c r="J127" s="953">
        <v>925</v>
      </c>
      <c r="K127" s="953">
        <v>1000</v>
      </c>
      <c r="L127" s="953">
        <v>700</v>
      </c>
      <c r="M127" s="953">
        <v>980</v>
      </c>
      <c r="N127" s="953">
        <v>900</v>
      </c>
      <c r="O127" s="953">
        <v>1000</v>
      </c>
      <c r="P127" s="953">
        <v>600</v>
      </c>
      <c r="Q127" s="954">
        <v>638</v>
      </c>
    </row>
    <row r="128" spans="1:17" ht="18" customHeight="1" x14ac:dyDescent="0.2">
      <c r="A128" s="42" t="s">
        <v>255</v>
      </c>
      <c r="B128" s="953">
        <v>534</v>
      </c>
      <c r="C128" s="953">
        <v>590</v>
      </c>
      <c r="D128" s="953">
        <v>527</v>
      </c>
      <c r="E128" s="953">
        <v>1130.8520000000001</v>
      </c>
      <c r="F128" s="953">
        <v>755.10199999999998</v>
      </c>
      <c r="G128" s="953">
        <v>914.94343761952109</v>
      </c>
      <c r="H128" s="953">
        <v>950</v>
      </c>
      <c r="I128" s="953">
        <v>925</v>
      </c>
      <c r="J128" s="953">
        <v>1010</v>
      </c>
      <c r="K128" s="953">
        <v>950</v>
      </c>
      <c r="L128" s="953">
        <v>1065</v>
      </c>
      <c r="M128" s="953">
        <v>1000</v>
      </c>
      <c r="N128" s="953">
        <v>2166</v>
      </c>
      <c r="O128" s="953">
        <v>1951</v>
      </c>
      <c r="P128" s="953">
        <v>2050</v>
      </c>
      <c r="Q128" s="954">
        <v>2000</v>
      </c>
    </row>
    <row r="129" spans="1:17" ht="18" customHeight="1" x14ac:dyDescent="0.2">
      <c r="A129" s="957" t="s">
        <v>474</v>
      </c>
      <c r="B129" s="953">
        <v>110</v>
      </c>
      <c r="C129" s="953">
        <v>160</v>
      </c>
      <c r="D129" s="953">
        <v>200</v>
      </c>
      <c r="E129" s="953">
        <v>200</v>
      </c>
      <c r="F129" s="953">
        <v>200</v>
      </c>
      <c r="G129" s="953">
        <v>151.023</v>
      </c>
      <c r="H129" s="953">
        <v>364.52800000000002</v>
      </c>
      <c r="I129" s="953">
        <v>435</v>
      </c>
      <c r="J129" s="953">
        <v>170</v>
      </c>
      <c r="K129" s="953">
        <v>230</v>
      </c>
      <c r="L129" s="953">
        <v>315</v>
      </c>
      <c r="M129" s="953">
        <v>315</v>
      </c>
      <c r="N129" s="953">
        <v>305</v>
      </c>
      <c r="O129" s="953">
        <v>155</v>
      </c>
      <c r="P129" s="953">
        <v>155</v>
      </c>
      <c r="Q129" s="954">
        <v>105</v>
      </c>
    </row>
    <row r="130" spans="1:17" ht="16.5" customHeight="1" x14ac:dyDescent="0.2">
      <c r="A130" s="962" t="s">
        <v>150</v>
      </c>
      <c r="B130" s="963">
        <v>270</v>
      </c>
      <c r="C130" s="963">
        <v>356</v>
      </c>
      <c r="D130" s="963">
        <v>463.65899999999999</v>
      </c>
      <c r="E130" s="963">
        <v>257.15499999999997</v>
      </c>
      <c r="F130" s="963">
        <v>195.48</v>
      </c>
      <c r="G130" s="963">
        <v>574.43100000000004</v>
      </c>
      <c r="H130" s="963">
        <v>121.2</v>
      </c>
      <c r="I130" s="963">
        <v>222</v>
      </c>
      <c r="J130" s="953">
        <v>220</v>
      </c>
      <c r="K130" s="953">
        <v>185</v>
      </c>
      <c r="L130" s="953">
        <v>335</v>
      </c>
      <c r="M130" s="953">
        <v>351</v>
      </c>
      <c r="N130" s="953">
        <v>366</v>
      </c>
      <c r="O130" s="953">
        <v>267</v>
      </c>
      <c r="P130" s="953">
        <v>294</v>
      </c>
      <c r="Q130" s="954">
        <v>330</v>
      </c>
    </row>
    <row r="131" spans="1:17" s="967" customFormat="1" ht="23.25" customHeight="1" x14ac:dyDescent="0.2">
      <c r="A131" s="117" t="s">
        <v>475</v>
      </c>
      <c r="B131" s="964">
        <f t="shared" ref="B131:I131" si="4">SUM(B110:B130)-B117-B123</f>
        <v>14077</v>
      </c>
      <c r="C131" s="964">
        <f t="shared" si="4"/>
        <v>16899</v>
      </c>
      <c r="D131" s="964">
        <f t="shared" si="4"/>
        <v>15727.866000000002</v>
      </c>
      <c r="E131" s="964">
        <f t="shared" si="4"/>
        <v>17129.075999999997</v>
      </c>
      <c r="F131" s="964">
        <f t="shared" si="4"/>
        <v>16375.899999999998</v>
      </c>
      <c r="G131" s="964">
        <f t="shared" si="4"/>
        <v>18176.175181217404</v>
      </c>
      <c r="H131" s="964">
        <f t="shared" si="4"/>
        <v>17849.95519807818</v>
      </c>
      <c r="I131" s="964">
        <f t="shared" si="4"/>
        <v>18545</v>
      </c>
      <c r="J131" s="964">
        <v>18685</v>
      </c>
      <c r="K131" s="964">
        <v>19442</v>
      </c>
      <c r="L131" s="964">
        <v>19725</v>
      </c>
      <c r="M131" s="964">
        <v>20843</v>
      </c>
      <c r="N131" s="964">
        <f>+N110+N111+N112+N113+N114+N115+N116+N118+N119+N120+N121+N122+N124+N125+N126+N127+N128+N129+N130</f>
        <v>24646</v>
      </c>
      <c r="O131" s="964">
        <v>23751</v>
      </c>
      <c r="P131" s="964">
        <v>19883</v>
      </c>
      <c r="Q131" s="965">
        <v>24076</v>
      </c>
    </row>
    <row r="132" spans="1:17" ht="13.5" customHeight="1" x14ac:dyDescent="0.2">
      <c r="B132" s="122"/>
      <c r="C132" s="122"/>
      <c r="D132" s="122"/>
      <c r="F132" s="946"/>
      <c r="G132" s="973"/>
      <c r="P132" s="946"/>
    </row>
    <row r="133" spans="1:17" x14ac:dyDescent="0.2">
      <c r="A133" s="32" t="s">
        <v>507</v>
      </c>
      <c r="F133" s="946"/>
      <c r="G133" s="973"/>
    </row>
    <row r="134" spans="1:17" x14ac:dyDescent="0.2">
      <c r="F134" s="946"/>
      <c r="G134" s="973"/>
    </row>
    <row r="135" spans="1:17" x14ac:dyDescent="0.2">
      <c r="A135" s="984"/>
      <c r="F135" s="946"/>
      <c r="G135" s="973"/>
    </row>
    <row r="139" spans="1:17" x14ac:dyDescent="0.2">
      <c r="A139" s="84"/>
    </row>
    <row r="145" spans="1:1" x14ac:dyDescent="0.2">
      <c r="A145" s="84"/>
    </row>
  </sheetData>
  <hyperlinks>
    <hyperlink ref="A1" location="'Contents(NA)'!A1" display="Back to Table of contents"/>
  </hyperlinks>
  <pageMargins left="0.6" right="0" top="0.47244094488188998" bottom="0" header="0.31496062992126" footer="0"/>
  <pageSetup paperSize="9" scale="94" orientation="landscape" r:id="rId1"/>
  <headerFooter alignWithMargins="0">
    <oddHeader>&amp;C-&amp;P+24-</oddHeader>
  </headerFooter>
  <ignoredErrors>
    <ignoredError sqref="B53:J53 B105:N105 E131:I131 B131:D131 B26:K26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8"/>
  <sheetViews>
    <sheetView workbookViewId="0">
      <pane xSplit="1" topLeftCell="B1" activePane="topRight" state="frozen"/>
      <selection activeCell="S70" sqref="S70"/>
      <selection pane="topRight"/>
    </sheetView>
  </sheetViews>
  <sheetFormatPr defaultRowHeight="12.75" x14ac:dyDescent="0.2"/>
  <cols>
    <col min="1" max="1" width="31.140625" customWidth="1"/>
    <col min="2" max="6" width="9.140625" customWidth="1"/>
    <col min="7" max="13" width="9.140625" style="601" customWidth="1"/>
    <col min="14" max="14" width="9.140625" customWidth="1"/>
    <col min="17" max="17" width="9.140625" style="3"/>
    <col min="257" max="257" width="31.140625" customWidth="1"/>
    <col min="258" max="270" width="9.140625" customWidth="1"/>
    <col min="513" max="513" width="31.140625" customWidth="1"/>
    <col min="514" max="526" width="9.140625" customWidth="1"/>
    <col min="769" max="769" width="31.140625" customWidth="1"/>
    <col min="770" max="782" width="9.140625" customWidth="1"/>
    <col min="1025" max="1025" width="31.140625" customWidth="1"/>
    <col min="1026" max="1038" width="9.140625" customWidth="1"/>
    <col min="1281" max="1281" width="31.140625" customWidth="1"/>
    <col min="1282" max="1294" width="9.140625" customWidth="1"/>
    <col min="1537" max="1537" width="31.140625" customWidth="1"/>
    <col min="1538" max="1550" width="9.140625" customWidth="1"/>
    <col min="1793" max="1793" width="31.140625" customWidth="1"/>
    <col min="1794" max="1806" width="9.140625" customWidth="1"/>
    <col min="2049" max="2049" width="31.140625" customWidth="1"/>
    <col min="2050" max="2062" width="9.140625" customWidth="1"/>
    <col min="2305" max="2305" width="31.140625" customWidth="1"/>
    <col min="2306" max="2318" width="9.140625" customWidth="1"/>
    <col min="2561" max="2561" width="31.140625" customWidth="1"/>
    <col min="2562" max="2574" width="9.140625" customWidth="1"/>
    <col min="2817" max="2817" width="31.140625" customWidth="1"/>
    <col min="2818" max="2830" width="9.140625" customWidth="1"/>
    <col min="3073" max="3073" width="31.140625" customWidth="1"/>
    <col min="3074" max="3086" width="9.140625" customWidth="1"/>
    <col min="3329" max="3329" width="31.140625" customWidth="1"/>
    <col min="3330" max="3342" width="9.140625" customWidth="1"/>
    <col min="3585" max="3585" width="31.140625" customWidth="1"/>
    <col min="3586" max="3598" width="9.140625" customWidth="1"/>
    <col min="3841" max="3841" width="31.140625" customWidth="1"/>
    <col min="3842" max="3854" width="9.140625" customWidth="1"/>
    <col min="4097" max="4097" width="31.140625" customWidth="1"/>
    <col min="4098" max="4110" width="9.140625" customWidth="1"/>
    <col min="4353" max="4353" width="31.140625" customWidth="1"/>
    <col min="4354" max="4366" width="9.140625" customWidth="1"/>
    <col min="4609" max="4609" width="31.140625" customWidth="1"/>
    <col min="4610" max="4622" width="9.140625" customWidth="1"/>
    <col min="4865" max="4865" width="31.140625" customWidth="1"/>
    <col min="4866" max="4878" width="9.140625" customWidth="1"/>
    <col min="5121" max="5121" width="31.140625" customWidth="1"/>
    <col min="5122" max="5134" width="9.140625" customWidth="1"/>
    <col min="5377" max="5377" width="31.140625" customWidth="1"/>
    <col min="5378" max="5390" width="9.140625" customWidth="1"/>
    <col min="5633" max="5633" width="31.140625" customWidth="1"/>
    <col min="5634" max="5646" width="9.140625" customWidth="1"/>
    <col min="5889" max="5889" width="31.140625" customWidth="1"/>
    <col min="5890" max="5902" width="9.140625" customWidth="1"/>
    <col min="6145" max="6145" width="31.140625" customWidth="1"/>
    <col min="6146" max="6158" width="9.140625" customWidth="1"/>
    <col min="6401" max="6401" width="31.140625" customWidth="1"/>
    <col min="6402" max="6414" width="9.140625" customWidth="1"/>
    <col min="6657" max="6657" width="31.140625" customWidth="1"/>
    <col min="6658" max="6670" width="9.140625" customWidth="1"/>
    <col min="6913" max="6913" width="31.140625" customWidth="1"/>
    <col min="6914" max="6926" width="9.140625" customWidth="1"/>
    <col min="7169" max="7169" width="31.140625" customWidth="1"/>
    <col min="7170" max="7182" width="9.140625" customWidth="1"/>
    <col min="7425" max="7425" width="31.140625" customWidth="1"/>
    <col min="7426" max="7438" width="9.140625" customWidth="1"/>
    <col min="7681" max="7681" width="31.140625" customWidth="1"/>
    <col min="7682" max="7694" width="9.140625" customWidth="1"/>
    <col min="7937" max="7937" width="31.140625" customWidth="1"/>
    <col min="7938" max="7950" width="9.140625" customWidth="1"/>
    <col min="8193" max="8193" width="31.140625" customWidth="1"/>
    <col min="8194" max="8206" width="9.140625" customWidth="1"/>
    <col min="8449" max="8449" width="31.140625" customWidth="1"/>
    <col min="8450" max="8462" width="9.140625" customWidth="1"/>
    <col min="8705" max="8705" width="31.140625" customWidth="1"/>
    <col min="8706" max="8718" width="9.140625" customWidth="1"/>
    <col min="8961" max="8961" width="31.140625" customWidth="1"/>
    <col min="8962" max="8974" width="9.140625" customWidth="1"/>
    <col min="9217" max="9217" width="31.140625" customWidth="1"/>
    <col min="9218" max="9230" width="9.140625" customWidth="1"/>
    <col min="9473" max="9473" width="31.140625" customWidth="1"/>
    <col min="9474" max="9486" width="9.140625" customWidth="1"/>
    <col min="9729" max="9729" width="31.140625" customWidth="1"/>
    <col min="9730" max="9742" width="9.140625" customWidth="1"/>
    <col min="9985" max="9985" width="31.140625" customWidth="1"/>
    <col min="9986" max="9998" width="9.140625" customWidth="1"/>
    <col min="10241" max="10241" width="31.140625" customWidth="1"/>
    <col min="10242" max="10254" width="9.140625" customWidth="1"/>
    <col min="10497" max="10497" width="31.140625" customWidth="1"/>
    <col min="10498" max="10510" width="9.140625" customWidth="1"/>
    <col min="10753" max="10753" width="31.140625" customWidth="1"/>
    <col min="10754" max="10766" width="9.140625" customWidth="1"/>
    <col min="11009" max="11009" width="31.140625" customWidth="1"/>
    <col min="11010" max="11022" width="9.140625" customWidth="1"/>
    <col min="11265" max="11265" width="31.140625" customWidth="1"/>
    <col min="11266" max="11278" width="9.140625" customWidth="1"/>
    <col min="11521" max="11521" width="31.140625" customWidth="1"/>
    <col min="11522" max="11534" width="9.140625" customWidth="1"/>
    <col min="11777" max="11777" width="31.140625" customWidth="1"/>
    <col min="11778" max="11790" width="9.140625" customWidth="1"/>
    <col min="12033" max="12033" width="31.140625" customWidth="1"/>
    <col min="12034" max="12046" width="9.140625" customWidth="1"/>
    <col min="12289" max="12289" width="31.140625" customWidth="1"/>
    <col min="12290" max="12302" width="9.140625" customWidth="1"/>
    <col min="12545" max="12545" width="31.140625" customWidth="1"/>
    <col min="12546" max="12558" width="9.140625" customWidth="1"/>
    <col min="12801" max="12801" width="31.140625" customWidth="1"/>
    <col min="12802" max="12814" width="9.140625" customWidth="1"/>
    <col min="13057" max="13057" width="31.140625" customWidth="1"/>
    <col min="13058" max="13070" width="9.140625" customWidth="1"/>
    <col min="13313" max="13313" width="31.140625" customWidth="1"/>
    <col min="13314" max="13326" width="9.140625" customWidth="1"/>
    <col min="13569" max="13569" width="31.140625" customWidth="1"/>
    <col min="13570" max="13582" width="9.140625" customWidth="1"/>
    <col min="13825" max="13825" width="31.140625" customWidth="1"/>
    <col min="13826" max="13838" width="9.140625" customWidth="1"/>
    <col min="14081" max="14081" width="31.140625" customWidth="1"/>
    <col min="14082" max="14094" width="9.140625" customWidth="1"/>
    <col min="14337" max="14337" width="31.140625" customWidth="1"/>
    <col min="14338" max="14350" width="9.140625" customWidth="1"/>
    <col min="14593" max="14593" width="31.140625" customWidth="1"/>
    <col min="14594" max="14606" width="9.140625" customWidth="1"/>
    <col min="14849" max="14849" width="31.140625" customWidth="1"/>
    <col min="14850" max="14862" width="9.140625" customWidth="1"/>
    <col min="15105" max="15105" width="31.140625" customWidth="1"/>
    <col min="15106" max="15118" width="9.140625" customWidth="1"/>
    <col min="15361" max="15361" width="31.140625" customWidth="1"/>
    <col min="15362" max="15374" width="9.140625" customWidth="1"/>
    <col min="15617" max="15617" width="31.140625" customWidth="1"/>
    <col min="15618" max="15630" width="9.140625" customWidth="1"/>
    <col min="15873" max="15873" width="31.140625" customWidth="1"/>
    <col min="15874" max="15886" width="9.140625" customWidth="1"/>
    <col min="16129" max="16129" width="31.140625" customWidth="1"/>
    <col min="16130" max="16142" width="9.140625" customWidth="1"/>
  </cols>
  <sheetData>
    <row r="1" spans="1:17" ht="21" customHeight="1" x14ac:dyDescent="0.2">
      <c r="A1" s="1077" t="s">
        <v>551</v>
      </c>
    </row>
    <row r="2" spans="1:17" ht="15.75" x14ac:dyDescent="0.25">
      <c r="A2" s="985" t="s">
        <v>483</v>
      </c>
    </row>
    <row r="3" spans="1:17" ht="25.5" customHeight="1" x14ac:dyDescent="0.2">
      <c r="A3" s="986" t="s">
        <v>484</v>
      </c>
    </row>
    <row r="4" spans="1:17" ht="16.5" customHeight="1" x14ac:dyDescent="0.2">
      <c r="H4" s="987"/>
      <c r="J4" s="988"/>
      <c r="Q4" s="988" t="s">
        <v>106</v>
      </c>
    </row>
    <row r="5" spans="1:17" ht="21" customHeight="1" x14ac:dyDescent="0.2">
      <c r="A5" s="989" t="s">
        <v>485</v>
      </c>
      <c r="B5" s="990">
        <v>2006</v>
      </c>
      <c r="C5" s="990">
        <v>2007</v>
      </c>
      <c r="D5" s="990">
        <v>2008</v>
      </c>
      <c r="E5" s="990">
        <v>2009</v>
      </c>
      <c r="F5" s="990">
        <v>2010</v>
      </c>
      <c r="G5" s="990">
        <v>2011</v>
      </c>
      <c r="H5" s="990">
        <v>2012</v>
      </c>
      <c r="I5" s="990">
        <v>2013</v>
      </c>
      <c r="J5" s="990">
        <v>2014</v>
      </c>
      <c r="K5" s="990">
        <v>2015</v>
      </c>
      <c r="L5" s="990">
        <v>2016</v>
      </c>
      <c r="M5" s="990">
        <v>2017</v>
      </c>
      <c r="N5" s="990">
        <v>2018</v>
      </c>
      <c r="O5" s="990">
        <v>2019</v>
      </c>
      <c r="P5" s="990" t="s">
        <v>142</v>
      </c>
      <c r="Q5" s="991" t="s">
        <v>179</v>
      </c>
    </row>
    <row r="6" spans="1:17" ht="21" customHeight="1" x14ac:dyDescent="0.2">
      <c r="A6" s="992" t="s">
        <v>486</v>
      </c>
      <c r="B6" s="993">
        <v>30</v>
      </c>
      <c r="C6" s="993">
        <v>25</v>
      </c>
      <c r="D6" s="993">
        <v>173</v>
      </c>
      <c r="E6" s="993">
        <v>125</v>
      </c>
      <c r="F6" s="993">
        <v>150</v>
      </c>
      <c r="G6" s="993">
        <v>547.79999999999995</v>
      </c>
      <c r="H6" s="993">
        <v>200</v>
      </c>
      <c r="I6" s="993">
        <v>200</v>
      </c>
      <c r="J6" s="993">
        <v>200</v>
      </c>
      <c r="K6" s="993">
        <v>100</v>
      </c>
      <c r="L6" s="993">
        <v>165</v>
      </c>
      <c r="M6" s="993">
        <v>100</v>
      </c>
      <c r="N6" s="993">
        <v>60</v>
      </c>
      <c r="O6" s="993">
        <v>60</v>
      </c>
      <c r="P6" s="993">
        <v>45</v>
      </c>
      <c r="Q6" s="994">
        <v>40</v>
      </c>
    </row>
    <row r="7" spans="1:17" ht="21" customHeight="1" x14ac:dyDescent="0.2">
      <c r="A7" s="992" t="s">
        <v>487</v>
      </c>
      <c r="B7" s="995">
        <v>2330</v>
      </c>
      <c r="C7" s="995">
        <v>2122</v>
      </c>
      <c r="D7" s="995">
        <v>2477.8020000000001</v>
      </c>
      <c r="E7" s="995">
        <v>3179</v>
      </c>
      <c r="F7" s="995">
        <v>4285.7889999999998</v>
      </c>
      <c r="G7" s="995">
        <v>3127.0529999999999</v>
      </c>
      <c r="H7" s="995">
        <v>5000.000028985507</v>
      </c>
      <c r="I7" s="995">
        <v>4600.2450289855078</v>
      </c>
      <c r="J7" s="995">
        <v>3450</v>
      </c>
      <c r="K7" s="995">
        <v>3215</v>
      </c>
      <c r="L7" s="995">
        <v>2011</v>
      </c>
      <c r="M7" s="995">
        <v>1952</v>
      </c>
      <c r="N7" s="995">
        <v>2247</v>
      </c>
      <c r="O7" s="995">
        <v>5284</v>
      </c>
      <c r="P7" s="995">
        <v>3525</v>
      </c>
      <c r="Q7" s="996">
        <v>4152</v>
      </c>
    </row>
    <row r="8" spans="1:17" ht="21" customHeight="1" x14ac:dyDescent="0.2">
      <c r="A8" s="992" t="s">
        <v>488</v>
      </c>
      <c r="B8" s="995">
        <v>4477</v>
      </c>
      <c r="C8" s="995">
        <v>3850</v>
      </c>
      <c r="D8" s="995">
        <v>4510.473</v>
      </c>
      <c r="E8" s="995">
        <v>6712</v>
      </c>
      <c r="F8" s="995">
        <v>8242</v>
      </c>
      <c r="G8" s="995">
        <v>9218.9</v>
      </c>
      <c r="H8" s="995">
        <v>8640.0004823420131</v>
      </c>
      <c r="I8" s="995">
        <v>6600</v>
      </c>
      <c r="J8" s="995">
        <v>7715</v>
      </c>
      <c r="K8" s="995">
        <v>9487</v>
      </c>
      <c r="L8" s="995">
        <v>9305</v>
      </c>
      <c r="M8" s="995">
        <v>9094</v>
      </c>
      <c r="N8" s="995">
        <v>15898</v>
      </c>
      <c r="O8" s="995">
        <v>15495</v>
      </c>
      <c r="P8" s="995">
        <v>10757</v>
      </c>
      <c r="Q8" s="996">
        <v>12275</v>
      </c>
    </row>
    <row r="9" spans="1:17" ht="21" customHeight="1" x14ac:dyDescent="0.2">
      <c r="A9" s="992" t="s">
        <v>489</v>
      </c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6"/>
    </row>
    <row r="10" spans="1:17" ht="21" customHeight="1" x14ac:dyDescent="0.2">
      <c r="A10" s="992" t="s">
        <v>490</v>
      </c>
      <c r="B10" s="995">
        <v>113.60599999999999</v>
      </c>
      <c r="C10" s="995">
        <v>129.44499999999999</v>
      </c>
      <c r="D10" s="995">
        <v>250</v>
      </c>
      <c r="E10" s="995">
        <v>338.93400000000003</v>
      </c>
      <c r="F10" s="995">
        <v>236.85300000000001</v>
      </c>
      <c r="G10" s="995">
        <v>219.00000645161293</v>
      </c>
      <c r="H10" s="995">
        <v>307.00000322580644</v>
      </c>
      <c r="I10" s="995">
        <v>304</v>
      </c>
      <c r="J10" s="995">
        <v>241</v>
      </c>
      <c r="K10" s="995">
        <v>256.346</v>
      </c>
      <c r="L10" s="995">
        <v>330</v>
      </c>
      <c r="M10" s="995">
        <v>311</v>
      </c>
      <c r="N10" s="995">
        <v>438</v>
      </c>
      <c r="O10" s="995">
        <v>248</v>
      </c>
      <c r="P10" s="995">
        <v>165</v>
      </c>
      <c r="Q10" s="996">
        <v>101</v>
      </c>
    </row>
    <row r="11" spans="1:17" ht="21" customHeight="1" x14ac:dyDescent="0.2">
      <c r="A11" s="992" t="s">
        <v>491</v>
      </c>
      <c r="B11" s="995">
        <v>5916.1139999999996</v>
      </c>
      <c r="C11" s="995">
        <v>2953.9279999999999</v>
      </c>
      <c r="D11" s="995">
        <v>583</v>
      </c>
      <c r="E11" s="995">
        <v>3888</v>
      </c>
      <c r="F11" s="995">
        <v>349</v>
      </c>
      <c r="G11" s="995">
        <v>287</v>
      </c>
      <c r="H11" s="995">
        <v>248</v>
      </c>
      <c r="I11" s="995">
        <v>252</v>
      </c>
      <c r="J11" s="995">
        <v>2435</v>
      </c>
      <c r="K11" s="995">
        <v>244.70103</v>
      </c>
      <c r="L11" s="995">
        <v>2137</v>
      </c>
      <c r="M11" s="995">
        <v>1147</v>
      </c>
      <c r="N11" s="995">
        <v>331</v>
      </c>
      <c r="O11" s="995">
        <v>2487</v>
      </c>
      <c r="P11" s="995">
        <v>2011</v>
      </c>
      <c r="Q11" s="996">
        <v>632</v>
      </c>
    </row>
    <row r="12" spans="1:17" ht="21" customHeight="1" x14ac:dyDescent="0.2">
      <c r="A12" s="992" t="s">
        <v>492</v>
      </c>
      <c r="B12" s="995">
        <v>3175</v>
      </c>
      <c r="C12" s="995">
        <v>4021</v>
      </c>
      <c r="D12" s="995">
        <v>3373.866</v>
      </c>
      <c r="E12" s="995">
        <v>4398.6760000000004</v>
      </c>
      <c r="F12" s="995">
        <v>4986.8119999999999</v>
      </c>
      <c r="G12" s="995">
        <v>4500.1749382630906</v>
      </c>
      <c r="H12" s="995">
        <v>4615.010000000002</v>
      </c>
      <c r="I12" s="995">
        <v>6395</v>
      </c>
      <c r="J12" s="995">
        <v>4900</v>
      </c>
      <c r="K12" s="995">
        <v>6117</v>
      </c>
      <c r="L12" s="995">
        <v>5245</v>
      </c>
      <c r="M12" s="995">
        <v>6271</v>
      </c>
      <c r="N12" s="995">
        <v>2893</v>
      </c>
      <c r="O12" s="995">
        <v>3059</v>
      </c>
      <c r="P12" s="995">
        <v>1935</v>
      </c>
      <c r="Q12" s="996">
        <v>2458</v>
      </c>
    </row>
    <row r="13" spans="1:17" ht="21" customHeight="1" x14ac:dyDescent="0.2">
      <c r="A13" s="607"/>
      <c r="B13" s="997"/>
      <c r="C13" s="997"/>
      <c r="D13" s="997"/>
      <c r="E13" s="997"/>
      <c r="F13" s="997"/>
      <c r="G13" s="998"/>
      <c r="H13" s="998"/>
      <c r="I13" s="998"/>
      <c r="J13" s="998"/>
      <c r="K13" s="998"/>
      <c r="L13" s="998"/>
      <c r="M13" s="998"/>
      <c r="N13" s="995"/>
      <c r="O13" s="998"/>
      <c r="P13" s="998"/>
      <c r="Q13" s="999"/>
    </row>
    <row r="14" spans="1:17" ht="21.75" customHeight="1" x14ac:dyDescent="0.2">
      <c r="A14" s="1000" t="s">
        <v>493</v>
      </c>
      <c r="B14" s="1001">
        <f>B6+B7+B8+B10+B11+B12</f>
        <v>16041.72</v>
      </c>
      <c r="C14" s="1001">
        <f>C6+C7+C8+C10+C11+C12</f>
        <v>13101.373</v>
      </c>
      <c r="D14" s="1001">
        <f t="shared" ref="D14:I14" si="0">D6+D7+D8+D10+D11+D12</f>
        <v>11368.141</v>
      </c>
      <c r="E14" s="1001">
        <f t="shared" si="0"/>
        <v>18641.61</v>
      </c>
      <c r="F14" s="1002">
        <f t="shared" si="0"/>
        <v>18250.453999999998</v>
      </c>
      <c r="G14" s="1002">
        <f t="shared" si="0"/>
        <v>17899.927944714706</v>
      </c>
      <c r="H14" s="1002">
        <f t="shared" si="0"/>
        <v>19010.010514553331</v>
      </c>
      <c r="I14" s="1002">
        <f t="shared" si="0"/>
        <v>18351.245028985508</v>
      </c>
      <c r="J14" s="1002">
        <v>18941</v>
      </c>
      <c r="K14" s="1002">
        <v>19420</v>
      </c>
      <c r="L14" s="1002">
        <v>19193</v>
      </c>
      <c r="M14" s="1002">
        <v>18875</v>
      </c>
      <c r="N14" s="1002">
        <v>21867</v>
      </c>
      <c r="O14" s="1002">
        <v>26633</v>
      </c>
      <c r="P14" s="1002">
        <v>18438</v>
      </c>
      <c r="Q14" s="1003">
        <v>19658</v>
      </c>
    </row>
    <row r="15" spans="1:17" ht="12.75" customHeight="1" x14ac:dyDescent="0.2">
      <c r="A15" s="85"/>
      <c r="B15" s="608"/>
      <c r="C15" s="911"/>
      <c r="D15" s="911"/>
      <c r="E15" s="911"/>
      <c r="F15" s="911"/>
      <c r="G15" s="912"/>
      <c r="H15" s="912"/>
      <c r="I15" s="942"/>
      <c r="J15" s="942"/>
      <c r="K15" s="942"/>
      <c r="L15" s="942"/>
      <c r="M15" s="942"/>
    </row>
    <row r="16" spans="1:17" ht="12.75" customHeight="1" x14ac:dyDescent="0.25">
      <c r="A16" s="1004"/>
      <c r="B16" s="1005"/>
      <c r="C16" s="1005"/>
      <c r="I16" s="896"/>
      <c r="J16" s="1006"/>
      <c r="K16" s="1006"/>
      <c r="L16" s="1006"/>
      <c r="M16" s="1006"/>
      <c r="N16" s="1006"/>
    </row>
    <row r="17" spans="1:17" ht="18" customHeight="1" x14ac:dyDescent="0.2">
      <c r="A17" s="1007" t="s">
        <v>494</v>
      </c>
      <c r="B17" s="86"/>
      <c r="I17" s="896"/>
      <c r="J17" s="896"/>
      <c r="K17" s="896"/>
      <c r="L17" s="896"/>
      <c r="M17" s="896"/>
    </row>
    <row r="18" spans="1:17" ht="18" customHeight="1" x14ac:dyDescent="0.15">
      <c r="A18" s="35"/>
      <c r="I18" s="988"/>
      <c r="J18" s="988"/>
      <c r="K18" s="988"/>
      <c r="N18" s="988" t="s">
        <v>106</v>
      </c>
    </row>
    <row r="19" spans="1:17" ht="18" customHeight="1" x14ac:dyDescent="0.2">
      <c r="A19" s="989" t="s">
        <v>485</v>
      </c>
      <c r="B19" s="990">
        <v>2006</v>
      </c>
      <c r="C19" s="990">
        <v>2007</v>
      </c>
      <c r="D19" s="990">
        <v>2008</v>
      </c>
      <c r="E19" s="990">
        <v>2009</v>
      </c>
      <c r="F19" s="990">
        <v>2010</v>
      </c>
      <c r="G19" s="990">
        <v>2011</v>
      </c>
      <c r="H19" s="990">
        <v>2012</v>
      </c>
      <c r="I19" s="990">
        <v>2013</v>
      </c>
      <c r="J19" s="990">
        <v>2014</v>
      </c>
      <c r="K19" s="990">
        <v>2015</v>
      </c>
      <c r="L19" s="990">
        <v>2016</v>
      </c>
      <c r="M19" s="990">
        <v>2017</v>
      </c>
      <c r="N19" s="990">
        <v>2018</v>
      </c>
      <c r="O19" s="990">
        <v>2019</v>
      </c>
      <c r="P19" s="990" t="s">
        <v>495</v>
      </c>
      <c r="Q19" s="991" t="s">
        <v>496</v>
      </c>
    </row>
    <row r="20" spans="1:17" ht="18" customHeight="1" x14ac:dyDescent="0.2">
      <c r="A20" s="992" t="s">
        <v>486</v>
      </c>
      <c r="B20" s="993">
        <v>9738</v>
      </c>
      <c r="C20" s="993">
        <v>11638</v>
      </c>
      <c r="D20" s="993">
        <v>15108</v>
      </c>
      <c r="E20" s="993">
        <v>16406</v>
      </c>
      <c r="F20" s="993">
        <v>18619</v>
      </c>
      <c r="G20" s="993">
        <v>21750</v>
      </c>
      <c r="H20" s="993">
        <v>21843</v>
      </c>
      <c r="I20" s="993">
        <v>23086</v>
      </c>
      <c r="J20" s="993">
        <v>21332</v>
      </c>
      <c r="K20" s="993">
        <v>21824.6</v>
      </c>
      <c r="L20" s="993">
        <v>24694.3</v>
      </c>
      <c r="M20" s="993">
        <v>24728</v>
      </c>
      <c r="N20" s="993">
        <v>24457</v>
      </c>
      <c r="O20" s="993">
        <v>26460</v>
      </c>
      <c r="P20" s="993">
        <v>20805</v>
      </c>
      <c r="Q20" s="994">
        <v>23650</v>
      </c>
    </row>
    <row r="21" spans="1:17" ht="18" customHeight="1" x14ac:dyDescent="0.2">
      <c r="A21" s="992" t="s">
        <v>487</v>
      </c>
      <c r="B21" s="995">
        <v>8336</v>
      </c>
      <c r="C21" s="995">
        <v>15672</v>
      </c>
      <c r="D21" s="995">
        <v>19684</v>
      </c>
      <c r="E21" s="995">
        <v>18837</v>
      </c>
      <c r="F21" s="995">
        <v>17244.210999999999</v>
      </c>
      <c r="G21" s="995">
        <v>14571.55</v>
      </c>
      <c r="H21" s="995">
        <v>13837.215177040252</v>
      </c>
      <c r="I21" s="995">
        <v>11325</v>
      </c>
      <c r="J21" s="995">
        <v>9427</v>
      </c>
      <c r="K21" s="995">
        <v>7510.6</v>
      </c>
      <c r="L21" s="995">
        <v>7860.8</v>
      </c>
      <c r="M21" s="995">
        <v>10736</v>
      </c>
      <c r="N21" s="995">
        <v>11450</v>
      </c>
      <c r="O21" s="995">
        <v>12004</v>
      </c>
      <c r="P21" s="995">
        <v>9290</v>
      </c>
      <c r="Q21" s="996">
        <v>14240</v>
      </c>
    </row>
    <row r="22" spans="1:17" ht="18" customHeight="1" x14ac:dyDescent="0.2">
      <c r="A22" s="992" t="s">
        <v>497</v>
      </c>
      <c r="B22" s="995">
        <v>2590</v>
      </c>
      <c r="C22" s="995">
        <v>2680</v>
      </c>
      <c r="D22" s="995">
        <v>3325</v>
      </c>
      <c r="E22" s="995">
        <v>3550</v>
      </c>
      <c r="F22" s="995">
        <v>3625</v>
      </c>
      <c r="G22" s="995">
        <v>3950</v>
      </c>
      <c r="H22" s="995">
        <v>4884.9994999999999</v>
      </c>
      <c r="I22" s="995">
        <v>4300</v>
      </c>
      <c r="J22" s="995">
        <v>4892</v>
      </c>
      <c r="K22" s="995">
        <v>3580</v>
      </c>
      <c r="L22" s="995">
        <v>2372</v>
      </c>
      <c r="M22" s="995">
        <v>3367</v>
      </c>
      <c r="N22" s="995">
        <v>2788</v>
      </c>
      <c r="O22" s="995">
        <v>3495</v>
      </c>
      <c r="P22" s="995">
        <v>4455</v>
      </c>
      <c r="Q22" s="996">
        <v>4904</v>
      </c>
    </row>
    <row r="23" spans="1:17" ht="18" customHeight="1" x14ac:dyDescent="0.2">
      <c r="A23" s="992" t="s">
        <v>489</v>
      </c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6"/>
    </row>
    <row r="24" spans="1:17" ht="18" customHeight="1" x14ac:dyDescent="0.2">
      <c r="A24" s="992" t="s">
        <v>490</v>
      </c>
      <c r="B24" s="995">
        <v>2383.7280000000001</v>
      </c>
      <c r="C24" s="995">
        <v>3276.4259999999999</v>
      </c>
      <c r="D24" s="995">
        <v>3385</v>
      </c>
      <c r="E24" s="995">
        <v>2525</v>
      </c>
      <c r="F24" s="995">
        <v>3221.6469999999999</v>
      </c>
      <c r="G24" s="995">
        <v>3329.0010000000002</v>
      </c>
      <c r="H24" s="995">
        <v>3645.9997581037856</v>
      </c>
      <c r="I24" s="995">
        <v>3410</v>
      </c>
      <c r="J24" s="995">
        <v>3388.9650000000001</v>
      </c>
      <c r="K24" s="995">
        <v>3524</v>
      </c>
      <c r="L24" s="995">
        <v>3996</v>
      </c>
      <c r="M24" s="995">
        <v>4511</v>
      </c>
      <c r="N24" s="995">
        <v>4914</v>
      </c>
      <c r="O24" s="995">
        <v>4950</v>
      </c>
      <c r="P24" s="995">
        <v>3413</v>
      </c>
      <c r="Q24" s="996">
        <v>3105.5</v>
      </c>
    </row>
    <row r="25" spans="1:17" ht="18" customHeight="1" x14ac:dyDescent="0.2">
      <c r="A25" s="992" t="s">
        <v>491</v>
      </c>
      <c r="B25" s="995">
        <v>1703.7339999999999</v>
      </c>
      <c r="C25" s="995">
        <v>1993.6590000000001</v>
      </c>
      <c r="D25" s="995">
        <v>2305</v>
      </c>
      <c r="E25" s="995">
        <v>1740</v>
      </c>
      <c r="F25" s="995">
        <v>2045.6</v>
      </c>
      <c r="G25" s="995">
        <v>2390.9993432501783</v>
      </c>
      <c r="H25" s="995">
        <v>2728.4164723619988</v>
      </c>
      <c r="I25" s="995">
        <v>4996</v>
      </c>
      <c r="J25" s="995">
        <v>2223.0230000000001</v>
      </c>
      <c r="K25" s="995">
        <v>1971</v>
      </c>
      <c r="L25" s="995">
        <v>2394</v>
      </c>
      <c r="M25" s="995">
        <v>2710</v>
      </c>
      <c r="N25" s="995">
        <v>3013</v>
      </c>
      <c r="O25" s="995">
        <v>3512</v>
      </c>
      <c r="P25" s="995">
        <v>2567</v>
      </c>
      <c r="Q25" s="996">
        <v>2341</v>
      </c>
    </row>
    <row r="26" spans="1:17" ht="18" customHeight="1" x14ac:dyDescent="0.2">
      <c r="A26" s="992" t="s">
        <v>492</v>
      </c>
      <c r="B26" s="995">
        <v>10902</v>
      </c>
      <c r="C26" s="995">
        <v>12878</v>
      </c>
      <c r="D26" s="995">
        <v>12354</v>
      </c>
      <c r="E26" s="995">
        <v>12730.4</v>
      </c>
      <c r="F26" s="995">
        <v>11389.088</v>
      </c>
      <c r="G26" s="995">
        <v>13676.00018548305</v>
      </c>
      <c r="H26" s="995">
        <v>13234.994097882061</v>
      </c>
      <c r="I26" s="995">
        <v>12150</v>
      </c>
      <c r="J26" s="995">
        <v>13785</v>
      </c>
      <c r="K26" s="995">
        <v>13325</v>
      </c>
      <c r="L26" s="995">
        <v>14480</v>
      </c>
      <c r="M26" s="995">
        <v>14572</v>
      </c>
      <c r="N26" s="995">
        <v>21753</v>
      </c>
      <c r="O26" s="995">
        <v>20692</v>
      </c>
      <c r="P26" s="995">
        <v>17948</v>
      </c>
      <c r="Q26" s="996">
        <v>21618</v>
      </c>
    </row>
    <row r="27" spans="1:17" ht="18" customHeight="1" x14ac:dyDescent="0.2">
      <c r="A27" s="607"/>
      <c r="B27" s="997"/>
      <c r="C27" s="997"/>
      <c r="D27" s="997"/>
      <c r="E27" s="997"/>
      <c r="F27" s="997"/>
      <c r="G27" s="998"/>
      <c r="H27" s="998"/>
      <c r="I27" s="998"/>
      <c r="J27" s="998"/>
      <c r="K27" s="998"/>
      <c r="L27" s="998"/>
      <c r="M27" s="998"/>
      <c r="N27" s="998"/>
      <c r="O27" s="3"/>
      <c r="P27" s="998"/>
      <c r="Q27" s="999"/>
    </row>
    <row r="28" spans="1:17" ht="18" customHeight="1" x14ac:dyDescent="0.2">
      <c r="A28" s="1000" t="s">
        <v>493</v>
      </c>
      <c r="B28" s="1001">
        <f>B20+B21+B22+B24+B25+B26</f>
        <v>35653.462</v>
      </c>
      <c r="C28" s="1001">
        <f>C20+C21+C22+C24+C25+C26</f>
        <v>48138.084999999999</v>
      </c>
      <c r="D28" s="1001">
        <f t="shared" ref="D28:I28" si="1">D20+D21+D22+D24+D25+D26</f>
        <v>56161</v>
      </c>
      <c r="E28" s="1001">
        <f t="shared" si="1"/>
        <v>55788.4</v>
      </c>
      <c r="F28" s="1001">
        <f t="shared" si="1"/>
        <v>56144.545999999988</v>
      </c>
      <c r="G28" s="1002">
        <f t="shared" si="1"/>
        <v>59667.550528733234</v>
      </c>
      <c r="H28" s="1002">
        <f t="shared" si="1"/>
        <v>60174.625005388094</v>
      </c>
      <c r="I28" s="1002">
        <f t="shared" si="1"/>
        <v>59267</v>
      </c>
      <c r="J28" s="1002">
        <v>55047.987999999998</v>
      </c>
      <c r="K28" s="1002">
        <v>51735.199999999997</v>
      </c>
      <c r="L28" s="1002">
        <v>55797.1</v>
      </c>
      <c r="M28" s="1002">
        <v>60624</v>
      </c>
      <c r="N28" s="1002">
        <v>68375</v>
      </c>
      <c r="O28" s="1002">
        <v>71113</v>
      </c>
      <c r="P28" s="1002">
        <v>58478</v>
      </c>
      <c r="Q28" s="1003">
        <v>69858.5</v>
      </c>
    </row>
    <row r="29" spans="1:17" ht="18" customHeight="1" x14ac:dyDescent="0.2">
      <c r="A29" s="32" t="s">
        <v>30</v>
      </c>
      <c r="B29" s="1008"/>
      <c r="C29" s="911"/>
      <c r="D29" s="911"/>
      <c r="E29" s="911"/>
      <c r="F29" s="911"/>
      <c r="G29" s="912"/>
      <c r="H29" s="912"/>
      <c r="I29" s="942"/>
      <c r="J29" s="942"/>
      <c r="K29" s="942"/>
      <c r="L29" s="942"/>
      <c r="M29" s="942"/>
    </row>
    <row r="30" spans="1:17" ht="17.25" customHeight="1" x14ac:dyDescent="0.2">
      <c r="A30" s="45"/>
      <c r="B30" s="1009"/>
      <c r="I30" s="896"/>
      <c r="J30" s="896"/>
      <c r="K30" s="896"/>
      <c r="L30" s="896"/>
      <c r="M30" s="896"/>
    </row>
    <row r="31" spans="1:17" ht="18" customHeight="1" x14ac:dyDescent="0.25">
      <c r="A31" s="605" t="s">
        <v>498</v>
      </c>
      <c r="B31" s="234"/>
      <c r="I31" s="896"/>
      <c r="J31" s="896"/>
      <c r="K31" s="896"/>
      <c r="L31" s="896"/>
      <c r="M31" s="896"/>
    </row>
    <row r="32" spans="1:17" ht="26.25" customHeight="1" x14ac:dyDescent="0.2">
      <c r="A32" s="1010" t="s">
        <v>499</v>
      </c>
      <c r="B32" s="234"/>
      <c r="I32" s="896"/>
      <c r="J32" s="896"/>
      <c r="K32" s="896"/>
      <c r="L32" s="896"/>
      <c r="M32" s="896"/>
    </row>
    <row r="33" spans="1:17" ht="10.5" customHeight="1" x14ac:dyDescent="0.15">
      <c r="A33" s="85"/>
      <c r="I33" s="988"/>
      <c r="J33" s="988"/>
      <c r="K33" s="988"/>
      <c r="Q33" s="988" t="s">
        <v>106</v>
      </c>
    </row>
    <row r="34" spans="1:17" ht="21.75" customHeight="1" x14ac:dyDescent="0.2">
      <c r="A34" s="989" t="s">
        <v>485</v>
      </c>
      <c r="B34" s="990">
        <v>2006</v>
      </c>
      <c r="C34" s="990">
        <v>2007</v>
      </c>
      <c r="D34" s="990">
        <v>2008</v>
      </c>
      <c r="E34" s="990">
        <v>2009</v>
      </c>
      <c r="F34" s="990">
        <v>2010</v>
      </c>
      <c r="G34" s="990">
        <v>2011</v>
      </c>
      <c r="H34" s="990">
        <v>2012</v>
      </c>
      <c r="I34" s="990">
        <v>2013</v>
      </c>
      <c r="J34" s="990">
        <v>2014</v>
      </c>
      <c r="K34" s="990">
        <v>2015</v>
      </c>
      <c r="L34" s="990">
        <v>2016</v>
      </c>
      <c r="M34" s="990">
        <v>2017</v>
      </c>
      <c r="N34" s="990">
        <v>2018</v>
      </c>
      <c r="O34" s="990">
        <v>2019</v>
      </c>
      <c r="P34" s="990" t="s">
        <v>142</v>
      </c>
      <c r="Q34" s="991" t="s">
        <v>496</v>
      </c>
    </row>
    <row r="35" spans="1:17" ht="21.75" customHeight="1" x14ac:dyDescent="0.2">
      <c r="A35" s="1011" t="s">
        <v>486</v>
      </c>
      <c r="B35" s="993">
        <v>0</v>
      </c>
      <c r="C35" s="993">
        <v>0</v>
      </c>
      <c r="D35" s="993">
        <v>0</v>
      </c>
      <c r="E35" s="993">
        <v>0</v>
      </c>
      <c r="F35" s="993">
        <v>0</v>
      </c>
      <c r="G35" s="993">
        <v>0</v>
      </c>
      <c r="H35" s="993">
        <v>0</v>
      </c>
      <c r="I35" s="993">
        <v>0</v>
      </c>
      <c r="J35" s="993">
        <v>0</v>
      </c>
      <c r="K35" s="993">
        <v>100</v>
      </c>
      <c r="L35" s="993">
        <v>80</v>
      </c>
      <c r="M35" s="993">
        <v>30</v>
      </c>
      <c r="N35" s="993">
        <v>20</v>
      </c>
      <c r="O35" s="993">
        <v>20</v>
      </c>
      <c r="P35" s="993">
        <v>15</v>
      </c>
      <c r="Q35" s="994">
        <v>15</v>
      </c>
    </row>
    <row r="36" spans="1:17" ht="21.75" customHeight="1" x14ac:dyDescent="0.2">
      <c r="A36" s="992" t="s">
        <v>487</v>
      </c>
      <c r="B36" s="995">
        <v>670</v>
      </c>
      <c r="C36" s="995">
        <v>738</v>
      </c>
      <c r="D36" s="995">
        <v>1378.8019999999999</v>
      </c>
      <c r="E36" s="995">
        <v>2672</v>
      </c>
      <c r="F36" s="995">
        <v>3433.9389999999999</v>
      </c>
      <c r="G36" s="995">
        <v>2575.0729999999999</v>
      </c>
      <c r="H36" s="995">
        <v>4000</v>
      </c>
      <c r="I36" s="995">
        <v>3300.2449999999999</v>
      </c>
      <c r="J36" s="995">
        <v>2000.002</v>
      </c>
      <c r="K36" s="995">
        <v>2150</v>
      </c>
      <c r="L36" s="995">
        <v>1136</v>
      </c>
      <c r="M36" s="995">
        <v>1125</v>
      </c>
      <c r="N36" s="995">
        <v>1392</v>
      </c>
      <c r="O36" s="995">
        <v>4418.5</v>
      </c>
      <c r="P36" s="995">
        <v>2694.5</v>
      </c>
      <c r="Q36" s="996">
        <v>3510</v>
      </c>
    </row>
    <row r="37" spans="1:17" ht="21.75" customHeight="1" x14ac:dyDescent="0.2">
      <c r="A37" s="992" t="s">
        <v>488</v>
      </c>
      <c r="B37" s="995">
        <v>3157</v>
      </c>
      <c r="C37" s="995">
        <v>2553</v>
      </c>
      <c r="D37" s="995">
        <v>3475.4409999999998</v>
      </c>
      <c r="E37" s="995">
        <v>4652</v>
      </c>
      <c r="F37" s="995">
        <v>6199</v>
      </c>
      <c r="G37" s="995">
        <v>7672.9</v>
      </c>
      <c r="H37" s="995">
        <v>5840.0003348837272</v>
      </c>
      <c r="I37" s="995">
        <v>3563</v>
      </c>
      <c r="J37" s="995">
        <v>3150</v>
      </c>
      <c r="K37" s="995">
        <v>4492</v>
      </c>
      <c r="L37" s="995">
        <v>3964</v>
      </c>
      <c r="M37" s="995">
        <v>3844</v>
      </c>
      <c r="N37" s="995">
        <v>10498</v>
      </c>
      <c r="O37" s="995">
        <v>11054</v>
      </c>
      <c r="P37" s="995">
        <v>7700</v>
      </c>
      <c r="Q37" s="996">
        <v>11075</v>
      </c>
    </row>
    <row r="38" spans="1:17" ht="21.75" customHeight="1" x14ac:dyDescent="0.2">
      <c r="A38" s="992" t="s">
        <v>489</v>
      </c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  <c r="P38" s="995"/>
      <c r="Q38" s="996"/>
    </row>
    <row r="39" spans="1:17" ht="21.75" customHeight="1" x14ac:dyDescent="0.2">
      <c r="A39" s="992" t="s">
        <v>490</v>
      </c>
      <c r="B39" s="995">
        <v>50.26</v>
      </c>
      <c r="C39" s="995">
        <v>98.662000000000006</v>
      </c>
      <c r="D39" s="995">
        <v>185</v>
      </c>
      <c r="E39" s="995">
        <v>290.93400000000003</v>
      </c>
      <c r="F39" s="995">
        <v>179.876</v>
      </c>
      <c r="G39" s="995">
        <v>141.00000645161293</v>
      </c>
      <c r="H39" s="995">
        <v>249.00000322580647</v>
      </c>
      <c r="I39" s="995">
        <v>202</v>
      </c>
      <c r="J39" s="995">
        <v>180</v>
      </c>
      <c r="K39" s="995">
        <v>167.846</v>
      </c>
      <c r="L39" s="995">
        <v>184</v>
      </c>
      <c r="M39" s="995">
        <v>125</v>
      </c>
      <c r="N39" s="995">
        <v>339</v>
      </c>
      <c r="O39" s="995">
        <v>192</v>
      </c>
      <c r="P39" s="995">
        <v>121</v>
      </c>
      <c r="Q39" s="996">
        <v>85</v>
      </c>
    </row>
    <row r="40" spans="1:17" ht="21.75" customHeight="1" x14ac:dyDescent="0.2">
      <c r="A40" s="992" t="s">
        <v>491</v>
      </c>
      <c r="B40" s="995">
        <v>120.089</v>
      </c>
      <c r="C40" s="995">
        <v>43.280999999999999</v>
      </c>
      <c r="D40" s="995">
        <v>40</v>
      </c>
      <c r="E40" s="995">
        <v>537</v>
      </c>
      <c r="F40" s="995">
        <v>180</v>
      </c>
      <c r="G40" s="995">
        <v>156</v>
      </c>
      <c r="H40" s="995">
        <v>165</v>
      </c>
      <c r="I40" s="995">
        <v>144</v>
      </c>
      <c r="J40" s="995">
        <v>2237</v>
      </c>
      <c r="K40" s="995">
        <v>144.70103</v>
      </c>
      <c r="L40" s="995">
        <v>1698</v>
      </c>
      <c r="M40" s="995">
        <v>1023</v>
      </c>
      <c r="N40" s="995">
        <v>243</v>
      </c>
      <c r="O40" s="995">
        <v>1983</v>
      </c>
      <c r="P40" s="995">
        <v>1732</v>
      </c>
      <c r="Q40" s="996">
        <v>572</v>
      </c>
    </row>
    <row r="41" spans="1:17" ht="21.75" customHeight="1" x14ac:dyDescent="0.2">
      <c r="A41" s="992" t="s">
        <v>492</v>
      </c>
      <c r="B41" s="995">
        <v>765</v>
      </c>
      <c r="C41" s="995">
        <v>642</v>
      </c>
      <c r="D41" s="995">
        <v>1222.9000000000001</v>
      </c>
      <c r="E41" s="995">
        <v>1574.6759999999999</v>
      </c>
      <c r="F41" s="995">
        <v>1546.8119999999999</v>
      </c>
      <c r="G41" s="995">
        <v>1585.175</v>
      </c>
      <c r="H41" s="995">
        <v>1705.01</v>
      </c>
      <c r="I41" s="995">
        <v>3100</v>
      </c>
      <c r="J41" s="995">
        <v>2287</v>
      </c>
      <c r="K41" s="995">
        <v>2000</v>
      </c>
      <c r="L41" s="995">
        <v>1995</v>
      </c>
      <c r="M41" s="995">
        <v>2120</v>
      </c>
      <c r="N41" s="995">
        <v>2553</v>
      </c>
      <c r="O41" s="995">
        <v>2342</v>
      </c>
      <c r="P41" s="995">
        <v>1231</v>
      </c>
      <c r="Q41" s="996">
        <v>1929.9</v>
      </c>
    </row>
    <row r="42" spans="1:17" ht="21.75" customHeight="1" x14ac:dyDescent="0.2">
      <c r="A42" s="607"/>
      <c r="B42" s="1012"/>
      <c r="C42" s="1012"/>
      <c r="D42" s="1012"/>
      <c r="E42" s="1012"/>
      <c r="F42" s="995"/>
      <c r="G42" s="995"/>
      <c r="H42" s="995"/>
      <c r="I42" s="995"/>
      <c r="J42" s="998"/>
      <c r="K42" s="998"/>
      <c r="L42" s="998"/>
      <c r="M42" s="998"/>
      <c r="N42" s="604"/>
      <c r="O42" s="3"/>
      <c r="P42" s="998"/>
      <c r="Q42" s="999"/>
    </row>
    <row r="43" spans="1:17" ht="21.75" customHeight="1" x14ac:dyDescent="0.2">
      <c r="A43" s="1000" t="s">
        <v>493</v>
      </c>
      <c r="B43" s="1001">
        <f>B35+B36+B37+B39+B40+B41</f>
        <v>4762.3490000000002</v>
      </c>
      <c r="C43" s="1001">
        <f>C35+C36+C37+C39+C40+C41</f>
        <v>4074.9429999999998</v>
      </c>
      <c r="D43" s="1001">
        <f t="shared" ref="D43:I43" si="2">D35+D36+D37+D39+D40+D41</f>
        <v>6302.143</v>
      </c>
      <c r="E43" s="1001">
        <f t="shared" si="2"/>
        <v>9726.61</v>
      </c>
      <c r="F43" s="1002">
        <f t="shared" si="2"/>
        <v>11539.627</v>
      </c>
      <c r="G43" s="1002">
        <f t="shared" si="2"/>
        <v>12130.148006451613</v>
      </c>
      <c r="H43" s="1002">
        <f t="shared" si="2"/>
        <v>11959.010338109534</v>
      </c>
      <c r="I43" s="1002">
        <f t="shared" si="2"/>
        <v>10309.244999999999</v>
      </c>
      <c r="J43" s="1002">
        <v>9854.0020000000004</v>
      </c>
      <c r="K43" s="1002">
        <v>9054.5470299999997</v>
      </c>
      <c r="L43" s="1002">
        <v>9057</v>
      </c>
      <c r="M43" s="1002">
        <v>8267</v>
      </c>
      <c r="N43" s="1002">
        <v>15045</v>
      </c>
      <c r="O43" s="1002">
        <v>20009.5</v>
      </c>
      <c r="P43" s="1002">
        <v>13493.5</v>
      </c>
      <c r="Q43" s="1003">
        <v>17186.900000000001</v>
      </c>
    </row>
    <row r="44" spans="1:17" ht="15.75" customHeight="1" x14ac:dyDescent="0.2">
      <c r="A44" s="85"/>
      <c r="B44" s="608"/>
      <c r="C44" s="911"/>
      <c r="D44" s="911"/>
      <c r="E44" s="911"/>
      <c r="F44" s="1013"/>
      <c r="G44" s="912"/>
      <c r="H44" s="912"/>
      <c r="I44" s="942"/>
      <c r="J44" s="942"/>
      <c r="K44" s="942"/>
      <c r="L44" s="942"/>
      <c r="M44" s="942"/>
      <c r="O44" s="3"/>
    </row>
    <row r="45" spans="1:17" ht="5.25" customHeight="1" x14ac:dyDescent="0.25">
      <c r="A45" s="1014"/>
      <c r="B45" s="1014"/>
      <c r="C45" s="1014"/>
      <c r="D45" s="1014"/>
      <c r="E45" s="1014"/>
      <c r="I45" s="896"/>
      <c r="J45" s="896"/>
      <c r="K45" s="896"/>
      <c r="L45" s="896"/>
      <c r="M45" s="896"/>
      <c r="O45" s="3"/>
    </row>
    <row r="46" spans="1:17" ht="15.75" customHeight="1" x14ac:dyDescent="0.2">
      <c r="A46" s="1010" t="s">
        <v>500</v>
      </c>
      <c r="B46" s="86"/>
      <c r="I46" s="896"/>
      <c r="J46" s="896"/>
      <c r="K46" s="896"/>
      <c r="L46" s="896"/>
      <c r="M46" s="896"/>
      <c r="O46" s="3"/>
    </row>
    <row r="47" spans="1:17" ht="11.25" customHeight="1" x14ac:dyDescent="0.15">
      <c r="A47" s="35"/>
      <c r="I47" s="1015"/>
      <c r="J47" s="988"/>
      <c r="K47" s="988"/>
      <c r="O47" s="3"/>
      <c r="Q47" s="988" t="s">
        <v>106</v>
      </c>
    </row>
    <row r="48" spans="1:17" ht="21" customHeight="1" x14ac:dyDescent="0.2">
      <c r="A48" s="989" t="s">
        <v>501</v>
      </c>
      <c r="B48" s="990">
        <v>2006</v>
      </c>
      <c r="C48" s="990">
        <v>2007</v>
      </c>
      <c r="D48" s="990">
        <v>2008</v>
      </c>
      <c r="E48" s="990">
        <v>2009</v>
      </c>
      <c r="F48" s="990">
        <v>2010</v>
      </c>
      <c r="G48" s="990">
        <v>2011</v>
      </c>
      <c r="H48" s="990">
        <v>2012</v>
      </c>
      <c r="I48" s="990">
        <v>2013</v>
      </c>
      <c r="J48" s="990">
        <v>2014</v>
      </c>
      <c r="K48" s="990">
        <v>2015</v>
      </c>
      <c r="L48" s="990">
        <v>2016</v>
      </c>
      <c r="M48" s="990">
        <v>2017</v>
      </c>
      <c r="N48" s="990">
        <v>2018</v>
      </c>
      <c r="O48" s="990">
        <v>2019</v>
      </c>
      <c r="P48" s="990" t="s">
        <v>495</v>
      </c>
      <c r="Q48" s="991" t="s">
        <v>496</v>
      </c>
    </row>
    <row r="49" spans="1:17" ht="21" customHeight="1" x14ac:dyDescent="0.2">
      <c r="A49" s="992" t="s">
        <v>486</v>
      </c>
      <c r="B49" s="1016">
        <v>30</v>
      </c>
      <c r="C49" s="1016">
        <v>25</v>
      </c>
      <c r="D49" s="1016">
        <v>173</v>
      </c>
      <c r="E49" s="1016">
        <v>125</v>
      </c>
      <c r="F49" s="1016">
        <v>150</v>
      </c>
      <c r="G49" s="1016">
        <v>547.79999999999995</v>
      </c>
      <c r="H49" s="1016">
        <v>200</v>
      </c>
      <c r="I49" s="1016">
        <v>200</v>
      </c>
      <c r="J49" s="993">
        <v>200</v>
      </c>
      <c r="K49" s="993">
        <v>0</v>
      </c>
      <c r="L49" s="993">
        <v>85</v>
      </c>
      <c r="M49" s="993">
        <v>70</v>
      </c>
      <c r="N49" s="993">
        <v>40</v>
      </c>
      <c r="O49" s="993">
        <v>40</v>
      </c>
      <c r="P49" s="993">
        <v>30</v>
      </c>
      <c r="Q49" s="994">
        <v>25</v>
      </c>
    </row>
    <row r="50" spans="1:17" ht="21" customHeight="1" x14ac:dyDescent="0.2">
      <c r="A50" s="992" t="s">
        <v>487</v>
      </c>
      <c r="B50" s="1017">
        <v>1660</v>
      </c>
      <c r="C50" s="1017">
        <v>1384</v>
      </c>
      <c r="D50" s="1017">
        <v>1099</v>
      </c>
      <c r="E50" s="1017">
        <v>507</v>
      </c>
      <c r="F50" s="1017">
        <v>851.85</v>
      </c>
      <c r="G50" s="1017">
        <v>551.98</v>
      </c>
      <c r="H50" s="1017">
        <v>1000.0000289855072</v>
      </c>
      <c r="I50" s="1017">
        <v>1300.0000289855075</v>
      </c>
      <c r="J50" s="995">
        <v>1450.0000289855075</v>
      </c>
      <c r="K50" s="995">
        <v>1065</v>
      </c>
      <c r="L50" s="995">
        <v>875</v>
      </c>
      <c r="M50" s="995">
        <v>827</v>
      </c>
      <c r="N50" s="995">
        <v>855</v>
      </c>
      <c r="O50" s="995">
        <v>865</v>
      </c>
      <c r="P50" s="995">
        <v>830.5</v>
      </c>
      <c r="Q50" s="996">
        <v>642</v>
      </c>
    </row>
    <row r="51" spans="1:17" ht="21" customHeight="1" x14ac:dyDescent="0.2">
      <c r="A51" s="992" t="s">
        <v>497</v>
      </c>
      <c r="B51" s="1017">
        <v>1320</v>
      </c>
      <c r="C51" s="1017">
        <v>1297</v>
      </c>
      <c r="D51" s="1017">
        <v>1035.0319999999999</v>
      </c>
      <c r="E51" s="1017">
        <v>2060</v>
      </c>
      <c r="F51" s="1017">
        <v>2043</v>
      </c>
      <c r="G51" s="1017">
        <v>1546</v>
      </c>
      <c r="H51" s="1017">
        <v>2800.000147458285</v>
      </c>
      <c r="I51" s="1017">
        <v>3037</v>
      </c>
      <c r="J51" s="995">
        <v>4565</v>
      </c>
      <c r="K51" s="995">
        <v>4995</v>
      </c>
      <c r="L51" s="995">
        <v>5341</v>
      </c>
      <c r="M51" s="995">
        <v>5250</v>
      </c>
      <c r="N51" s="995">
        <v>5400</v>
      </c>
      <c r="O51" s="995">
        <v>4441</v>
      </c>
      <c r="P51" s="995">
        <v>3057</v>
      </c>
      <c r="Q51" s="996">
        <v>1200</v>
      </c>
    </row>
    <row r="52" spans="1:17" ht="21" customHeight="1" x14ac:dyDescent="0.2">
      <c r="A52" s="992" t="s">
        <v>489</v>
      </c>
      <c r="B52" s="1017"/>
      <c r="C52" s="1017"/>
      <c r="D52" s="1017"/>
      <c r="E52" s="1017"/>
      <c r="F52" s="1017"/>
      <c r="G52" s="1017"/>
      <c r="H52" s="1017"/>
      <c r="I52" s="1017"/>
      <c r="J52" s="995"/>
      <c r="K52" s="995"/>
      <c r="L52" s="995"/>
      <c r="M52" s="995"/>
      <c r="N52" s="995"/>
      <c r="O52" s="995"/>
      <c r="P52" s="995"/>
      <c r="Q52" s="996"/>
    </row>
    <row r="53" spans="1:17" ht="21" customHeight="1" x14ac:dyDescent="0.2">
      <c r="A53" s="992" t="s">
        <v>490</v>
      </c>
      <c r="B53" s="1017">
        <v>63.345999999999997</v>
      </c>
      <c r="C53" s="1017">
        <v>30.783000000000001</v>
      </c>
      <c r="D53" s="1017">
        <v>65</v>
      </c>
      <c r="E53" s="1017">
        <v>48</v>
      </c>
      <c r="F53" s="1017">
        <v>56.976999999999997</v>
      </c>
      <c r="G53" s="1017">
        <v>78</v>
      </c>
      <c r="H53" s="1017">
        <v>58</v>
      </c>
      <c r="I53" s="1017">
        <v>102</v>
      </c>
      <c r="J53" s="995">
        <v>61.06</v>
      </c>
      <c r="K53" s="995">
        <v>88</v>
      </c>
      <c r="L53" s="995">
        <v>146</v>
      </c>
      <c r="M53" s="995">
        <v>186</v>
      </c>
      <c r="N53" s="995">
        <v>99</v>
      </c>
      <c r="O53" s="995">
        <v>56</v>
      </c>
      <c r="P53" s="995">
        <v>44</v>
      </c>
      <c r="Q53" s="996">
        <v>16</v>
      </c>
    </row>
    <row r="54" spans="1:17" ht="21" customHeight="1" x14ac:dyDescent="0.2">
      <c r="A54" s="992" t="s">
        <v>491</v>
      </c>
      <c r="B54" s="1017">
        <v>5796.0249999999996</v>
      </c>
      <c r="C54" s="1017">
        <v>2910.6469999999999</v>
      </c>
      <c r="D54" s="1017">
        <v>543</v>
      </c>
      <c r="E54" s="1017">
        <v>3351</v>
      </c>
      <c r="F54" s="1017">
        <v>169</v>
      </c>
      <c r="G54" s="1017">
        <v>131</v>
      </c>
      <c r="H54" s="1017">
        <v>83</v>
      </c>
      <c r="I54" s="1017">
        <v>108</v>
      </c>
      <c r="J54" s="995">
        <v>198</v>
      </c>
      <c r="K54" s="995">
        <v>100</v>
      </c>
      <c r="L54" s="995">
        <v>439</v>
      </c>
      <c r="M54" s="995">
        <v>124</v>
      </c>
      <c r="N54" s="995">
        <v>88</v>
      </c>
      <c r="O54" s="995">
        <v>504</v>
      </c>
      <c r="P54" s="995">
        <v>279</v>
      </c>
      <c r="Q54" s="996">
        <v>60</v>
      </c>
    </row>
    <row r="55" spans="1:17" ht="21" customHeight="1" x14ac:dyDescent="0.2">
      <c r="A55" s="992" t="s">
        <v>492</v>
      </c>
      <c r="B55" s="1017">
        <v>2410</v>
      </c>
      <c r="C55" s="1017">
        <v>3379</v>
      </c>
      <c r="D55" s="1017">
        <v>2150.9659999999999</v>
      </c>
      <c r="E55" s="1017">
        <v>2824</v>
      </c>
      <c r="F55" s="1017">
        <v>3440</v>
      </c>
      <c r="G55" s="1017">
        <v>2914.9999382630904</v>
      </c>
      <c r="H55" s="1017">
        <v>2910.0000000000018</v>
      </c>
      <c r="I55" s="1017">
        <v>3295</v>
      </c>
      <c r="J55" s="995">
        <v>2613</v>
      </c>
      <c r="K55" s="995">
        <v>4117</v>
      </c>
      <c r="L55" s="995">
        <v>3250</v>
      </c>
      <c r="M55" s="995">
        <v>4151</v>
      </c>
      <c r="N55" s="995">
        <v>340</v>
      </c>
      <c r="O55" s="995">
        <v>717</v>
      </c>
      <c r="P55" s="995">
        <v>704</v>
      </c>
      <c r="Q55" s="996">
        <v>528.1</v>
      </c>
    </row>
    <row r="56" spans="1:17" ht="21" customHeight="1" x14ac:dyDescent="0.2">
      <c r="A56" s="607"/>
      <c r="B56" s="1018" t="s">
        <v>105</v>
      </c>
      <c r="C56" s="1018" t="s">
        <v>105</v>
      </c>
      <c r="D56" s="1018" t="s">
        <v>105</v>
      </c>
      <c r="E56" s="1018" t="s">
        <v>105</v>
      </c>
      <c r="F56" s="1019" t="s">
        <v>105</v>
      </c>
      <c r="G56" s="1019" t="s">
        <v>105</v>
      </c>
      <c r="H56" s="1019" t="s">
        <v>105</v>
      </c>
      <c r="I56" s="1019" t="s">
        <v>105</v>
      </c>
      <c r="J56" s="998"/>
      <c r="K56" s="998"/>
      <c r="L56" s="998"/>
      <c r="M56" s="998"/>
      <c r="N56" s="604"/>
      <c r="O56" s="3"/>
      <c r="P56" s="998"/>
      <c r="Q56" s="999"/>
    </row>
    <row r="57" spans="1:17" ht="21" customHeight="1" x14ac:dyDescent="0.2">
      <c r="A57" s="1000" t="s">
        <v>493</v>
      </c>
      <c r="B57" s="1001">
        <f>B49+B50+B51+B53+B54+B55</f>
        <v>11279.370999999999</v>
      </c>
      <c r="C57" s="1001">
        <f>C49+C50+C51+C53+C54+C55</f>
        <v>9026.43</v>
      </c>
      <c r="D57" s="1001">
        <f t="shared" ref="D57:I57" si="3">D49+D50+D51+D53+D54+D55</f>
        <v>5065.9979999999996</v>
      </c>
      <c r="E57" s="1001">
        <f t="shared" si="3"/>
        <v>8915</v>
      </c>
      <c r="F57" s="1002">
        <f t="shared" si="3"/>
        <v>6710.8269999999993</v>
      </c>
      <c r="G57" s="1002">
        <f t="shared" si="3"/>
        <v>5769.7799382630901</v>
      </c>
      <c r="H57" s="1002">
        <f t="shared" si="3"/>
        <v>7051.0001764437939</v>
      </c>
      <c r="I57" s="1002">
        <f t="shared" si="3"/>
        <v>8042.000028985507</v>
      </c>
      <c r="J57" s="1002">
        <v>9087.0600289855065</v>
      </c>
      <c r="K57" s="1002">
        <v>10365</v>
      </c>
      <c r="L57" s="1002">
        <v>10136</v>
      </c>
      <c r="M57" s="1002">
        <v>10608</v>
      </c>
      <c r="N57" s="1002">
        <v>6822</v>
      </c>
      <c r="O57" s="1002">
        <v>6623</v>
      </c>
      <c r="P57" s="1002">
        <v>4944.5</v>
      </c>
      <c r="Q57" s="1003">
        <v>2471.1</v>
      </c>
    </row>
    <row r="58" spans="1:17" ht="15.75" customHeight="1" x14ac:dyDescent="0.2">
      <c r="A58" s="32" t="s">
        <v>507</v>
      </c>
      <c r="B58" s="1020"/>
      <c r="C58" s="1020"/>
      <c r="D58" s="911"/>
      <c r="F58" s="911"/>
      <c r="G58" s="943"/>
      <c r="H58" s="943"/>
      <c r="I58" s="943"/>
      <c r="J58" s="943"/>
      <c r="K58" s="1021"/>
      <c r="L58" s="1021"/>
      <c r="M58" s="1021"/>
      <c r="O58" s="3"/>
    </row>
    <row r="59" spans="1:17" x14ac:dyDescent="0.2">
      <c r="A59" s="45"/>
      <c r="B59" s="45"/>
      <c r="C59" s="45"/>
      <c r="D59" s="45"/>
      <c r="E59" s="45"/>
      <c r="F59" s="45"/>
      <c r="G59" s="45"/>
      <c r="H59" s="45"/>
      <c r="I59" s="45"/>
      <c r="O59" s="3"/>
    </row>
    <row r="60" spans="1:17" x14ac:dyDescent="0.2">
      <c r="O60" s="3"/>
    </row>
    <row r="61" spans="1:17" x14ac:dyDescent="0.2">
      <c r="B61" s="943"/>
      <c r="C61" s="943"/>
      <c r="O61" s="3"/>
    </row>
    <row r="62" spans="1:17" x14ac:dyDescent="0.2">
      <c r="A62" s="84"/>
    </row>
    <row r="63" spans="1:17" x14ac:dyDescent="0.2">
      <c r="A63" s="84"/>
    </row>
    <row r="64" spans="1:17" x14ac:dyDescent="0.2">
      <c r="A64" s="84"/>
    </row>
    <row r="104" spans="1:1" ht="38.25" x14ac:dyDescent="0.2">
      <c r="A104" s="609" t="s">
        <v>256</v>
      </c>
    </row>
    <row r="2028" spans="1:1" x14ac:dyDescent="0.2">
      <c r="A2028" t="s">
        <v>557</v>
      </c>
    </row>
  </sheetData>
  <hyperlinks>
    <hyperlink ref="A1" location="'Contents(NA)'!A1" display="Back to Table of contents"/>
  </hyperlinks>
  <pageMargins left="0.6" right="0" top="0.75" bottom="0" header="0.4" footer="0"/>
  <pageSetup paperSize="9" scale="98" orientation="landscape" r:id="rId1"/>
  <headerFooter alignWithMargins="0">
    <oddHeader>&amp;C- &amp;P+27 -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pane xSplit="2" topLeftCell="C1" activePane="topRight" state="frozen"/>
      <selection activeCell="S70" sqref="S70"/>
      <selection pane="topRight"/>
    </sheetView>
  </sheetViews>
  <sheetFormatPr defaultRowHeight="12.75" x14ac:dyDescent="0.2"/>
  <cols>
    <col min="1" max="1" width="49.140625" customWidth="1"/>
    <col min="2" max="2" width="5.140625" customWidth="1"/>
    <col min="3" max="10" width="8" customWidth="1"/>
    <col min="11" max="12" width="8" style="3" customWidth="1"/>
    <col min="13" max="15" width="8" customWidth="1"/>
    <col min="18" max="18" width="9.140625" style="3"/>
  </cols>
  <sheetData>
    <row r="1" spans="1:18" ht="21" customHeight="1" x14ac:dyDescent="0.2">
      <c r="A1" s="1077" t="s">
        <v>551</v>
      </c>
    </row>
    <row r="2" spans="1:18" ht="15.75" customHeight="1" x14ac:dyDescent="0.25">
      <c r="A2" s="1" t="s">
        <v>0</v>
      </c>
      <c r="B2" s="2"/>
    </row>
    <row r="3" spans="1:18" ht="15.75" customHeight="1" x14ac:dyDescent="0.15">
      <c r="A3" s="4"/>
      <c r="B3" s="2"/>
      <c r="K3" s="5"/>
      <c r="M3" s="6"/>
      <c r="N3" s="6"/>
    </row>
    <row r="4" spans="1:18" ht="15.75" customHeight="1" x14ac:dyDescent="0.2">
      <c r="A4" s="7"/>
      <c r="B4" s="8" t="s">
        <v>1</v>
      </c>
      <c r="C4" s="9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9">
        <v>2015</v>
      </c>
      <c r="M4" s="9">
        <v>2016</v>
      </c>
      <c r="N4" s="9">
        <v>2017</v>
      </c>
      <c r="O4" s="9">
        <v>2018</v>
      </c>
      <c r="P4" s="9" t="s">
        <v>422</v>
      </c>
      <c r="Q4" s="9" t="s">
        <v>2</v>
      </c>
      <c r="R4" s="10" t="s">
        <v>3</v>
      </c>
    </row>
    <row r="5" spans="1:18" ht="15.75" customHeight="1" x14ac:dyDescent="0.2">
      <c r="A5" s="11" t="s">
        <v>4</v>
      </c>
      <c r="B5" s="12" t="s">
        <v>5</v>
      </c>
      <c r="C5" s="13">
        <v>198551</v>
      </c>
      <c r="D5" s="14">
        <v>226662</v>
      </c>
      <c r="E5" s="14">
        <v>253053</v>
      </c>
      <c r="F5" s="14">
        <v>261017</v>
      </c>
      <c r="G5" s="14">
        <v>274000</v>
      </c>
      <c r="H5" s="14">
        <v>292617</v>
      </c>
      <c r="I5" s="14">
        <v>309319</v>
      </c>
      <c r="J5" s="14">
        <v>329009</v>
      </c>
      <c r="K5" s="14">
        <v>348011</v>
      </c>
      <c r="L5" s="14">
        <v>363547</v>
      </c>
      <c r="M5" s="14">
        <v>385902</v>
      </c>
      <c r="N5" s="14">
        <v>402998</v>
      </c>
      <c r="O5" s="14">
        <v>422319</v>
      </c>
      <c r="P5" s="14">
        <v>437528</v>
      </c>
      <c r="Q5" s="14">
        <v>379309</v>
      </c>
      <c r="R5" s="15">
        <v>407172</v>
      </c>
    </row>
    <row r="6" spans="1:18" ht="15.75" customHeight="1" x14ac:dyDescent="0.2">
      <c r="A6" s="16" t="s">
        <v>6</v>
      </c>
      <c r="B6" s="12" t="s">
        <v>5</v>
      </c>
      <c r="C6" s="13">
        <v>24319</v>
      </c>
      <c r="D6" s="14">
        <v>28549</v>
      </c>
      <c r="E6" s="14">
        <v>31201</v>
      </c>
      <c r="F6" s="14">
        <v>30739</v>
      </c>
      <c r="G6" s="14">
        <v>33957</v>
      </c>
      <c r="H6" s="14">
        <v>38030</v>
      </c>
      <c r="I6" s="14">
        <v>41325</v>
      </c>
      <c r="J6" s="14">
        <v>43388</v>
      </c>
      <c r="K6" s="14">
        <v>44051</v>
      </c>
      <c r="L6" s="14">
        <v>46346</v>
      </c>
      <c r="M6" s="14">
        <v>48864</v>
      </c>
      <c r="N6" s="14">
        <v>54203</v>
      </c>
      <c r="O6" s="14">
        <v>58936</v>
      </c>
      <c r="P6" s="14">
        <v>60727</v>
      </c>
      <c r="Q6" s="14">
        <v>50383</v>
      </c>
      <c r="R6" s="15">
        <v>56520</v>
      </c>
    </row>
    <row r="7" spans="1:18" ht="15.75" customHeight="1" x14ac:dyDescent="0.2">
      <c r="A7" s="11" t="s">
        <v>7</v>
      </c>
      <c r="B7" s="12" t="s">
        <v>5</v>
      </c>
      <c r="C7" s="13">
        <v>222870</v>
      </c>
      <c r="D7" s="14">
        <v>255211</v>
      </c>
      <c r="E7" s="14">
        <v>284254</v>
      </c>
      <c r="F7" s="14">
        <v>291756</v>
      </c>
      <c r="G7" s="14">
        <v>307957</v>
      </c>
      <c r="H7" s="14">
        <v>330647</v>
      </c>
      <c r="I7" s="14">
        <v>350644</v>
      </c>
      <c r="J7" s="14">
        <v>372397</v>
      </c>
      <c r="K7" s="14">
        <v>392062</v>
      </c>
      <c r="L7" s="14">
        <v>409893</v>
      </c>
      <c r="M7" s="14">
        <v>434765</v>
      </c>
      <c r="N7" s="14">
        <v>457201</v>
      </c>
      <c r="O7" s="14">
        <v>481256</v>
      </c>
      <c r="P7" s="14">
        <v>498254</v>
      </c>
      <c r="Q7" s="14">
        <v>429692</v>
      </c>
      <c r="R7" s="15">
        <v>463692</v>
      </c>
    </row>
    <row r="8" spans="1:18" ht="15.75" customHeight="1" x14ac:dyDescent="0.2">
      <c r="A8" s="17" t="s">
        <v>8</v>
      </c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ht="15.75" customHeight="1" x14ac:dyDescent="0.2">
      <c r="A9" s="22" t="s">
        <v>9</v>
      </c>
      <c r="B9" s="18" t="s">
        <v>5</v>
      </c>
      <c r="C9" s="19">
        <v>223879</v>
      </c>
      <c r="D9" s="20">
        <v>261411</v>
      </c>
      <c r="E9" s="20">
        <v>288155</v>
      </c>
      <c r="F9" s="20">
        <v>290489</v>
      </c>
      <c r="G9" s="20">
        <v>311637</v>
      </c>
      <c r="H9" s="20">
        <v>331550</v>
      </c>
      <c r="I9" s="20">
        <v>351836</v>
      </c>
      <c r="J9" s="20">
        <v>373127</v>
      </c>
      <c r="K9" s="20">
        <v>389579</v>
      </c>
      <c r="L9" s="20">
        <v>412680</v>
      </c>
      <c r="M9" s="20">
        <v>432308</v>
      </c>
      <c r="N9" s="20">
        <v>462260</v>
      </c>
      <c r="O9" s="20">
        <v>488113</v>
      </c>
      <c r="P9" s="20">
        <v>510174</v>
      </c>
      <c r="Q9" s="20">
        <v>436296</v>
      </c>
      <c r="R9" s="21">
        <v>473516</v>
      </c>
    </row>
    <row r="10" spans="1:18" ht="15.75" customHeight="1" x14ac:dyDescent="0.2">
      <c r="A10" s="22" t="s">
        <v>10</v>
      </c>
      <c r="B10" s="18" t="s">
        <v>5</v>
      </c>
      <c r="C10" s="19"/>
      <c r="D10" s="20"/>
      <c r="E10" s="20"/>
      <c r="F10" s="20"/>
      <c r="G10" s="20">
        <v>307957</v>
      </c>
      <c r="H10" s="20">
        <v>324371</v>
      </c>
      <c r="I10" s="20">
        <v>363110</v>
      </c>
      <c r="J10" s="20">
        <v>401018</v>
      </c>
      <c r="K10" s="20">
        <v>422459</v>
      </c>
      <c r="L10" s="20">
        <v>444663</v>
      </c>
      <c r="M10" s="20">
        <v>470211</v>
      </c>
      <c r="N10" s="20">
        <v>502486</v>
      </c>
      <c r="O10" s="20">
        <v>538864</v>
      </c>
      <c r="P10" s="20">
        <v>560039</v>
      </c>
      <c r="Q10" s="20">
        <v>468316</v>
      </c>
      <c r="R10" s="21">
        <v>509260</v>
      </c>
    </row>
    <row r="11" spans="1:18" ht="15.75" customHeight="1" x14ac:dyDescent="0.2">
      <c r="A11" s="16" t="s">
        <v>11</v>
      </c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18" ht="15.75" customHeight="1" x14ac:dyDescent="0.2">
      <c r="A12" s="23" t="s">
        <v>12</v>
      </c>
      <c r="B12" s="18" t="s">
        <v>5</v>
      </c>
      <c r="C12" s="19">
        <v>226148</v>
      </c>
      <c r="D12" s="20">
        <v>265293</v>
      </c>
      <c r="E12" s="20">
        <v>294564</v>
      </c>
      <c r="F12" s="20">
        <v>297398</v>
      </c>
      <c r="G12" s="20">
        <v>317267</v>
      </c>
      <c r="H12" s="20">
        <v>335345</v>
      </c>
      <c r="I12" s="20">
        <v>356849</v>
      </c>
      <c r="J12" s="20">
        <v>377181</v>
      </c>
      <c r="K12" s="20">
        <v>392768</v>
      </c>
      <c r="L12" s="20">
        <v>415509</v>
      </c>
      <c r="M12" s="20">
        <v>435464</v>
      </c>
      <c r="N12" s="20">
        <v>462971</v>
      </c>
      <c r="O12" s="20">
        <v>487994</v>
      </c>
      <c r="P12" s="20">
        <v>510585</v>
      </c>
      <c r="Q12" s="20">
        <v>436254</v>
      </c>
      <c r="R12" s="21">
        <v>473821</v>
      </c>
    </row>
    <row r="13" spans="1:18" ht="15.75" customHeight="1" x14ac:dyDescent="0.2">
      <c r="A13" s="23" t="s">
        <v>13</v>
      </c>
      <c r="B13" s="18" t="s">
        <v>5</v>
      </c>
      <c r="C13" s="19"/>
      <c r="D13" s="20"/>
      <c r="E13" s="20"/>
      <c r="F13" s="20"/>
      <c r="G13" s="20">
        <v>313587</v>
      </c>
      <c r="H13" s="20">
        <v>327846</v>
      </c>
      <c r="I13" s="20">
        <v>367370</v>
      </c>
      <c r="J13" s="20">
        <v>398186</v>
      </c>
      <c r="K13" s="20">
        <v>411782</v>
      </c>
      <c r="L13" s="20">
        <v>433228</v>
      </c>
      <c r="M13" s="20">
        <v>458554</v>
      </c>
      <c r="N13" s="20">
        <v>493119</v>
      </c>
      <c r="O13" s="20">
        <v>525100</v>
      </c>
      <c r="P13" s="20">
        <v>546464</v>
      </c>
      <c r="Q13" s="20">
        <v>455595</v>
      </c>
      <c r="R13" s="21">
        <v>498875</v>
      </c>
    </row>
    <row r="14" spans="1:18" ht="15.75" customHeight="1" x14ac:dyDescent="0.2">
      <c r="A14" s="16" t="s">
        <v>14</v>
      </c>
      <c r="B14" s="12" t="s">
        <v>15</v>
      </c>
      <c r="C14" s="13">
        <v>180197</v>
      </c>
      <c r="D14" s="14">
        <v>205504</v>
      </c>
      <c r="E14" s="14">
        <v>228175</v>
      </c>
      <c r="F14" s="14">
        <v>233608</v>
      </c>
      <c r="G14" s="14">
        <v>246089</v>
      </c>
      <c r="H14" s="14">
        <v>263645</v>
      </c>
      <c r="I14" s="14">
        <v>278844</v>
      </c>
      <c r="J14" s="14">
        <v>295591</v>
      </c>
      <c r="K14" s="14">
        <v>310862</v>
      </c>
      <c r="L14" s="14">
        <v>324570</v>
      </c>
      <c r="M14" s="14">
        <v>344029</v>
      </c>
      <c r="N14" s="14">
        <v>361456</v>
      </c>
      <c r="O14" s="14">
        <v>380266</v>
      </c>
      <c r="P14" s="14">
        <v>393570</v>
      </c>
      <c r="Q14" s="14">
        <v>339405</v>
      </c>
      <c r="R14" s="15">
        <v>366827</v>
      </c>
    </row>
    <row r="15" spans="1:18" ht="15.75" customHeight="1" x14ac:dyDescent="0.2">
      <c r="A15" s="16" t="s">
        <v>16</v>
      </c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1:18" ht="15.75" customHeight="1" x14ac:dyDescent="0.2">
      <c r="A16" s="22" t="s">
        <v>9</v>
      </c>
      <c r="B16" s="18" t="s">
        <v>17</v>
      </c>
      <c r="C16" s="19">
        <v>181013</v>
      </c>
      <c r="D16" s="20">
        <v>210497</v>
      </c>
      <c r="E16" s="20">
        <v>231306</v>
      </c>
      <c r="F16" s="20">
        <v>232593</v>
      </c>
      <c r="G16" s="20">
        <v>249030</v>
      </c>
      <c r="H16" s="20">
        <v>264365</v>
      </c>
      <c r="I16" s="20">
        <v>279792</v>
      </c>
      <c r="J16" s="20">
        <v>296171</v>
      </c>
      <c r="K16" s="20">
        <v>308893</v>
      </c>
      <c r="L16" s="20">
        <v>326777</v>
      </c>
      <c r="M16" s="20">
        <v>342084</v>
      </c>
      <c r="N16" s="20">
        <v>365456</v>
      </c>
      <c r="O16" s="20">
        <v>385684</v>
      </c>
      <c r="P16" s="20">
        <v>402986</v>
      </c>
      <c r="Q16" s="20">
        <v>344622</v>
      </c>
      <c r="R16" s="21">
        <v>374599</v>
      </c>
    </row>
    <row r="17" spans="1:18" ht="15.75" customHeight="1" x14ac:dyDescent="0.2">
      <c r="A17" s="22" t="s">
        <v>10</v>
      </c>
      <c r="B17" s="18" t="s">
        <v>17</v>
      </c>
      <c r="C17" s="19"/>
      <c r="D17" s="20"/>
      <c r="E17" s="20"/>
      <c r="F17" s="20"/>
      <c r="G17" s="20">
        <v>246089</v>
      </c>
      <c r="H17" s="20">
        <v>258641</v>
      </c>
      <c r="I17" s="20">
        <v>288758</v>
      </c>
      <c r="J17" s="20">
        <v>318309</v>
      </c>
      <c r="K17" s="20">
        <v>334963</v>
      </c>
      <c r="L17" s="20">
        <v>352103</v>
      </c>
      <c r="M17" s="20">
        <v>372077</v>
      </c>
      <c r="N17" s="20">
        <v>397258</v>
      </c>
      <c r="O17" s="20">
        <v>425786</v>
      </c>
      <c r="P17" s="20">
        <v>442374</v>
      </c>
      <c r="Q17" s="20">
        <v>369914</v>
      </c>
      <c r="R17" s="21">
        <v>402877</v>
      </c>
    </row>
    <row r="18" spans="1:18" ht="15.75" customHeight="1" x14ac:dyDescent="0.2">
      <c r="A18" s="16" t="s">
        <v>18</v>
      </c>
      <c r="B18" s="12" t="s">
        <v>5</v>
      </c>
      <c r="C18" s="13">
        <v>78328</v>
      </c>
      <c r="D18" s="14">
        <v>86610</v>
      </c>
      <c r="E18" s="14">
        <v>96889</v>
      </c>
      <c r="F18" s="14">
        <v>102237</v>
      </c>
      <c r="G18" s="14">
        <v>108720</v>
      </c>
      <c r="H18" s="14">
        <v>117049</v>
      </c>
      <c r="I18" s="14">
        <v>125752</v>
      </c>
      <c r="J18" s="14">
        <v>136685</v>
      </c>
      <c r="K18" s="14">
        <v>141394</v>
      </c>
      <c r="L18" s="14">
        <v>148769</v>
      </c>
      <c r="M18" s="14">
        <v>157781</v>
      </c>
      <c r="N18" s="14">
        <v>167172</v>
      </c>
      <c r="O18" s="14">
        <v>175402</v>
      </c>
      <c r="P18" s="14">
        <v>181342</v>
      </c>
      <c r="Q18" s="14">
        <v>166805</v>
      </c>
      <c r="R18" s="15">
        <v>173545</v>
      </c>
    </row>
    <row r="19" spans="1:18" ht="15.75" customHeight="1" x14ac:dyDescent="0.2">
      <c r="A19" s="16" t="s">
        <v>19</v>
      </c>
      <c r="B19" s="12" t="s">
        <v>5</v>
      </c>
      <c r="C19" s="13">
        <v>180244</v>
      </c>
      <c r="D19" s="14">
        <v>201259</v>
      </c>
      <c r="E19" s="14">
        <v>240831</v>
      </c>
      <c r="F19" s="14">
        <v>254326</v>
      </c>
      <c r="G19" s="14">
        <v>267951</v>
      </c>
      <c r="H19" s="14">
        <v>287164</v>
      </c>
      <c r="I19" s="14">
        <v>307187</v>
      </c>
      <c r="J19" s="14">
        <v>330896</v>
      </c>
      <c r="K19" s="14">
        <v>350457</v>
      </c>
      <c r="L19" s="14">
        <v>367417</v>
      </c>
      <c r="M19" s="14">
        <v>386956</v>
      </c>
      <c r="N19" s="14">
        <v>411463</v>
      </c>
      <c r="O19" s="14">
        <v>438178</v>
      </c>
      <c r="P19" s="14">
        <v>454380</v>
      </c>
      <c r="Q19" s="14">
        <v>394301</v>
      </c>
      <c r="R19" s="15">
        <v>411003</v>
      </c>
    </row>
    <row r="20" spans="1:18" ht="15.75" customHeight="1" x14ac:dyDescent="0.2">
      <c r="A20" s="24" t="s">
        <v>20</v>
      </c>
      <c r="B20" s="18" t="s">
        <v>5</v>
      </c>
      <c r="C20" s="19">
        <v>148766</v>
      </c>
      <c r="D20" s="20">
        <v>169522</v>
      </c>
      <c r="E20" s="20">
        <v>205400</v>
      </c>
      <c r="F20" s="20">
        <v>213707</v>
      </c>
      <c r="G20" s="20">
        <v>225396</v>
      </c>
      <c r="H20" s="20">
        <v>242647</v>
      </c>
      <c r="I20" s="20">
        <v>260349</v>
      </c>
      <c r="J20" s="20">
        <v>276507</v>
      </c>
      <c r="K20" s="20">
        <v>292343</v>
      </c>
      <c r="L20" s="20">
        <v>306206</v>
      </c>
      <c r="M20" s="20">
        <v>319809</v>
      </c>
      <c r="N20" s="20">
        <v>342146</v>
      </c>
      <c r="O20" s="20">
        <v>364500</v>
      </c>
      <c r="P20" s="20">
        <v>378047</v>
      </c>
      <c r="Q20" s="20">
        <v>315109</v>
      </c>
      <c r="R20" s="21">
        <v>328729</v>
      </c>
    </row>
    <row r="21" spans="1:18" ht="15.75" customHeight="1" x14ac:dyDescent="0.2">
      <c r="A21" s="24" t="s">
        <v>21</v>
      </c>
      <c r="B21" s="18" t="s">
        <v>5</v>
      </c>
      <c r="C21" s="19">
        <v>31478</v>
      </c>
      <c r="D21" s="20">
        <v>31737</v>
      </c>
      <c r="E21" s="20">
        <v>35431</v>
      </c>
      <c r="F21" s="20">
        <v>40619</v>
      </c>
      <c r="G21" s="20">
        <v>42555</v>
      </c>
      <c r="H21" s="20">
        <v>44517</v>
      </c>
      <c r="I21" s="20">
        <v>46838</v>
      </c>
      <c r="J21" s="20">
        <v>54388</v>
      </c>
      <c r="K21" s="20">
        <v>58114</v>
      </c>
      <c r="L21" s="20">
        <v>61211</v>
      </c>
      <c r="M21" s="20">
        <v>67147</v>
      </c>
      <c r="N21" s="20">
        <v>69317</v>
      </c>
      <c r="O21" s="20">
        <v>73678</v>
      </c>
      <c r="P21" s="20">
        <v>76333</v>
      </c>
      <c r="Q21" s="20">
        <v>79193</v>
      </c>
      <c r="R21" s="21">
        <v>82274</v>
      </c>
    </row>
    <row r="22" spans="1:18" ht="15.75" customHeight="1" x14ac:dyDescent="0.2">
      <c r="A22" s="11" t="s">
        <v>22</v>
      </c>
      <c r="B22" s="12" t="s">
        <v>5</v>
      </c>
      <c r="C22" s="13">
        <v>51695</v>
      </c>
      <c r="D22" s="14">
        <v>61239</v>
      </c>
      <c r="E22" s="14">
        <v>67529</v>
      </c>
      <c r="F22" s="14">
        <v>74430</v>
      </c>
      <c r="G22" s="14">
        <v>74395</v>
      </c>
      <c r="H22" s="14">
        <v>77567</v>
      </c>
      <c r="I22" s="14">
        <v>79185</v>
      </c>
      <c r="J22" s="14">
        <v>77618</v>
      </c>
      <c r="K22" s="14">
        <v>73989</v>
      </c>
      <c r="L22" s="14">
        <v>71155</v>
      </c>
      <c r="M22" s="14">
        <v>74990</v>
      </c>
      <c r="N22" s="14">
        <v>79499</v>
      </c>
      <c r="O22" s="14">
        <v>90242</v>
      </c>
      <c r="P22" s="14">
        <v>97745</v>
      </c>
      <c r="Q22" s="14">
        <v>76916</v>
      </c>
      <c r="R22" s="15">
        <v>89517</v>
      </c>
    </row>
    <row r="23" spans="1:18" ht="15.75" customHeight="1" x14ac:dyDescent="0.2">
      <c r="A23" s="25" t="s">
        <v>23</v>
      </c>
      <c r="B23" s="18" t="s">
        <v>5</v>
      </c>
      <c r="C23" s="19">
        <v>35653</v>
      </c>
      <c r="D23" s="20">
        <v>48138</v>
      </c>
      <c r="E23" s="20">
        <v>56161</v>
      </c>
      <c r="F23" s="20">
        <v>55788</v>
      </c>
      <c r="G23" s="20">
        <v>56145</v>
      </c>
      <c r="H23" s="20">
        <v>59668</v>
      </c>
      <c r="I23" s="20">
        <v>60175</v>
      </c>
      <c r="J23" s="20">
        <v>59267</v>
      </c>
      <c r="K23" s="20">
        <v>55048</v>
      </c>
      <c r="L23" s="20">
        <v>51735</v>
      </c>
      <c r="M23" s="20">
        <v>55797</v>
      </c>
      <c r="N23" s="20">
        <v>60624</v>
      </c>
      <c r="O23" s="20">
        <v>68375</v>
      </c>
      <c r="P23" s="20">
        <v>71113</v>
      </c>
      <c r="Q23" s="20">
        <v>58478</v>
      </c>
      <c r="R23" s="21">
        <v>69859</v>
      </c>
    </row>
    <row r="24" spans="1:18" ht="15.75" customHeight="1" x14ac:dyDescent="0.2">
      <c r="A24" s="25" t="s">
        <v>24</v>
      </c>
      <c r="B24" s="18" t="s">
        <v>5</v>
      </c>
      <c r="C24" s="19">
        <v>16042</v>
      </c>
      <c r="D24" s="20">
        <v>13101</v>
      </c>
      <c r="E24" s="20">
        <v>11368</v>
      </c>
      <c r="F24" s="20">
        <v>18642</v>
      </c>
      <c r="G24" s="20">
        <v>18250</v>
      </c>
      <c r="H24" s="20">
        <v>17900</v>
      </c>
      <c r="I24" s="20">
        <v>19010</v>
      </c>
      <c r="J24" s="20">
        <v>18351</v>
      </c>
      <c r="K24" s="20">
        <v>18941</v>
      </c>
      <c r="L24" s="20">
        <v>19420</v>
      </c>
      <c r="M24" s="20">
        <v>19193</v>
      </c>
      <c r="N24" s="20">
        <v>18875</v>
      </c>
      <c r="O24" s="20">
        <v>21867</v>
      </c>
      <c r="P24" s="20">
        <v>26632</v>
      </c>
      <c r="Q24" s="20">
        <v>18438</v>
      </c>
      <c r="R24" s="21">
        <v>19658</v>
      </c>
    </row>
    <row r="25" spans="1:18" ht="15.75" customHeight="1" x14ac:dyDescent="0.2">
      <c r="A25" s="58" t="s">
        <v>550</v>
      </c>
      <c r="B25" s="12" t="s">
        <v>5</v>
      </c>
      <c r="C25" s="13">
        <v>42626</v>
      </c>
      <c r="D25" s="14">
        <v>53952</v>
      </c>
      <c r="E25" s="14">
        <v>43423</v>
      </c>
      <c r="F25" s="14">
        <v>37430</v>
      </c>
      <c r="G25" s="14">
        <v>40005</v>
      </c>
      <c r="H25" s="14">
        <v>43483</v>
      </c>
      <c r="I25" s="14">
        <v>43457</v>
      </c>
      <c r="J25" s="14">
        <v>41501</v>
      </c>
      <c r="K25" s="14">
        <v>41605</v>
      </c>
      <c r="L25" s="14">
        <v>42476</v>
      </c>
      <c r="M25" s="14">
        <v>47809</v>
      </c>
      <c r="N25" s="14">
        <v>45738</v>
      </c>
      <c r="O25" s="14">
        <v>43078</v>
      </c>
      <c r="P25" s="14">
        <v>43874</v>
      </c>
      <c r="Q25" s="14">
        <v>35391</v>
      </c>
      <c r="R25" s="15">
        <v>52689</v>
      </c>
    </row>
    <row r="26" spans="1:18" ht="15.75" customHeight="1" x14ac:dyDescent="0.2">
      <c r="A26" s="11" t="s">
        <v>25</v>
      </c>
      <c r="B26" s="12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1:18" ht="15.75" customHeight="1" x14ac:dyDescent="0.2">
      <c r="A27" s="22" t="s">
        <v>12</v>
      </c>
      <c r="B27" s="18" t="s">
        <v>5</v>
      </c>
      <c r="C27" s="19">
        <v>45904</v>
      </c>
      <c r="D27" s="20">
        <v>64034</v>
      </c>
      <c r="E27" s="20">
        <v>53733</v>
      </c>
      <c r="F27" s="20">
        <v>43072</v>
      </c>
      <c r="G27" s="20">
        <v>49315</v>
      </c>
      <c r="H27" s="20">
        <v>48181</v>
      </c>
      <c r="I27" s="20">
        <v>49662</v>
      </c>
      <c r="J27" s="20">
        <v>46286</v>
      </c>
      <c r="K27" s="20">
        <v>42311</v>
      </c>
      <c r="L27" s="20">
        <v>48092</v>
      </c>
      <c r="M27" s="20">
        <v>48508</v>
      </c>
      <c r="N27" s="20">
        <v>51508</v>
      </c>
      <c r="O27" s="20">
        <v>49816</v>
      </c>
      <c r="P27" s="20">
        <v>56205</v>
      </c>
      <c r="Q27" s="20">
        <v>41953</v>
      </c>
      <c r="R27" s="21">
        <v>62818</v>
      </c>
    </row>
    <row r="28" spans="1:18" ht="15.75" customHeight="1" x14ac:dyDescent="0.2">
      <c r="A28" s="22" t="s">
        <v>26</v>
      </c>
      <c r="B28" s="18" t="s">
        <v>5</v>
      </c>
      <c r="C28" s="19"/>
      <c r="D28" s="20"/>
      <c r="E28" s="20"/>
      <c r="F28" s="20"/>
      <c r="G28" s="20">
        <v>42839</v>
      </c>
      <c r="H28" s="20">
        <v>40682</v>
      </c>
      <c r="I28" s="20">
        <v>60183</v>
      </c>
      <c r="J28" s="20">
        <v>67291</v>
      </c>
      <c r="K28" s="20">
        <v>61325</v>
      </c>
      <c r="L28" s="20">
        <v>65811</v>
      </c>
      <c r="M28" s="20">
        <v>71598</v>
      </c>
      <c r="N28" s="20">
        <v>81656</v>
      </c>
      <c r="O28" s="20">
        <v>86922</v>
      </c>
      <c r="P28" s="20">
        <v>92084</v>
      </c>
      <c r="Q28" s="20">
        <v>61293</v>
      </c>
      <c r="R28" s="21">
        <v>87872</v>
      </c>
    </row>
    <row r="29" spans="1:18" ht="15.75" customHeight="1" x14ac:dyDescent="0.2">
      <c r="A29" s="11" t="s">
        <v>27</v>
      </c>
      <c r="B29" s="12" t="s">
        <v>5</v>
      </c>
      <c r="C29" s="13">
        <v>-22677</v>
      </c>
      <c r="D29" s="14">
        <v>-23330</v>
      </c>
      <c r="E29" s="14">
        <v>-37943</v>
      </c>
      <c r="F29" s="14">
        <v>-26478</v>
      </c>
      <c r="G29" s="14">
        <v>-33819</v>
      </c>
      <c r="H29" s="14">
        <v>-41829</v>
      </c>
      <c r="I29" s="14">
        <v>-41782</v>
      </c>
      <c r="J29" s="14">
        <v>-48914</v>
      </c>
      <c r="K29" s="14">
        <v>-40957</v>
      </c>
      <c r="L29" s="14">
        <v>-38059</v>
      </c>
      <c r="M29" s="14">
        <v>-41237</v>
      </c>
      <c r="N29" s="14">
        <v>-56976</v>
      </c>
      <c r="O29" s="14">
        <v>-62839</v>
      </c>
      <c r="P29" s="14">
        <v>-75728</v>
      </c>
      <c r="Q29" s="14">
        <v>-80303</v>
      </c>
      <c r="R29" s="15">
        <v>-83857</v>
      </c>
    </row>
    <row r="30" spans="1:18" ht="15.75" customHeight="1" x14ac:dyDescent="0.2">
      <c r="A30" s="26" t="s">
        <v>28</v>
      </c>
      <c r="B30" s="18" t="s">
        <v>5</v>
      </c>
      <c r="C30" s="19">
        <v>130254</v>
      </c>
      <c r="D30" s="20">
        <v>142580</v>
      </c>
      <c r="E30" s="20">
        <v>145170</v>
      </c>
      <c r="F30" s="20">
        <v>139101</v>
      </c>
      <c r="G30" s="20">
        <v>157790</v>
      </c>
      <c r="H30" s="20">
        <v>173405</v>
      </c>
      <c r="I30" s="20">
        <v>188619</v>
      </c>
      <c r="J30" s="20">
        <v>180305</v>
      </c>
      <c r="K30" s="20">
        <v>191507</v>
      </c>
      <c r="L30" s="20">
        <v>196184</v>
      </c>
      <c r="M30" s="20">
        <v>192385</v>
      </c>
      <c r="N30" s="20">
        <v>194090</v>
      </c>
      <c r="O30" s="20">
        <v>197139</v>
      </c>
      <c r="P30" s="20">
        <v>191680</v>
      </c>
      <c r="Q30" s="20">
        <v>128925</v>
      </c>
      <c r="R30" s="21">
        <v>136731</v>
      </c>
    </row>
    <row r="31" spans="1:18" ht="15.75" customHeight="1" x14ac:dyDescent="0.2">
      <c r="A31" s="27" t="s">
        <v>29</v>
      </c>
      <c r="B31" s="28" t="s">
        <v>5</v>
      </c>
      <c r="C31" s="29">
        <v>152931</v>
      </c>
      <c r="D31" s="30">
        <v>165910</v>
      </c>
      <c r="E31" s="30">
        <v>183113</v>
      </c>
      <c r="F31" s="30">
        <v>165579</v>
      </c>
      <c r="G31" s="30">
        <v>191609</v>
      </c>
      <c r="H31" s="30">
        <v>215234</v>
      </c>
      <c r="I31" s="30">
        <v>230401</v>
      </c>
      <c r="J31" s="30">
        <v>229219</v>
      </c>
      <c r="K31" s="30">
        <v>232464</v>
      </c>
      <c r="L31" s="30">
        <v>234243</v>
      </c>
      <c r="M31" s="30">
        <v>233622</v>
      </c>
      <c r="N31" s="30">
        <v>251066</v>
      </c>
      <c r="O31" s="30">
        <v>259978</v>
      </c>
      <c r="P31" s="30">
        <v>267408</v>
      </c>
      <c r="Q31" s="30">
        <v>209228</v>
      </c>
      <c r="R31" s="31">
        <v>220588</v>
      </c>
    </row>
    <row r="32" spans="1:18" x14ac:dyDescent="0.2">
      <c r="P32" s="3"/>
    </row>
    <row r="33" spans="1:16" x14ac:dyDescent="0.2">
      <c r="A33" s="32" t="s">
        <v>30</v>
      </c>
      <c r="P33" s="3"/>
    </row>
    <row r="34" spans="1:16" x14ac:dyDescent="0.2">
      <c r="A34" s="33" t="s">
        <v>31</v>
      </c>
      <c r="P34" s="3"/>
    </row>
    <row r="35" spans="1:16" x14ac:dyDescent="0.2">
      <c r="P35" s="3"/>
    </row>
    <row r="36" spans="1:16" x14ac:dyDescent="0.2">
      <c r="P36" s="3"/>
    </row>
    <row r="37" spans="1:16" x14ac:dyDescent="0.2">
      <c r="P37" s="3"/>
    </row>
    <row r="38" spans="1:16" x14ac:dyDescent="0.2">
      <c r="P38" s="3"/>
    </row>
    <row r="39" spans="1:16" x14ac:dyDescent="0.2">
      <c r="P39" s="3"/>
    </row>
    <row r="40" spans="1:16" x14ac:dyDescent="0.2">
      <c r="P40" s="3"/>
    </row>
    <row r="41" spans="1:16" x14ac:dyDescent="0.2">
      <c r="P41" s="3"/>
    </row>
    <row r="42" spans="1:16" x14ac:dyDescent="0.2">
      <c r="P42" s="3"/>
    </row>
    <row r="43" spans="1:16" x14ac:dyDescent="0.2">
      <c r="P43" s="3"/>
    </row>
    <row r="44" spans="1:16" x14ac:dyDescent="0.2">
      <c r="P44" s="3"/>
    </row>
    <row r="45" spans="1:16" x14ac:dyDescent="0.2">
      <c r="P45" s="3"/>
    </row>
    <row r="46" spans="1:16" x14ac:dyDescent="0.2">
      <c r="P46" s="3"/>
    </row>
    <row r="47" spans="1:16" x14ac:dyDescent="0.2">
      <c r="P47" s="3"/>
    </row>
    <row r="48" spans="1:16" x14ac:dyDescent="0.2">
      <c r="P48" s="3"/>
    </row>
    <row r="49" spans="16:16" x14ac:dyDescent="0.2">
      <c r="P49" s="3"/>
    </row>
    <row r="50" spans="16:16" x14ac:dyDescent="0.2">
      <c r="P50" s="3"/>
    </row>
    <row r="51" spans="16:16" x14ac:dyDescent="0.2">
      <c r="P51" s="3"/>
    </row>
    <row r="52" spans="16:16" x14ac:dyDescent="0.2">
      <c r="P52" s="3"/>
    </row>
    <row r="53" spans="16:16" x14ac:dyDescent="0.2">
      <c r="P53" s="3"/>
    </row>
    <row r="54" spans="16:16" x14ac:dyDescent="0.2">
      <c r="P54" s="3"/>
    </row>
    <row r="55" spans="16:16" x14ac:dyDescent="0.2">
      <c r="P55" s="3"/>
    </row>
    <row r="56" spans="16:16" x14ac:dyDescent="0.2">
      <c r="P56" s="3"/>
    </row>
    <row r="57" spans="16:16" x14ac:dyDescent="0.2">
      <c r="P57" s="3"/>
    </row>
    <row r="58" spans="16:16" x14ac:dyDescent="0.2">
      <c r="P58" s="3"/>
    </row>
    <row r="59" spans="16:16" x14ac:dyDescent="0.2">
      <c r="P59" s="3"/>
    </row>
    <row r="60" spans="16:16" x14ac:dyDescent="0.2">
      <c r="P60" s="3"/>
    </row>
    <row r="61" spans="16:16" x14ac:dyDescent="0.2">
      <c r="P61" s="3"/>
    </row>
    <row r="62" spans="16:16" x14ac:dyDescent="0.2">
      <c r="P62" s="3"/>
    </row>
    <row r="63" spans="16:16" x14ac:dyDescent="0.2">
      <c r="P63" s="3"/>
    </row>
    <row r="64" spans="16:16" x14ac:dyDescent="0.2">
      <c r="P64" s="3"/>
    </row>
    <row r="65" spans="16:16" x14ac:dyDescent="0.2">
      <c r="P65" s="3"/>
    </row>
    <row r="66" spans="16:16" x14ac:dyDescent="0.2">
      <c r="P66" s="3"/>
    </row>
    <row r="67" spans="16:16" x14ac:dyDescent="0.2">
      <c r="P67" s="3"/>
    </row>
    <row r="68" spans="16:16" x14ac:dyDescent="0.2">
      <c r="P68" s="3"/>
    </row>
    <row r="69" spans="16:16" x14ac:dyDescent="0.2">
      <c r="P69" s="3"/>
    </row>
    <row r="70" spans="16:16" x14ac:dyDescent="0.2">
      <c r="P70" s="3"/>
    </row>
    <row r="71" spans="16:16" x14ac:dyDescent="0.2">
      <c r="P71" s="3"/>
    </row>
    <row r="72" spans="16:16" x14ac:dyDescent="0.2">
      <c r="P72" s="3"/>
    </row>
    <row r="73" spans="16:16" x14ac:dyDescent="0.2">
      <c r="P73" s="3"/>
    </row>
    <row r="74" spans="16:16" x14ac:dyDescent="0.2">
      <c r="P74" s="3"/>
    </row>
    <row r="75" spans="16:16" x14ac:dyDescent="0.2">
      <c r="P75" s="3"/>
    </row>
    <row r="76" spans="16:16" x14ac:dyDescent="0.2">
      <c r="P76" s="3"/>
    </row>
    <row r="77" spans="16:16" x14ac:dyDescent="0.2">
      <c r="P77" s="3"/>
    </row>
    <row r="78" spans="16:16" x14ac:dyDescent="0.2">
      <c r="P78" s="3"/>
    </row>
    <row r="79" spans="16:16" x14ac:dyDescent="0.2">
      <c r="P79" s="3"/>
    </row>
    <row r="80" spans="16:16" x14ac:dyDescent="0.2">
      <c r="P80" s="3"/>
    </row>
    <row r="81" spans="16:16" x14ac:dyDescent="0.2">
      <c r="P81" s="3"/>
    </row>
    <row r="82" spans="16:16" x14ac:dyDescent="0.2">
      <c r="P82" s="3"/>
    </row>
    <row r="83" spans="16:16" x14ac:dyDescent="0.2">
      <c r="P83" s="3"/>
    </row>
    <row r="84" spans="16:16" x14ac:dyDescent="0.2">
      <c r="P84" s="3"/>
    </row>
    <row r="85" spans="16:16" x14ac:dyDescent="0.2">
      <c r="P85" s="3"/>
    </row>
    <row r="86" spans="16:16" x14ac:dyDescent="0.2">
      <c r="P86" s="3"/>
    </row>
    <row r="87" spans="16:16" x14ac:dyDescent="0.2">
      <c r="P87" s="3"/>
    </row>
    <row r="88" spans="16:16" x14ac:dyDescent="0.2">
      <c r="P88" s="3"/>
    </row>
  </sheetData>
  <hyperlinks>
    <hyperlink ref="A1" location="'Contents(NA)'!A1" display="Back to Table of contents"/>
  </hyperlinks>
  <pageMargins left="0.5" right="0" top="0.75" bottom="0.75" header="0.3" footer="0.3"/>
  <pageSetup paperSize="9" scale="96" orientation="landscape" r:id="rId1"/>
  <headerFooter>
    <oddHeader>&amp;C- 1 -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pane xSplit="1" ySplit="6" topLeftCell="B7" activePane="bottomRight" state="frozen"/>
      <selection activeCell="S70" sqref="S70"/>
      <selection pane="topRight" activeCell="S70" sqref="S70"/>
      <selection pane="bottomLeft" activeCell="S70" sqref="S70"/>
      <selection pane="bottomRight"/>
    </sheetView>
  </sheetViews>
  <sheetFormatPr defaultRowHeight="12.75" x14ac:dyDescent="0.2"/>
  <cols>
    <col min="1" max="1" width="24.140625" customWidth="1"/>
    <col min="2" max="19" width="5.28515625" style="100" bestFit="1" customWidth="1"/>
    <col min="20" max="20" width="5.28515625" bestFit="1" customWidth="1"/>
    <col min="21" max="22" width="5.28515625" style="85" bestFit="1" customWidth="1"/>
    <col min="23" max="27" width="5.28515625" bestFit="1" customWidth="1"/>
    <col min="28" max="31" width="5.28515625" style="3" bestFit="1" customWidth="1"/>
    <col min="32" max="35" width="5.28515625" bestFit="1" customWidth="1"/>
    <col min="36" max="37" width="7.140625" customWidth="1"/>
  </cols>
  <sheetData>
    <row r="1" spans="1:37" ht="21" customHeight="1" x14ac:dyDescent="0.2">
      <c r="A1" s="1077" t="s">
        <v>551</v>
      </c>
    </row>
    <row r="2" spans="1:37" ht="25.5" customHeight="1" x14ac:dyDescent="0.25">
      <c r="A2" s="1163" t="s">
        <v>257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610"/>
      <c r="U2" s="611"/>
      <c r="V2" s="611"/>
      <c r="W2" s="610"/>
      <c r="X2" s="610"/>
      <c r="Y2" s="610"/>
    </row>
    <row r="3" spans="1:37" x14ac:dyDescent="0.2">
      <c r="A3" s="612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37" x14ac:dyDescent="0.2">
      <c r="A4" s="614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AD4" s="604"/>
      <c r="AE4" s="604"/>
    </row>
    <row r="5" spans="1:37" s="619" customFormat="1" ht="30.75" customHeight="1" x14ac:dyDescent="0.2">
      <c r="A5" s="615"/>
      <c r="B5" s="616">
        <v>1985</v>
      </c>
      <c r="C5" s="616">
        <v>1986</v>
      </c>
      <c r="D5" s="616">
        <v>1987</v>
      </c>
      <c r="E5" s="616">
        <v>1988</v>
      </c>
      <c r="F5" s="616">
        <v>1989</v>
      </c>
      <c r="G5" s="616">
        <v>1990</v>
      </c>
      <c r="H5" s="616">
        <v>1991</v>
      </c>
      <c r="I5" s="616">
        <v>1992</v>
      </c>
      <c r="J5" s="616">
        <v>1993</v>
      </c>
      <c r="K5" s="616">
        <v>1994</v>
      </c>
      <c r="L5" s="616">
        <v>1995</v>
      </c>
      <c r="M5" s="616">
        <v>1996</v>
      </c>
      <c r="N5" s="616">
        <v>1997</v>
      </c>
      <c r="O5" s="616">
        <v>1998</v>
      </c>
      <c r="P5" s="616">
        <v>1999</v>
      </c>
      <c r="Q5" s="616">
        <v>2000</v>
      </c>
      <c r="R5" s="616">
        <v>2001</v>
      </c>
      <c r="S5" s="616">
        <v>2002</v>
      </c>
      <c r="T5" s="616">
        <v>2003</v>
      </c>
      <c r="U5" s="616">
        <v>2004</v>
      </c>
      <c r="V5" s="616">
        <v>2005</v>
      </c>
      <c r="W5" s="616">
        <v>2006</v>
      </c>
      <c r="X5" s="616">
        <v>2007</v>
      </c>
      <c r="Y5" s="616">
        <v>2008</v>
      </c>
      <c r="Z5" s="616">
        <v>2009</v>
      </c>
      <c r="AA5" s="616">
        <v>2010</v>
      </c>
      <c r="AB5" s="616">
        <v>2011</v>
      </c>
      <c r="AC5" s="616">
        <v>2012</v>
      </c>
      <c r="AD5" s="617">
        <v>2013</v>
      </c>
      <c r="AE5" s="617">
        <v>2014</v>
      </c>
      <c r="AF5" s="616">
        <v>2015</v>
      </c>
      <c r="AG5" s="616">
        <v>2016</v>
      </c>
      <c r="AH5" s="616">
        <v>2017</v>
      </c>
      <c r="AI5" s="616">
        <v>2018</v>
      </c>
      <c r="AJ5" s="617">
        <v>2019</v>
      </c>
      <c r="AK5" s="618">
        <v>2020</v>
      </c>
    </row>
    <row r="6" spans="1:37" x14ac:dyDescent="0.2">
      <c r="A6" s="620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2"/>
      <c r="N6" s="622"/>
      <c r="O6" s="622"/>
      <c r="P6" s="622"/>
      <c r="Q6" s="622"/>
      <c r="R6" s="622"/>
      <c r="S6" s="623"/>
      <c r="T6" s="623"/>
      <c r="W6" s="3"/>
      <c r="X6" s="3"/>
      <c r="Y6" s="3"/>
      <c r="Z6" s="3"/>
      <c r="AA6" s="3"/>
      <c r="AF6" s="623"/>
      <c r="AG6" s="623"/>
      <c r="AH6" s="623"/>
      <c r="AI6" s="623"/>
      <c r="AJ6" s="3"/>
      <c r="AK6" s="89"/>
    </row>
    <row r="7" spans="1:37" ht="31.5" customHeight="1" x14ac:dyDescent="0.2">
      <c r="A7" s="602" t="s">
        <v>258</v>
      </c>
      <c r="B7" s="624">
        <v>10.92</v>
      </c>
      <c r="C7" s="624">
        <v>9.19</v>
      </c>
      <c r="D7" s="624">
        <v>9.18</v>
      </c>
      <c r="E7" s="624">
        <v>10.73</v>
      </c>
      <c r="F7" s="624">
        <v>12.26</v>
      </c>
      <c r="G7" s="624">
        <v>11.57</v>
      </c>
      <c r="H7" s="624">
        <v>12.17</v>
      </c>
      <c r="I7" s="624">
        <v>11.4</v>
      </c>
      <c r="J7" s="624">
        <v>11.94</v>
      </c>
      <c r="K7" s="624">
        <v>13.1</v>
      </c>
      <c r="L7" s="624">
        <v>13.09</v>
      </c>
      <c r="M7" s="624">
        <v>15.32</v>
      </c>
      <c r="N7" s="624">
        <v>15.51</v>
      </c>
      <c r="O7" s="624">
        <v>14.96</v>
      </c>
      <c r="P7" s="624">
        <v>16.12</v>
      </c>
      <c r="Q7" s="624">
        <v>15.15</v>
      </c>
      <c r="R7" s="624">
        <v>14.94</v>
      </c>
      <c r="S7" s="624">
        <v>16.190000000000001</v>
      </c>
      <c r="T7" s="624">
        <v>18.350000000000001</v>
      </c>
      <c r="U7" s="625">
        <v>20.25</v>
      </c>
      <c r="V7" s="624">
        <v>22.36</v>
      </c>
      <c r="W7" s="624">
        <v>23.73</v>
      </c>
      <c r="X7" s="624">
        <v>26.356000000000002</v>
      </c>
      <c r="Y7" s="624">
        <v>24.079000000000001</v>
      </c>
      <c r="Z7" s="624">
        <v>25.327999999999999</v>
      </c>
      <c r="AA7" s="624">
        <v>28.47</v>
      </c>
      <c r="AB7" s="626">
        <v>29.74</v>
      </c>
      <c r="AC7" s="626">
        <v>31.094916666666663</v>
      </c>
      <c r="AD7" s="626">
        <v>29.489000000000001</v>
      </c>
      <c r="AE7" s="626">
        <v>27.37</v>
      </c>
      <c r="AF7" s="626">
        <v>26.27</v>
      </c>
      <c r="AG7" s="626">
        <v>26.583985750360753</v>
      </c>
      <c r="AH7" s="626">
        <v>26.71134219455239</v>
      </c>
      <c r="AI7" s="626">
        <v>25.598364477649113</v>
      </c>
      <c r="AJ7" s="626">
        <v>24.781470415856283</v>
      </c>
      <c r="AK7" s="627">
        <v>27.127572897989374</v>
      </c>
    </row>
    <row r="8" spans="1:37" ht="31.5" customHeight="1" x14ac:dyDescent="0.2">
      <c r="A8" s="602" t="s">
        <v>259</v>
      </c>
      <c r="B8" s="624">
        <v>20.03</v>
      </c>
      <c r="C8" s="624">
        <v>19.87</v>
      </c>
      <c r="D8" s="624">
        <v>21.2</v>
      </c>
      <c r="E8" s="624">
        <v>24.07</v>
      </c>
      <c r="F8" s="624">
        <v>25.16</v>
      </c>
      <c r="G8" s="624">
        <v>26.46</v>
      </c>
      <c r="H8" s="624">
        <v>27.63</v>
      </c>
      <c r="I8" s="624">
        <v>27.44</v>
      </c>
      <c r="J8" s="624">
        <v>26.51</v>
      </c>
      <c r="K8" s="624">
        <v>27.61</v>
      </c>
      <c r="L8" s="624">
        <v>28.1</v>
      </c>
      <c r="M8" s="624">
        <v>30.81</v>
      </c>
      <c r="N8" s="624">
        <v>34.51</v>
      </c>
      <c r="O8" s="624">
        <v>39.75</v>
      </c>
      <c r="P8" s="624">
        <v>40.700000000000003</v>
      </c>
      <c r="Q8" s="624">
        <v>39.81</v>
      </c>
      <c r="R8" s="624">
        <v>41.92</v>
      </c>
      <c r="S8" s="624">
        <v>45.06</v>
      </c>
      <c r="T8" s="624">
        <v>46.35</v>
      </c>
      <c r="U8" s="625">
        <v>50.97</v>
      </c>
      <c r="V8" s="624">
        <v>53.14</v>
      </c>
      <c r="W8" s="624">
        <v>57.83</v>
      </c>
      <c r="X8" s="624">
        <v>62.854999999999997</v>
      </c>
      <c r="Y8" s="624">
        <v>52.728999999999999</v>
      </c>
      <c r="Z8" s="624">
        <v>50.069000000000003</v>
      </c>
      <c r="AA8" s="624">
        <v>47.72</v>
      </c>
      <c r="AB8" s="626">
        <v>46.09</v>
      </c>
      <c r="AC8" s="626">
        <v>47.442749999999997</v>
      </c>
      <c r="AD8" s="626">
        <v>47.823</v>
      </c>
      <c r="AE8" s="626">
        <v>50.253</v>
      </c>
      <c r="AF8" s="626">
        <v>53.728999999999999</v>
      </c>
      <c r="AG8" s="626">
        <v>48.597906024531028</v>
      </c>
      <c r="AH8" s="626">
        <v>44.776530828009726</v>
      </c>
      <c r="AI8" s="626">
        <v>45.501564109415696</v>
      </c>
      <c r="AJ8" s="626">
        <v>45.304348738419385</v>
      </c>
      <c r="AK8" s="627">
        <v>50.157423204131874</v>
      </c>
    </row>
    <row r="9" spans="1:37" ht="31.5" customHeight="1" x14ac:dyDescent="0.2">
      <c r="A9" s="628" t="s">
        <v>260</v>
      </c>
      <c r="B9" s="624"/>
      <c r="C9" s="624"/>
      <c r="D9" s="624"/>
      <c r="E9" s="624"/>
      <c r="F9" s="624">
        <v>17.02</v>
      </c>
      <c r="G9" s="624">
        <v>18.670000000000002</v>
      </c>
      <c r="H9" s="624">
        <v>19.13</v>
      </c>
      <c r="I9" s="624">
        <v>19.899999999999999</v>
      </c>
      <c r="J9" s="624">
        <v>20.37</v>
      </c>
      <c r="K9" s="624">
        <v>21.11</v>
      </c>
      <c r="L9" s="624">
        <v>22.79</v>
      </c>
      <c r="M9" s="624">
        <v>24.43</v>
      </c>
      <c r="N9" s="624">
        <v>23.55</v>
      </c>
      <c r="O9" s="624">
        <v>26.57</v>
      </c>
      <c r="P9" s="624">
        <v>26.59</v>
      </c>
      <c r="Q9" s="624">
        <v>24</v>
      </c>
      <c r="R9" s="624">
        <v>25.76</v>
      </c>
      <c r="S9" s="624">
        <v>28.01</v>
      </c>
      <c r="T9" s="624">
        <v>31.69</v>
      </c>
      <c r="U9" s="625">
        <v>34.1</v>
      </c>
      <c r="V9" s="624">
        <v>36.29</v>
      </c>
      <c r="W9" s="624">
        <v>39.51</v>
      </c>
      <c r="X9" s="624">
        <v>42.917999999999999</v>
      </c>
      <c r="Y9" s="624">
        <v>41.609000000000002</v>
      </c>
      <c r="Z9" s="624">
        <v>44.523000000000003</v>
      </c>
      <c r="AA9" s="624">
        <v>40.950000000000003</v>
      </c>
      <c r="AB9" s="626">
        <v>39.99</v>
      </c>
      <c r="AC9" s="626">
        <v>38.486024999999998</v>
      </c>
      <c r="AD9" s="626">
        <v>40.603000000000002</v>
      </c>
      <c r="AE9" s="626">
        <v>40.524999999999999</v>
      </c>
      <c r="AF9" s="626">
        <v>38.988999999999997</v>
      </c>
      <c r="AG9" s="626">
        <v>39.67633134920635</v>
      </c>
      <c r="AH9" s="626">
        <v>39.232751176590533</v>
      </c>
      <c r="AI9" s="626">
        <v>40.255129285725459</v>
      </c>
      <c r="AJ9" s="626">
        <v>39.722956665654038</v>
      </c>
      <c r="AK9" s="627">
        <v>44.620631413431475</v>
      </c>
    </row>
    <row r="10" spans="1:37" ht="31.5" customHeight="1" x14ac:dyDescent="0.2">
      <c r="A10" s="602" t="s">
        <v>261</v>
      </c>
      <c r="B10" s="624">
        <v>1.74</v>
      </c>
      <c r="C10" s="624">
        <v>1.96</v>
      </c>
      <c r="D10" s="624">
        <v>2.15</v>
      </c>
      <c r="E10" s="624">
        <v>2.27</v>
      </c>
      <c r="F10" s="624">
        <v>2.41</v>
      </c>
      <c r="G10" s="624">
        <v>2.72</v>
      </c>
      <c r="H10" s="624">
        <v>2.77</v>
      </c>
      <c r="I10" s="624">
        <v>2.92</v>
      </c>
      <c r="J10" s="624">
        <v>3.11</v>
      </c>
      <c r="K10" s="624">
        <v>3.24</v>
      </c>
      <c r="L10" s="624">
        <v>3.56</v>
      </c>
      <c r="M10" s="624">
        <v>3.84</v>
      </c>
      <c r="N10" s="624">
        <v>3.6</v>
      </c>
      <c r="O10" s="624">
        <v>4.0599999999999996</v>
      </c>
      <c r="P10" s="624">
        <v>4.09</v>
      </c>
      <c r="Q10" s="624">
        <v>3.69</v>
      </c>
      <c r="R10" s="624">
        <v>3.96</v>
      </c>
      <c r="S10" s="624"/>
      <c r="T10" s="624"/>
      <c r="U10" s="625"/>
      <c r="V10" s="625"/>
      <c r="W10" s="624"/>
      <c r="X10" s="624"/>
      <c r="Y10" s="624"/>
      <c r="Z10" s="624"/>
      <c r="AA10" s="624"/>
      <c r="AF10" s="3"/>
      <c r="AG10" s="3"/>
      <c r="AH10" s="3"/>
      <c r="AI10" s="3"/>
      <c r="AJ10" s="3"/>
      <c r="AK10" s="89"/>
    </row>
    <row r="11" spans="1:37" ht="31.5" customHeight="1" x14ac:dyDescent="0.2">
      <c r="A11" s="602" t="s">
        <v>262</v>
      </c>
      <c r="B11" s="624">
        <v>5.33</v>
      </c>
      <c r="C11" s="624">
        <v>6.3</v>
      </c>
      <c r="D11" s="624">
        <v>7.26</v>
      </c>
      <c r="E11" s="624">
        <v>7.75</v>
      </c>
      <c r="F11" s="624">
        <v>8.23</v>
      </c>
      <c r="G11" s="624">
        <v>9.1999999999999993</v>
      </c>
      <c r="H11" s="624">
        <v>9.4499999999999993</v>
      </c>
      <c r="I11" s="624">
        <v>9.94</v>
      </c>
      <c r="J11" s="624">
        <v>10.67</v>
      </c>
      <c r="K11" s="624">
        <v>11.09</v>
      </c>
      <c r="L11" s="624">
        <v>12.34</v>
      </c>
      <c r="M11" s="624">
        <v>13</v>
      </c>
      <c r="N11" s="624">
        <v>12.05</v>
      </c>
      <c r="O11" s="624">
        <v>13.56</v>
      </c>
      <c r="P11" s="624">
        <v>13.59</v>
      </c>
      <c r="Q11" s="624">
        <v>12.34</v>
      </c>
      <c r="R11" s="624">
        <v>13.24</v>
      </c>
      <c r="S11" s="624"/>
      <c r="T11" s="624"/>
      <c r="U11" s="625"/>
      <c r="V11" s="624"/>
      <c r="W11" s="624"/>
      <c r="X11" s="624"/>
      <c r="Y11" s="624"/>
      <c r="Z11" s="624"/>
      <c r="AA11" s="624"/>
      <c r="AF11" s="3"/>
      <c r="AG11" s="3"/>
      <c r="AH11" s="3"/>
      <c r="AI11" s="3"/>
      <c r="AJ11" s="3"/>
      <c r="AK11" s="89"/>
    </row>
    <row r="12" spans="1:37" ht="31.5" customHeight="1" x14ac:dyDescent="0.2">
      <c r="A12" s="602" t="s">
        <v>263</v>
      </c>
      <c r="B12" s="624">
        <v>1.28</v>
      </c>
      <c r="C12" s="624">
        <v>1.1100000000000001</v>
      </c>
      <c r="D12" s="624">
        <v>1.05</v>
      </c>
      <c r="E12" s="624">
        <v>1.02</v>
      </c>
      <c r="F12" s="624">
        <v>1</v>
      </c>
      <c r="G12" s="624">
        <v>0.88</v>
      </c>
      <c r="H12" s="624">
        <v>0.74</v>
      </c>
      <c r="I12" s="624">
        <v>0.6</v>
      </c>
      <c r="J12" s="624">
        <v>0.57999999999999996</v>
      </c>
      <c r="K12" s="624">
        <v>0.56999999999999995</v>
      </c>
      <c r="L12" s="624">
        <v>0.55000000000000004</v>
      </c>
      <c r="M12" s="624">
        <v>0.56000000000000005</v>
      </c>
      <c r="N12" s="624">
        <v>0.57999999999999996</v>
      </c>
      <c r="O12" s="624">
        <v>0.57999999999999996</v>
      </c>
      <c r="P12" s="624">
        <v>0.59</v>
      </c>
      <c r="Q12" s="624">
        <v>0.59</v>
      </c>
      <c r="R12" s="624">
        <v>0.62</v>
      </c>
      <c r="S12" s="624">
        <v>0.62</v>
      </c>
      <c r="T12" s="624">
        <v>0.62</v>
      </c>
      <c r="U12" s="625">
        <v>0.62</v>
      </c>
      <c r="V12" s="624">
        <v>0.67</v>
      </c>
      <c r="W12" s="624">
        <v>0.7</v>
      </c>
      <c r="X12" s="624">
        <v>0.76</v>
      </c>
      <c r="Y12" s="624">
        <v>0.65900000000000003</v>
      </c>
      <c r="Z12" s="624">
        <v>0.66600000000000004</v>
      </c>
      <c r="AA12" s="624">
        <v>0.68</v>
      </c>
      <c r="AB12" s="626">
        <v>0.62</v>
      </c>
      <c r="AC12" s="626">
        <v>0.56449250000000006</v>
      </c>
      <c r="AD12" s="626">
        <v>0.52100000000000002</v>
      </c>
      <c r="AE12" s="626">
        <v>0.496</v>
      </c>
      <c r="AF12" s="626">
        <v>0.54600000000000004</v>
      </c>
      <c r="AG12" s="626">
        <v>0.53293511724386722</v>
      </c>
      <c r="AH12" s="626">
        <v>0.53710875847671091</v>
      </c>
      <c r="AI12" s="626">
        <v>0.50293163669814023</v>
      </c>
      <c r="AJ12" s="626">
        <v>0.5080066569097591</v>
      </c>
      <c r="AK12" s="627">
        <v>0.53146012361684836</v>
      </c>
    </row>
    <row r="13" spans="1:37" ht="31.5" customHeight="1" x14ac:dyDescent="0.2">
      <c r="A13" s="628" t="s">
        <v>264</v>
      </c>
      <c r="B13" s="624">
        <v>8.25</v>
      </c>
      <c r="C13" s="624">
        <v>9.26</v>
      </c>
      <c r="D13" s="624">
        <v>10.17</v>
      </c>
      <c r="E13" s="624">
        <v>10.57</v>
      </c>
      <c r="F13" s="624">
        <v>11.38</v>
      </c>
      <c r="G13" s="624">
        <v>12.41</v>
      </c>
      <c r="H13" s="624">
        <v>12.63</v>
      </c>
      <c r="I13" s="624">
        <v>12.76</v>
      </c>
      <c r="J13" s="624">
        <v>11.25</v>
      </c>
      <c r="K13" s="624">
        <v>10.79</v>
      </c>
      <c r="L13" s="624">
        <v>10.94</v>
      </c>
      <c r="M13" s="624">
        <v>12.79</v>
      </c>
      <c r="N13" s="624">
        <v>12.37</v>
      </c>
      <c r="O13" s="624">
        <v>13.79</v>
      </c>
      <c r="P13" s="624">
        <v>13.7</v>
      </c>
      <c r="Q13" s="624">
        <v>12.36</v>
      </c>
      <c r="R13" s="624">
        <v>13.27</v>
      </c>
      <c r="S13" s="624"/>
      <c r="T13" s="624"/>
      <c r="U13" s="625"/>
      <c r="V13" s="624"/>
      <c r="W13" s="624"/>
      <c r="X13" s="624"/>
      <c r="Y13" s="624"/>
      <c r="Z13" s="624"/>
      <c r="AA13" s="624"/>
      <c r="AF13" s="3"/>
      <c r="AG13" s="3"/>
      <c r="AH13" s="3"/>
      <c r="AI13" s="3"/>
      <c r="AJ13" s="3"/>
      <c r="AK13" s="89"/>
    </row>
    <row r="14" spans="1:37" ht="31.5" customHeight="1" x14ac:dyDescent="0.2">
      <c r="A14" s="628" t="s">
        <v>265</v>
      </c>
      <c r="B14" s="624">
        <v>6.57</v>
      </c>
      <c r="C14" s="624">
        <v>8.1999999999999993</v>
      </c>
      <c r="D14" s="624">
        <v>9.0299999999999994</v>
      </c>
      <c r="E14" s="624">
        <v>10.63</v>
      </c>
      <c r="F14" s="624">
        <v>11.22</v>
      </c>
      <c r="G14" s="624">
        <v>10.29</v>
      </c>
      <c r="H14" s="624">
        <v>11.65</v>
      </c>
      <c r="I14" s="624">
        <v>12.21</v>
      </c>
      <c r="J14" s="624">
        <v>15.93</v>
      </c>
      <c r="K14" s="624">
        <v>17.670000000000002</v>
      </c>
      <c r="L14" s="624">
        <v>18.98</v>
      </c>
      <c r="M14" s="624">
        <v>18.079999999999998</v>
      </c>
      <c r="N14" s="624">
        <v>17.38</v>
      </c>
      <c r="O14" s="624">
        <v>18.37</v>
      </c>
      <c r="P14" s="624">
        <v>21.98</v>
      </c>
      <c r="Q14" s="624">
        <v>24.11</v>
      </c>
      <c r="R14" s="624">
        <v>23.67</v>
      </c>
      <c r="S14" s="624">
        <v>23.69</v>
      </c>
      <c r="T14" s="624">
        <v>24.21</v>
      </c>
      <c r="U14" s="625">
        <v>25.35</v>
      </c>
      <c r="V14" s="625">
        <v>25.35</v>
      </c>
      <c r="W14" s="624">
        <v>27.01</v>
      </c>
      <c r="X14" s="624">
        <v>26.902999999999999</v>
      </c>
      <c r="Y14" s="624">
        <v>27.651</v>
      </c>
      <c r="Z14" s="624">
        <v>34.396000000000001</v>
      </c>
      <c r="AA14" s="624">
        <v>35.409999999999997</v>
      </c>
      <c r="AB14" s="626">
        <v>36.25</v>
      </c>
      <c r="AC14" s="626">
        <v>37.695250000000001</v>
      </c>
      <c r="AD14" s="626">
        <v>31.286999999999999</v>
      </c>
      <c r="AE14" s="626">
        <v>28.734000000000002</v>
      </c>
      <c r="AF14" s="626">
        <v>28.905000000000001</v>
      </c>
      <c r="AG14" s="626">
        <v>33.152142676767681</v>
      </c>
      <c r="AH14" s="626">
        <v>31.069693422395304</v>
      </c>
      <c r="AI14" s="626">
        <v>30.840089120416913</v>
      </c>
      <c r="AJ14" s="626">
        <v>32.557992383929736</v>
      </c>
      <c r="AK14" s="627">
        <v>36.619379638159955</v>
      </c>
    </row>
    <row r="15" spans="1:37" ht="31.5" customHeight="1" x14ac:dyDescent="0.2">
      <c r="A15" s="602" t="s">
        <v>266</v>
      </c>
      <c r="B15" s="624">
        <v>7.21</v>
      </c>
      <c r="C15" s="624">
        <v>6.09</v>
      </c>
      <c r="D15" s="624">
        <v>6.49</v>
      </c>
      <c r="E15" s="624">
        <v>6.06</v>
      </c>
      <c r="F15" s="624">
        <v>7.93</v>
      </c>
      <c r="G15" s="624">
        <v>5.74</v>
      </c>
      <c r="H15" s="624">
        <v>5.67</v>
      </c>
      <c r="I15" s="624">
        <v>5.47</v>
      </c>
      <c r="J15" s="624">
        <v>5.4</v>
      </c>
      <c r="K15" s="624">
        <v>5.07</v>
      </c>
      <c r="L15" s="624">
        <v>4.91</v>
      </c>
      <c r="M15" s="624">
        <v>4.6100000000000003</v>
      </c>
      <c r="N15" s="624">
        <v>4.57</v>
      </c>
      <c r="O15" s="624">
        <v>4.37</v>
      </c>
      <c r="P15" s="624">
        <v>4.12</v>
      </c>
      <c r="Q15" s="624">
        <v>3.79</v>
      </c>
      <c r="R15" s="624">
        <v>3.41</v>
      </c>
      <c r="S15" s="624">
        <v>2.86</v>
      </c>
      <c r="T15" s="624">
        <v>3.78</v>
      </c>
      <c r="U15" s="625">
        <v>4.3499999999999996</v>
      </c>
      <c r="V15" s="624">
        <v>4.68</v>
      </c>
      <c r="W15" s="624">
        <v>4.74</v>
      </c>
      <c r="X15" s="624">
        <v>4.5</v>
      </c>
      <c r="Y15" s="624">
        <v>3.484</v>
      </c>
      <c r="Z15" s="624">
        <v>3.8540000000000001</v>
      </c>
      <c r="AA15" s="624">
        <v>4.25</v>
      </c>
      <c r="AB15" s="626">
        <v>4.01</v>
      </c>
      <c r="AC15" s="626">
        <v>3.6797499999999999</v>
      </c>
      <c r="AD15" s="626">
        <v>3.1909999999999998</v>
      </c>
      <c r="AE15" s="626">
        <v>2.8050000000000002</v>
      </c>
      <c r="AF15" s="626">
        <v>2.7629999999999999</v>
      </c>
      <c r="AG15" s="626">
        <v>2.4495082972582973</v>
      </c>
      <c r="AH15" s="626">
        <v>2.6135472172399923</v>
      </c>
      <c r="AI15" s="626">
        <v>2.5844610395194758</v>
      </c>
      <c r="AJ15" s="626">
        <v>2.4589383428515292</v>
      </c>
      <c r="AK15" s="627">
        <v>2.3961968834305791</v>
      </c>
    </row>
    <row r="16" spans="1:37" ht="31.5" customHeight="1" x14ac:dyDescent="0.2">
      <c r="A16" s="628" t="s">
        <v>267</v>
      </c>
      <c r="B16" s="624">
        <v>7.03</v>
      </c>
      <c r="C16" s="624">
        <v>6.27</v>
      </c>
      <c r="D16" s="624">
        <v>6.21</v>
      </c>
      <c r="E16" s="624">
        <v>6.78</v>
      </c>
      <c r="F16" s="624">
        <v>7.95</v>
      </c>
      <c r="G16" s="624">
        <v>8.15</v>
      </c>
      <c r="H16" s="624">
        <v>9.0299999999999994</v>
      </c>
      <c r="I16" s="624">
        <v>9.51</v>
      </c>
      <c r="J16" s="624">
        <v>10.86</v>
      </c>
      <c r="K16" s="624">
        <v>11.74</v>
      </c>
      <c r="L16" s="624">
        <v>12.56</v>
      </c>
      <c r="M16" s="624">
        <v>13.98</v>
      </c>
      <c r="N16" s="624">
        <v>14.18</v>
      </c>
      <c r="O16" s="624">
        <v>14.35</v>
      </c>
      <c r="P16" s="624">
        <v>14.85</v>
      </c>
      <c r="Q16" s="624">
        <v>15.21</v>
      </c>
      <c r="R16" s="624">
        <v>16.170000000000002</v>
      </c>
      <c r="S16" s="624">
        <v>16.68</v>
      </c>
      <c r="T16" s="624">
        <v>16.239999999999998</v>
      </c>
      <c r="U16" s="625">
        <v>16.38</v>
      </c>
      <c r="V16" s="624">
        <v>17.75</v>
      </c>
      <c r="W16" s="624">
        <v>19.87</v>
      </c>
      <c r="X16" s="624">
        <v>21.071999999999999</v>
      </c>
      <c r="Y16" s="624">
        <v>20.193000000000001</v>
      </c>
      <c r="Z16" s="624">
        <v>22.085000000000001</v>
      </c>
      <c r="AA16" s="624">
        <v>22.77</v>
      </c>
      <c r="AB16" s="626">
        <v>22.97</v>
      </c>
      <c r="AC16" s="626">
        <v>24.065750000000001</v>
      </c>
      <c r="AD16" s="626">
        <v>24.352</v>
      </c>
      <c r="AE16" s="626">
        <v>23.974</v>
      </c>
      <c r="AF16" s="626">
        <v>25.484000000000002</v>
      </c>
      <c r="AG16" s="626">
        <v>26.003954004329003</v>
      </c>
      <c r="AH16" s="626">
        <v>25.275092925279473</v>
      </c>
      <c r="AI16" s="626">
        <v>25.296625824532363</v>
      </c>
      <c r="AJ16" s="626">
        <v>26.098943515464107</v>
      </c>
      <c r="AK16" s="627">
        <v>28.428121757787089</v>
      </c>
    </row>
    <row r="17" spans="1:37" ht="31.5" customHeight="1" x14ac:dyDescent="0.2">
      <c r="A17" s="629" t="s">
        <v>268</v>
      </c>
      <c r="B17" s="624">
        <v>6.39</v>
      </c>
      <c r="C17" s="624">
        <v>7.61</v>
      </c>
      <c r="D17" s="624">
        <v>8.76</v>
      </c>
      <c r="E17" s="624">
        <v>9.25</v>
      </c>
      <c r="F17" s="624">
        <v>9.4600000000000009</v>
      </c>
      <c r="G17" s="624">
        <v>10.73</v>
      </c>
      <c r="H17" s="624">
        <v>10.94</v>
      </c>
      <c r="I17" s="624">
        <v>11.04</v>
      </c>
      <c r="J17" s="624">
        <v>11.95</v>
      </c>
      <c r="K17" s="624">
        <v>13.17</v>
      </c>
      <c r="L17" s="624">
        <v>14.99</v>
      </c>
      <c r="M17" s="624">
        <v>15.85</v>
      </c>
      <c r="N17" s="624">
        <v>14.42</v>
      </c>
      <c r="O17" s="624">
        <v>16.48</v>
      </c>
      <c r="P17" s="624">
        <v>16.72</v>
      </c>
      <c r="Q17" s="624">
        <v>15.5</v>
      </c>
      <c r="R17" s="624">
        <v>17.170000000000002</v>
      </c>
      <c r="S17" s="624">
        <v>19.21</v>
      </c>
      <c r="T17" s="624">
        <v>20.96</v>
      </c>
      <c r="U17" s="625">
        <v>22.23</v>
      </c>
      <c r="V17" s="624">
        <v>23.5</v>
      </c>
      <c r="W17" s="624">
        <v>25.01</v>
      </c>
      <c r="X17" s="624">
        <v>26.169</v>
      </c>
      <c r="Y17" s="624">
        <v>26.28</v>
      </c>
      <c r="Z17" s="624">
        <v>29.518999999999998</v>
      </c>
      <c r="AA17" s="624">
        <v>29.65</v>
      </c>
      <c r="AB17" s="626">
        <v>32.450000000000003</v>
      </c>
      <c r="AC17" s="626">
        <v>31.912791666666664</v>
      </c>
      <c r="AD17" s="626">
        <v>32.713999999999999</v>
      </c>
      <c r="AE17" s="626">
        <v>33.052999999999997</v>
      </c>
      <c r="AF17" s="626">
        <v>36.329000000000001</v>
      </c>
      <c r="AG17" s="626">
        <v>36.337119949494955</v>
      </c>
      <c r="AH17" s="626">
        <v>35.322571109339648</v>
      </c>
      <c r="AI17" s="626">
        <v>34.835278139086576</v>
      </c>
      <c r="AJ17" s="626">
        <v>35.708751672907567</v>
      </c>
      <c r="AK17" s="627">
        <v>41.668143033596841</v>
      </c>
    </row>
    <row r="18" spans="1:37" ht="31.5" customHeight="1" x14ac:dyDescent="0.2">
      <c r="A18" s="603" t="s">
        <v>269</v>
      </c>
      <c r="B18" s="630">
        <v>15.58</v>
      </c>
      <c r="C18" s="630">
        <v>13.27</v>
      </c>
      <c r="D18" s="630">
        <v>13.01</v>
      </c>
      <c r="E18" s="630">
        <v>13.59</v>
      </c>
      <c r="F18" s="630">
        <v>15.41</v>
      </c>
      <c r="G18" s="630">
        <v>14.89</v>
      </c>
      <c r="H18" s="630">
        <v>15.71</v>
      </c>
      <c r="I18" s="630">
        <v>15.58</v>
      </c>
      <c r="J18" s="630">
        <v>17.7</v>
      </c>
      <c r="K18" s="630">
        <v>18.079999999999998</v>
      </c>
      <c r="L18" s="630">
        <v>17.8</v>
      </c>
      <c r="M18" s="630">
        <v>19.71</v>
      </c>
      <c r="N18" s="630">
        <v>21.05</v>
      </c>
      <c r="O18" s="630">
        <v>23.98</v>
      </c>
      <c r="P18" s="630">
        <v>25.15</v>
      </c>
      <c r="Q18" s="630">
        <v>26.26</v>
      </c>
      <c r="R18" s="630">
        <v>29.07</v>
      </c>
      <c r="S18" s="630">
        <v>29.96</v>
      </c>
      <c r="T18" s="630">
        <v>28.38</v>
      </c>
      <c r="U18" s="630">
        <v>27.75</v>
      </c>
      <c r="V18" s="630">
        <v>29.23</v>
      </c>
      <c r="W18" s="630">
        <v>31.15</v>
      </c>
      <c r="X18" s="630">
        <v>31.37</v>
      </c>
      <c r="Y18" s="630">
        <v>28.361000000000001</v>
      </c>
      <c r="Z18" s="630">
        <v>31.940999999999999</v>
      </c>
      <c r="AA18" s="630">
        <v>30.89</v>
      </c>
      <c r="AB18" s="631">
        <v>28.75</v>
      </c>
      <c r="AC18" s="631">
        <v>29.93</v>
      </c>
      <c r="AD18" s="631">
        <v>30.658999999999999</v>
      </c>
      <c r="AE18" s="631">
        <v>30.617000000000001</v>
      </c>
      <c r="AF18" s="631">
        <v>35.122</v>
      </c>
      <c r="AG18" s="631">
        <v>35.845201839826842</v>
      </c>
      <c r="AH18" s="631">
        <v>34.779334788790351</v>
      </c>
      <c r="AI18" s="631">
        <v>34.1547718851496</v>
      </c>
      <c r="AJ18" s="631">
        <v>35.584477946760842</v>
      </c>
      <c r="AK18" s="632">
        <v>39.133586951155891</v>
      </c>
    </row>
  </sheetData>
  <mergeCells count="1">
    <mergeCell ref="A2:S2"/>
  </mergeCells>
  <hyperlinks>
    <hyperlink ref="A1" location="'Contents(NA)'!A1" display="Back to Table of contents"/>
  </hyperlinks>
  <pageMargins left="0" right="0" top="0.75" bottom="0.98425196850393704" header="0.6" footer="0.511811023622047"/>
  <pageSetup paperSize="9" scale="77" orientation="landscape" r:id="rId1"/>
  <headerFooter alignWithMargins="0">
    <oddHeader>&amp;C&amp;"Arial,Regular"- 30 -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workbookViewId="0"/>
  </sheetViews>
  <sheetFormatPr defaultColWidth="4.140625" defaultRowHeight="12.75" x14ac:dyDescent="0.2"/>
  <cols>
    <col min="1" max="1" width="37.5703125" customWidth="1"/>
    <col min="2" max="2" width="6" bestFit="1" customWidth="1"/>
    <col min="3" max="3" width="8.7109375" bestFit="1" customWidth="1"/>
    <col min="4" max="4" width="6" bestFit="1" customWidth="1"/>
    <col min="5" max="5" width="8.7109375" bestFit="1" customWidth="1"/>
    <col min="6" max="6" width="6" bestFit="1" customWidth="1"/>
    <col min="7" max="7" width="8.7109375" bestFit="1" customWidth="1"/>
    <col min="8" max="8" width="6" bestFit="1" customWidth="1"/>
    <col min="9" max="9" width="8.7109375" bestFit="1" customWidth="1"/>
    <col min="10" max="10" width="6" bestFit="1" customWidth="1"/>
    <col min="11" max="11" width="8.7109375" bestFit="1" customWidth="1"/>
    <col min="12" max="12" width="6" bestFit="1" customWidth="1"/>
    <col min="13" max="13" width="7.42578125" bestFit="1" customWidth="1"/>
    <col min="14" max="14" width="6" bestFit="1" customWidth="1"/>
    <col min="15" max="15" width="8.7109375" bestFit="1" customWidth="1"/>
    <col min="16" max="16" width="6" bestFit="1" customWidth="1"/>
    <col min="17" max="17" width="8.7109375" bestFit="1" customWidth="1"/>
    <col min="18" max="18" width="6" bestFit="1" customWidth="1"/>
    <col min="19" max="19" width="8.7109375" bestFit="1" customWidth="1"/>
    <col min="20" max="20" width="6" bestFit="1" customWidth="1"/>
    <col min="21" max="23" width="8.7109375" bestFit="1" customWidth="1"/>
    <col min="24" max="24" width="6.28515625" bestFit="1" customWidth="1"/>
    <col min="25" max="25" width="8.7109375" bestFit="1" customWidth="1"/>
    <col min="26" max="26" width="6" bestFit="1" customWidth="1"/>
    <col min="27" max="27" width="8.7109375" bestFit="1" customWidth="1"/>
    <col min="28" max="28" width="6" bestFit="1" customWidth="1"/>
    <col min="29" max="29" width="8.7109375" bestFit="1" customWidth="1"/>
    <col min="30" max="30" width="6" bestFit="1" customWidth="1"/>
    <col min="31" max="31" width="8.7109375" bestFit="1" customWidth="1"/>
    <col min="32" max="32" width="6" bestFit="1" customWidth="1"/>
    <col min="33" max="33" width="8.7109375" bestFit="1" customWidth="1"/>
    <col min="34" max="34" width="6" bestFit="1" customWidth="1"/>
    <col min="35" max="35" width="8.7109375" bestFit="1" customWidth="1"/>
    <col min="36" max="36" width="6" bestFit="1" customWidth="1"/>
    <col min="37" max="37" width="8.7109375" bestFit="1" customWidth="1"/>
    <col min="38" max="38" width="6" bestFit="1" customWidth="1"/>
    <col min="39" max="39" width="8.7109375" bestFit="1" customWidth="1"/>
    <col min="40" max="40" width="6" bestFit="1" customWidth="1"/>
    <col min="41" max="41" width="7.42578125" bestFit="1" customWidth="1"/>
    <col min="42" max="42" width="6" bestFit="1" customWidth="1"/>
    <col min="43" max="43" width="8.7109375" bestFit="1" customWidth="1"/>
    <col min="44" max="44" width="6" bestFit="1" customWidth="1"/>
    <col min="45" max="45" width="8.7109375" bestFit="1" customWidth="1"/>
    <col min="46" max="46" width="6" bestFit="1" customWidth="1"/>
    <col min="47" max="47" width="8.7109375" bestFit="1" customWidth="1"/>
    <col min="48" max="48" width="6" bestFit="1" customWidth="1"/>
    <col min="49" max="49" width="8.7109375" bestFit="1" customWidth="1"/>
    <col min="50" max="50" width="6" bestFit="1" customWidth="1"/>
    <col min="51" max="51" width="8.7109375" bestFit="1" customWidth="1"/>
    <col min="52" max="52" width="6" bestFit="1" customWidth="1"/>
    <col min="53" max="53" width="8.7109375" bestFit="1" customWidth="1"/>
    <col min="54" max="54" width="6" bestFit="1" customWidth="1"/>
    <col min="55" max="55" width="8.7109375" bestFit="1" customWidth="1"/>
    <col min="56" max="56" width="6" bestFit="1" customWidth="1"/>
    <col min="57" max="57" width="8.7109375" bestFit="1" customWidth="1"/>
    <col min="58" max="58" width="9.140625" customWidth="1"/>
    <col min="59" max="59" width="8" customWidth="1"/>
    <col min="256" max="256" width="10.85546875" customWidth="1"/>
    <col min="257" max="257" width="6" bestFit="1" customWidth="1"/>
    <col min="258" max="258" width="8.7109375" bestFit="1" customWidth="1"/>
    <col min="259" max="259" width="6" bestFit="1" customWidth="1"/>
    <col min="260" max="260" width="8.7109375" bestFit="1" customWidth="1"/>
    <col min="261" max="261" width="6" bestFit="1" customWidth="1"/>
    <col min="262" max="262" width="8.7109375" bestFit="1" customWidth="1"/>
    <col min="263" max="263" width="6" bestFit="1" customWidth="1"/>
    <col min="264" max="264" width="8.7109375" bestFit="1" customWidth="1"/>
    <col min="265" max="265" width="6" bestFit="1" customWidth="1"/>
    <col min="266" max="266" width="8.7109375" bestFit="1" customWidth="1"/>
    <col min="267" max="267" width="6" bestFit="1" customWidth="1"/>
    <col min="268" max="268" width="7.42578125" bestFit="1" customWidth="1"/>
    <col min="269" max="269" width="6" bestFit="1" customWidth="1"/>
    <col min="270" max="270" width="8.7109375" bestFit="1" customWidth="1"/>
    <col min="271" max="271" width="6" bestFit="1" customWidth="1"/>
    <col min="272" max="272" width="8.7109375" bestFit="1" customWidth="1"/>
    <col min="273" max="273" width="91.140625" bestFit="1" customWidth="1"/>
    <col min="274" max="274" width="6" bestFit="1" customWidth="1"/>
    <col min="275" max="275" width="8.7109375" bestFit="1" customWidth="1"/>
    <col min="276" max="276" width="6" bestFit="1" customWidth="1"/>
    <col min="277" max="279" width="8.7109375" bestFit="1" customWidth="1"/>
    <col min="280" max="280" width="6.28515625" bestFit="1" customWidth="1"/>
    <col min="281" max="281" width="8.7109375" bestFit="1" customWidth="1"/>
    <col min="282" max="282" width="6" bestFit="1" customWidth="1"/>
    <col min="283" max="283" width="8.7109375" bestFit="1" customWidth="1"/>
    <col min="284" max="284" width="6" bestFit="1" customWidth="1"/>
    <col min="285" max="285" width="8.7109375" bestFit="1" customWidth="1"/>
    <col min="286" max="286" width="6" bestFit="1" customWidth="1"/>
    <col min="287" max="287" width="8.7109375" bestFit="1" customWidth="1"/>
    <col min="288" max="288" width="6" bestFit="1" customWidth="1"/>
    <col min="289" max="289" width="8.7109375" bestFit="1" customWidth="1"/>
    <col min="290" max="290" width="6" bestFit="1" customWidth="1"/>
    <col min="291" max="291" width="8.7109375" bestFit="1" customWidth="1"/>
    <col min="292" max="292" width="6" bestFit="1" customWidth="1"/>
    <col min="293" max="293" width="8.7109375" bestFit="1" customWidth="1"/>
    <col min="294" max="294" width="6" bestFit="1" customWidth="1"/>
    <col min="295" max="295" width="8.7109375" bestFit="1" customWidth="1"/>
    <col min="296" max="296" width="6" bestFit="1" customWidth="1"/>
    <col min="297" max="297" width="7.42578125" bestFit="1" customWidth="1"/>
    <col min="298" max="298" width="6" bestFit="1" customWidth="1"/>
    <col min="299" max="299" width="8.7109375" bestFit="1" customWidth="1"/>
    <col min="300" max="300" width="6" bestFit="1" customWidth="1"/>
    <col min="301" max="301" width="8.7109375" bestFit="1" customWidth="1"/>
    <col min="302" max="302" width="6" bestFit="1" customWidth="1"/>
    <col min="303" max="303" width="8.7109375" bestFit="1" customWidth="1"/>
    <col min="304" max="304" width="6" bestFit="1" customWidth="1"/>
    <col min="305" max="305" width="8.7109375" bestFit="1" customWidth="1"/>
    <col min="306" max="306" width="6" bestFit="1" customWidth="1"/>
    <col min="307" max="307" width="8.7109375" bestFit="1" customWidth="1"/>
    <col min="308" max="308" width="6" bestFit="1" customWidth="1"/>
    <col min="309" max="309" width="8.7109375" bestFit="1" customWidth="1"/>
    <col min="310" max="310" width="6" bestFit="1" customWidth="1"/>
    <col min="311" max="311" width="8.7109375" bestFit="1" customWidth="1"/>
    <col min="312" max="312" width="6" bestFit="1" customWidth="1"/>
    <col min="313" max="313" width="8.7109375" bestFit="1" customWidth="1"/>
    <col min="314" max="314" width="9.140625" customWidth="1"/>
    <col min="315" max="315" width="11.28515625" customWidth="1"/>
    <col min="512" max="512" width="10.85546875" customWidth="1"/>
    <col min="513" max="513" width="6" bestFit="1" customWidth="1"/>
    <col min="514" max="514" width="8.7109375" bestFit="1" customWidth="1"/>
    <col min="515" max="515" width="6" bestFit="1" customWidth="1"/>
    <col min="516" max="516" width="8.7109375" bestFit="1" customWidth="1"/>
    <col min="517" max="517" width="6" bestFit="1" customWidth="1"/>
    <col min="518" max="518" width="8.7109375" bestFit="1" customWidth="1"/>
    <col min="519" max="519" width="6" bestFit="1" customWidth="1"/>
    <col min="520" max="520" width="8.7109375" bestFit="1" customWidth="1"/>
    <col min="521" max="521" width="6" bestFit="1" customWidth="1"/>
    <col min="522" max="522" width="8.7109375" bestFit="1" customWidth="1"/>
    <col min="523" max="523" width="6" bestFit="1" customWidth="1"/>
    <col min="524" max="524" width="7.42578125" bestFit="1" customWidth="1"/>
    <col min="525" max="525" width="6" bestFit="1" customWidth="1"/>
    <col min="526" max="526" width="8.7109375" bestFit="1" customWidth="1"/>
    <col min="527" max="527" width="6" bestFit="1" customWidth="1"/>
    <col min="528" max="528" width="8.7109375" bestFit="1" customWidth="1"/>
    <col min="529" max="529" width="91.140625" bestFit="1" customWidth="1"/>
    <col min="530" max="530" width="6" bestFit="1" customWidth="1"/>
    <col min="531" max="531" width="8.7109375" bestFit="1" customWidth="1"/>
    <col min="532" max="532" width="6" bestFit="1" customWidth="1"/>
    <col min="533" max="535" width="8.7109375" bestFit="1" customWidth="1"/>
    <col min="536" max="536" width="6.28515625" bestFit="1" customWidth="1"/>
    <col min="537" max="537" width="8.7109375" bestFit="1" customWidth="1"/>
    <col min="538" max="538" width="6" bestFit="1" customWidth="1"/>
    <col min="539" max="539" width="8.7109375" bestFit="1" customWidth="1"/>
    <col min="540" max="540" width="6" bestFit="1" customWidth="1"/>
    <col min="541" max="541" width="8.7109375" bestFit="1" customWidth="1"/>
    <col min="542" max="542" width="6" bestFit="1" customWidth="1"/>
    <col min="543" max="543" width="8.7109375" bestFit="1" customWidth="1"/>
    <col min="544" max="544" width="6" bestFit="1" customWidth="1"/>
    <col min="545" max="545" width="8.7109375" bestFit="1" customWidth="1"/>
    <col min="546" max="546" width="6" bestFit="1" customWidth="1"/>
    <col min="547" max="547" width="8.7109375" bestFit="1" customWidth="1"/>
    <col min="548" max="548" width="6" bestFit="1" customWidth="1"/>
    <col min="549" max="549" width="8.7109375" bestFit="1" customWidth="1"/>
    <col min="550" max="550" width="6" bestFit="1" customWidth="1"/>
    <col min="551" max="551" width="8.7109375" bestFit="1" customWidth="1"/>
    <col min="552" max="552" width="6" bestFit="1" customWidth="1"/>
    <col min="553" max="553" width="7.42578125" bestFit="1" customWidth="1"/>
    <col min="554" max="554" width="6" bestFit="1" customWidth="1"/>
    <col min="555" max="555" width="8.7109375" bestFit="1" customWidth="1"/>
    <col min="556" max="556" width="6" bestFit="1" customWidth="1"/>
    <col min="557" max="557" width="8.7109375" bestFit="1" customWidth="1"/>
    <col min="558" max="558" width="6" bestFit="1" customWidth="1"/>
    <col min="559" max="559" width="8.7109375" bestFit="1" customWidth="1"/>
    <col min="560" max="560" width="6" bestFit="1" customWidth="1"/>
    <col min="561" max="561" width="8.7109375" bestFit="1" customWidth="1"/>
    <col min="562" max="562" width="6" bestFit="1" customWidth="1"/>
    <col min="563" max="563" width="8.7109375" bestFit="1" customWidth="1"/>
    <col min="564" max="564" width="6" bestFit="1" customWidth="1"/>
    <col min="565" max="565" width="8.7109375" bestFit="1" customWidth="1"/>
    <col min="566" max="566" width="6" bestFit="1" customWidth="1"/>
    <col min="567" max="567" width="8.7109375" bestFit="1" customWidth="1"/>
    <col min="568" max="568" width="6" bestFit="1" customWidth="1"/>
    <col min="569" max="569" width="8.7109375" bestFit="1" customWidth="1"/>
    <col min="570" max="570" width="9.140625" customWidth="1"/>
    <col min="571" max="571" width="11.28515625" customWidth="1"/>
    <col min="768" max="768" width="10.85546875" customWidth="1"/>
    <col min="769" max="769" width="6" bestFit="1" customWidth="1"/>
    <col min="770" max="770" width="8.7109375" bestFit="1" customWidth="1"/>
    <col min="771" max="771" width="6" bestFit="1" customWidth="1"/>
    <col min="772" max="772" width="8.7109375" bestFit="1" customWidth="1"/>
    <col min="773" max="773" width="6" bestFit="1" customWidth="1"/>
    <col min="774" max="774" width="8.7109375" bestFit="1" customWidth="1"/>
    <col min="775" max="775" width="6" bestFit="1" customWidth="1"/>
    <col min="776" max="776" width="8.7109375" bestFit="1" customWidth="1"/>
    <col min="777" max="777" width="6" bestFit="1" customWidth="1"/>
    <col min="778" max="778" width="8.7109375" bestFit="1" customWidth="1"/>
    <col min="779" max="779" width="6" bestFit="1" customWidth="1"/>
    <col min="780" max="780" width="7.42578125" bestFit="1" customWidth="1"/>
    <col min="781" max="781" width="6" bestFit="1" customWidth="1"/>
    <col min="782" max="782" width="8.7109375" bestFit="1" customWidth="1"/>
    <col min="783" max="783" width="6" bestFit="1" customWidth="1"/>
    <col min="784" max="784" width="8.7109375" bestFit="1" customWidth="1"/>
    <col min="785" max="785" width="91.140625" bestFit="1" customWidth="1"/>
    <col min="786" max="786" width="6" bestFit="1" customWidth="1"/>
    <col min="787" max="787" width="8.7109375" bestFit="1" customWidth="1"/>
    <col min="788" max="788" width="6" bestFit="1" customWidth="1"/>
    <col min="789" max="791" width="8.7109375" bestFit="1" customWidth="1"/>
    <col min="792" max="792" width="6.28515625" bestFit="1" customWidth="1"/>
    <col min="793" max="793" width="8.7109375" bestFit="1" customWidth="1"/>
    <col min="794" max="794" width="6" bestFit="1" customWidth="1"/>
    <col min="795" max="795" width="8.7109375" bestFit="1" customWidth="1"/>
    <col min="796" max="796" width="6" bestFit="1" customWidth="1"/>
    <col min="797" max="797" width="8.7109375" bestFit="1" customWidth="1"/>
    <col min="798" max="798" width="6" bestFit="1" customWidth="1"/>
    <col min="799" max="799" width="8.7109375" bestFit="1" customWidth="1"/>
    <col min="800" max="800" width="6" bestFit="1" customWidth="1"/>
    <col min="801" max="801" width="8.7109375" bestFit="1" customWidth="1"/>
    <col min="802" max="802" width="6" bestFit="1" customWidth="1"/>
    <col min="803" max="803" width="8.7109375" bestFit="1" customWidth="1"/>
    <col min="804" max="804" width="6" bestFit="1" customWidth="1"/>
    <col min="805" max="805" width="8.7109375" bestFit="1" customWidth="1"/>
    <col min="806" max="806" width="6" bestFit="1" customWidth="1"/>
    <col min="807" max="807" width="8.7109375" bestFit="1" customWidth="1"/>
    <col min="808" max="808" width="6" bestFit="1" customWidth="1"/>
    <col min="809" max="809" width="7.42578125" bestFit="1" customWidth="1"/>
    <col min="810" max="810" width="6" bestFit="1" customWidth="1"/>
    <col min="811" max="811" width="8.7109375" bestFit="1" customWidth="1"/>
    <col min="812" max="812" width="6" bestFit="1" customWidth="1"/>
    <col min="813" max="813" width="8.7109375" bestFit="1" customWidth="1"/>
    <col min="814" max="814" width="6" bestFit="1" customWidth="1"/>
    <col min="815" max="815" width="8.7109375" bestFit="1" customWidth="1"/>
    <col min="816" max="816" width="6" bestFit="1" customWidth="1"/>
    <col min="817" max="817" width="8.7109375" bestFit="1" customWidth="1"/>
    <col min="818" max="818" width="6" bestFit="1" customWidth="1"/>
    <col min="819" max="819" width="8.7109375" bestFit="1" customWidth="1"/>
    <col min="820" max="820" width="6" bestFit="1" customWidth="1"/>
    <col min="821" max="821" width="8.7109375" bestFit="1" customWidth="1"/>
    <col min="822" max="822" width="6" bestFit="1" customWidth="1"/>
    <col min="823" max="823" width="8.7109375" bestFit="1" customWidth="1"/>
    <col min="824" max="824" width="6" bestFit="1" customWidth="1"/>
    <col min="825" max="825" width="8.7109375" bestFit="1" customWidth="1"/>
    <col min="826" max="826" width="9.140625" customWidth="1"/>
    <col min="827" max="827" width="11.28515625" customWidth="1"/>
    <col min="1024" max="1024" width="10.85546875" customWidth="1"/>
    <col min="1025" max="1025" width="6" bestFit="1" customWidth="1"/>
    <col min="1026" max="1026" width="8.7109375" bestFit="1" customWidth="1"/>
    <col min="1027" max="1027" width="6" bestFit="1" customWidth="1"/>
    <col min="1028" max="1028" width="8.7109375" bestFit="1" customWidth="1"/>
    <col min="1029" max="1029" width="6" bestFit="1" customWidth="1"/>
    <col min="1030" max="1030" width="8.7109375" bestFit="1" customWidth="1"/>
    <col min="1031" max="1031" width="6" bestFit="1" customWidth="1"/>
    <col min="1032" max="1032" width="8.7109375" bestFit="1" customWidth="1"/>
    <col min="1033" max="1033" width="6" bestFit="1" customWidth="1"/>
    <col min="1034" max="1034" width="8.7109375" bestFit="1" customWidth="1"/>
    <col min="1035" max="1035" width="6" bestFit="1" customWidth="1"/>
    <col min="1036" max="1036" width="7.42578125" bestFit="1" customWidth="1"/>
    <col min="1037" max="1037" width="6" bestFit="1" customWidth="1"/>
    <col min="1038" max="1038" width="8.7109375" bestFit="1" customWidth="1"/>
    <col min="1039" max="1039" width="6" bestFit="1" customWidth="1"/>
    <col min="1040" max="1040" width="8.7109375" bestFit="1" customWidth="1"/>
    <col min="1041" max="1041" width="91.140625" bestFit="1" customWidth="1"/>
    <col min="1042" max="1042" width="6" bestFit="1" customWidth="1"/>
    <col min="1043" max="1043" width="8.7109375" bestFit="1" customWidth="1"/>
    <col min="1044" max="1044" width="6" bestFit="1" customWidth="1"/>
    <col min="1045" max="1047" width="8.7109375" bestFit="1" customWidth="1"/>
    <col min="1048" max="1048" width="6.28515625" bestFit="1" customWidth="1"/>
    <col min="1049" max="1049" width="8.7109375" bestFit="1" customWidth="1"/>
    <col min="1050" max="1050" width="6" bestFit="1" customWidth="1"/>
    <col min="1051" max="1051" width="8.7109375" bestFit="1" customWidth="1"/>
    <col min="1052" max="1052" width="6" bestFit="1" customWidth="1"/>
    <col min="1053" max="1053" width="8.7109375" bestFit="1" customWidth="1"/>
    <col min="1054" max="1054" width="6" bestFit="1" customWidth="1"/>
    <col min="1055" max="1055" width="8.7109375" bestFit="1" customWidth="1"/>
    <col min="1056" max="1056" width="6" bestFit="1" customWidth="1"/>
    <col min="1057" max="1057" width="8.7109375" bestFit="1" customWidth="1"/>
    <col min="1058" max="1058" width="6" bestFit="1" customWidth="1"/>
    <col min="1059" max="1059" width="8.7109375" bestFit="1" customWidth="1"/>
    <col min="1060" max="1060" width="6" bestFit="1" customWidth="1"/>
    <col min="1061" max="1061" width="8.7109375" bestFit="1" customWidth="1"/>
    <col min="1062" max="1062" width="6" bestFit="1" customWidth="1"/>
    <col min="1063" max="1063" width="8.7109375" bestFit="1" customWidth="1"/>
    <col min="1064" max="1064" width="6" bestFit="1" customWidth="1"/>
    <col min="1065" max="1065" width="7.42578125" bestFit="1" customWidth="1"/>
    <col min="1066" max="1066" width="6" bestFit="1" customWidth="1"/>
    <col min="1067" max="1067" width="8.7109375" bestFit="1" customWidth="1"/>
    <col min="1068" max="1068" width="6" bestFit="1" customWidth="1"/>
    <col min="1069" max="1069" width="8.7109375" bestFit="1" customWidth="1"/>
    <col min="1070" max="1070" width="6" bestFit="1" customWidth="1"/>
    <col min="1071" max="1071" width="8.7109375" bestFit="1" customWidth="1"/>
    <col min="1072" max="1072" width="6" bestFit="1" customWidth="1"/>
    <col min="1073" max="1073" width="8.7109375" bestFit="1" customWidth="1"/>
    <col min="1074" max="1074" width="6" bestFit="1" customWidth="1"/>
    <col min="1075" max="1075" width="8.7109375" bestFit="1" customWidth="1"/>
    <col min="1076" max="1076" width="6" bestFit="1" customWidth="1"/>
    <col min="1077" max="1077" width="8.7109375" bestFit="1" customWidth="1"/>
    <col min="1078" max="1078" width="6" bestFit="1" customWidth="1"/>
    <col min="1079" max="1079" width="8.7109375" bestFit="1" customWidth="1"/>
    <col min="1080" max="1080" width="6" bestFit="1" customWidth="1"/>
    <col min="1081" max="1081" width="8.7109375" bestFit="1" customWidth="1"/>
    <col min="1082" max="1082" width="9.140625" customWidth="1"/>
    <col min="1083" max="1083" width="11.28515625" customWidth="1"/>
    <col min="1280" max="1280" width="10.85546875" customWidth="1"/>
    <col min="1281" max="1281" width="6" bestFit="1" customWidth="1"/>
    <col min="1282" max="1282" width="8.7109375" bestFit="1" customWidth="1"/>
    <col min="1283" max="1283" width="6" bestFit="1" customWidth="1"/>
    <col min="1284" max="1284" width="8.7109375" bestFit="1" customWidth="1"/>
    <col min="1285" max="1285" width="6" bestFit="1" customWidth="1"/>
    <col min="1286" max="1286" width="8.7109375" bestFit="1" customWidth="1"/>
    <col min="1287" max="1287" width="6" bestFit="1" customWidth="1"/>
    <col min="1288" max="1288" width="8.7109375" bestFit="1" customWidth="1"/>
    <col min="1289" max="1289" width="6" bestFit="1" customWidth="1"/>
    <col min="1290" max="1290" width="8.7109375" bestFit="1" customWidth="1"/>
    <col min="1291" max="1291" width="6" bestFit="1" customWidth="1"/>
    <col min="1292" max="1292" width="7.42578125" bestFit="1" customWidth="1"/>
    <col min="1293" max="1293" width="6" bestFit="1" customWidth="1"/>
    <col min="1294" max="1294" width="8.7109375" bestFit="1" customWidth="1"/>
    <col min="1295" max="1295" width="6" bestFit="1" customWidth="1"/>
    <col min="1296" max="1296" width="8.7109375" bestFit="1" customWidth="1"/>
    <col min="1297" max="1297" width="91.140625" bestFit="1" customWidth="1"/>
    <col min="1298" max="1298" width="6" bestFit="1" customWidth="1"/>
    <col min="1299" max="1299" width="8.7109375" bestFit="1" customWidth="1"/>
    <col min="1300" max="1300" width="6" bestFit="1" customWidth="1"/>
    <col min="1301" max="1303" width="8.7109375" bestFit="1" customWidth="1"/>
    <col min="1304" max="1304" width="6.28515625" bestFit="1" customWidth="1"/>
    <col min="1305" max="1305" width="8.7109375" bestFit="1" customWidth="1"/>
    <col min="1306" max="1306" width="6" bestFit="1" customWidth="1"/>
    <col min="1307" max="1307" width="8.7109375" bestFit="1" customWidth="1"/>
    <col min="1308" max="1308" width="6" bestFit="1" customWidth="1"/>
    <col min="1309" max="1309" width="8.7109375" bestFit="1" customWidth="1"/>
    <col min="1310" max="1310" width="6" bestFit="1" customWidth="1"/>
    <col min="1311" max="1311" width="8.7109375" bestFit="1" customWidth="1"/>
    <col min="1312" max="1312" width="6" bestFit="1" customWidth="1"/>
    <col min="1313" max="1313" width="8.7109375" bestFit="1" customWidth="1"/>
    <col min="1314" max="1314" width="6" bestFit="1" customWidth="1"/>
    <col min="1315" max="1315" width="8.7109375" bestFit="1" customWidth="1"/>
    <col min="1316" max="1316" width="6" bestFit="1" customWidth="1"/>
    <col min="1317" max="1317" width="8.7109375" bestFit="1" customWidth="1"/>
    <col min="1318" max="1318" width="6" bestFit="1" customWidth="1"/>
    <col min="1319" max="1319" width="8.7109375" bestFit="1" customWidth="1"/>
    <col min="1320" max="1320" width="6" bestFit="1" customWidth="1"/>
    <col min="1321" max="1321" width="7.42578125" bestFit="1" customWidth="1"/>
    <col min="1322" max="1322" width="6" bestFit="1" customWidth="1"/>
    <col min="1323" max="1323" width="8.7109375" bestFit="1" customWidth="1"/>
    <col min="1324" max="1324" width="6" bestFit="1" customWidth="1"/>
    <col min="1325" max="1325" width="8.7109375" bestFit="1" customWidth="1"/>
    <col min="1326" max="1326" width="6" bestFit="1" customWidth="1"/>
    <col min="1327" max="1327" width="8.7109375" bestFit="1" customWidth="1"/>
    <col min="1328" max="1328" width="6" bestFit="1" customWidth="1"/>
    <col min="1329" max="1329" width="8.7109375" bestFit="1" customWidth="1"/>
    <col min="1330" max="1330" width="6" bestFit="1" customWidth="1"/>
    <col min="1331" max="1331" width="8.7109375" bestFit="1" customWidth="1"/>
    <col min="1332" max="1332" width="6" bestFit="1" customWidth="1"/>
    <col min="1333" max="1333" width="8.7109375" bestFit="1" customWidth="1"/>
    <col min="1334" max="1334" width="6" bestFit="1" customWidth="1"/>
    <col min="1335" max="1335" width="8.7109375" bestFit="1" customWidth="1"/>
    <col min="1336" max="1336" width="6" bestFit="1" customWidth="1"/>
    <col min="1337" max="1337" width="8.7109375" bestFit="1" customWidth="1"/>
    <col min="1338" max="1338" width="9.140625" customWidth="1"/>
    <col min="1339" max="1339" width="11.28515625" customWidth="1"/>
    <col min="1536" max="1536" width="10.85546875" customWidth="1"/>
    <col min="1537" max="1537" width="6" bestFit="1" customWidth="1"/>
    <col min="1538" max="1538" width="8.7109375" bestFit="1" customWidth="1"/>
    <col min="1539" max="1539" width="6" bestFit="1" customWidth="1"/>
    <col min="1540" max="1540" width="8.7109375" bestFit="1" customWidth="1"/>
    <col min="1541" max="1541" width="6" bestFit="1" customWidth="1"/>
    <col min="1542" max="1542" width="8.7109375" bestFit="1" customWidth="1"/>
    <col min="1543" max="1543" width="6" bestFit="1" customWidth="1"/>
    <col min="1544" max="1544" width="8.7109375" bestFit="1" customWidth="1"/>
    <col min="1545" max="1545" width="6" bestFit="1" customWidth="1"/>
    <col min="1546" max="1546" width="8.7109375" bestFit="1" customWidth="1"/>
    <col min="1547" max="1547" width="6" bestFit="1" customWidth="1"/>
    <col min="1548" max="1548" width="7.42578125" bestFit="1" customWidth="1"/>
    <col min="1549" max="1549" width="6" bestFit="1" customWidth="1"/>
    <col min="1550" max="1550" width="8.7109375" bestFit="1" customWidth="1"/>
    <col min="1551" max="1551" width="6" bestFit="1" customWidth="1"/>
    <col min="1552" max="1552" width="8.7109375" bestFit="1" customWidth="1"/>
    <col min="1553" max="1553" width="91.140625" bestFit="1" customWidth="1"/>
    <col min="1554" max="1554" width="6" bestFit="1" customWidth="1"/>
    <col min="1555" max="1555" width="8.7109375" bestFit="1" customWidth="1"/>
    <col min="1556" max="1556" width="6" bestFit="1" customWidth="1"/>
    <col min="1557" max="1559" width="8.7109375" bestFit="1" customWidth="1"/>
    <col min="1560" max="1560" width="6.28515625" bestFit="1" customWidth="1"/>
    <col min="1561" max="1561" width="8.7109375" bestFit="1" customWidth="1"/>
    <col min="1562" max="1562" width="6" bestFit="1" customWidth="1"/>
    <col min="1563" max="1563" width="8.7109375" bestFit="1" customWidth="1"/>
    <col min="1564" max="1564" width="6" bestFit="1" customWidth="1"/>
    <col min="1565" max="1565" width="8.7109375" bestFit="1" customWidth="1"/>
    <col min="1566" max="1566" width="6" bestFit="1" customWidth="1"/>
    <col min="1567" max="1567" width="8.7109375" bestFit="1" customWidth="1"/>
    <col min="1568" max="1568" width="6" bestFit="1" customWidth="1"/>
    <col min="1569" max="1569" width="8.7109375" bestFit="1" customWidth="1"/>
    <col min="1570" max="1570" width="6" bestFit="1" customWidth="1"/>
    <col min="1571" max="1571" width="8.7109375" bestFit="1" customWidth="1"/>
    <col min="1572" max="1572" width="6" bestFit="1" customWidth="1"/>
    <col min="1573" max="1573" width="8.7109375" bestFit="1" customWidth="1"/>
    <col min="1574" max="1574" width="6" bestFit="1" customWidth="1"/>
    <col min="1575" max="1575" width="8.7109375" bestFit="1" customWidth="1"/>
    <col min="1576" max="1576" width="6" bestFit="1" customWidth="1"/>
    <col min="1577" max="1577" width="7.42578125" bestFit="1" customWidth="1"/>
    <col min="1578" max="1578" width="6" bestFit="1" customWidth="1"/>
    <col min="1579" max="1579" width="8.7109375" bestFit="1" customWidth="1"/>
    <col min="1580" max="1580" width="6" bestFit="1" customWidth="1"/>
    <col min="1581" max="1581" width="8.7109375" bestFit="1" customWidth="1"/>
    <col min="1582" max="1582" width="6" bestFit="1" customWidth="1"/>
    <col min="1583" max="1583" width="8.7109375" bestFit="1" customWidth="1"/>
    <col min="1584" max="1584" width="6" bestFit="1" customWidth="1"/>
    <col min="1585" max="1585" width="8.7109375" bestFit="1" customWidth="1"/>
    <col min="1586" max="1586" width="6" bestFit="1" customWidth="1"/>
    <col min="1587" max="1587" width="8.7109375" bestFit="1" customWidth="1"/>
    <col min="1588" max="1588" width="6" bestFit="1" customWidth="1"/>
    <col min="1589" max="1589" width="8.7109375" bestFit="1" customWidth="1"/>
    <col min="1590" max="1590" width="6" bestFit="1" customWidth="1"/>
    <col min="1591" max="1591" width="8.7109375" bestFit="1" customWidth="1"/>
    <col min="1592" max="1592" width="6" bestFit="1" customWidth="1"/>
    <col min="1593" max="1593" width="8.7109375" bestFit="1" customWidth="1"/>
    <col min="1594" max="1594" width="9.140625" customWidth="1"/>
    <col min="1595" max="1595" width="11.28515625" customWidth="1"/>
    <col min="1792" max="1792" width="10.85546875" customWidth="1"/>
    <col min="1793" max="1793" width="6" bestFit="1" customWidth="1"/>
    <col min="1794" max="1794" width="8.7109375" bestFit="1" customWidth="1"/>
    <col min="1795" max="1795" width="6" bestFit="1" customWidth="1"/>
    <col min="1796" max="1796" width="8.7109375" bestFit="1" customWidth="1"/>
    <col min="1797" max="1797" width="6" bestFit="1" customWidth="1"/>
    <col min="1798" max="1798" width="8.7109375" bestFit="1" customWidth="1"/>
    <col min="1799" max="1799" width="6" bestFit="1" customWidth="1"/>
    <col min="1800" max="1800" width="8.7109375" bestFit="1" customWidth="1"/>
    <col min="1801" max="1801" width="6" bestFit="1" customWidth="1"/>
    <col min="1802" max="1802" width="8.7109375" bestFit="1" customWidth="1"/>
    <col min="1803" max="1803" width="6" bestFit="1" customWidth="1"/>
    <col min="1804" max="1804" width="7.42578125" bestFit="1" customWidth="1"/>
    <col min="1805" max="1805" width="6" bestFit="1" customWidth="1"/>
    <col min="1806" max="1806" width="8.7109375" bestFit="1" customWidth="1"/>
    <col min="1807" max="1807" width="6" bestFit="1" customWidth="1"/>
    <col min="1808" max="1808" width="8.7109375" bestFit="1" customWidth="1"/>
    <col min="1809" max="1809" width="91.140625" bestFit="1" customWidth="1"/>
    <col min="1810" max="1810" width="6" bestFit="1" customWidth="1"/>
    <col min="1811" max="1811" width="8.7109375" bestFit="1" customWidth="1"/>
    <col min="1812" max="1812" width="6" bestFit="1" customWidth="1"/>
    <col min="1813" max="1815" width="8.7109375" bestFit="1" customWidth="1"/>
    <col min="1816" max="1816" width="6.28515625" bestFit="1" customWidth="1"/>
    <col min="1817" max="1817" width="8.7109375" bestFit="1" customWidth="1"/>
    <col min="1818" max="1818" width="6" bestFit="1" customWidth="1"/>
    <col min="1819" max="1819" width="8.7109375" bestFit="1" customWidth="1"/>
    <col min="1820" max="1820" width="6" bestFit="1" customWidth="1"/>
    <col min="1821" max="1821" width="8.7109375" bestFit="1" customWidth="1"/>
    <col min="1822" max="1822" width="6" bestFit="1" customWidth="1"/>
    <col min="1823" max="1823" width="8.7109375" bestFit="1" customWidth="1"/>
    <col min="1824" max="1824" width="6" bestFit="1" customWidth="1"/>
    <col min="1825" max="1825" width="8.7109375" bestFit="1" customWidth="1"/>
    <col min="1826" max="1826" width="6" bestFit="1" customWidth="1"/>
    <col min="1827" max="1827" width="8.7109375" bestFit="1" customWidth="1"/>
    <col min="1828" max="1828" width="6" bestFit="1" customWidth="1"/>
    <col min="1829" max="1829" width="8.7109375" bestFit="1" customWidth="1"/>
    <col min="1830" max="1830" width="6" bestFit="1" customWidth="1"/>
    <col min="1831" max="1831" width="8.7109375" bestFit="1" customWidth="1"/>
    <col min="1832" max="1832" width="6" bestFit="1" customWidth="1"/>
    <col min="1833" max="1833" width="7.42578125" bestFit="1" customWidth="1"/>
    <col min="1834" max="1834" width="6" bestFit="1" customWidth="1"/>
    <col min="1835" max="1835" width="8.7109375" bestFit="1" customWidth="1"/>
    <col min="1836" max="1836" width="6" bestFit="1" customWidth="1"/>
    <col min="1837" max="1837" width="8.7109375" bestFit="1" customWidth="1"/>
    <col min="1838" max="1838" width="6" bestFit="1" customWidth="1"/>
    <col min="1839" max="1839" width="8.7109375" bestFit="1" customWidth="1"/>
    <col min="1840" max="1840" width="6" bestFit="1" customWidth="1"/>
    <col min="1841" max="1841" width="8.7109375" bestFit="1" customWidth="1"/>
    <col min="1842" max="1842" width="6" bestFit="1" customWidth="1"/>
    <col min="1843" max="1843" width="8.7109375" bestFit="1" customWidth="1"/>
    <col min="1844" max="1844" width="6" bestFit="1" customWidth="1"/>
    <col min="1845" max="1845" width="8.7109375" bestFit="1" customWidth="1"/>
    <col min="1846" max="1846" width="6" bestFit="1" customWidth="1"/>
    <col min="1847" max="1847" width="8.7109375" bestFit="1" customWidth="1"/>
    <col min="1848" max="1848" width="6" bestFit="1" customWidth="1"/>
    <col min="1849" max="1849" width="8.7109375" bestFit="1" customWidth="1"/>
    <col min="1850" max="1850" width="9.140625" customWidth="1"/>
    <col min="1851" max="1851" width="11.28515625" customWidth="1"/>
    <col min="2048" max="2048" width="10.85546875" customWidth="1"/>
    <col min="2049" max="2049" width="6" bestFit="1" customWidth="1"/>
    <col min="2050" max="2050" width="8.7109375" bestFit="1" customWidth="1"/>
    <col min="2051" max="2051" width="6" bestFit="1" customWidth="1"/>
    <col min="2052" max="2052" width="8.7109375" bestFit="1" customWidth="1"/>
    <col min="2053" max="2053" width="6" bestFit="1" customWidth="1"/>
    <col min="2054" max="2054" width="8.7109375" bestFit="1" customWidth="1"/>
    <col min="2055" max="2055" width="6" bestFit="1" customWidth="1"/>
    <col min="2056" max="2056" width="8.7109375" bestFit="1" customWidth="1"/>
    <col min="2057" max="2057" width="6" bestFit="1" customWidth="1"/>
    <col min="2058" max="2058" width="8.7109375" bestFit="1" customWidth="1"/>
    <col min="2059" max="2059" width="6" bestFit="1" customWidth="1"/>
    <col min="2060" max="2060" width="7.42578125" bestFit="1" customWidth="1"/>
    <col min="2061" max="2061" width="6" bestFit="1" customWidth="1"/>
    <col min="2062" max="2062" width="8.7109375" bestFit="1" customWidth="1"/>
    <col min="2063" max="2063" width="6" bestFit="1" customWidth="1"/>
    <col min="2064" max="2064" width="8.7109375" bestFit="1" customWidth="1"/>
    <col min="2065" max="2065" width="91.140625" bestFit="1" customWidth="1"/>
    <col min="2066" max="2066" width="6" bestFit="1" customWidth="1"/>
    <col min="2067" max="2067" width="8.7109375" bestFit="1" customWidth="1"/>
    <col min="2068" max="2068" width="6" bestFit="1" customWidth="1"/>
    <col min="2069" max="2071" width="8.7109375" bestFit="1" customWidth="1"/>
    <col min="2072" max="2072" width="6.28515625" bestFit="1" customWidth="1"/>
    <col min="2073" max="2073" width="8.7109375" bestFit="1" customWidth="1"/>
    <col min="2074" max="2074" width="6" bestFit="1" customWidth="1"/>
    <col min="2075" max="2075" width="8.7109375" bestFit="1" customWidth="1"/>
    <col min="2076" max="2076" width="6" bestFit="1" customWidth="1"/>
    <col min="2077" max="2077" width="8.7109375" bestFit="1" customWidth="1"/>
    <col min="2078" max="2078" width="6" bestFit="1" customWidth="1"/>
    <col min="2079" max="2079" width="8.7109375" bestFit="1" customWidth="1"/>
    <col min="2080" max="2080" width="6" bestFit="1" customWidth="1"/>
    <col min="2081" max="2081" width="8.7109375" bestFit="1" customWidth="1"/>
    <col min="2082" max="2082" width="6" bestFit="1" customWidth="1"/>
    <col min="2083" max="2083" width="8.7109375" bestFit="1" customWidth="1"/>
    <col min="2084" max="2084" width="6" bestFit="1" customWidth="1"/>
    <col min="2085" max="2085" width="8.7109375" bestFit="1" customWidth="1"/>
    <col min="2086" max="2086" width="6" bestFit="1" customWidth="1"/>
    <col min="2087" max="2087" width="8.7109375" bestFit="1" customWidth="1"/>
    <col min="2088" max="2088" width="6" bestFit="1" customWidth="1"/>
    <col min="2089" max="2089" width="7.42578125" bestFit="1" customWidth="1"/>
    <col min="2090" max="2090" width="6" bestFit="1" customWidth="1"/>
    <col min="2091" max="2091" width="8.7109375" bestFit="1" customWidth="1"/>
    <col min="2092" max="2092" width="6" bestFit="1" customWidth="1"/>
    <col min="2093" max="2093" width="8.7109375" bestFit="1" customWidth="1"/>
    <col min="2094" max="2094" width="6" bestFit="1" customWidth="1"/>
    <col min="2095" max="2095" width="8.7109375" bestFit="1" customWidth="1"/>
    <col min="2096" max="2096" width="6" bestFit="1" customWidth="1"/>
    <col min="2097" max="2097" width="8.7109375" bestFit="1" customWidth="1"/>
    <col min="2098" max="2098" width="6" bestFit="1" customWidth="1"/>
    <col min="2099" max="2099" width="8.7109375" bestFit="1" customWidth="1"/>
    <col min="2100" max="2100" width="6" bestFit="1" customWidth="1"/>
    <col min="2101" max="2101" width="8.7109375" bestFit="1" customWidth="1"/>
    <col min="2102" max="2102" width="6" bestFit="1" customWidth="1"/>
    <col min="2103" max="2103" width="8.7109375" bestFit="1" customWidth="1"/>
    <col min="2104" max="2104" width="6" bestFit="1" customWidth="1"/>
    <col min="2105" max="2105" width="8.7109375" bestFit="1" customWidth="1"/>
    <col min="2106" max="2106" width="9.140625" customWidth="1"/>
    <col min="2107" max="2107" width="11.28515625" customWidth="1"/>
    <col min="2304" max="2304" width="10.85546875" customWidth="1"/>
    <col min="2305" max="2305" width="6" bestFit="1" customWidth="1"/>
    <col min="2306" max="2306" width="8.7109375" bestFit="1" customWidth="1"/>
    <col min="2307" max="2307" width="6" bestFit="1" customWidth="1"/>
    <col min="2308" max="2308" width="8.7109375" bestFit="1" customWidth="1"/>
    <col min="2309" max="2309" width="6" bestFit="1" customWidth="1"/>
    <col min="2310" max="2310" width="8.7109375" bestFit="1" customWidth="1"/>
    <col min="2311" max="2311" width="6" bestFit="1" customWidth="1"/>
    <col min="2312" max="2312" width="8.7109375" bestFit="1" customWidth="1"/>
    <col min="2313" max="2313" width="6" bestFit="1" customWidth="1"/>
    <col min="2314" max="2314" width="8.7109375" bestFit="1" customWidth="1"/>
    <col min="2315" max="2315" width="6" bestFit="1" customWidth="1"/>
    <col min="2316" max="2316" width="7.42578125" bestFit="1" customWidth="1"/>
    <col min="2317" max="2317" width="6" bestFit="1" customWidth="1"/>
    <col min="2318" max="2318" width="8.7109375" bestFit="1" customWidth="1"/>
    <col min="2319" max="2319" width="6" bestFit="1" customWidth="1"/>
    <col min="2320" max="2320" width="8.7109375" bestFit="1" customWidth="1"/>
    <col min="2321" max="2321" width="91.140625" bestFit="1" customWidth="1"/>
    <col min="2322" max="2322" width="6" bestFit="1" customWidth="1"/>
    <col min="2323" max="2323" width="8.7109375" bestFit="1" customWidth="1"/>
    <col min="2324" max="2324" width="6" bestFit="1" customWidth="1"/>
    <col min="2325" max="2327" width="8.7109375" bestFit="1" customWidth="1"/>
    <col min="2328" max="2328" width="6.28515625" bestFit="1" customWidth="1"/>
    <col min="2329" max="2329" width="8.7109375" bestFit="1" customWidth="1"/>
    <col min="2330" max="2330" width="6" bestFit="1" customWidth="1"/>
    <col min="2331" max="2331" width="8.7109375" bestFit="1" customWidth="1"/>
    <col min="2332" max="2332" width="6" bestFit="1" customWidth="1"/>
    <col min="2333" max="2333" width="8.7109375" bestFit="1" customWidth="1"/>
    <col min="2334" max="2334" width="6" bestFit="1" customWidth="1"/>
    <col min="2335" max="2335" width="8.7109375" bestFit="1" customWidth="1"/>
    <col min="2336" max="2336" width="6" bestFit="1" customWidth="1"/>
    <col min="2337" max="2337" width="8.7109375" bestFit="1" customWidth="1"/>
    <col min="2338" max="2338" width="6" bestFit="1" customWidth="1"/>
    <col min="2339" max="2339" width="8.7109375" bestFit="1" customWidth="1"/>
    <col min="2340" max="2340" width="6" bestFit="1" customWidth="1"/>
    <col min="2341" max="2341" width="8.7109375" bestFit="1" customWidth="1"/>
    <col min="2342" max="2342" width="6" bestFit="1" customWidth="1"/>
    <col min="2343" max="2343" width="8.7109375" bestFit="1" customWidth="1"/>
    <col min="2344" max="2344" width="6" bestFit="1" customWidth="1"/>
    <col min="2345" max="2345" width="7.42578125" bestFit="1" customWidth="1"/>
    <col min="2346" max="2346" width="6" bestFit="1" customWidth="1"/>
    <col min="2347" max="2347" width="8.7109375" bestFit="1" customWidth="1"/>
    <col min="2348" max="2348" width="6" bestFit="1" customWidth="1"/>
    <col min="2349" max="2349" width="8.7109375" bestFit="1" customWidth="1"/>
    <col min="2350" max="2350" width="6" bestFit="1" customWidth="1"/>
    <col min="2351" max="2351" width="8.7109375" bestFit="1" customWidth="1"/>
    <col min="2352" max="2352" width="6" bestFit="1" customWidth="1"/>
    <col min="2353" max="2353" width="8.7109375" bestFit="1" customWidth="1"/>
    <col min="2354" max="2354" width="6" bestFit="1" customWidth="1"/>
    <col min="2355" max="2355" width="8.7109375" bestFit="1" customWidth="1"/>
    <col min="2356" max="2356" width="6" bestFit="1" customWidth="1"/>
    <col min="2357" max="2357" width="8.7109375" bestFit="1" customWidth="1"/>
    <col min="2358" max="2358" width="6" bestFit="1" customWidth="1"/>
    <col min="2359" max="2359" width="8.7109375" bestFit="1" customWidth="1"/>
    <col min="2360" max="2360" width="6" bestFit="1" customWidth="1"/>
    <col min="2361" max="2361" width="8.7109375" bestFit="1" customWidth="1"/>
    <col min="2362" max="2362" width="9.140625" customWidth="1"/>
    <col min="2363" max="2363" width="11.28515625" customWidth="1"/>
    <col min="2560" max="2560" width="10.85546875" customWidth="1"/>
    <col min="2561" max="2561" width="6" bestFit="1" customWidth="1"/>
    <col min="2562" max="2562" width="8.7109375" bestFit="1" customWidth="1"/>
    <col min="2563" max="2563" width="6" bestFit="1" customWidth="1"/>
    <col min="2564" max="2564" width="8.7109375" bestFit="1" customWidth="1"/>
    <col min="2565" max="2565" width="6" bestFit="1" customWidth="1"/>
    <col min="2566" max="2566" width="8.7109375" bestFit="1" customWidth="1"/>
    <col min="2567" max="2567" width="6" bestFit="1" customWidth="1"/>
    <col min="2568" max="2568" width="8.7109375" bestFit="1" customWidth="1"/>
    <col min="2569" max="2569" width="6" bestFit="1" customWidth="1"/>
    <col min="2570" max="2570" width="8.7109375" bestFit="1" customWidth="1"/>
    <col min="2571" max="2571" width="6" bestFit="1" customWidth="1"/>
    <col min="2572" max="2572" width="7.42578125" bestFit="1" customWidth="1"/>
    <col min="2573" max="2573" width="6" bestFit="1" customWidth="1"/>
    <col min="2574" max="2574" width="8.7109375" bestFit="1" customWidth="1"/>
    <col min="2575" max="2575" width="6" bestFit="1" customWidth="1"/>
    <col min="2576" max="2576" width="8.7109375" bestFit="1" customWidth="1"/>
    <col min="2577" max="2577" width="91.140625" bestFit="1" customWidth="1"/>
    <col min="2578" max="2578" width="6" bestFit="1" customWidth="1"/>
    <col min="2579" max="2579" width="8.7109375" bestFit="1" customWidth="1"/>
    <col min="2580" max="2580" width="6" bestFit="1" customWidth="1"/>
    <col min="2581" max="2583" width="8.7109375" bestFit="1" customWidth="1"/>
    <col min="2584" max="2584" width="6.28515625" bestFit="1" customWidth="1"/>
    <col min="2585" max="2585" width="8.7109375" bestFit="1" customWidth="1"/>
    <col min="2586" max="2586" width="6" bestFit="1" customWidth="1"/>
    <col min="2587" max="2587" width="8.7109375" bestFit="1" customWidth="1"/>
    <col min="2588" max="2588" width="6" bestFit="1" customWidth="1"/>
    <col min="2589" max="2589" width="8.7109375" bestFit="1" customWidth="1"/>
    <col min="2590" max="2590" width="6" bestFit="1" customWidth="1"/>
    <col min="2591" max="2591" width="8.7109375" bestFit="1" customWidth="1"/>
    <col min="2592" max="2592" width="6" bestFit="1" customWidth="1"/>
    <col min="2593" max="2593" width="8.7109375" bestFit="1" customWidth="1"/>
    <col min="2594" max="2594" width="6" bestFit="1" customWidth="1"/>
    <col min="2595" max="2595" width="8.7109375" bestFit="1" customWidth="1"/>
    <col min="2596" max="2596" width="6" bestFit="1" customWidth="1"/>
    <col min="2597" max="2597" width="8.7109375" bestFit="1" customWidth="1"/>
    <col min="2598" max="2598" width="6" bestFit="1" customWidth="1"/>
    <col min="2599" max="2599" width="8.7109375" bestFit="1" customWidth="1"/>
    <col min="2600" max="2600" width="6" bestFit="1" customWidth="1"/>
    <col min="2601" max="2601" width="7.42578125" bestFit="1" customWidth="1"/>
    <col min="2602" max="2602" width="6" bestFit="1" customWidth="1"/>
    <col min="2603" max="2603" width="8.7109375" bestFit="1" customWidth="1"/>
    <col min="2604" max="2604" width="6" bestFit="1" customWidth="1"/>
    <col min="2605" max="2605" width="8.7109375" bestFit="1" customWidth="1"/>
    <col min="2606" max="2606" width="6" bestFit="1" customWidth="1"/>
    <col min="2607" max="2607" width="8.7109375" bestFit="1" customWidth="1"/>
    <col min="2608" max="2608" width="6" bestFit="1" customWidth="1"/>
    <col min="2609" max="2609" width="8.7109375" bestFit="1" customWidth="1"/>
    <col min="2610" max="2610" width="6" bestFit="1" customWidth="1"/>
    <col min="2611" max="2611" width="8.7109375" bestFit="1" customWidth="1"/>
    <col min="2612" max="2612" width="6" bestFit="1" customWidth="1"/>
    <col min="2613" max="2613" width="8.7109375" bestFit="1" customWidth="1"/>
    <col min="2614" max="2614" width="6" bestFit="1" customWidth="1"/>
    <col min="2615" max="2615" width="8.7109375" bestFit="1" customWidth="1"/>
    <col min="2616" max="2616" width="6" bestFit="1" customWidth="1"/>
    <col min="2617" max="2617" width="8.7109375" bestFit="1" customWidth="1"/>
    <col min="2618" max="2618" width="9.140625" customWidth="1"/>
    <col min="2619" max="2619" width="11.28515625" customWidth="1"/>
    <col min="2816" max="2816" width="10.85546875" customWidth="1"/>
    <col min="2817" max="2817" width="6" bestFit="1" customWidth="1"/>
    <col min="2818" max="2818" width="8.7109375" bestFit="1" customWidth="1"/>
    <col min="2819" max="2819" width="6" bestFit="1" customWidth="1"/>
    <col min="2820" max="2820" width="8.7109375" bestFit="1" customWidth="1"/>
    <col min="2821" max="2821" width="6" bestFit="1" customWidth="1"/>
    <col min="2822" max="2822" width="8.7109375" bestFit="1" customWidth="1"/>
    <col min="2823" max="2823" width="6" bestFit="1" customWidth="1"/>
    <col min="2824" max="2824" width="8.7109375" bestFit="1" customWidth="1"/>
    <col min="2825" max="2825" width="6" bestFit="1" customWidth="1"/>
    <col min="2826" max="2826" width="8.7109375" bestFit="1" customWidth="1"/>
    <col min="2827" max="2827" width="6" bestFit="1" customWidth="1"/>
    <col min="2828" max="2828" width="7.42578125" bestFit="1" customWidth="1"/>
    <col min="2829" max="2829" width="6" bestFit="1" customWidth="1"/>
    <col min="2830" max="2830" width="8.7109375" bestFit="1" customWidth="1"/>
    <col min="2831" max="2831" width="6" bestFit="1" customWidth="1"/>
    <col min="2832" max="2832" width="8.7109375" bestFit="1" customWidth="1"/>
    <col min="2833" max="2833" width="91.140625" bestFit="1" customWidth="1"/>
    <col min="2834" max="2834" width="6" bestFit="1" customWidth="1"/>
    <col min="2835" max="2835" width="8.7109375" bestFit="1" customWidth="1"/>
    <col min="2836" max="2836" width="6" bestFit="1" customWidth="1"/>
    <col min="2837" max="2839" width="8.7109375" bestFit="1" customWidth="1"/>
    <col min="2840" max="2840" width="6.28515625" bestFit="1" customWidth="1"/>
    <col min="2841" max="2841" width="8.7109375" bestFit="1" customWidth="1"/>
    <col min="2842" max="2842" width="6" bestFit="1" customWidth="1"/>
    <col min="2843" max="2843" width="8.7109375" bestFit="1" customWidth="1"/>
    <col min="2844" max="2844" width="6" bestFit="1" customWidth="1"/>
    <col min="2845" max="2845" width="8.7109375" bestFit="1" customWidth="1"/>
    <col min="2846" max="2846" width="6" bestFit="1" customWidth="1"/>
    <col min="2847" max="2847" width="8.7109375" bestFit="1" customWidth="1"/>
    <col min="2848" max="2848" width="6" bestFit="1" customWidth="1"/>
    <col min="2849" max="2849" width="8.7109375" bestFit="1" customWidth="1"/>
    <col min="2850" max="2850" width="6" bestFit="1" customWidth="1"/>
    <col min="2851" max="2851" width="8.7109375" bestFit="1" customWidth="1"/>
    <col min="2852" max="2852" width="6" bestFit="1" customWidth="1"/>
    <col min="2853" max="2853" width="8.7109375" bestFit="1" customWidth="1"/>
    <col min="2854" max="2854" width="6" bestFit="1" customWidth="1"/>
    <col min="2855" max="2855" width="8.7109375" bestFit="1" customWidth="1"/>
    <col min="2856" max="2856" width="6" bestFit="1" customWidth="1"/>
    <col min="2857" max="2857" width="7.42578125" bestFit="1" customWidth="1"/>
    <col min="2858" max="2858" width="6" bestFit="1" customWidth="1"/>
    <col min="2859" max="2859" width="8.7109375" bestFit="1" customWidth="1"/>
    <col min="2860" max="2860" width="6" bestFit="1" customWidth="1"/>
    <col min="2861" max="2861" width="8.7109375" bestFit="1" customWidth="1"/>
    <col min="2862" max="2862" width="6" bestFit="1" customWidth="1"/>
    <col min="2863" max="2863" width="8.7109375" bestFit="1" customWidth="1"/>
    <col min="2864" max="2864" width="6" bestFit="1" customWidth="1"/>
    <col min="2865" max="2865" width="8.7109375" bestFit="1" customWidth="1"/>
    <col min="2866" max="2866" width="6" bestFit="1" customWidth="1"/>
    <col min="2867" max="2867" width="8.7109375" bestFit="1" customWidth="1"/>
    <col min="2868" max="2868" width="6" bestFit="1" customWidth="1"/>
    <col min="2869" max="2869" width="8.7109375" bestFit="1" customWidth="1"/>
    <col min="2870" max="2870" width="6" bestFit="1" customWidth="1"/>
    <col min="2871" max="2871" width="8.7109375" bestFit="1" customWidth="1"/>
    <col min="2872" max="2872" width="6" bestFit="1" customWidth="1"/>
    <col min="2873" max="2873" width="8.7109375" bestFit="1" customWidth="1"/>
    <col min="2874" max="2874" width="9.140625" customWidth="1"/>
    <col min="2875" max="2875" width="11.28515625" customWidth="1"/>
    <col min="3072" max="3072" width="10.85546875" customWidth="1"/>
    <col min="3073" max="3073" width="6" bestFit="1" customWidth="1"/>
    <col min="3074" max="3074" width="8.7109375" bestFit="1" customWidth="1"/>
    <col min="3075" max="3075" width="6" bestFit="1" customWidth="1"/>
    <col min="3076" max="3076" width="8.7109375" bestFit="1" customWidth="1"/>
    <col min="3077" max="3077" width="6" bestFit="1" customWidth="1"/>
    <col min="3078" max="3078" width="8.7109375" bestFit="1" customWidth="1"/>
    <col min="3079" max="3079" width="6" bestFit="1" customWidth="1"/>
    <col min="3080" max="3080" width="8.7109375" bestFit="1" customWidth="1"/>
    <col min="3081" max="3081" width="6" bestFit="1" customWidth="1"/>
    <col min="3082" max="3082" width="8.7109375" bestFit="1" customWidth="1"/>
    <col min="3083" max="3083" width="6" bestFit="1" customWidth="1"/>
    <col min="3084" max="3084" width="7.42578125" bestFit="1" customWidth="1"/>
    <col min="3085" max="3085" width="6" bestFit="1" customWidth="1"/>
    <col min="3086" max="3086" width="8.7109375" bestFit="1" customWidth="1"/>
    <col min="3087" max="3087" width="6" bestFit="1" customWidth="1"/>
    <col min="3088" max="3088" width="8.7109375" bestFit="1" customWidth="1"/>
    <col min="3089" max="3089" width="91.140625" bestFit="1" customWidth="1"/>
    <col min="3090" max="3090" width="6" bestFit="1" customWidth="1"/>
    <col min="3091" max="3091" width="8.7109375" bestFit="1" customWidth="1"/>
    <col min="3092" max="3092" width="6" bestFit="1" customWidth="1"/>
    <col min="3093" max="3095" width="8.7109375" bestFit="1" customWidth="1"/>
    <col min="3096" max="3096" width="6.28515625" bestFit="1" customWidth="1"/>
    <col min="3097" max="3097" width="8.7109375" bestFit="1" customWidth="1"/>
    <col min="3098" max="3098" width="6" bestFit="1" customWidth="1"/>
    <col min="3099" max="3099" width="8.7109375" bestFit="1" customWidth="1"/>
    <col min="3100" max="3100" width="6" bestFit="1" customWidth="1"/>
    <col min="3101" max="3101" width="8.7109375" bestFit="1" customWidth="1"/>
    <col min="3102" max="3102" width="6" bestFit="1" customWidth="1"/>
    <col min="3103" max="3103" width="8.7109375" bestFit="1" customWidth="1"/>
    <col min="3104" max="3104" width="6" bestFit="1" customWidth="1"/>
    <col min="3105" max="3105" width="8.7109375" bestFit="1" customWidth="1"/>
    <col min="3106" max="3106" width="6" bestFit="1" customWidth="1"/>
    <col min="3107" max="3107" width="8.7109375" bestFit="1" customWidth="1"/>
    <col min="3108" max="3108" width="6" bestFit="1" customWidth="1"/>
    <col min="3109" max="3109" width="8.7109375" bestFit="1" customWidth="1"/>
    <col min="3110" max="3110" width="6" bestFit="1" customWidth="1"/>
    <col min="3111" max="3111" width="8.7109375" bestFit="1" customWidth="1"/>
    <col min="3112" max="3112" width="6" bestFit="1" customWidth="1"/>
    <col min="3113" max="3113" width="7.42578125" bestFit="1" customWidth="1"/>
    <col min="3114" max="3114" width="6" bestFit="1" customWidth="1"/>
    <col min="3115" max="3115" width="8.7109375" bestFit="1" customWidth="1"/>
    <col min="3116" max="3116" width="6" bestFit="1" customWidth="1"/>
    <col min="3117" max="3117" width="8.7109375" bestFit="1" customWidth="1"/>
    <col min="3118" max="3118" width="6" bestFit="1" customWidth="1"/>
    <col min="3119" max="3119" width="8.7109375" bestFit="1" customWidth="1"/>
    <col min="3120" max="3120" width="6" bestFit="1" customWidth="1"/>
    <col min="3121" max="3121" width="8.7109375" bestFit="1" customWidth="1"/>
    <col min="3122" max="3122" width="6" bestFit="1" customWidth="1"/>
    <col min="3123" max="3123" width="8.7109375" bestFit="1" customWidth="1"/>
    <col min="3124" max="3124" width="6" bestFit="1" customWidth="1"/>
    <col min="3125" max="3125" width="8.7109375" bestFit="1" customWidth="1"/>
    <col min="3126" max="3126" width="6" bestFit="1" customWidth="1"/>
    <col min="3127" max="3127" width="8.7109375" bestFit="1" customWidth="1"/>
    <col min="3128" max="3128" width="6" bestFit="1" customWidth="1"/>
    <col min="3129" max="3129" width="8.7109375" bestFit="1" customWidth="1"/>
    <col min="3130" max="3130" width="9.140625" customWidth="1"/>
    <col min="3131" max="3131" width="11.28515625" customWidth="1"/>
    <col min="3328" max="3328" width="10.85546875" customWidth="1"/>
    <col min="3329" max="3329" width="6" bestFit="1" customWidth="1"/>
    <col min="3330" max="3330" width="8.7109375" bestFit="1" customWidth="1"/>
    <col min="3331" max="3331" width="6" bestFit="1" customWidth="1"/>
    <col min="3332" max="3332" width="8.7109375" bestFit="1" customWidth="1"/>
    <col min="3333" max="3333" width="6" bestFit="1" customWidth="1"/>
    <col min="3334" max="3334" width="8.7109375" bestFit="1" customWidth="1"/>
    <col min="3335" max="3335" width="6" bestFit="1" customWidth="1"/>
    <col min="3336" max="3336" width="8.7109375" bestFit="1" customWidth="1"/>
    <col min="3337" max="3337" width="6" bestFit="1" customWidth="1"/>
    <col min="3338" max="3338" width="8.7109375" bestFit="1" customWidth="1"/>
    <col min="3339" max="3339" width="6" bestFit="1" customWidth="1"/>
    <col min="3340" max="3340" width="7.42578125" bestFit="1" customWidth="1"/>
    <col min="3341" max="3341" width="6" bestFit="1" customWidth="1"/>
    <col min="3342" max="3342" width="8.7109375" bestFit="1" customWidth="1"/>
    <col min="3343" max="3343" width="6" bestFit="1" customWidth="1"/>
    <col min="3344" max="3344" width="8.7109375" bestFit="1" customWidth="1"/>
    <col min="3345" max="3345" width="91.140625" bestFit="1" customWidth="1"/>
    <col min="3346" max="3346" width="6" bestFit="1" customWidth="1"/>
    <col min="3347" max="3347" width="8.7109375" bestFit="1" customWidth="1"/>
    <col min="3348" max="3348" width="6" bestFit="1" customWidth="1"/>
    <col min="3349" max="3351" width="8.7109375" bestFit="1" customWidth="1"/>
    <col min="3352" max="3352" width="6.28515625" bestFit="1" customWidth="1"/>
    <col min="3353" max="3353" width="8.7109375" bestFit="1" customWidth="1"/>
    <col min="3354" max="3354" width="6" bestFit="1" customWidth="1"/>
    <col min="3355" max="3355" width="8.7109375" bestFit="1" customWidth="1"/>
    <col min="3356" max="3356" width="6" bestFit="1" customWidth="1"/>
    <col min="3357" max="3357" width="8.7109375" bestFit="1" customWidth="1"/>
    <col min="3358" max="3358" width="6" bestFit="1" customWidth="1"/>
    <col min="3359" max="3359" width="8.7109375" bestFit="1" customWidth="1"/>
    <col min="3360" max="3360" width="6" bestFit="1" customWidth="1"/>
    <col min="3361" max="3361" width="8.7109375" bestFit="1" customWidth="1"/>
    <col min="3362" max="3362" width="6" bestFit="1" customWidth="1"/>
    <col min="3363" max="3363" width="8.7109375" bestFit="1" customWidth="1"/>
    <col min="3364" max="3364" width="6" bestFit="1" customWidth="1"/>
    <col min="3365" max="3365" width="8.7109375" bestFit="1" customWidth="1"/>
    <col min="3366" max="3366" width="6" bestFit="1" customWidth="1"/>
    <col min="3367" max="3367" width="8.7109375" bestFit="1" customWidth="1"/>
    <col min="3368" max="3368" width="6" bestFit="1" customWidth="1"/>
    <col min="3369" max="3369" width="7.42578125" bestFit="1" customWidth="1"/>
    <col min="3370" max="3370" width="6" bestFit="1" customWidth="1"/>
    <col min="3371" max="3371" width="8.7109375" bestFit="1" customWidth="1"/>
    <col min="3372" max="3372" width="6" bestFit="1" customWidth="1"/>
    <col min="3373" max="3373" width="8.7109375" bestFit="1" customWidth="1"/>
    <col min="3374" max="3374" width="6" bestFit="1" customWidth="1"/>
    <col min="3375" max="3375" width="8.7109375" bestFit="1" customWidth="1"/>
    <col min="3376" max="3376" width="6" bestFit="1" customWidth="1"/>
    <col min="3377" max="3377" width="8.7109375" bestFit="1" customWidth="1"/>
    <col min="3378" max="3378" width="6" bestFit="1" customWidth="1"/>
    <col min="3379" max="3379" width="8.7109375" bestFit="1" customWidth="1"/>
    <col min="3380" max="3380" width="6" bestFit="1" customWidth="1"/>
    <col min="3381" max="3381" width="8.7109375" bestFit="1" customWidth="1"/>
    <col min="3382" max="3382" width="6" bestFit="1" customWidth="1"/>
    <col min="3383" max="3383" width="8.7109375" bestFit="1" customWidth="1"/>
    <col min="3384" max="3384" width="6" bestFit="1" customWidth="1"/>
    <col min="3385" max="3385" width="8.7109375" bestFit="1" customWidth="1"/>
    <col min="3386" max="3386" width="9.140625" customWidth="1"/>
    <col min="3387" max="3387" width="11.28515625" customWidth="1"/>
    <col min="3584" max="3584" width="10.85546875" customWidth="1"/>
    <col min="3585" max="3585" width="6" bestFit="1" customWidth="1"/>
    <col min="3586" max="3586" width="8.7109375" bestFit="1" customWidth="1"/>
    <col min="3587" max="3587" width="6" bestFit="1" customWidth="1"/>
    <col min="3588" max="3588" width="8.7109375" bestFit="1" customWidth="1"/>
    <col min="3589" max="3589" width="6" bestFit="1" customWidth="1"/>
    <col min="3590" max="3590" width="8.7109375" bestFit="1" customWidth="1"/>
    <col min="3591" max="3591" width="6" bestFit="1" customWidth="1"/>
    <col min="3592" max="3592" width="8.7109375" bestFit="1" customWidth="1"/>
    <col min="3593" max="3593" width="6" bestFit="1" customWidth="1"/>
    <col min="3594" max="3594" width="8.7109375" bestFit="1" customWidth="1"/>
    <col min="3595" max="3595" width="6" bestFit="1" customWidth="1"/>
    <col min="3596" max="3596" width="7.42578125" bestFit="1" customWidth="1"/>
    <col min="3597" max="3597" width="6" bestFit="1" customWidth="1"/>
    <col min="3598" max="3598" width="8.7109375" bestFit="1" customWidth="1"/>
    <col min="3599" max="3599" width="6" bestFit="1" customWidth="1"/>
    <col min="3600" max="3600" width="8.7109375" bestFit="1" customWidth="1"/>
    <col min="3601" max="3601" width="91.140625" bestFit="1" customWidth="1"/>
    <col min="3602" max="3602" width="6" bestFit="1" customWidth="1"/>
    <col min="3603" max="3603" width="8.7109375" bestFit="1" customWidth="1"/>
    <col min="3604" max="3604" width="6" bestFit="1" customWidth="1"/>
    <col min="3605" max="3607" width="8.7109375" bestFit="1" customWidth="1"/>
    <col min="3608" max="3608" width="6.28515625" bestFit="1" customWidth="1"/>
    <col min="3609" max="3609" width="8.7109375" bestFit="1" customWidth="1"/>
    <col min="3610" max="3610" width="6" bestFit="1" customWidth="1"/>
    <col min="3611" max="3611" width="8.7109375" bestFit="1" customWidth="1"/>
    <col min="3612" max="3612" width="6" bestFit="1" customWidth="1"/>
    <col min="3613" max="3613" width="8.7109375" bestFit="1" customWidth="1"/>
    <col min="3614" max="3614" width="6" bestFit="1" customWidth="1"/>
    <col min="3615" max="3615" width="8.7109375" bestFit="1" customWidth="1"/>
    <col min="3616" max="3616" width="6" bestFit="1" customWidth="1"/>
    <col min="3617" max="3617" width="8.7109375" bestFit="1" customWidth="1"/>
    <col min="3618" max="3618" width="6" bestFit="1" customWidth="1"/>
    <col min="3619" max="3619" width="8.7109375" bestFit="1" customWidth="1"/>
    <col min="3620" max="3620" width="6" bestFit="1" customWidth="1"/>
    <col min="3621" max="3621" width="8.7109375" bestFit="1" customWidth="1"/>
    <col min="3622" max="3622" width="6" bestFit="1" customWidth="1"/>
    <col min="3623" max="3623" width="8.7109375" bestFit="1" customWidth="1"/>
    <col min="3624" max="3624" width="6" bestFit="1" customWidth="1"/>
    <col min="3625" max="3625" width="7.42578125" bestFit="1" customWidth="1"/>
    <col min="3626" max="3626" width="6" bestFit="1" customWidth="1"/>
    <col min="3627" max="3627" width="8.7109375" bestFit="1" customWidth="1"/>
    <col min="3628" max="3628" width="6" bestFit="1" customWidth="1"/>
    <col min="3629" max="3629" width="8.7109375" bestFit="1" customWidth="1"/>
    <col min="3630" max="3630" width="6" bestFit="1" customWidth="1"/>
    <col min="3631" max="3631" width="8.7109375" bestFit="1" customWidth="1"/>
    <col min="3632" max="3632" width="6" bestFit="1" customWidth="1"/>
    <col min="3633" max="3633" width="8.7109375" bestFit="1" customWidth="1"/>
    <col min="3634" max="3634" width="6" bestFit="1" customWidth="1"/>
    <col min="3635" max="3635" width="8.7109375" bestFit="1" customWidth="1"/>
    <col min="3636" max="3636" width="6" bestFit="1" customWidth="1"/>
    <col min="3637" max="3637" width="8.7109375" bestFit="1" customWidth="1"/>
    <col min="3638" max="3638" width="6" bestFit="1" customWidth="1"/>
    <col min="3639" max="3639" width="8.7109375" bestFit="1" customWidth="1"/>
    <col min="3640" max="3640" width="6" bestFit="1" customWidth="1"/>
    <col min="3641" max="3641" width="8.7109375" bestFit="1" customWidth="1"/>
    <col min="3642" max="3642" width="9.140625" customWidth="1"/>
    <col min="3643" max="3643" width="11.28515625" customWidth="1"/>
    <col min="3840" max="3840" width="10.85546875" customWidth="1"/>
    <col min="3841" max="3841" width="6" bestFit="1" customWidth="1"/>
    <col min="3842" max="3842" width="8.7109375" bestFit="1" customWidth="1"/>
    <col min="3843" max="3843" width="6" bestFit="1" customWidth="1"/>
    <col min="3844" max="3844" width="8.7109375" bestFit="1" customWidth="1"/>
    <col min="3845" max="3845" width="6" bestFit="1" customWidth="1"/>
    <col min="3846" max="3846" width="8.7109375" bestFit="1" customWidth="1"/>
    <col min="3847" max="3847" width="6" bestFit="1" customWidth="1"/>
    <col min="3848" max="3848" width="8.7109375" bestFit="1" customWidth="1"/>
    <col min="3849" max="3849" width="6" bestFit="1" customWidth="1"/>
    <col min="3850" max="3850" width="8.7109375" bestFit="1" customWidth="1"/>
    <col min="3851" max="3851" width="6" bestFit="1" customWidth="1"/>
    <col min="3852" max="3852" width="7.42578125" bestFit="1" customWidth="1"/>
    <col min="3853" max="3853" width="6" bestFit="1" customWidth="1"/>
    <col min="3854" max="3854" width="8.7109375" bestFit="1" customWidth="1"/>
    <col min="3855" max="3855" width="6" bestFit="1" customWidth="1"/>
    <col min="3856" max="3856" width="8.7109375" bestFit="1" customWidth="1"/>
    <col min="3857" max="3857" width="91.140625" bestFit="1" customWidth="1"/>
    <col min="3858" max="3858" width="6" bestFit="1" customWidth="1"/>
    <col min="3859" max="3859" width="8.7109375" bestFit="1" customWidth="1"/>
    <col min="3860" max="3860" width="6" bestFit="1" customWidth="1"/>
    <col min="3861" max="3863" width="8.7109375" bestFit="1" customWidth="1"/>
    <col min="3864" max="3864" width="6.28515625" bestFit="1" customWidth="1"/>
    <col min="3865" max="3865" width="8.7109375" bestFit="1" customWidth="1"/>
    <col min="3866" max="3866" width="6" bestFit="1" customWidth="1"/>
    <col min="3867" max="3867" width="8.7109375" bestFit="1" customWidth="1"/>
    <col min="3868" max="3868" width="6" bestFit="1" customWidth="1"/>
    <col min="3869" max="3869" width="8.7109375" bestFit="1" customWidth="1"/>
    <col min="3870" max="3870" width="6" bestFit="1" customWidth="1"/>
    <col min="3871" max="3871" width="8.7109375" bestFit="1" customWidth="1"/>
    <col min="3872" max="3872" width="6" bestFit="1" customWidth="1"/>
    <col min="3873" max="3873" width="8.7109375" bestFit="1" customWidth="1"/>
    <col min="3874" max="3874" width="6" bestFit="1" customWidth="1"/>
    <col min="3875" max="3875" width="8.7109375" bestFit="1" customWidth="1"/>
    <col min="3876" max="3876" width="6" bestFit="1" customWidth="1"/>
    <col min="3877" max="3877" width="8.7109375" bestFit="1" customWidth="1"/>
    <col min="3878" max="3878" width="6" bestFit="1" customWidth="1"/>
    <col min="3879" max="3879" width="8.7109375" bestFit="1" customWidth="1"/>
    <col min="3880" max="3880" width="6" bestFit="1" customWidth="1"/>
    <col min="3881" max="3881" width="7.42578125" bestFit="1" customWidth="1"/>
    <col min="3882" max="3882" width="6" bestFit="1" customWidth="1"/>
    <col min="3883" max="3883" width="8.7109375" bestFit="1" customWidth="1"/>
    <col min="3884" max="3884" width="6" bestFit="1" customWidth="1"/>
    <col min="3885" max="3885" width="8.7109375" bestFit="1" customWidth="1"/>
    <col min="3886" max="3886" width="6" bestFit="1" customWidth="1"/>
    <col min="3887" max="3887" width="8.7109375" bestFit="1" customWidth="1"/>
    <col min="3888" max="3888" width="6" bestFit="1" customWidth="1"/>
    <col min="3889" max="3889" width="8.7109375" bestFit="1" customWidth="1"/>
    <col min="3890" max="3890" width="6" bestFit="1" customWidth="1"/>
    <col min="3891" max="3891" width="8.7109375" bestFit="1" customWidth="1"/>
    <col min="3892" max="3892" width="6" bestFit="1" customWidth="1"/>
    <col min="3893" max="3893" width="8.7109375" bestFit="1" customWidth="1"/>
    <col min="3894" max="3894" width="6" bestFit="1" customWidth="1"/>
    <col min="3895" max="3895" width="8.7109375" bestFit="1" customWidth="1"/>
    <col min="3896" max="3896" width="6" bestFit="1" customWidth="1"/>
    <col min="3897" max="3897" width="8.7109375" bestFit="1" customWidth="1"/>
    <col min="3898" max="3898" width="9.140625" customWidth="1"/>
    <col min="3899" max="3899" width="11.28515625" customWidth="1"/>
    <col min="4096" max="4096" width="10.85546875" customWidth="1"/>
    <col min="4097" max="4097" width="6" bestFit="1" customWidth="1"/>
    <col min="4098" max="4098" width="8.7109375" bestFit="1" customWidth="1"/>
    <col min="4099" max="4099" width="6" bestFit="1" customWidth="1"/>
    <col min="4100" max="4100" width="8.7109375" bestFit="1" customWidth="1"/>
    <col min="4101" max="4101" width="6" bestFit="1" customWidth="1"/>
    <col min="4102" max="4102" width="8.7109375" bestFit="1" customWidth="1"/>
    <col min="4103" max="4103" width="6" bestFit="1" customWidth="1"/>
    <col min="4104" max="4104" width="8.7109375" bestFit="1" customWidth="1"/>
    <col min="4105" max="4105" width="6" bestFit="1" customWidth="1"/>
    <col min="4106" max="4106" width="8.7109375" bestFit="1" customWidth="1"/>
    <col min="4107" max="4107" width="6" bestFit="1" customWidth="1"/>
    <col min="4108" max="4108" width="7.42578125" bestFit="1" customWidth="1"/>
    <col min="4109" max="4109" width="6" bestFit="1" customWidth="1"/>
    <col min="4110" max="4110" width="8.7109375" bestFit="1" customWidth="1"/>
    <col min="4111" max="4111" width="6" bestFit="1" customWidth="1"/>
    <col min="4112" max="4112" width="8.7109375" bestFit="1" customWidth="1"/>
    <col min="4113" max="4113" width="91.140625" bestFit="1" customWidth="1"/>
    <col min="4114" max="4114" width="6" bestFit="1" customWidth="1"/>
    <col min="4115" max="4115" width="8.7109375" bestFit="1" customWidth="1"/>
    <col min="4116" max="4116" width="6" bestFit="1" customWidth="1"/>
    <col min="4117" max="4119" width="8.7109375" bestFit="1" customWidth="1"/>
    <col min="4120" max="4120" width="6.28515625" bestFit="1" customWidth="1"/>
    <col min="4121" max="4121" width="8.7109375" bestFit="1" customWidth="1"/>
    <col min="4122" max="4122" width="6" bestFit="1" customWidth="1"/>
    <col min="4123" max="4123" width="8.7109375" bestFit="1" customWidth="1"/>
    <col min="4124" max="4124" width="6" bestFit="1" customWidth="1"/>
    <col min="4125" max="4125" width="8.7109375" bestFit="1" customWidth="1"/>
    <col min="4126" max="4126" width="6" bestFit="1" customWidth="1"/>
    <col min="4127" max="4127" width="8.7109375" bestFit="1" customWidth="1"/>
    <col min="4128" max="4128" width="6" bestFit="1" customWidth="1"/>
    <col min="4129" max="4129" width="8.7109375" bestFit="1" customWidth="1"/>
    <col min="4130" max="4130" width="6" bestFit="1" customWidth="1"/>
    <col min="4131" max="4131" width="8.7109375" bestFit="1" customWidth="1"/>
    <col min="4132" max="4132" width="6" bestFit="1" customWidth="1"/>
    <col min="4133" max="4133" width="8.7109375" bestFit="1" customWidth="1"/>
    <col min="4134" max="4134" width="6" bestFit="1" customWidth="1"/>
    <col min="4135" max="4135" width="8.7109375" bestFit="1" customWidth="1"/>
    <col min="4136" max="4136" width="6" bestFit="1" customWidth="1"/>
    <col min="4137" max="4137" width="7.42578125" bestFit="1" customWidth="1"/>
    <col min="4138" max="4138" width="6" bestFit="1" customWidth="1"/>
    <col min="4139" max="4139" width="8.7109375" bestFit="1" customWidth="1"/>
    <col min="4140" max="4140" width="6" bestFit="1" customWidth="1"/>
    <col min="4141" max="4141" width="8.7109375" bestFit="1" customWidth="1"/>
    <col min="4142" max="4142" width="6" bestFit="1" customWidth="1"/>
    <col min="4143" max="4143" width="8.7109375" bestFit="1" customWidth="1"/>
    <col min="4144" max="4144" width="6" bestFit="1" customWidth="1"/>
    <col min="4145" max="4145" width="8.7109375" bestFit="1" customWidth="1"/>
    <col min="4146" max="4146" width="6" bestFit="1" customWidth="1"/>
    <col min="4147" max="4147" width="8.7109375" bestFit="1" customWidth="1"/>
    <col min="4148" max="4148" width="6" bestFit="1" customWidth="1"/>
    <col min="4149" max="4149" width="8.7109375" bestFit="1" customWidth="1"/>
    <col min="4150" max="4150" width="6" bestFit="1" customWidth="1"/>
    <col min="4151" max="4151" width="8.7109375" bestFit="1" customWidth="1"/>
    <col min="4152" max="4152" width="6" bestFit="1" customWidth="1"/>
    <col min="4153" max="4153" width="8.7109375" bestFit="1" customWidth="1"/>
    <col min="4154" max="4154" width="9.140625" customWidth="1"/>
    <col min="4155" max="4155" width="11.28515625" customWidth="1"/>
    <col min="4352" max="4352" width="10.85546875" customWidth="1"/>
    <col min="4353" max="4353" width="6" bestFit="1" customWidth="1"/>
    <col min="4354" max="4354" width="8.7109375" bestFit="1" customWidth="1"/>
    <col min="4355" max="4355" width="6" bestFit="1" customWidth="1"/>
    <col min="4356" max="4356" width="8.7109375" bestFit="1" customWidth="1"/>
    <col min="4357" max="4357" width="6" bestFit="1" customWidth="1"/>
    <col min="4358" max="4358" width="8.7109375" bestFit="1" customWidth="1"/>
    <col min="4359" max="4359" width="6" bestFit="1" customWidth="1"/>
    <col min="4360" max="4360" width="8.7109375" bestFit="1" customWidth="1"/>
    <col min="4361" max="4361" width="6" bestFit="1" customWidth="1"/>
    <col min="4362" max="4362" width="8.7109375" bestFit="1" customWidth="1"/>
    <col min="4363" max="4363" width="6" bestFit="1" customWidth="1"/>
    <col min="4364" max="4364" width="7.42578125" bestFit="1" customWidth="1"/>
    <col min="4365" max="4365" width="6" bestFit="1" customWidth="1"/>
    <col min="4366" max="4366" width="8.7109375" bestFit="1" customWidth="1"/>
    <col min="4367" max="4367" width="6" bestFit="1" customWidth="1"/>
    <col min="4368" max="4368" width="8.7109375" bestFit="1" customWidth="1"/>
    <col min="4369" max="4369" width="91.140625" bestFit="1" customWidth="1"/>
    <col min="4370" max="4370" width="6" bestFit="1" customWidth="1"/>
    <col min="4371" max="4371" width="8.7109375" bestFit="1" customWidth="1"/>
    <col min="4372" max="4372" width="6" bestFit="1" customWidth="1"/>
    <col min="4373" max="4375" width="8.7109375" bestFit="1" customWidth="1"/>
    <col min="4376" max="4376" width="6.28515625" bestFit="1" customWidth="1"/>
    <col min="4377" max="4377" width="8.7109375" bestFit="1" customWidth="1"/>
    <col min="4378" max="4378" width="6" bestFit="1" customWidth="1"/>
    <col min="4379" max="4379" width="8.7109375" bestFit="1" customWidth="1"/>
    <col min="4380" max="4380" width="6" bestFit="1" customWidth="1"/>
    <col min="4381" max="4381" width="8.7109375" bestFit="1" customWidth="1"/>
    <col min="4382" max="4382" width="6" bestFit="1" customWidth="1"/>
    <col min="4383" max="4383" width="8.7109375" bestFit="1" customWidth="1"/>
    <col min="4384" max="4384" width="6" bestFit="1" customWidth="1"/>
    <col min="4385" max="4385" width="8.7109375" bestFit="1" customWidth="1"/>
    <col min="4386" max="4386" width="6" bestFit="1" customWidth="1"/>
    <col min="4387" max="4387" width="8.7109375" bestFit="1" customWidth="1"/>
    <col min="4388" max="4388" width="6" bestFit="1" customWidth="1"/>
    <col min="4389" max="4389" width="8.7109375" bestFit="1" customWidth="1"/>
    <col min="4390" max="4390" width="6" bestFit="1" customWidth="1"/>
    <col min="4391" max="4391" width="8.7109375" bestFit="1" customWidth="1"/>
    <col min="4392" max="4392" width="6" bestFit="1" customWidth="1"/>
    <col min="4393" max="4393" width="7.42578125" bestFit="1" customWidth="1"/>
    <col min="4394" max="4394" width="6" bestFit="1" customWidth="1"/>
    <col min="4395" max="4395" width="8.7109375" bestFit="1" customWidth="1"/>
    <col min="4396" max="4396" width="6" bestFit="1" customWidth="1"/>
    <col min="4397" max="4397" width="8.7109375" bestFit="1" customWidth="1"/>
    <col min="4398" max="4398" width="6" bestFit="1" customWidth="1"/>
    <col min="4399" max="4399" width="8.7109375" bestFit="1" customWidth="1"/>
    <col min="4400" max="4400" width="6" bestFit="1" customWidth="1"/>
    <col min="4401" max="4401" width="8.7109375" bestFit="1" customWidth="1"/>
    <col min="4402" max="4402" width="6" bestFit="1" customWidth="1"/>
    <col min="4403" max="4403" width="8.7109375" bestFit="1" customWidth="1"/>
    <col min="4404" max="4404" width="6" bestFit="1" customWidth="1"/>
    <col min="4405" max="4405" width="8.7109375" bestFit="1" customWidth="1"/>
    <col min="4406" max="4406" width="6" bestFit="1" customWidth="1"/>
    <col min="4407" max="4407" width="8.7109375" bestFit="1" customWidth="1"/>
    <col min="4408" max="4408" width="6" bestFit="1" customWidth="1"/>
    <col min="4409" max="4409" width="8.7109375" bestFit="1" customWidth="1"/>
    <col min="4410" max="4410" width="9.140625" customWidth="1"/>
    <col min="4411" max="4411" width="11.28515625" customWidth="1"/>
    <col min="4608" max="4608" width="10.85546875" customWidth="1"/>
    <col min="4609" max="4609" width="6" bestFit="1" customWidth="1"/>
    <col min="4610" max="4610" width="8.7109375" bestFit="1" customWidth="1"/>
    <col min="4611" max="4611" width="6" bestFit="1" customWidth="1"/>
    <col min="4612" max="4612" width="8.7109375" bestFit="1" customWidth="1"/>
    <col min="4613" max="4613" width="6" bestFit="1" customWidth="1"/>
    <col min="4614" max="4614" width="8.7109375" bestFit="1" customWidth="1"/>
    <col min="4615" max="4615" width="6" bestFit="1" customWidth="1"/>
    <col min="4616" max="4616" width="8.7109375" bestFit="1" customWidth="1"/>
    <col min="4617" max="4617" width="6" bestFit="1" customWidth="1"/>
    <col min="4618" max="4618" width="8.7109375" bestFit="1" customWidth="1"/>
    <col min="4619" max="4619" width="6" bestFit="1" customWidth="1"/>
    <col min="4620" max="4620" width="7.42578125" bestFit="1" customWidth="1"/>
    <col min="4621" max="4621" width="6" bestFit="1" customWidth="1"/>
    <col min="4622" max="4622" width="8.7109375" bestFit="1" customWidth="1"/>
    <col min="4623" max="4623" width="6" bestFit="1" customWidth="1"/>
    <col min="4624" max="4624" width="8.7109375" bestFit="1" customWidth="1"/>
    <col min="4625" max="4625" width="91.140625" bestFit="1" customWidth="1"/>
    <col min="4626" max="4626" width="6" bestFit="1" customWidth="1"/>
    <col min="4627" max="4627" width="8.7109375" bestFit="1" customWidth="1"/>
    <col min="4628" max="4628" width="6" bestFit="1" customWidth="1"/>
    <col min="4629" max="4631" width="8.7109375" bestFit="1" customWidth="1"/>
    <col min="4632" max="4632" width="6.28515625" bestFit="1" customWidth="1"/>
    <col min="4633" max="4633" width="8.7109375" bestFit="1" customWidth="1"/>
    <col min="4634" max="4634" width="6" bestFit="1" customWidth="1"/>
    <col min="4635" max="4635" width="8.7109375" bestFit="1" customWidth="1"/>
    <col min="4636" max="4636" width="6" bestFit="1" customWidth="1"/>
    <col min="4637" max="4637" width="8.7109375" bestFit="1" customWidth="1"/>
    <col min="4638" max="4638" width="6" bestFit="1" customWidth="1"/>
    <col min="4639" max="4639" width="8.7109375" bestFit="1" customWidth="1"/>
    <col min="4640" max="4640" width="6" bestFit="1" customWidth="1"/>
    <col min="4641" max="4641" width="8.7109375" bestFit="1" customWidth="1"/>
    <col min="4642" max="4642" width="6" bestFit="1" customWidth="1"/>
    <col min="4643" max="4643" width="8.7109375" bestFit="1" customWidth="1"/>
    <col min="4644" max="4644" width="6" bestFit="1" customWidth="1"/>
    <col min="4645" max="4645" width="8.7109375" bestFit="1" customWidth="1"/>
    <col min="4646" max="4646" width="6" bestFit="1" customWidth="1"/>
    <col min="4647" max="4647" width="8.7109375" bestFit="1" customWidth="1"/>
    <col min="4648" max="4648" width="6" bestFit="1" customWidth="1"/>
    <col min="4649" max="4649" width="7.42578125" bestFit="1" customWidth="1"/>
    <col min="4650" max="4650" width="6" bestFit="1" customWidth="1"/>
    <col min="4651" max="4651" width="8.7109375" bestFit="1" customWidth="1"/>
    <col min="4652" max="4652" width="6" bestFit="1" customWidth="1"/>
    <col min="4653" max="4653" width="8.7109375" bestFit="1" customWidth="1"/>
    <col min="4654" max="4654" width="6" bestFit="1" customWidth="1"/>
    <col min="4655" max="4655" width="8.7109375" bestFit="1" customWidth="1"/>
    <col min="4656" max="4656" width="6" bestFit="1" customWidth="1"/>
    <col min="4657" max="4657" width="8.7109375" bestFit="1" customWidth="1"/>
    <col min="4658" max="4658" width="6" bestFit="1" customWidth="1"/>
    <col min="4659" max="4659" width="8.7109375" bestFit="1" customWidth="1"/>
    <col min="4660" max="4660" width="6" bestFit="1" customWidth="1"/>
    <col min="4661" max="4661" width="8.7109375" bestFit="1" customWidth="1"/>
    <col min="4662" max="4662" width="6" bestFit="1" customWidth="1"/>
    <col min="4663" max="4663" width="8.7109375" bestFit="1" customWidth="1"/>
    <col min="4664" max="4664" width="6" bestFit="1" customWidth="1"/>
    <col min="4665" max="4665" width="8.7109375" bestFit="1" customWidth="1"/>
    <col min="4666" max="4666" width="9.140625" customWidth="1"/>
    <col min="4667" max="4667" width="11.28515625" customWidth="1"/>
    <col min="4864" max="4864" width="10.85546875" customWidth="1"/>
    <col min="4865" max="4865" width="6" bestFit="1" customWidth="1"/>
    <col min="4866" max="4866" width="8.7109375" bestFit="1" customWidth="1"/>
    <col min="4867" max="4867" width="6" bestFit="1" customWidth="1"/>
    <col min="4868" max="4868" width="8.7109375" bestFit="1" customWidth="1"/>
    <col min="4869" max="4869" width="6" bestFit="1" customWidth="1"/>
    <col min="4870" max="4870" width="8.7109375" bestFit="1" customWidth="1"/>
    <col min="4871" max="4871" width="6" bestFit="1" customWidth="1"/>
    <col min="4872" max="4872" width="8.7109375" bestFit="1" customWidth="1"/>
    <col min="4873" max="4873" width="6" bestFit="1" customWidth="1"/>
    <col min="4874" max="4874" width="8.7109375" bestFit="1" customWidth="1"/>
    <col min="4875" max="4875" width="6" bestFit="1" customWidth="1"/>
    <col min="4876" max="4876" width="7.42578125" bestFit="1" customWidth="1"/>
    <col min="4877" max="4877" width="6" bestFit="1" customWidth="1"/>
    <col min="4878" max="4878" width="8.7109375" bestFit="1" customWidth="1"/>
    <col min="4879" max="4879" width="6" bestFit="1" customWidth="1"/>
    <col min="4880" max="4880" width="8.7109375" bestFit="1" customWidth="1"/>
    <col min="4881" max="4881" width="91.140625" bestFit="1" customWidth="1"/>
    <col min="4882" max="4882" width="6" bestFit="1" customWidth="1"/>
    <col min="4883" max="4883" width="8.7109375" bestFit="1" customWidth="1"/>
    <col min="4884" max="4884" width="6" bestFit="1" customWidth="1"/>
    <col min="4885" max="4887" width="8.7109375" bestFit="1" customWidth="1"/>
    <col min="4888" max="4888" width="6.28515625" bestFit="1" customWidth="1"/>
    <col min="4889" max="4889" width="8.7109375" bestFit="1" customWidth="1"/>
    <col min="4890" max="4890" width="6" bestFit="1" customWidth="1"/>
    <col min="4891" max="4891" width="8.7109375" bestFit="1" customWidth="1"/>
    <col min="4892" max="4892" width="6" bestFit="1" customWidth="1"/>
    <col min="4893" max="4893" width="8.7109375" bestFit="1" customWidth="1"/>
    <col min="4894" max="4894" width="6" bestFit="1" customWidth="1"/>
    <col min="4895" max="4895" width="8.7109375" bestFit="1" customWidth="1"/>
    <col min="4896" max="4896" width="6" bestFit="1" customWidth="1"/>
    <col min="4897" max="4897" width="8.7109375" bestFit="1" customWidth="1"/>
    <col min="4898" max="4898" width="6" bestFit="1" customWidth="1"/>
    <col min="4899" max="4899" width="8.7109375" bestFit="1" customWidth="1"/>
    <col min="4900" max="4900" width="6" bestFit="1" customWidth="1"/>
    <col min="4901" max="4901" width="8.7109375" bestFit="1" customWidth="1"/>
    <col min="4902" max="4902" width="6" bestFit="1" customWidth="1"/>
    <col min="4903" max="4903" width="8.7109375" bestFit="1" customWidth="1"/>
    <col min="4904" max="4904" width="6" bestFit="1" customWidth="1"/>
    <col min="4905" max="4905" width="7.42578125" bestFit="1" customWidth="1"/>
    <col min="4906" max="4906" width="6" bestFit="1" customWidth="1"/>
    <col min="4907" max="4907" width="8.7109375" bestFit="1" customWidth="1"/>
    <col min="4908" max="4908" width="6" bestFit="1" customWidth="1"/>
    <col min="4909" max="4909" width="8.7109375" bestFit="1" customWidth="1"/>
    <col min="4910" max="4910" width="6" bestFit="1" customWidth="1"/>
    <col min="4911" max="4911" width="8.7109375" bestFit="1" customWidth="1"/>
    <col min="4912" max="4912" width="6" bestFit="1" customWidth="1"/>
    <col min="4913" max="4913" width="8.7109375" bestFit="1" customWidth="1"/>
    <col min="4914" max="4914" width="6" bestFit="1" customWidth="1"/>
    <col min="4915" max="4915" width="8.7109375" bestFit="1" customWidth="1"/>
    <col min="4916" max="4916" width="6" bestFit="1" customWidth="1"/>
    <col min="4917" max="4917" width="8.7109375" bestFit="1" customWidth="1"/>
    <col min="4918" max="4918" width="6" bestFit="1" customWidth="1"/>
    <col min="4919" max="4919" width="8.7109375" bestFit="1" customWidth="1"/>
    <col min="4920" max="4920" width="6" bestFit="1" customWidth="1"/>
    <col min="4921" max="4921" width="8.7109375" bestFit="1" customWidth="1"/>
    <col min="4922" max="4922" width="9.140625" customWidth="1"/>
    <col min="4923" max="4923" width="11.28515625" customWidth="1"/>
    <col min="5120" max="5120" width="10.85546875" customWidth="1"/>
    <col min="5121" max="5121" width="6" bestFit="1" customWidth="1"/>
    <col min="5122" max="5122" width="8.7109375" bestFit="1" customWidth="1"/>
    <col min="5123" max="5123" width="6" bestFit="1" customWidth="1"/>
    <col min="5124" max="5124" width="8.7109375" bestFit="1" customWidth="1"/>
    <col min="5125" max="5125" width="6" bestFit="1" customWidth="1"/>
    <col min="5126" max="5126" width="8.7109375" bestFit="1" customWidth="1"/>
    <col min="5127" max="5127" width="6" bestFit="1" customWidth="1"/>
    <col min="5128" max="5128" width="8.7109375" bestFit="1" customWidth="1"/>
    <col min="5129" max="5129" width="6" bestFit="1" customWidth="1"/>
    <col min="5130" max="5130" width="8.7109375" bestFit="1" customWidth="1"/>
    <col min="5131" max="5131" width="6" bestFit="1" customWidth="1"/>
    <col min="5132" max="5132" width="7.42578125" bestFit="1" customWidth="1"/>
    <col min="5133" max="5133" width="6" bestFit="1" customWidth="1"/>
    <col min="5134" max="5134" width="8.7109375" bestFit="1" customWidth="1"/>
    <col min="5135" max="5135" width="6" bestFit="1" customWidth="1"/>
    <col min="5136" max="5136" width="8.7109375" bestFit="1" customWidth="1"/>
    <col min="5137" max="5137" width="91.140625" bestFit="1" customWidth="1"/>
    <col min="5138" max="5138" width="6" bestFit="1" customWidth="1"/>
    <col min="5139" max="5139" width="8.7109375" bestFit="1" customWidth="1"/>
    <col min="5140" max="5140" width="6" bestFit="1" customWidth="1"/>
    <col min="5141" max="5143" width="8.7109375" bestFit="1" customWidth="1"/>
    <col min="5144" max="5144" width="6.28515625" bestFit="1" customWidth="1"/>
    <col min="5145" max="5145" width="8.7109375" bestFit="1" customWidth="1"/>
    <col min="5146" max="5146" width="6" bestFit="1" customWidth="1"/>
    <col min="5147" max="5147" width="8.7109375" bestFit="1" customWidth="1"/>
    <col min="5148" max="5148" width="6" bestFit="1" customWidth="1"/>
    <col min="5149" max="5149" width="8.7109375" bestFit="1" customWidth="1"/>
    <col min="5150" max="5150" width="6" bestFit="1" customWidth="1"/>
    <col min="5151" max="5151" width="8.7109375" bestFit="1" customWidth="1"/>
    <col min="5152" max="5152" width="6" bestFit="1" customWidth="1"/>
    <col min="5153" max="5153" width="8.7109375" bestFit="1" customWidth="1"/>
    <col min="5154" max="5154" width="6" bestFit="1" customWidth="1"/>
    <col min="5155" max="5155" width="8.7109375" bestFit="1" customWidth="1"/>
    <col min="5156" max="5156" width="6" bestFit="1" customWidth="1"/>
    <col min="5157" max="5157" width="8.7109375" bestFit="1" customWidth="1"/>
    <col min="5158" max="5158" width="6" bestFit="1" customWidth="1"/>
    <col min="5159" max="5159" width="8.7109375" bestFit="1" customWidth="1"/>
    <col min="5160" max="5160" width="6" bestFit="1" customWidth="1"/>
    <col min="5161" max="5161" width="7.42578125" bestFit="1" customWidth="1"/>
    <col min="5162" max="5162" width="6" bestFit="1" customWidth="1"/>
    <col min="5163" max="5163" width="8.7109375" bestFit="1" customWidth="1"/>
    <col min="5164" max="5164" width="6" bestFit="1" customWidth="1"/>
    <col min="5165" max="5165" width="8.7109375" bestFit="1" customWidth="1"/>
    <col min="5166" max="5166" width="6" bestFit="1" customWidth="1"/>
    <col min="5167" max="5167" width="8.7109375" bestFit="1" customWidth="1"/>
    <col min="5168" max="5168" width="6" bestFit="1" customWidth="1"/>
    <col min="5169" max="5169" width="8.7109375" bestFit="1" customWidth="1"/>
    <col min="5170" max="5170" width="6" bestFit="1" customWidth="1"/>
    <col min="5171" max="5171" width="8.7109375" bestFit="1" customWidth="1"/>
    <col min="5172" max="5172" width="6" bestFit="1" customWidth="1"/>
    <col min="5173" max="5173" width="8.7109375" bestFit="1" customWidth="1"/>
    <col min="5174" max="5174" width="6" bestFit="1" customWidth="1"/>
    <col min="5175" max="5175" width="8.7109375" bestFit="1" customWidth="1"/>
    <col min="5176" max="5176" width="6" bestFit="1" customWidth="1"/>
    <col min="5177" max="5177" width="8.7109375" bestFit="1" customWidth="1"/>
    <col min="5178" max="5178" width="9.140625" customWidth="1"/>
    <col min="5179" max="5179" width="11.28515625" customWidth="1"/>
    <col min="5376" max="5376" width="10.85546875" customWidth="1"/>
    <col min="5377" max="5377" width="6" bestFit="1" customWidth="1"/>
    <col min="5378" max="5378" width="8.7109375" bestFit="1" customWidth="1"/>
    <col min="5379" max="5379" width="6" bestFit="1" customWidth="1"/>
    <col min="5380" max="5380" width="8.7109375" bestFit="1" customWidth="1"/>
    <col min="5381" max="5381" width="6" bestFit="1" customWidth="1"/>
    <col min="5382" max="5382" width="8.7109375" bestFit="1" customWidth="1"/>
    <col min="5383" max="5383" width="6" bestFit="1" customWidth="1"/>
    <col min="5384" max="5384" width="8.7109375" bestFit="1" customWidth="1"/>
    <col min="5385" max="5385" width="6" bestFit="1" customWidth="1"/>
    <col min="5386" max="5386" width="8.7109375" bestFit="1" customWidth="1"/>
    <col min="5387" max="5387" width="6" bestFit="1" customWidth="1"/>
    <col min="5388" max="5388" width="7.42578125" bestFit="1" customWidth="1"/>
    <col min="5389" max="5389" width="6" bestFit="1" customWidth="1"/>
    <col min="5390" max="5390" width="8.7109375" bestFit="1" customWidth="1"/>
    <col min="5391" max="5391" width="6" bestFit="1" customWidth="1"/>
    <col min="5392" max="5392" width="8.7109375" bestFit="1" customWidth="1"/>
    <col min="5393" max="5393" width="91.140625" bestFit="1" customWidth="1"/>
    <col min="5394" max="5394" width="6" bestFit="1" customWidth="1"/>
    <col min="5395" max="5395" width="8.7109375" bestFit="1" customWidth="1"/>
    <col min="5396" max="5396" width="6" bestFit="1" customWidth="1"/>
    <col min="5397" max="5399" width="8.7109375" bestFit="1" customWidth="1"/>
    <col min="5400" max="5400" width="6.28515625" bestFit="1" customWidth="1"/>
    <col min="5401" max="5401" width="8.7109375" bestFit="1" customWidth="1"/>
    <col min="5402" max="5402" width="6" bestFit="1" customWidth="1"/>
    <col min="5403" max="5403" width="8.7109375" bestFit="1" customWidth="1"/>
    <col min="5404" max="5404" width="6" bestFit="1" customWidth="1"/>
    <col min="5405" max="5405" width="8.7109375" bestFit="1" customWidth="1"/>
    <col min="5406" max="5406" width="6" bestFit="1" customWidth="1"/>
    <col min="5407" max="5407" width="8.7109375" bestFit="1" customWidth="1"/>
    <col min="5408" max="5408" width="6" bestFit="1" customWidth="1"/>
    <col min="5409" max="5409" width="8.7109375" bestFit="1" customWidth="1"/>
    <col min="5410" max="5410" width="6" bestFit="1" customWidth="1"/>
    <col min="5411" max="5411" width="8.7109375" bestFit="1" customWidth="1"/>
    <col min="5412" max="5412" width="6" bestFit="1" customWidth="1"/>
    <col min="5413" max="5413" width="8.7109375" bestFit="1" customWidth="1"/>
    <col min="5414" max="5414" width="6" bestFit="1" customWidth="1"/>
    <col min="5415" max="5415" width="8.7109375" bestFit="1" customWidth="1"/>
    <col min="5416" max="5416" width="6" bestFit="1" customWidth="1"/>
    <col min="5417" max="5417" width="7.42578125" bestFit="1" customWidth="1"/>
    <col min="5418" max="5418" width="6" bestFit="1" customWidth="1"/>
    <col min="5419" max="5419" width="8.7109375" bestFit="1" customWidth="1"/>
    <col min="5420" max="5420" width="6" bestFit="1" customWidth="1"/>
    <col min="5421" max="5421" width="8.7109375" bestFit="1" customWidth="1"/>
    <col min="5422" max="5422" width="6" bestFit="1" customWidth="1"/>
    <col min="5423" max="5423" width="8.7109375" bestFit="1" customWidth="1"/>
    <col min="5424" max="5424" width="6" bestFit="1" customWidth="1"/>
    <col min="5425" max="5425" width="8.7109375" bestFit="1" customWidth="1"/>
    <col min="5426" max="5426" width="6" bestFit="1" customWidth="1"/>
    <col min="5427" max="5427" width="8.7109375" bestFit="1" customWidth="1"/>
    <col min="5428" max="5428" width="6" bestFit="1" customWidth="1"/>
    <col min="5429" max="5429" width="8.7109375" bestFit="1" customWidth="1"/>
    <col min="5430" max="5430" width="6" bestFit="1" customWidth="1"/>
    <col min="5431" max="5431" width="8.7109375" bestFit="1" customWidth="1"/>
    <col min="5432" max="5432" width="6" bestFit="1" customWidth="1"/>
    <col min="5433" max="5433" width="8.7109375" bestFit="1" customWidth="1"/>
    <col min="5434" max="5434" width="9.140625" customWidth="1"/>
    <col min="5435" max="5435" width="11.28515625" customWidth="1"/>
    <col min="5632" max="5632" width="10.85546875" customWidth="1"/>
    <col min="5633" max="5633" width="6" bestFit="1" customWidth="1"/>
    <col min="5634" max="5634" width="8.7109375" bestFit="1" customWidth="1"/>
    <col min="5635" max="5635" width="6" bestFit="1" customWidth="1"/>
    <col min="5636" max="5636" width="8.7109375" bestFit="1" customWidth="1"/>
    <col min="5637" max="5637" width="6" bestFit="1" customWidth="1"/>
    <col min="5638" max="5638" width="8.7109375" bestFit="1" customWidth="1"/>
    <col min="5639" max="5639" width="6" bestFit="1" customWidth="1"/>
    <col min="5640" max="5640" width="8.7109375" bestFit="1" customWidth="1"/>
    <col min="5641" max="5641" width="6" bestFit="1" customWidth="1"/>
    <col min="5642" max="5642" width="8.7109375" bestFit="1" customWidth="1"/>
    <col min="5643" max="5643" width="6" bestFit="1" customWidth="1"/>
    <col min="5644" max="5644" width="7.42578125" bestFit="1" customWidth="1"/>
    <col min="5645" max="5645" width="6" bestFit="1" customWidth="1"/>
    <col min="5646" max="5646" width="8.7109375" bestFit="1" customWidth="1"/>
    <col min="5647" max="5647" width="6" bestFit="1" customWidth="1"/>
    <col min="5648" max="5648" width="8.7109375" bestFit="1" customWidth="1"/>
    <col min="5649" max="5649" width="91.140625" bestFit="1" customWidth="1"/>
    <col min="5650" max="5650" width="6" bestFit="1" customWidth="1"/>
    <col min="5651" max="5651" width="8.7109375" bestFit="1" customWidth="1"/>
    <col min="5652" max="5652" width="6" bestFit="1" customWidth="1"/>
    <col min="5653" max="5655" width="8.7109375" bestFit="1" customWidth="1"/>
    <col min="5656" max="5656" width="6.28515625" bestFit="1" customWidth="1"/>
    <col min="5657" max="5657" width="8.7109375" bestFit="1" customWidth="1"/>
    <col min="5658" max="5658" width="6" bestFit="1" customWidth="1"/>
    <col min="5659" max="5659" width="8.7109375" bestFit="1" customWidth="1"/>
    <col min="5660" max="5660" width="6" bestFit="1" customWidth="1"/>
    <col min="5661" max="5661" width="8.7109375" bestFit="1" customWidth="1"/>
    <col min="5662" max="5662" width="6" bestFit="1" customWidth="1"/>
    <col min="5663" max="5663" width="8.7109375" bestFit="1" customWidth="1"/>
    <col min="5664" max="5664" width="6" bestFit="1" customWidth="1"/>
    <col min="5665" max="5665" width="8.7109375" bestFit="1" customWidth="1"/>
    <col min="5666" max="5666" width="6" bestFit="1" customWidth="1"/>
    <col min="5667" max="5667" width="8.7109375" bestFit="1" customWidth="1"/>
    <col min="5668" max="5668" width="6" bestFit="1" customWidth="1"/>
    <col min="5669" max="5669" width="8.7109375" bestFit="1" customWidth="1"/>
    <col min="5670" max="5670" width="6" bestFit="1" customWidth="1"/>
    <col min="5671" max="5671" width="8.7109375" bestFit="1" customWidth="1"/>
    <col min="5672" max="5672" width="6" bestFit="1" customWidth="1"/>
    <col min="5673" max="5673" width="7.42578125" bestFit="1" customWidth="1"/>
    <col min="5674" max="5674" width="6" bestFit="1" customWidth="1"/>
    <col min="5675" max="5675" width="8.7109375" bestFit="1" customWidth="1"/>
    <col min="5676" max="5676" width="6" bestFit="1" customWidth="1"/>
    <col min="5677" max="5677" width="8.7109375" bestFit="1" customWidth="1"/>
    <col min="5678" max="5678" width="6" bestFit="1" customWidth="1"/>
    <col min="5679" max="5679" width="8.7109375" bestFit="1" customWidth="1"/>
    <col min="5680" max="5680" width="6" bestFit="1" customWidth="1"/>
    <col min="5681" max="5681" width="8.7109375" bestFit="1" customWidth="1"/>
    <col min="5682" max="5682" width="6" bestFit="1" customWidth="1"/>
    <col min="5683" max="5683" width="8.7109375" bestFit="1" customWidth="1"/>
    <col min="5684" max="5684" width="6" bestFit="1" customWidth="1"/>
    <col min="5685" max="5685" width="8.7109375" bestFit="1" customWidth="1"/>
    <col min="5686" max="5686" width="6" bestFit="1" customWidth="1"/>
    <col min="5687" max="5687" width="8.7109375" bestFit="1" customWidth="1"/>
    <col min="5688" max="5688" width="6" bestFit="1" customWidth="1"/>
    <col min="5689" max="5689" width="8.7109375" bestFit="1" customWidth="1"/>
    <col min="5690" max="5690" width="9.140625" customWidth="1"/>
    <col min="5691" max="5691" width="11.28515625" customWidth="1"/>
    <col min="5888" max="5888" width="10.85546875" customWidth="1"/>
    <col min="5889" max="5889" width="6" bestFit="1" customWidth="1"/>
    <col min="5890" max="5890" width="8.7109375" bestFit="1" customWidth="1"/>
    <col min="5891" max="5891" width="6" bestFit="1" customWidth="1"/>
    <col min="5892" max="5892" width="8.7109375" bestFit="1" customWidth="1"/>
    <col min="5893" max="5893" width="6" bestFit="1" customWidth="1"/>
    <col min="5894" max="5894" width="8.7109375" bestFit="1" customWidth="1"/>
    <col min="5895" max="5895" width="6" bestFit="1" customWidth="1"/>
    <col min="5896" max="5896" width="8.7109375" bestFit="1" customWidth="1"/>
    <col min="5897" max="5897" width="6" bestFit="1" customWidth="1"/>
    <col min="5898" max="5898" width="8.7109375" bestFit="1" customWidth="1"/>
    <col min="5899" max="5899" width="6" bestFit="1" customWidth="1"/>
    <col min="5900" max="5900" width="7.42578125" bestFit="1" customWidth="1"/>
    <col min="5901" max="5901" width="6" bestFit="1" customWidth="1"/>
    <col min="5902" max="5902" width="8.7109375" bestFit="1" customWidth="1"/>
    <col min="5903" max="5903" width="6" bestFit="1" customWidth="1"/>
    <col min="5904" max="5904" width="8.7109375" bestFit="1" customWidth="1"/>
    <col min="5905" max="5905" width="91.140625" bestFit="1" customWidth="1"/>
    <col min="5906" max="5906" width="6" bestFit="1" customWidth="1"/>
    <col min="5907" max="5907" width="8.7109375" bestFit="1" customWidth="1"/>
    <col min="5908" max="5908" width="6" bestFit="1" customWidth="1"/>
    <col min="5909" max="5911" width="8.7109375" bestFit="1" customWidth="1"/>
    <col min="5912" max="5912" width="6.28515625" bestFit="1" customWidth="1"/>
    <col min="5913" max="5913" width="8.7109375" bestFit="1" customWidth="1"/>
    <col min="5914" max="5914" width="6" bestFit="1" customWidth="1"/>
    <col min="5915" max="5915" width="8.7109375" bestFit="1" customWidth="1"/>
    <col min="5916" max="5916" width="6" bestFit="1" customWidth="1"/>
    <col min="5917" max="5917" width="8.7109375" bestFit="1" customWidth="1"/>
    <col min="5918" max="5918" width="6" bestFit="1" customWidth="1"/>
    <col min="5919" max="5919" width="8.7109375" bestFit="1" customWidth="1"/>
    <col min="5920" max="5920" width="6" bestFit="1" customWidth="1"/>
    <col min="5921" max="5921" width="8.7109375" bestFit="1" customWidth="1"/>
    <col min="5922" max="5922" width="6" bestFit="1" customWidth="1"/>
    <col min="5923" max="5923" width="8.7109375" bestFit="1" customWidth="1"/>
    <col min="5924" max="5924" width="6" bestFit="1" customWidth="1"/>
    <col min="5925" max="5925" width="8.7109375" bestFit="1" customWidth="1"/>
    <col min="5926" max="5926" width="6" bestFit="1" customWidth="1"/>
    <col min="5927" max="5927" width="8.7109375" bestFit="1" customWidth="1"/>
    <col min="5928" max="5928" width="6" bestFit="1" customWidth="1"/>
    <col min="5929" max="5929" width="7.42578125" bestFit="1" customWidth="1"/>
    <col min="5930" max="5930" width="6" bestFit="1" customWidth="1"/>
    <col min="5931" max="5931" width="8.7109375" bestFit="1" customWidth="1"/>
    <col min="5932" max="5932" width="6" bestFit="1" customWidth="1"/>
    <col min="5933" max="5933" width="8.7109375" bestFit="1" customWidth="1"/>
    <col min="5934" max="5934" width="6" bestFit="1" customWidth="1"/>
    <col min="5935" max="5935" width="8.7109375" bestFit="1" customWidth="1"/>
    <col min="5936" max="5936" width="6" bestFit="1" customWidth="1"/>
    <col min="5937" max="5937" width="8.7109375" bestFit="1" customWidth="1"/>
    <col min="5938" max="5938" width="6" bestFit="1" customWidth="1"/>
    <col min="5939" max="5939" width="8.7109375" bestFit="1" customWidth="1"/>
    <col min="5940" max="5940" width="6" bestFit="1" customWidth="1"/>
    <col min="5941" max="5941" width="8.7109375" bestFit="1" customWidth="1"/>
    <col min="5942" max="5942" width="6" bestFit="1" customWidth="1"/>
    <col min="5943" max="5943" width="8.7109375" bestFit="1" customWidth="1"/>
    <col min="5944" max="5944" width="6" bestFit="1" customWidth="1"/>
    <col min="5945" max="5945" width="8.7109375" bestFit="1" customWidth="1"/>
    <col min="5946" max="5946" width="9.140625" customWidth="1"/>
    <col min="5947" max="5947" width="11.28515625" customWidth="1"/>
    <col min="6144" max="6144" width="10.85546875" customWidth="1"/>
    <col min="6145" max="6145" width="6" bestFit="1" customWidth="1"/>
    <col min="6146" max="6146" width="8.7109375" bestFit="1" customWidth="1"/>
    <col min="6147" max="6147" width="6" bestFit="1" customWidth="1"/>
    <col min="6148" max="6148" width="8.7109375" bestFit="1" customWidth="1"/>
    <col min="6149" max="6149" width="6" bestFit="1" customWidth="1"/>
    <col min="6150" max="6150" width="8.7109375" bestFit="1" customWidth="1"/>
    <col min="6151" max="6151" width="6" bestFit="1" customWidth="1"/>
    <col min="6152" max="6152" width="8.7109375" bestFit="1" customWidth="1"/>
    <col min="6153" max="6153" width="6" bestFit="1" customWidth="1"/>
    <col min="6154" max="6154" width="8.7109375" bestFit="1" customWidth="1"/>
    <col min="6155" max="6155" width="6" bestFit="1" customWidth="1"/>
    <col min="6156" max="6156" width="7.42578125" bestFit="1" customWidth="1"/>
    <col min="6157" max="6157" width="6" bestFit="1" customWidth="1"/>
    <col min="6158" max="6158" width="8.7109375" bestFit="1" customWidth="1"/>
    <col min="6159" max="6159" width="6" bestFit="1" customWidth="1"/>
    <col min="6160" max="6160" width="8.7109375" bestFit="1" customWidth="1"/>
    <col min="6161" max="6161" width="91.140625" bestFit="1" customWidth="1"/>
    <col min="6162" max="6162" width="6" bestFit="1" customWidth="1"/>
    <col min="6163" max="6163" width="8.7109375" bestFit="1" customWidth="1"/>
    <col min="6164" max="6164" width="6" bestFit="1" customWidth="1"/>
    <col min="6165" max="6167" width="8.7109375" bestFit="1" customWidth="1"/>
    <col min="6168" max="6168" width="6.28515625" bestFit="1" customWidth="1"/>
    <col min="6169" max="6169" width="8.7109375" bestFit="1" customWidth="1"/>
    <col min="6170" max="6170" width="6" bestFit="1" customWidth="1"/>
    <col min="6171" max="6171" width="8.7109375" bestFit="1" customWidth="1"/>
    <col min="6172" max="6172" width="6" bestFit="1" customWidth="1"/>
    <col min="6173" max="6173" width="8.7109375" bestFit="1" customWidth="1"/>
    <col min="6174" max="6174" width="6" bestFit="1" customWidth="1"/>
    <col min="6175" max="6175" width="8.7109375" bestFit="1" customWidth="1"/>
    <col min="6176" max="6176" width="6" bestFit="1" customWidth="1"/>
    <col min="6177" max="6177" width="8.7109375" bestFit="1" customWidth="1"/>
    <col min="6178" max="6178" width="6" bestFit="1" customWidth="1"/>
    <col min="6179" max="6179" width="8.7109375" bestFit="1" customWidth="1"/>
    <col min="6180" max="6180" width="6" bestFit="1" customWidth="1"/>
    <col min="6181" max="6181" width="8.7109375" bestFit="1" customWidth="1"/>
    <col min="6182" max="6182" width="6" bestFit="1" customWidth="1"/>
    <col min="6183" max="6183" width="8.7109375" bestFit="1" customWidth="1"/>
    <col min="6184" max="6184" width="6" bestFit="1" customWidth="1"/>
    <col min="6185" max="6185" width="7.42578125" bestFit="1" customWidth="1"/>
    <col min="6186" max="6186" width="6" bestFit="1" customWidth="1"/>
    <col min="6187" max="6187" width="8.7109375" bestFit="1" customWidth="1"/>
    <col min="6188" max="6188" width="6" bestFit="1" customWidth="1"/>
    <col min="6189" max="6189" width="8.7109375" bestFit="1" customWidth="1"/>
    <col min="6190" max="6190" width="6" bestFit="1" customWidth="1"/>
    <col min="6191" max="6191" width="8.7109375" bestFit="1" customWidth="1"/>
    <col min="6192" max="6192" width="6" bestFit="1" customWidth="1"/>
    <col min="6193" max="6193" width="8.7109375" bestFit="1" customWidth="1"/>
    <col min="6194" max="6194" width="6" bestFit="1" customWidth="1"/>
    <col min="6195" max="6195" width="8.7109375" bestFit="1" customWidth="1"/>
    <col min="6196" max="6196" width="6" bestFit="1" customWidth="1"/>
    <col min="6197" max="6197" width="8.7109375" bestFit="1" customWidth="1"/>
    <col min="6198" max="6198" width="6" bestFit="1" customWidth="1"/>
    <col min="6199" max="6199" width="8.7109375" bestFit="1" customWidth="1"/>
    <col min="6200" max="6200" width="6" bestFit="1" customWidth="1"/>
    <col min="6201" max="6201" width="8.7109375" bestFit="1" customWidth="1"/>
    <col min="6202" max="6202" width="9.140625" customWidth="1"/>
    <col min="6203" max="6203" width="11.28515625" customWidth="1"/>
    <col min="6400" max="6400" width="10.85546875" customWidth="1"/>
    <col min="6401" max="6401" width="6" bestFit="1" customWidth="1"/>
    <col min="6402" max="6402" width="8.7109375" bestFit="1" customWidth="1"/>
    <col min="6403" max="6403" width="6" bestFit="1" customWidth="1"/>
    <col min="6404" max="6404" width="8.7109375" bestFit="1" customWidth="1"/>
    <col min="6405" max="6405" width="6" bestFit="1" customWidth="1"/>
    <col min="6406" max="6406" width="8.7109375" bestFit="1" customWidth="1"/>
    <col min="6407" max="6407" width="6" bestFit="1" customWidth="1"/>
    <col min="6408" max="6408" width="8.7109375" bestFit="1" customWidth="1"/>
    <col min="6409" max="6409" width="6" bestFit="1" customWidth="1"/>
    <col min="6410" max="6410" width="8.7109375" bestFit="1" customWidth="1"/>
    <col min="6411" max="6411" width="6" bestFit="1" customWidth="1"/>
    <col min="6412" max="6412" width="7.42578125" bestFit="1" customWidth="1"/>
    <col min="6413" max="6413" width="6" bestFit="1" customWidth="1"/>
    <col min="6414" max="6414" width="8.7109375" bestFit="1" customWidth="1"/>
    <col min="6415" max="6415" width="6" bestFit="1" customWidth="1"/>
    <col min="6416" max="6416" width="8.7109375" bestFit="1" customWidth="1"/>
    <col min="6417" max="6417" width="91.140625" bestFit="1" customWidth="1"/>
    <col min="6418" max="6418" width="6" bestFit="1" customWidth="1"/>
    <col min="6419" max="6419" width="8.7109375" bestFit="1" customWidth="1"/>
    <col min="6420" max="6420" width="6" bestFit="1" customWidth="1"/>
    <col min="6421" max="6423" width="8.7109375" bestFit="1" customWidth="1"/>
    <col min="6424" max="6424" width="6.28515625" bestFit="1" customWidth="1"/>
    <col min="6425" max="6425" width="8.7109375" bestFit="1" customWidth="1"/>
    <col min="6426" max="6426" width="6" bestFit="1" customWidth="1"/>
    <col min="6427" max="6427" width="8.7109375" bestFit="1" customWidth="1"/>
    <col min="6428" max="6428" width="6" bestFit="1" customWidth="1"/>
    <col min="6429" max="6429" width="8.7109375" bestFit="1" customWidth="1"/>
    <col min="6430" max="6430" width="6" bestFit="1" customWidth="1"/>
    <col min="6431" max="6431" width="8.7109375" bestFit="1" customWidth="1"/>
    <col min="6432" max="6432" width="6" bestFit="1" customWidth="1"/>
    <col min="6433" max="6433" width="8.7109375" bestFit="1" customWidth="1"/>
    <col min="6434" max="6434" width="6" bestFit="1" customWidth="1"/>
    <col min="6435" max="6435" width="8.7109375" bestFit="1" customWidth="1"/>
    <col min="6436" max="6436" width="6" bestFit="1" customWidth="1"/>
    <col min="6437" max="6437" width="8.7109375" bestFit="1" customWidth="1"/>
    <col min="6438" max="6438" width="6" bestFit="1" customWidth="1"/>
    <col min="6439" max="6439" width="8.7109375" bestFit="1" customWidth="1"/>
    <col min="6440" max="6440" width="6" bestFit="1" customWidth="1"/>
    <col min="6441" max="6441" width="7.42578125" bestFit="1" customWidth="1"/>
    <col min="6442" max="6442" width="6" bestFit="1" customWidth="1"/>
    <col min="6443" max="6443" width="8.7109375" bestFit="1" customWidth="1"/>
    <col min="6444" max="6444" width="6" bestFit="1" customWidth="1"/>
    <col min="6445" max="6445" width="8.7109375" bestFit="1" customWidth="1"/>
    <col min="6446" max="6446" width="6" bestFit="1" customWidth="1"/>
    <col min="6447" max="6447" width="8.7109375" bestFit="1" customWidth="1"/>
    <col min="6448" max="6448" width="6" bestFit="1" customWidth="1"/>
    <col min="6449" max="6449" width="8.7109375" bestFit="1" customWidth="1"/>
    <col min="6450" max="6450" width="6" bestFit="1" customWidth="1"/>
    <col min="6451" max="6451" width="8.7109375" bestFit="1" customWidth="1"/>
    <col min="6452" max="6452" width="6" bestFit="1" customWidth="1"/>
    <col min="6453" max="6453" width="8.7109375" bestFit="1" customWidth="1"/>
    <col min="6454" max="6454" width="6" bestFit="1" customWidth="1"/>
    <col min="6455" max="6455" width="8.7109375" bestFit="1" customWidth="1"/>
    <col min="6456" max="6456" width="6" bestFit="1" customWidth="1"/>
    <col min="6457" max="6457" width="8.7109375" bestFit="1" customWidth="1"/>
    <col min="6458" max="6458" width="9.140625" customWidth="1"/>
    <col min="6459" max="6459" width="11.28515625" customWidth="1"/>
    <col min="6656" max="6656" width="10.85546875" customWidth="1"/>
    <col min="6657" max="6657" width="6" bestFit="1" customWidth="1"/>
    <col min="6658" max="6658" width="8.7109375" bestFit="1" customWidth="1"/>
    <col min="6659" max="6659" width="6" bestFit="1" customWidth="1"/>
    <col min="6660" max="6660" width="8.7109375" bestFit="1" customWidth="1"/>
    <col min="6661" max="6661" width="6" bestFit="1" customWidth="1"/>
    <col min="6662" max="6662" width="8.7109375" bestFit="1" customWidth="1"/>
    <col min="6663" max="6663" width="6" bestFit="1" customWidth="1"/>
    <col min="6664" max="6664" width="8.7109375" bestFit="1" customWidth="1"/>
    <col min="6665" max="6665" width="6" bestFit="1" customWidth="1"/>
    <col min="6666" max="6666" width="8.7109375" bestFit="1" customWidth="1"/>
    <col min="6667" max="6667" width="6" bestFit="1" customWidth="1"/>
    <col min="6668" max="6668" width="7.42578125" bestFit="1" customWidth="1"/>
    <col min="6669" max="6669" width="6" bestFit="1" customWidth="1"/>
    <col min="6670" max="6670" width="8.7109375" bestFit="1" customWidth="1"/>
    <col min="6671" max="6671" width="6" bestFit="1" customWidth="1"/>
    <col min="6672" max="6672" width="8.7109375" bestFit="1" customWidth="1"/>
    <col min="6673" max="6673" width="91.140625" bestFit="1" customWidth="1"/>
    <col min="6674" max="6674" width="6" bestFit="1" customWidth="1"/>
    <col min="6675" max="6675" width="8.7109375" bestFit="1" customWidth="1"/>
    <col min="6676" max="6676" width="6" bestFit="1" customWidth="1"/>
    <col min="6677" max="6679" width="8.7109375" bestFit="1" customWidth="1"/>
    <col min="6680" max="6680" width="6.28515625" bestFit="1" customWidth="1"/>
    <col min="6681" max="6681" width="8.7109375" bestFit="1" customWidth="1"/>
    <col min="6682" max="6682" width="6" bestFit="1" customWidth="1"/>
    <col min="6683" max="6683" width="8.7109375" bestFit="1" customWidth="1"/>
    <col min="6684" max="6684" width="6" bestFit="1" customWidth="1"/>
    <col min="6685" max="6685" width="8.7109375" bestFit="1" customWidth="1"/>
    <col min="6686" max="6686" width="6" bestFit="1" customWidth="1"/>
    <col min="6687" max="6687" width="8.7109375" bestFit="1" customWidth="1"/>
    <col min="6688" max="6688" width="6" bestFit="1" customWidth="1"/>
    <col min="6689" max="6689" width="8.7109375" bestFit="1" customWidth="1"/>
    <col min="6690" max="6690" width="6" bestFit="1" customWidth="1"/>
    <col min="6691" max="6691" width="8.7109375" bestFit="1" customWidth="1"/>
    <col min="6692" max="6692" width="6" bestFit="1" customWidth="1"/>
    <col min="6693" max="6693" width="8.7109375" bestFit="1" customWidth="1"/>
    <col min="6694" max="6694" width="6" bestFit="1" customWidth="1"/>
    <col min="6695" max="6695" width="8.7109375" bestFit="1" customWidth="1"/>
    <col min="6696" max="6696" width="6" bestFit="1" customWidth="1"/>
    <col min="6697" max="6697" width="7.42578125" bestFit="1" customWidth="1"/>
    <col min="6698" max="6698" width="6" bestFit="1" customWidth="1"/>
    <col min="6699" max="6699" width="8.7109375" bestFit="1" customWidth="1"/>
    <col min="6700" max="6700" width="6" bestFit="1" customWidth="1"/>
    <col min="6701" max="6701" width="8.7109375" bestFit="1" customWidth="1"/>
    <col min="6702" max="6702" width="6" bestFit="1" customWidth="1"/>
    <col min="6703" max="6703" width="8.7109375" bestFit="1" customWidth="1"/>
    <col min="6704" max="6704" width="6" bestFit="1" customWidth="1"/>
    <col min="6705" max="6705" width="8.7109375" bestFit="1" customWidth="1"/>
    <col min="6706" max="6706" width="6" bestFit="1" customWidth="1"/>
    <col min="6707" max="6707" width="8.7109375" bestFit="1" customWidth="1"/>
    <col min="6708" max="6708" width="6" bestFit="1" customWidth="1"/>
    <col min="6709" max="6709" width="8.7109375" bestFit="1" customWidth="1"/>
    <col min="6710" max="6710" width="6" bestFit="1" customWidth="1"/>
    <col min="6711" max="6711" width="8.7109375" bestFit="1" customWidth="1"/>
    <col min="6712" max="6712" width="6" bestFit="1" customWidth="1"/>
    <col min="6713" max="6713" width="8.7109375" bestFit="1" customWidth="1"/>
    <col min="6714" max="6714" width="9.140625" customWidth="1"/>
    <col min="6715" max="6715" width="11.28515625" customWidth="1"/>
    <col min="6912" max="6912" width="10.85546875" customWidth="1"/>
    <col min="6913" max="6913" width="6" bestFit="1" customWidth="1"/>
    <col min="6914" max="6914" width="8.7109375" bestFit="1" customWidth="1"/>
    <col min="6915" max="6915" width="6" bestFit="1" customWidth="1"/>
    <col min="6916" max="6916" width="8.7109375" bestFit="1" customWidth="1"/>
    <col min="6917" max="6917" width="6" bestFit="1" customWidth="1"/>
    <col min="6918" max="6918" width="8.7109375" bestFit="1" customWidth="1"/>
    <col min="6919" max="6919" width="6" bestFit="1" customWidth="1"/>
    <col min="6920" max="6920" width="8.7109375" bestFit="1" customWidth="1"/>
    <col min="6921" max="6921" width="6" bestFit="1" customWidth="1"/>
    <col min="6922" max="6922" width="8.7109375" bestFit="1" customWidth="1"/>
    <col min="6923" max="6923" width="6" bestFit="1" customWidth="1"/>
    <col min="6924" max="6924" width="7.42578125" bestFit="1" customWidth="1"/>
    <col min="6925" max="6925" width="6" bestFit="1" customWidth="1"/>
    <col min="6926" max="6926" width="8.7109375" bestFit="1" customWidth="1"/>
    <col min="6927" max="6927" width="6" bestFit="1" customWidth="1"/>
    <col min="6928" max="6928" width="8.7109375" bestFit="1" customWidth="1"/>
    <col min="6929" max="6929" width="91.140625" bestFit="1" customWidth="1"/>
    <col min="6930" max="6930" width="6" bestFit="1" customWidth="1"/>
    <col min="6931" max="6931" width="8.7109375" bestFit="1" customWidth="1"/>
    <col min="6932" max="6932" width="6" bestFit="1" customWidth="1"/>
    <col min="6933" max="6935" width="8.7109375" bestFit="1" customWidth="1"/>
    <col min="6936" max="6936" width="6.28515625" bestFit="1" customWidth="1"/>
    <col min="6937" max="6937" width="8.7109375" bestFit="1" customWidth="1"/>
    <col min="6938" max="6938" width="6" bestFit="1" customWidth="1"/>
    <col min="6939" max="6939" width="8.7109375" bestFit="1" customWidth="1"/>
    <col min="6940" max="6940" width="6" bestFit="1" customWidth="1"/>
    <col min="6941" max="6941" width="8.7109375" bestFit="1" customWidth="1"/>
    <col min="6942" max="6942" width="6" bestFit="1" customWidth="1"/>
    <col min="6943" max="6943" width="8.7109375" bestFit="1" customWidth="1"/>
    <col min="6944" max="6944" width="6" bestFit="1" customWidth="1"/>
    <col min="6945" max="6945" width="8.7109375" bestFit="1" customWidth="1"/>
    <col min="6946" max="6946" width="6" bestFit="1" customWidth="1"/>
    <col min="6947" max="6947" width="8.7109375" bestFit="1" customWidth="1"/>
    <col min="6948" max="6948" width="6" bestFit="1" customWidth="1"/>
    <col min="6949" max="6949" width="8.7109375" bestFit="1" customWidth="1"/>
    <col min="6950" max="6950" width="6" bestFit="1" customWidth="1"/>
    <col min="6951" max="6951" width="8.7109375" bestFit="1" customWidth="1"/>
    <col min="6952" max="6952" width="6" bestFit="1" customWidth="1"/>
    <col min="6953" max="6953" width="7.42578125" bestFit="1" customWidth="1"/>
    <col min="6954" max="6954" width="6" bestFit="1" customWidth="1"/>
    <col min="6955" max="6955" width="8.7109375" bestFit="1" customWidth="1"/>
    <col min="6956" max="6956" width="6" bestFit="1" customWidth="1"/>
    <col min="6957" max="6957" width="8.7109375" bestFit="1" customWidth="1"/>
    <col min="6958" max="6958" width="6" bestFit="1" customWidth="1"/>
    <col min="6959" max="6959" width="8.7109375" bestFit="1" customWidth="1"/>
    <col min="6960" max="6960" width="6" bestFit="1" customWidth="1"/>
    <col min="6961" max="6961" width="8.7109375" bestFit="1" customWidth="1"/>
    <col min="6962" max="6962" width="6" bestFit="1" customWidth="1"/>
    <col min="6963" max="6963" width="8.7109375" bestFit="1" customWidth="1"/>
    <col min="6964" max="6964" width="6" bestFit="1" customWidth="1"/>
    <col min="6965" max="6965" width="8.7109375" bestFit="1" customWidth="1"/>
    <col min="6966" max="6966" width="6" bestFit="1" customWidth="1"/>
    <col min="6967" max="6967" width="8.7109375" bestFit="1" customWidth="1"/>
    <col min="6968" max="6968" width="6" bestFit="1" customWidth="1"/>
    <col min="6969" max="6969" width="8.7109375" bestFit="1" customWidth="1"/>
    <col min="6970" max="6970" width="9.140625" customWidth="1"/>
    <col min="6971" max="6971" width="11.28515625" customWidth="1"/>
    <col min="7168" max="7168" width="10.85546875" customWidth="1"/>
    <col min="7169" max="7169" width="6" bestFit="1" customWidth="1"/>
    <col min="7170" max="7170" width="8.7109375" bestFit="1" customWidth="1"/>
    <col min="7171" max="7171" width="6" bestFit="1" customWidth="1"/>
    <col min="7172" max="7172" width="8.7109375" bestFit="1" customWidth="1"/>
    <col min="7173" max="7173" width="6" bestFit="1" customWidth="1"/>
    <col min="7174" max="7174" width="8.7109375" bestFit="1" customWidth="1"/>
    <col min="7175" max="7175" width="6" bestFit="1" customWidth="1"/>
    <col min="7176" max="7176" width="8.7109375" bestFit="1" customWidth="1"/>
    <col min="7177" max="7177" width="6" bestFit="1" customWidth="1"/>
    <col min="7178" max="7178" width="8.7109375" bestFit="1" customWidth="1"/>
    <col min="7179" max="7179" width="6" bestFit="1" customWidth="1"/>
    <col min="7180" max="7180" width="7.42578125" bestFit="1" customWidth="1"/>
    <col min="7181" max="7181" width="6" bestFit="1" customWidth="1"/>
    <col min="7182" max="7182" width="8.7109375" bestFit="1" customWidth="1"/>
    <col min="7183" max="7183" width="6" bestFit="1" customWidth="1"/>
    <col min="7184" max="7184" width="8.7109375" bestFit="1" customWidth="1"/>
    <col min="7185" max="7185" width="91.140625" bestFit="1" customWidth="1"/>
    <col min="7186" max="7186" width="6" bestFit="1" customWidth="1"/>
    <col min="7187" max="7187" width="8.7109375" bestFit="1" customWidth="1"/>
    <col min="7188" max="7188" width="6" bestFit="1" customWidth="1"/>
    <col min="7189" max="7191" width="8.7109375" bestFit="1" customWidth="1"/>
    <col min="7192" max="7192" width="6.28515625" bestFit="1" customWidth="1"/>
    <col min="7193" max="7193" width="8.7109375" bestFit="1" customWidth="1"/>
    <col min="7194" max="7194" width="6" bestFit="1" customWidth="1"/>
    <col min="7195" max="7195" width="8.7109375" bestFit="1" customWidth="1"/>
    <col min="7196" max="7196" width="6" bestFit="1" customWidth="1"/>
    <col min="7197" max="7197" width="8.7109375" bestFit="1" customWidth="1"/>
    <col min="7198" max="7198" width="6" bestFit="1" customWidth="1"/>
    <col min="7199" max="7199" width="8.7109375" bestFit="1" customWidth="1"/>
    <col min="7200" max="7200" width="6" bestFit="1" customWidth="1"/>
    <col min="7201" max="7201" width="8.7109375" bestFit="1" customWidth="1"/>
    <col min="7202" max="7202" width="6" bestFit="1" customWidth="1"/>
    <col min="7203" max="7203" width="8.7109375" bestFit="1" customWidth="1"/>
    <col min="7204" max="7204" width="6" bestFit="1" customWidth="1"/>
    <col min="7205" max="7205" width="8.7109375" bestFit="1" customWidth="1"/>
    <col min="7206" max="7206" width="6" bestFit="1" customWidth="1"/>
    <col min="7207" max="7207" width="8.7109375" bestFit="1" customWidth="1"/>
    <col min="7208" max="7208" width="6" bestFit="1" customWidth="1"/>
    <col min="7209" max="7209" width="7.42578125" bestFit="1" customWidth="1"/>
    <col min="7210" max="7210" width="6" bestFit="1" customWidth="1"/>
    <col min="7211" max="7211" width="8.7109375" bestFit="1" customWidth="1"/>
    <col min="7212" max="7212" width="6" bestFit="1" customWidth="1"/>
    <col min="7213" max="7213" width="8.7109375" bestFit="1" customWidth="1"/>
    <col min="7214" max="7214" width="6" bestFit="1" customWidth="1"/>
    <col min="7215" max="7215" width="8.7109375" bestFit="1" customWidth="1"/>
    <col min="7216" max="7216" width="6" bestFit="1" customWidth="1"/>
    <col min="7217" max="7217" width="8.7109375" bestFit="1" customWidth="1"/>
    <col min="7218" max="7218" width="6" bestFit="1" customWidth="1"/>
    <col min="7219" max="7219" width="8.7109375" bestFit="1" customWidth="1"/>
    <col min="7220" max="7220" width="6" bestFit="1" customWidth="1"/>
    <col min="7221" max="7221" width="8.7109375" bestFit="1" customWidth="1"/>
    <col min="7222" max="7222" width="6" bestFit="1" customWidth="1"/>
    <col min="7223" max="7223" width="8.7109375" bestFit="1" customWidth="1"/>
    <col min="7224" max="7224" width="6" bestFit="1" customWidth="1"/>
    <col min="7225" max="7225" width="8.7109375" bestFit="1" customWidth="1"/>
    <col min="7226" max="7226" width="9.140625" customWidth="1"/>
    <col min="7227" max="7227" width="11.28515625" customWidth="1"/>
    <col min="7424" max="7424" width="10.85546875" customWidth="1"/>
    <col min="7425" max="7425" width="6" bestFit="1" customWidth="1"/>
    <col min="7426" max="7426" width="8.7109375" bestFit="1" customWidth="1"/>
    <col min="7427" max="7427" width="6" bestFit="1" customWidth="1"/>
    <col min="7428" max="7428" width="8.7109375" bestFit="1" customWidth="1"/>
    <col min="7429" max="7429" width="6" bestFit="1" customWidth="1"/>
    <col min="7430" max="7430" width="8.7109375" bestFit="1" customWidth="1"/>
    <col min="7431" max="7431" width="6" bestFit="1" customWidth="1"/>
    <col min="7432" max="7432" width="8.7109375" bestFit="1" customWidth="1"/>
    <col min="7433" max="7433" width="6" bestFit="1" customWidth="1"/>
    <col min="7434" max="7434" width="8.7109375" bestFit="1" customWidth="1"/>
    <col min="7435" max="7435" width="6" bestFit="1" customWidth="1"/>
    <col min="7436" max="7436" width="7.42578125" bestFit="1" customWidth="1"/>
    <col min="7437" max="7437" width="6" bestFit="1" customWidth="1"/>
    <col min="7438" max="7438" width="8.7109375" bestFit="1" customWidth="1"/>
    <col min="7439" max="7439" width="6" bestFit="1" customWidth="1"/>
    <col min="7440" max="7440" width="8.7109375" bestFit="1" customWidth="1"/>
    <col min="7441" max="7441" width="91.140625" bestFit="1" customWidth="1"/>
    <col min="7442" max="7442" width="6" bestFit="1" customWidth="1"/>
    <col min="7443" max="7443" width="8.7109375" bestFit="1" customWidth="1"/>
    <col min="7444" max="7444" width="6" bestFit="1" customWidth="1"/>
    <col min="7445" max="7447" width="8.7109375" bestFit="1" customWidth="1"/>
    <col min="7448" max="7448" width="6.28515625" bestFit="1" customWidth="1"/>
    <col min="7449" max="7449" width="8.7109375" bestFit="1" customWidth="1"/>
    <col min="7450" max="7450" width="6" bestFit="1" customWidth="1"/>
    <col min="7451" max="7451" width="8.7109375" bestFit="1" customWidth="1"/>
    <col min="7452" max="7452" width="6" bestFit="1" customWidth="1"/>
    <col min="7453" max="7453" width="8.7109375" bestFit="1" customWidth="1"/>
    <col min="7454" max="7454" width="6" bestFit="1" customWidth="1"/>
    <col min="7455" max="7455" width="8.7109375" bestFit="1" customWidth="1"/>
    <col min="7456" max="7456" width="6" bestFit="1" customWidth="1"/>
    <col min="7457" max="7457" width="8.7109375" bestFit="1" customWidth="1"/>
    <col min="7458" max="7458" width="6" bestFit="1" customWidth="1"/>
    <col min="7459" max="7459" width="8.7109375" bestFit="1" customWidth="1"/>
    <col min="7460" max="7460" width="6" bestFit="1" customWidth="1"/>
    <col min="7461" max="7461" width="8.7109375" bestFit="1" customWidth="1"/>
    <col min="7462" max="7462" width="6" bestFit="1" customWidth="1"/>
    <col min="7463" max="7463" width="8.7109375" bestFit="1" customWidth="1"/>
    <col min="7464" max="7464" width="6" bestFit="1" customWidth="1"/>
    <col min="7465" max="7465" width="7.42578125" bestFit="1" customWidth="1"/>
    <col min="7466" max="7466" width="6" bestFit="1" customWidth="1"/>
    <col min="7467" max="7467" width="8.7109375" bestFit="1" customWidth="1"/>
    <col min="7468" max="7468" width="6" bestFit="1" customWidth="1"/>
    <col min="7469" max="7469" width="8.7109375" bestFit="1" customWidth="1"/>
    <col min="7470" max="7470" width="6" bestFit="1" customWidth="1"/>
    <col min="7471" max="7471" width="8.7109375" bestFit="1" customWidth="1"/>
    <col min="7472" max="7472" width="6" bestFit="1" customWidth="1"/>
    <col min="7473" max="7473" width="8.7109375" bestFit="1" customWidth="1"/>
    <col min="7474" max="7474" width="6" bestFit="1" customWidth="1"/>
    <col min="7475" max="7475" width="8.7109375" bestFit="1" customWidth="1"/>
    <col min="7476" max="7476" width="6" bestFit="1" customWidth="1"/>
    <col min="7477" max="7477" width="8.7109375" bestFit="1" customWidth="1"/>
    <col min="7478" max="7478" width="6" bestFit="1" customWidth="1"/>
    <col min="7479" max="7479" width="8.7109375" bestFit="1" customWidth="1"/>
    <col min="7480" max="7480" width="6" bestFit="1" customWidth="1"/>
    <col min="7481" max="7481" width="8.7109375" bestFit="1" customWidth="1"/>
    <col min="7482" max="7482" width="9.140625" customWidth="1"/>
    <col min="7483" max="7483" width="11.28515625" customWidth="1"/>
    <col min="7680" max="7680" width="10.85546875" customWidth="1"/>
    <col min="7681" max="7681" width="6" bestFit="1" customWidth="1"/>
    <col min="7682" max="7682" width="8.7109375" bestFit="1" customWidth="1"/>
    <col min="7683" max="7683" width="6" bestFit="1" customWidth="1"/>
    <col min="7684" max="7684" width="8.7109375" bestFit="1" customWidth="1"/>
    <col min="7685" max="7685" width="6" bestFit="1" customWidth="1"/>
    <col min="7686" max="7686" width="8.7109375" bestFit="1" customWidth="1"/>
    <col min="7687" max="7687" width="6" bestFit="1" customWidth="1"/>
    <col min="7688" max="7688" width="8.7109375" bestFit="1" customWidth="1"/>
    <col min="7689" max="7689" width="6" bestFit="1" customWidth="1"/>
    <col min="7690" max="7690" width="8.7109375" bestFit="1" customWidth="1"/>
    <col min="7691" max="7691" width="6" bestFit="1" customWidth="1"/>
    <col min="7692" max="7692" width="7.42578125" bestFit="1" customWidth="1"/>
    <col min="7693" max="7693" width="6" bestFit="1" customWidth="1"/>
    <col min="7694" max="7694" width="8.7109375" bestFit="1" customWidth="1"/>
    <col min="7695" max="7695" width="6" bestFit="1" customWidth="1"/>
    <col min="7696" max="7696" width="8.7109375" bestFit="1" customWidth="1"/>
    <col min="7697" max="7697" width="91.140625" bestFit="1" customWidth="1"/>
    <col min="7698" max="7698" width="6" bestFit="1" customWidth="1"/>
    <col min="7699" max="7699" width="8.7109375" bestFit="1" customWidth="1"/>
    <col min="7700" max="7700" width="6" bestFit="1" customWidth="1"/>
    <col min="7701" max="7703" width="8.7109375" bestFit="1" customWidth="1"/>
    <col min="7704" max="7704" width="6.28515625" bestFit="1" customWidth="1"/>
    <col min="7705" max="7705" width="8.7109375" bestFit="1" customWidth="1"/>
    <col min="7706" max="7706" width="6" bestFit="1" customWidth="1"/>
    <col min="7707" max="7707" width="8.7109375" bestFit="1" customWidth="1"/>
    <col min="7708" max="7708" width="6" bestFit="1" customWidth="1"/>
    <col min="7709" max="7709" width="8.7109375" bestFit="1" customWidth="1"/>
    <col min="7710" max="7710" width="6" bestFit="1" customWidth="1"/>
    <col min="7711" max="7711" width="8.7109375" bestFit="1" customWidth="1"/>
    <col min="7712" max="7712" width="6" bestFit="1" customWidth="1"/>
    <col min="7713" max="7713" width="8.7109375" bestFit="1" customWidth="1"/>
    <col min="7714" max="7714" width="6" bestFit="1" customWidth="1"/>
    <col min="7715" max="7715" width="8.7109375" bestFit="1" customWidth="1"/>
    <col min="7716" max="7716" width="6" bestFit="1" customWidth="1"/>
    <col min="7717" max="7717" width="8.7109375" bestFit="1" customWidth="1"/>
    <col min="7718" max="7718" width="6" bestFit="1" customWidth="1"/>
    <col min="7719" max="7719" width="8.7109375" bestFit="1" customWidth="1"/>
    <col min="7720" max="7720" width="6" bestFit="1" customWidth="1"/>
    <col min="7721" max="7721" width="7.42578125" bestFit="1" customWidth="1"/>
    <col min="7722" max="7722" width="6" bestFit="1" customWidth="1"/>
    <col min="7723" max="7723" width="8.7109375" bestFit="1" customWidth="1"/>
    <col min="7724" max="7724" width="6" bestFit="1" customWidth="1"/>
    <col min="7725" max="7725" width="8.7109375" bestFit="1" customWidth="1"/>
    <col min="7726" max="7726" width="6" bestFit="1" customWidth="1"/>
    <col min="7727" max="7727" width="8.7109375" bestFit="1" customWidth="1"/>
    <col min="7728" max="7728" width="6" bestFit="1" customWidth="1"/>
    <col min="7729" max="7729" width="8.7109375" bestFit="1" customWidth="1"/>
    <col min="7730" max="7730" width="6" bestFit="1" customWidth="1"/>
    <col min="7731" max="7731" width="8.7109375" bestFit="1" customWidth="1"/>
    <col min="7732" max="7732" width="6" bestFit="1" customWidth="1"/>
    <col min="7733" max="7733" width="8.7109375" bestFit="1" customWidth="1"/>
    <col min="7734" max="7734" width="6" bestFit="1" customWidth="1"/>
    <col min="7735" max="7735" width="8.7109375" bestFit="1" customWidth="1"/>
    <col min="7736" max="7736" width="6" bestFit="1" customWidth="1"/>
    <col min="7737" max="7737" width="8.7109375" bestFit="1" customWidth="1"/>
    <col min="7738" max="7738" width="9.140625" customWidth="1"/>
    <col min="7739" max="7739" width="11.28515625" customWidth="1"/>
    <col min="7936" max="7936" width="10.85546875" customWidth="1"/>
    <col min="7937" max="7937" width="6" bestFit="1" customWidth="1"/>
    <col min="7938" max="7938" width="8.7109375" bestFit="1" customWidth="1"/>
    <col min="7939" max="7939" width="6" bestFit="1" customWidth="1"/>
    <col min="7940" max="7940" width="8.7109375" bestFit="1" customWidth="1"/>
    <col min="7941" max="7941" width="6" bestFit="1" customWidth="1"/>
    <col min="7942" max="7942" width="8.7109375" bestFit="1" customWidth="1"/>
    <col min="7943" max="7943" width="6" bestFit="1" customWidth="1"/>
    <col min="7944" max="7944" width="8.7109375" bestFit="1" customWidth="1"/>
    <col min="7945" max="7945" width="6" bestFit="1" customWidth="1"/>
    <col min="7946" max="7946" width="8.7109375" bestFit="1" customWidth="1"/>
    <col min="7947" max="7947" width="6" bestFit="1" customWidth="1"/>
    <col min="7948" max="7948" width="7.42578125" bestFit="1" customWidth="1"/>
    <col min="7949" max="7949" width="6" bestFit="1" customWidth="1"/>
    <col min="7950" max="7950" width="8.7109375" bestFit="1" customWidth="1"/>
    <col min="7951" max="7951" width="6" bestFit="1" customWidth="1"/>
    <col min="7952" max="7952" width="8.7109375" bestFit="1" customWidth="1"/>
    <col min="7953" max="7953" width="91.140625" bestFit="1" customWidth="1"/>
    <col min="7954" max="7954" width="6" bestFit="1" customWidth="1"/>
    <col min="7955" max="7955" width="8.7109375" bestFit="1" customWidth="1"/>
    <col min="7956" max="7956" width="6" bestFit="1" customWidth="1"/>
    <col min="7957" max="7959" width="8.7109375" bestFit="1" customWidth="1"/>
    <col min="7960" max="7960" width="6.28515625" bestFit="1" customWidth="1"/>
    <col min="7961" max="7961" width="8.7109375" bestFit="1" customWidth="1"/>
    <col min="7962" max="7962" width="6" bestFit="1" customWidth="1"/>
    <col min="7963" max="7963" width="8.7109375" bestFit="1" customWidth="1"/>
    <col min="7964" max="7964" width="6" bestFit="1" customWidth="1"/>
    <col min="7965" max="7965" width="8.7109375" bestFit="1" customWidth="1"/>
    <col min="7966" max="7966" width="6" bestFit="1" customWidth="1"/>
    <col min="7967" max="7967" width="8.7109375" bestFit="1" customWidth="1"/>
    <col min="7968" max="7968" width="6" bestFit="1" customWidth="1"/>
    <col min="7969" max="7969" width="8.7109375" bestFit="1" customWidth="1"/>
    <col min="7970" max="7970" width="6" bestFit="1" customWidth="1"/>
    <col min="7971" max="7971" width="8.7109375" bestFit="1" customWidth="1"/>
    <col min="7972" max="7972" width="6" bestFit="1" customWidth="1"/>
    <col min="7973" max="7973" width="8.7109375" bestFit="1" customWidth="1"/>
    <col min="7974" max="7974" width="6" bestFit="1" customWidth="1"/>
    <col min="7975" max="7975" width="8.7109375" bestFit="1" customWidth="1"/>
    <col min="7976" max="7976" width="6" bestFit="1" customWidth="1"/>
    <col min="7977" max="7977" width="7.42578125" bestFit="1" customWidth="1"/>
    <col min="7978" max="7978" width="6" bestFit="1" customWidth="1"/>
    <col min="7979" max="7979" width="8.7109375" bestFit="1" customWidth="1"/>
    <col min="7980" max="7980" width="6" bestFit="1" customWidth="1"/>
    <col min="7981" max="7981" width="8.7109375" bestFit="1" customWidth="1"/>
    <col min="7982" max="7982" width="6" bestFit="1" customWidth="1"/>
    <col min="7983" max="7983" width="8.7109375" bestFit="1" customWidth="1"/>
    <col min="7984" max="7984" width="6" bestFit="1" customWidth="1"/>
    <col min="7985" max="7985" width="8.7109375" bestFit="1" customWidth="1"/>
    <col min="7986" max="7986" width="6" bestFit="1" customWidth="1"/>
    <col min="7987" max="7987" width="8.7109375" bestFit="1" customWidth="1"/>
    <col min="7988" max="7988" width="6" bestFit="1" customWidth="1"/>
    <col min="7989" max="7989" width="8.7109375" bestFit="1" customWidth="1"/>
    <col min="7990" max="7990" width="6" bestFit="1" customWidth="1"/>
    <col min="7991" max="7991" width="8.7109375" bestFit="1" customWidth="1"/>
    <col min="7992" max="7992" width="6" bestFit="1" customWidth="1"/>
    <col min="7993" max="7993" width="8.7109375" bestFit="1" customWidth="1"/>
    <col min="7994" max="7994" width="9.140625" customWidth="1"/>
    <col min="7995" max="7995" width="11.28515625" customWidth="1"/>
    <col min="8192" max="8192" width="10.85546875" customWidth="1"/>
    <col min="8193" max="8193" width="6" bestFit="1" customWidth="1"/>
    <col min="8194" max="8194" width="8.7109375" bestFit="1" customWidth="1"/>
    <col min="8195" max="8195" width="6" bestFit="1" customWidth="1"/>
    <col min="8196" max="8196" width="8.7109375" bestFit="1" customWidth="1"/>
    <col min="8197" max="8197" width="6" bestFit="1" customWidth="1"/>
    <col min="8198" max="8198" width="8.7109375" bestFit="1" customWidth="1"/>
    <col min="8199" max="8199" width="6" bestFit="1" customWidth="1"/>
    <col min="8200" max="8200" width="8.7109375" bestFit="1" customWidth="1"/>
    <col min="8201" max="8201" width="6" bestFit="1" customWidth="1"/>
    <col min="8202" max="8202" width="8.7109375" bestFit="1" customWidth="1"/>
    <col min="8203" max="8203" width="6" bestFit="1" customWidth="1"/>
    <col min="8204" max="8204" width="7.42578125" bestFit="1" customWidth="1"/>
    <col min="8205" max="8205" width="6" bestFit="1" customWidth="1"/>
    <col min="8206" max="8206" width="8.7109375" bestFit="1" customWidth="1"/>
    <col min="8207" max="8207" width="6" bestFit="1" customWidth="1"/>
    <col min="8208" max="8208" width="8.7109375" bestFit="1" customWidth="1"/>
    <col min="8209" max="8209" width="91.140625" bestFit="1" customWidth="1"/>
    <col min="8210" max="8210" width="6" bestFit="1" customWidth="1"/>
    <col min="8211" max="8211" width="8.7109375" bestFit="1" customWidth="1"/>
    <col min="8212" max="8212" width="6" bestFit="1" customWidth="1"/>
    <col min="8213" max="8215" width="8.7109375" bestFit="1" customWidth="1"/>
    <col min="8216" max="8216" width="6.28515625" bestFit="1" customWidth="1"/>
    <col min="8217" max="8217" width="8.7109375" bestFit="1" customWidth="1"/>
    <col min="8218" max="8218" width="6" bestFit="1" customWidth="1"/>
    <col min="8219" max="8219" width="8.7109375" bestFit="1" customWidth="1"/>
    <col min="8220" max="8220" width="6" bestFit="1" customWidth="1"/>
    <col min="8221" max="8221" width="8.7109375" bestFit="1" customWidth="1"/>
    <col min="8222" max="8222" width="6" bestFit="1" customWidth="1"/>
    <col min="8223" max="8223" width="8.7109375" bestFit="1" customWidth="1"/>
    <col min="8224" max="8224" width="6" bestFit="1" customWidth="1"/>
    <col min="8225" max="8225" width="8.7109375" bestFit="1" customWidth="1"/>
    <col min="8226" max="8226" width="6" bestFit="1" customWidth="1"/>
    <col min="8227" max="8227" width="8.7109375" bestFit="1" customWidth="1"/>
    <col min="8228" max="8228" width="6" bestFit="1" customWidth="1"/>
    <col min="8229" max="8229" width="8.7109375" bestFit="1" customWidth="1"/>
    <col min="8230" max="8230" width="6" bestFit="1" customWidth="1"/>
    <col min="8231" max="8231" width="8.7109375" bestFit="1" customWidth="1"/>
    <col min="8232" max="8232" width="6" bestFit="1" customWidth="1"/>
    <col min="8233" max="8233" width="7.42578125" bestFit="1" customWidth="1"/>
    <col min="8234" max="8234" width="6" bestFit="1" customWidth="1"/>
    <col min="8235" max="8235" width="8.7109375" bestFit="1" customWidth="1"/>
    <col min="8236" max="8236" width="6" bestFit="1" customWidth="1"/>
    <col min="8237" max="8237" width="8.7109375" bestFit="1" customWidth="1"/>
    <col min="8238" max="8238" width="6" bestFit="1" customWidth="1"/>
    <col min="8239" max="8239" width="8.7109375" bestFit="1" customWidth="1"/>
    <col min="8240" max="8240" width="6" bestFit="1" customWidth="1"/>
    <col min="8241" max="8241" width="8.7109375" bestFit="1" customWidth="1"/>
    <col min="8242" max="8242" width="6" bestFit="1" customWidth="1"/>
    <col min="8243" max="8243" width="8.7109375" bestFit="1" customWidth="1"/>
    <col min="8244" max="8244" width="6" bestFit="1" customWidth="1"/>
    <col min="8245" max="8245" width="8.7109375" bestFit="1" customWidth="1"/>
    <col min="8246" max="8246" width="6" bestFit="1" customWidth="1"/>
    <col min="8247" max="8247" width="8.7109375" bestFit="1" customWidth="1"/>
    <col min="8248" max="8248" width="6" bestFit="1" customWidth="1"/>
    <col min="8249" max="8249" width="8.7109375" bestFit="1" customWidth="1"/>
    <col min="8250" max="8250" width="9.140625" customWidth="1"/>
    <col min="8251" max="8251" width="11.28515625" customWidth="1"/>
    <col min="8448" max="8448" width="10.85546875" customWidth="1"/>
    <col min="8449" max="8449" width="6" bestFit="1" customWidth="1"/>
    <col min="8450" max="8450" width="8.7109375" bestFit="1" customWidth="1"/>
    <col min="8451" max="8451" width="6" bestFit="1" customWidth="1"/>
    <col min="8452" max="8452" width="8.7109375" bestFit="1" customWidth="1"/>
    <col min="8453" max="8453" width="6" bestFit="1" customWidth="1"/>
    <col min="8454" max="8454" width="8.7109375" bestFit="1" customWidth="1"/>
    <col min="8455" max="8455" width="6" bestFit="1" customWidth="1"/>
    <col min="8456" max="8456" width="8.7109375" bestFit="1" customWidth="1"/>
    <col min="8457" max="8457" width="6" bestFit="1" customWidth="1"/>
    <col min="8458" max="8458" width="8.7109375" bestFit="1" customWidth="1"/>
    <col min="8459" max="8459" width="6" bestFit="1" customWidth="1"/>
    <col min="8460" max="8460" width="7.42578125" bestFit="1" customWidth="1"/>
    <col min="8461" max="8461" width="6" bestFit="1" customWidth="1"/>
    <col min="8462" max="8462" width="8.7109375" bestFit="1" customWidth="1"/>
    <col min="8463" max="8463" width="6" bestFit="1" customWidth="1"/>
    <col min="8464" max="8464" width="8.7109375" bestFit="1" customWidth="1"/>
    <col min="8465" max="8465" width="91.140625" bestFit="1" customWidth="1"/>
    <col min="8466" max="8466" width="6" bestFit="1" customWidth="1"/>
    <col min="8467" max="8467" width="8.7109375" bestFit="1" customWidth="1"/>
    <col min="8468" max="8468" width="6" bestFit="1" customWidth="1"/>
    <col min="8469" max="8471" width="8.7109375" bestFit="1" customWidth="1"/>
    <col min="8472" max="8472" width="6.28515625" bestFit="1" customWidth="1"/>
    <col min="8473" max="8473" width="8.7109375" bestFit="1" customWidth="1"/>
    <col min="8474" max="8474" width="6" bestFit="1" customWidth="1"/>
    <col min="8475" max="8475" width="8.7109375" bestFit="1" customWidth="1"/>
    <col min="8476" max="8476" width="6" bestFit="1" customWidth="1"/>
    <col min="8477" max="8477" width="8.7109375" bestFit="1" customWidth="1"/>
    <col min="8478" max="8478" width="6" bestFit="1" customWidth="1"/>
    <col min="8479" max="8479" width="8.7109375" bestFit="1" customWidth="1"/>
    <col min="8480" max="8480" width="6" bestFit="1" customWidth="1"/>
    <col min="8481" max="8481" width="8.7109375" bestFit="1" customWidth="1"/>
    <col min="8482" max="8482" width="6" bestFit="1" customWidth="1"/>
    <col min="8483" max="8483" width="8.7109375" bestFit="1" customWidth="1"/>
    <col min="8484" max="8484" width="6" bestFit="1" customWidth="1"/>
    <col min="8485" max="8485" width="8.7109375" bestFit="1" customWidth="1"/>
    <col min="8486" max="8486" width="6" bestFit="1" customWidth="1"/>
    <col min="8487" max="8487" width="8.7109375" bestFit="1" customWidth="1"/>
    <col min="8488" max="8488" width="6" bestFit="1" customWidth="1"/>
    <col min="8489" max="8489" width="7.42578125" bestFit="1" customWidth="1"/>
    <col min="8490" max="8490" width="6" bestFit="1" customWidth="1"/>
    <col min="8491" max="8491" width="8.7109375" bestFit="1" customWidth="1"/>
    <col min="8492" max="8492" width="6" bestFit="1" customWidth="1"/>
    <col min="8493" max="8493" width="8.7109375" bestFit="1" customWidth="1"/>
    <col min="8494" max="8494" width="6" bestFit="1" customWidth="1"/>
    <col min="8495" max="8495" width="8.7109375" bestFit="1" customWidth="1"/>
    <col min="8496" max="8496" width="6" bestFit="1" customWidth="1"/>
    <col min="8497" max="8497" width="8.7109375" bestFit="1" customWidth="1"/>
    <col min="8498" max="8498" width="6" bestFit="1" customWidth="1"/>
    <col min="8499" max="8499" width="8.7109375" bestFit="1" customWidth="1"/>
    <col min="8500" max="8500" width="6" bestFit="1" customWidth="1"/>
    <col min="8501" max="8501" width="8.7109375" bestFit="1" customWidth="1"/>
    <col min="8502" max="8502" width="6" bestFit="1" customWidth="1"/>
    <col min="8503" max="8503" width="8.7109375" bestFit="1" customWidth="1"/>
    <col min="8504" max="8504" width="6" bestFit="1" customWidth="1"/>
    <col min="8505" max="8505" width="8.7109375" bestFit="1" customWidth="1"/>
    <col min="8506" max="8506" width="9.140625" customWidth="1"/>
    <col min="8507" max="8507" width="11.28515625" customWidth="1"/>
    <col min="8704" max="8704" width="10.85546875" customWidth="1"/>
    <col min="8705" max="8705" width="6" bestFit="1" customWidth="1"/>
    <col min="8706" max="8706" width="8.7109375" bestFit="1" customWidth="1"/>
    <col min="8707" max="8707" width="6" bestFit="1" customWidth="1"/>
    <col min="8708" max="8708" width="8.7109375" bestFit="1" customWidth="1"/>
    <col min="8709" max="8709" width="6" bestFit="1" customWidth="1"/>
    <col min="8710" max="8710" width="8.7109375" bestFit="1" customWidth="1"/>
    <col min="8711" max="8711" width="6" bestFit="1" customWidth="1"/>
    <col min="8712" max="8712" width="8.7109375" bestFit="1" customWidth="1"/>
    <col min="8713" max="8713" width="6" bestFit="1" customWidth="1"/>
    <col min="8714" max="8714" width="8.7109375" bestFit="1" customWidth="1"/>
    <col min="8715" max="8715" width="6" bestFit="1" customWidth="1"/>
    <col min="8716" max="8716" width="7.42578125" bestFit="1" customWidth="1"/>
    <col min="8717" max="8717" width="6" bestFit="1" customWidth="1"/>
    <col min="8718" max="8718" width="8.7109375" bestFit="1" customWidth="1"/>
    <col min="8719" max="8719" width="6" bestFit="1" customWidth="1"/>
    <col min="8720" max="8720" width="8.7109375" bestFit="1" customWidth="1"/>
    <col min="8721" max="8721" width="91.140625" bestFit="1" customWidth="1"/>
    <col min="8722" max="8722" width="6" bestFit="1" customWidth="1"/>
    <col min="8723" max="8723" width="8.7109375" bestFit="1" customWidth="1"/>
    <col min="8724" max="8724" width="6" bestFit="1" customWidth="1"/>
    <col min="8725" max="8727" width="8.7109375" bestFit="1" customWidth="1"/>
    <col min="8728" max="8728" width="6.28515625" bestFit="1" customWidth="1"/>
    <col min="8729" max="8729" width="8.7109375" bestFit="1" customWidth="1"/>
    <col min="8730" max="8730" width="6" bestFit="1" customWidth="1"/>
    <col min="8731" max="8731" width="8.7109375" bestFit="1" customWidth="1"/>
    <col min="8732" max="8732" width="6" bestFit="1" customWidth="1"/>
    <col min="8733" max="8733" width="8.7109375" bestFit="1" customWidth="1"/>
    <col min="8734" max="8734" width="6" bestFit="1" customWidth="1"/>
    <col min="8735" max="8735" width="8.7109375" bestFit="1" customWidth="1"/>
    <col min="8736" max="8736" width="6" bestFit="1" customWidth="1"/>
    <col min="8737" max="8737" width="8.7109375" bestFit="1" customWidth="1"/>
    <col min="8738" max="8738" width="6" bestFit="1" customWidth="1"/>
    <col min="8739" max="8739" width="8.7109375" bestFit="1" customWidth="1"/>
    <col min="8740" max="8740" width="6" bestFit="1" customWidth="1"/>
    <col min="8741" max="8741" width="8.7109375" bestFit="1" customWidth="1"/>
    <col min="8742" max="8742" width="6" bestFit="1" customWidth="1"/>
    <col min="8743" max="8743" width="8.7109375" bestFit="1" customWidth="1"/>
    <col min="8744" max="8744" width="6" bestFit="1" customWidth="1"/>
    <col min="8745" max="8745" width="7.42578125" bestFit="1" customWidth="1"/>
    <col min="8746" max="8746" width="6" bestFit="1" customWidth="1"/>
    <col min="8747" max="8747" width="8.7109375" bestFit="1" customWidth="1"/>
    <col min="8748" max="8748" width="6" bestFit="1" customWidth="1"/>
    <col min="8749" max="8749" width="8.7109375" bestFit="1" customWidth="1"/>
    <col min="8750" max="8750" width="6" bestFit="1" customWidth="1"/>
    <col min="8751" max="8751" width="8.7109375" bestFit="1" customWidth="1"/>
    <col min="8752" max="8752" width="6" bestFit="1" customWidth="1"/>
    <col min="8753" max="8753" width="8.7109375" bestFit="1" customWidth="1"/>
    <col min="8754" max="8754" width="6" bestFit="1" customWidth="1"/>
    <col min="8755" max="8755" width="8.7109375" bestFit="1" customWidth="1"/>
    <col min="8756" max="8756" width="6" bestFit="1" customWidth="1"/>
    <col min="8757" max="8757" width="8.7109375" bestFit="1" customWidth="1"/>
    <col min="8758" max="8758" width="6" bestFit="1" customWidth="1"/>
    <col min="8759" max="8759" width="8.7109375" bestFit="1" customWidth="1"/>
    <col min="8760" max="8760" width="6" bestFit="1" customWidth="1"/>
    <col min="8761" max="8761" width="8.7109375" bestFit="1" customWidth="1"/>
    <col min="8762" max="8762" width="9.140625" customWidth="1"/>
    <col min="8763" max="8763" width="11.28515625" customWidth="1"/>
    <col min="8960" max="8960" width="10.85546875" customWidth="1"/>
    <col min="8961" max="8961" width="6" bestFit="1" customWidth="1"/>
    <col min="8962" max="8962" width="8.7109375" bestFit="1" customWidth="1"/>
    <col min="8963" max="8963" width="6" bestFit="1" customWidth="1"/>
    <col min="8964" max="8964" width="8.7109375" bestFit="1" customWidth="1"/>
    <col min="8965" max="8965" width="6" bestFit="1" customWidth="1"/>
    <col min="8966" max="8966" width="8.7109375" bestFit="1" customWidth="1"/>
    <col min="8967" max="8967" width="6" bestFit="1" customWidth="1"/>
    <col min="8968" max="8968" width="8.7109375" bestFit="1" customWidth="1"/>
    <col min="8969" max="8969" width="6" bestFit="1" customWidth="1"/>
    <col min="8970" max="8970" width="8.7109375" bestFit="1" customWidth="1"/>
    <col min="8971" max="8971" width="6" bestFit="1" customWidth="1"/>
    <col min="8972" max="8972" width="7.42578125" bestFit="1" customWidth="1"/>
    <col min="8973" max="8973" width="6" bestFit="1" customWidth="1"/>
    <col min="8974" max="8974" width="8.7109375" bestFit="1" customWidth="1"/>
    <col min="8975" max="8975" width="6" bestFit="1" customWidth="1"/>
    <col min="8976" max="8976" width="8.7109375" bestFit="1" customWidth="1"/>
    <col min="8977" max="8977" width="91.140625" bestFit="1" customWidth="1"/>
    <col min="8978" max="8978" width="6" bestFit="1" customWidth="1"/>
    <col min="8979" max="8979" width="8.7109375" bestFit="1" customWidth="1"/>
    <col min="8980" max="8980" width="6" bestFit="1" customWidth="1"/>
    <col min="8981" max="8983" width="8.7109375" bestFit="1" customWidth="1"/>
    <col min="8984" max="8984" width="6.28515625" bestFit="1" customWidth="1"/>
    <col min="8985" max="8985" width="8.7109375" bestFit="1" customWidth="1"/>
    <col min="8986" max="8986" width="6" bestFit="1" customWidth="1"/>
    <col min="8987" max="8987" width="8.7109375" bestFit="1" customWidth="1"/>
    <col min="8988" max="8988" width="6" bestFit="1" customWidth="1"/>
    <col min="8989" max="8989" width="8.7109375" bestFit="1" customWidth="1"/>
    <col min="8990" max="8990" width="6" bestFit="1" customWidth="1"/>
    <col min="8991" max="8991" width="8.7109375" bestFit="1" customWidth="1"/>
    <col min="8992" max="8992" width="6" bestFit="1" customWidth="1"/>
    <col min="8993" max="8993" width="8.7109375" bestFit="1" customWidth="1"/>
    <col min="8994" max="8994" width="6" bestFit="1" customWidth="1"/>
    <col min="8995" max="8995" width="8.7109375" bestFit="1" customWidth="1"/>
    <col min="8996" max="8996" width="6" bestFit="1" customWidth="1"/>
    <col min="8997" max="8997" width="8.7109375" bestFit="1" customWidth="1"/>
    <col min="8998" max="8998" width="6" bestFit="1" customWidth="1"/>
    <col min="8999" max="8999" width="8.7109375" bestFit="1" customWidth="1"/>
    <col min="9000" max="9000" width="6" bestFit="1" customWidth="1"/>
    <col min="9001" max="9001" width="7.42578125" bestFit="1" customWidth="1"/>
    <col min="9002" max="9002" width="6" bestFit="1" customWidth="1"/>
    <col min="9003" max="9003" width="8.7109375" bestFit="1" customWidth="1"/>
    <col min="9004" max="9004" width="6" bestFit="1" customWidth="1"/>
    <col min="9005" max="9005" width="8.7109375" bestFit="1" customWidth="1"/>
    <col min="9006" max="9006" width="6" bestFit="1" customWidth="1"/>
    <col min="9007" max="9007" width="8.7109375" bestFit="1" customWidth="1"/>
    <col min="9008" max="9008" width="6" bestFit="1" customWidth="1"/>
    <col min="9009" max="9009" width="8.7109375" bestFit="1" customWidth="1"/>
    <col min="9010" max="9010" width="6" bestFit="1" customWidth="1"/>
    <col min="9011" max="9011" width="8.7109375" bestFit="1" customWidth="1"/>
    <col min="9012" max="9012" width="6" bestFit="1" customWidth="1"/>
    <col min="9013" max="9013" width="8.7109375" bestFit="1" customWidth="1"/>
    <col min="9014" max="9014" width="6" bestFit="1" customWidth="1"/>
    <col min="9015" max="9015" width="8.7109375" bestFit="1" customWidth="1"/>
    <col min="9016" max="9016" width="6" bestFit="1" customWidth="1"/>
    <col min="9017" max="9017" width="8.7109375" bestFit="1" customWidth="1"/>
    <col min="9018" max="9018" width="9.140625" customWidth="1"/>
    <col min="9019" max="9019" width="11.28515625" customWidth="1"/>
    <col min="9216" max="9216" width="10.85546875" customWidth="1"/>
    <col min="9217" max="9217" width="6" bestFit="1" customWidth="1"/>
    <col min="9218" max="9218" width="8.7109375" bestFit="1" customWidth="1"/>
    <col min="9219" max="9219" width="6" bestFit="1" customWidth="1"/>
    <col min="9220" max="9220" width="8.7109375" bestFit="1" customWidth="1"/>
    <col min="9221" max="9221" width="6" bestFit="1" customWidth="1"/>
    <col min="9222" max="9222" width="8.7109375" bestFit="1" customWidth="1"/>
    <col min="9223" max="9223" width="6" bestFit="1" customWidth="1"/>
    <col min="9224" max="9224" width="8.7109375" bestFit="1" customWidth="1"/>
    <col min="9225" max="9225" width="6" bestFit="1" customWidth="1"/>
    <col min="9226" max="9226" width="8.7109375" bestFit="1" customWidth="1"/>
    <col min="9227" max="9227" width="6" bestFit="1" customWidth="1"/>
    <col min="9228" max="9228" width="7.42578125" bestFit="1" customWidth="1"/>
    <col min="9229" max="9229" width="6" bestFit="1" customWidth="1"/>
    <col min="9230" max="9230" width="8.7109375" bestFit="1" customWidth="1"/>
    <col min="9231" max="9231" width="6" bestFit="1" customWidth="1"/>
    <col min="9232" max="9232" width="8.7109375" bestFit="1" customWidth="1"/>
    <col min="9233" max="9233" width="91.140625" bestFit="1" customWidth="1"/>
    <col min="9234" max="9234" width="6" bestFit="1" customWidth="1"/>
    <col min="9235" max="9235" width="8.7109375" bestFit="1" customWidth="1"/>
    <col min="9236" max="9236" width="6" bestFit="1" customWidth="1"/>
    <col min="9237" max="9239" width="8.7109375" bestFit="1" customWidth="1"/>
    <col min="9240" max="9240" width="6.28515625" bestFit="1" customWidth="1"/>
    <col min="9241" max="9241" width="8.7109375" bestFit="1" customWidth="1"/>
    <col min="9242" max="9242" width="6" bestFit="1" customWidth="1"/>
    <col min="9243" max="9243" width="8.7109375" bestFit="1" customWidth="1"/>
    <col min="9244" max="9244" width="6" bestFit="1" customWidth="1"/>
    <col min="9245" max="9245" width="8.7109375" bestFit="1" customWidth="1"/>
    <col min="9246" max="9246" width="6" bestFit="1" customWidth="1"/>
    <col min="9247" max="9247" width="8.7109375" bestFit="1" customWidth="1"/>
    <col min="9248" max="9248" width="6" bestFit="1" customWidth="1"/>
    <col min="9249" max="9249" width="8.7109375" bestFit="1" customWidth="1"/>
    <col min="9250" max="9250" width="6" bestFit="1" customWidth="1"/>
    <col min="9251" max="9251" width="8.7109375" bestFit="1" customWidth="1"/>
    <col min="9252" max="9252" width="6" bestFit="1" customWidth="1"/>
    <col min="9253" max="9253" width="8.7109375" bestFit="1" customWidth="1"/>
    <col min="9254" max="9254" width="6" bestFit="1" customWidth="1"/>
    <col min="9255" max="9255" width="8.7109375" bestFit="1" customWidth="1"/>
    <col min="9256" max="9256" width="6" bestFit="1" customWidth="1"/>
    <col min="9257" max="9257" width="7.42578125" bestFit="1" customWidth="1"/>
    <col min="9258" max="9258" width="6" bestFit="1" customWidth="1"/>
    <col min="9259" max="9259" width="8.7109375" bestFit="1" customWidth="1"/>
    <col min="9260" max="9260" width="6" bestFit="1" customWidth="1"/>
    <col min="9261" max="9261" width="8.7109375" bestFit="1" customWidth="1"/>
    <col min="9262" max="9262" width="6" bestFit="1" customWidth="1"/>
    <col min="9263" max="9263" width="8.7109375" bestFit="1" customWidth="1"/>
    <col min="9264" max="9264" width="6" bestFit="1" customWidth="1"/>
    <col min="9265" max="9265" width="8.7109375" bestFit="1" customWidth="1"/>
    <col min="9266" max="9266" width="6" bestFit="1" customWidth="1"/>
    <col min="9267" max="9267" width="8.7109375" bestFit="1" customWidth="1"/>
    <col min="9268" max="9268" width="6" bestFit="1" customWidth="1"/>
    <col min="9269" max="9269" width="8.7109375" bestFit="1" customWidth="1"/>
    <col min="9270" max="9270" width="6" bestFit="1" customWidth="1"/>
    <col min="9271" max="9271" width="8.7109375" bestFit="1" customWidth="1"/>
    <col min="9272" max="9272" width="6" bestFit="1" customWidth="1"/>
    <col min="9273" max="9273" width="8.7109375" bestFit="1" customWidth="1"/>
    <col min="9274" max="9274" width="9.140625" customWidth="1"/>
    <col min="9275" max="9275" width="11.28515625" customWidth="1"/>
    <col min="9472" max="9472" width="10.85546875" customWidth="1"/>
    <col min="9473" max="9473" width="6" bestFit="1" customWidth="1"/>
    <col min="9474" max="9474" width="8.7109375" bestFit="1" customWidth="1"/>
    <col min="9475" max="9475" width="6" bestFit="1" customWidth="1"/>
    <col min="9476" max="9476" width="8.7109375" bestFit="1" customWidth="1"/>
    <col min="9477" max="9477" width="6" bestFit="1" customWidth="1"/>
    <col min="9478" max="9478" width="8.7109375" bestFit="1" customWidth="1"/>
    <col min="9479" max="9479" width="6" bestFit="1" customWidth="1"/>
    <col min="9480" max="9480" width="8.7109375" bestFit="1" customWidth="1"/>
    <col min="9481" max="9481" width="6" bestFit="1" customWidth="1"/>
    <col min="9482" max="9482" width="8.7109375" bestFit="1" customWidth="1"/>
    <col min="9483" max="9483" width="6" bestFit="1" customWidth="1"/>
    <col min="9484" max="9484" width="7.42578125" bestFit="1" customWidth="1"/>
    <col min="9485" max="9485" width="6" bestFit="1" customWidth="1"/>
    <col min="9486" max="9486" width="8.7109375" bestFit="1" customWidth="1"/>
    <col min="9487" max="9487" width="6" bestFit="1" customWidth="1"/>
    <col min="9488" max="9488" width="8.7109375" bestFit="1" customWidth="1"/>
    <col min="9489" max="9489" width="91.140625" bestFit="1" customWidth="1"/>
    <col min="9490" max="9490" width="6" bestFit="1" customWidth="1"/>
    <col min="9491" max="9491" width="8.7109375" bestFit="1" customWidth="1"/>
    <col min="9492" max="9492" width="6" bestFit="1" customWidth="1"/>
    <col min="9493" max="9495" width="8.7109375" bestFit="1" customWidth="1"/>
    <col min="9496" max="9496" width="6.28515625" bestFit="1" customWidth="1"/>
    <col min="9497" max="9497" width="8.7109375" bestFit="1" customWidth="1"/>
    <col min="9498" max="9498" width="6" bestFit="1" customWidth="1"/>
    <col min="9499" max="9499" width="8.7109375" bestFit="1" customWidth="1"/>
    <col min="9500" max="9500" width="6" bestFit="1" customWidth="1"/>
    <col min="9501" max="9501" width="8.7109375" bestFit="1" customWidth="1"/>
    <col min="9502" max="9502" width="6" bestFit="1" customWidth="1"/>
    <col min="9503" max="9503" width="8.7109375" bestFit="1" customWidth="1"/>
    <col min="9504" max="9504" width="6" bestFit="1" customWidth="1"/>
    <col min="9505" max="9505" width="8.7109375" bestFit="1" customWidth="1"/>
    <col min="9506" max="9506" width="6" bestFit="1" customWidth="1"/>
    <col min="9507" max="9507" width="8.7109375" bestFit="1" customWidth="1"/>
    <col min="9508" max="9508" width="6" bestFit="1" customWidth="1"/>
    <col min="9509" max="9509" width="8.7109375" bestFit="1" customWidth="1"/>
    <col min="9510" max="9510" width="6" bestFit="1" customWidth="1"/>
    <col min="9511" max="9511" width="8.7109375" bestFit="1" customWidth="1"/>
    <col min="9512" max="9512" width="6" bestFit="1" customWidth="1"/>
    <col min="9513" max="9513" width="7.42578125" bestFit="1" customWidth="1"/>
    <col min="9514" max="9514" width="6" bestFit="1" customWidth="1"/>
    <col min="9515" max="9515" width="8.7109375" bestFit="1" customWidth="1"/>
    <col min="9516" max="9516" width="6" bestFit="1" customWidth="1"/>
    <col min="9517" max="9517" width="8.7109375" bestFit="1" customWidth="1"/>
    <col min="9518" max="9518" width="6" bestFit="1" customWidth="1"/>
    <col min="9519" max="9519" width="8.7109375" bestFit="1" customWidth="1"/>
    <col min="9520" max="9520" width="6" bestFit="1" customWidth="1"/>
    <col min="9521" max="9521" width="8.7109375" bestFit="1" customWidth="1"/>
    <col min="9522" max="9522" width="6" bestFit="1" customWidth="1"/>
    <col min="9523" max="9523" width="8.7109375" bestFit="1" customWidth="1"/>
    <col min="9524" max="9524" width="6" bestFit="1" customWidth="1"/>
    <col min="9525" max="9525" width="8.7109375" bestFit="1" customWidth="1"/>
    <col min="9526" max="9526" width="6" bestFit="1" customWidth="1"/>
    <col min="9527" max="9527" width="8.7109375" bestFit="1" customWidth="1"/>
    <col min="9528" max="9528" width="6" bestFit="1" customWidth="1"/>
    <col min="9529" max="9529" width="8.7109375" bestFit="1" customWidth="1"/>
    <col min="9530" max="9530" width="9.140625" customWidth="1"/>
    <col min="9531" max="9531" width="11.28515625" customWidth="1"/>
    <col min="9728" max="9728" width="10.85546875" customWidth="1"/>
    <col min="9729" max="9729" width="6" bestFit="1" customWidth="1"/>
    <col min="9730" max="9730" width="8.7109375" bestFit="1" customWidth="1"/>
    <col min="9731" max="9731" width="6" bestFit="1" customWidth="1"/>
    <col min="9732" max="9732" width="8.7109375" bestFit="1" customWidth="1"/>
    <col min="9733" max="9733" width="6" bestFit="1" customWidth="1"/>
    <col min="9734" max="9734" width="8.7109375" bestFit="1" customWidth="1"/>
    <col min="9735" max="9735" width="6" bestFit="1" customWidth="1"/>
    <col min="9736" max="9736" width="8.7109375" bestFit="1" customWidth="1"/>
    <col min="9737" max="9737" width="6" bestFit="1" customWidth="1"/>
    <col min="9738" max="9738" width="8.7109375" bestFit="1" customWidth="1"/>
    <col min="9739" max="9739" width="6" bestFit="1" customWidth="1"/>
    <col min="9740" max="9740" width="7.42578125" bestFit="1" customWidth="1"/>
    <col min="9741" max="9741" width="6" bestFit="1" customWidth="1"/>
    <col min="9742" max="9742" width="8.7109375" bestFit="1" customWidth="1"/>
    <col min="9743" max="9743" width="6" bestFit="1" customWidth="1"/>
    <col min="9744" max="9744" width="8.7109375" bestFit="1" customWidth="1"/>
    <col min="9745" max="9745" width="91.140625" bestFit="1" customWidth="1"/>
    <col min="9746" max="9746" width="6" bestFit="1" customWidth="1"/>
    <col min="9747" max="9747" width="8.7109375" bestFit="1" customWidth="1"/>
    <col min="9748" max="9748" width="6" bestFit="1" customWidth="1"/>
    <col min="9749" max="9751" width="8.7109375" bestFit="1" customWidth="1"/>
    <col min="9752" max="9752" width="6.28515625" bestFit="1" customWidth="1"/>
    <col min="9753" max="9753" width="8.7109375" bestFit="1" customWidth="1"/>
    <col min="9754" max="9754" width="6" bestFit="1" customWidth="1"/>
    <col min="9755" max="9755" width="8.7109375" bestFit="1" customWidth="1"/>
    <col min="9756" max="9756" width="6" bestFit="1" customWidth="1"/>
    <col min="9757" max="9757" width="8.7109375" bestFit="1" customWidth="1"/>
    <col min="9758" max="9758" width="6" bestFit="1" customWidth="1"/>
    <col min="9759" max="9759" width="8.7109375" bestFit="1" customWidth="1"/>
    <col min="9760" max="9760" width="6" bestFit="1" customWidth="1"/>
    <col min="9761" max="9761" width="8.7109375" bestFit="1" customWidth="1"/>
    <col min="9762" max="9762" width="6" bestFit="1" customWidth="1"/>
    <col min="9763" max="9763" width="8.7109375" bestFit="1" customWidth="1"/>
    <col min="9764" max="9764" width="6" bestFit="1" customWidth="1"/>
    <col min="9765" max="9765" width="8.7109375" bestFit="1" customWidth="1"/>
    <col min="9766" max="9766" width="6" bestFit="1" customWidth="1"/>
    <col min="9767" max="9767" width="8.7109375" bestFit="1" customWidth="1"/>
    <col min="9768" max="9768" width="6" bestFit="1" customWidth="1"/>
    <col min="9769" max="9769" width="7.42578125" bestFit="1" customWidth="1"/>
    <col min="9770" max="9770" width="6" bestFit="1" customWidth="1"/>
    <col min="9771" max="9771" width="8.7109375" bestFit="1" customWidth="1"/>
    <col min="9772" max="9772" width="6" bestFit="1" customWidth="1"/>
    <col min="9773" max="9773" width="8.7109375" bestFit="1" customWidth="1"/>
    <col min="9774" max="9774" width="6" bestFit="1" customWidth="1"/>
    <col min="9775" max="9775" width="8.7109375" bestFit="1" customWidth="1"/>
    <col min="9776" max="9776" width="6" bestFit="1" customWidth="1"/>
    <col min="9777" max="9777" width="8.7109375" bestFit="1" customWidth="1"/>
    <col min="9778" max="9778" width="6" bestFit="1" customWidth="1"/>
    <col min="9779" max="9779" width="8.7109375" bestFit="1" customWidth="1"/>
    <col min="9780" max="9780" width="6" bestFit="1" customWidth="1"/>
    <col min="9781" max="9781" width="8.7109375" bestFit="1" customWidth="1"/>
    <col min="9782" max="9782" width="6" bestFit="1" customWidth="1"/>
    <col min="9783" max="9783" width="8.7109375" bestFit="1" customWidth="1"/>
    <col min="9784" max="9784" width="6" bestFit="1" customWidth="1"/>
    <col min="9785" max="9785" width="8.7109375" bestFit="1" customWidth="1"/>
    <col min="9786" max="9786" width="9.140625" customWidth="1"/>
    <col min="9787" max="9787" width="11.28515625" customWidth="1"/>
    <col min="9984" max="9984" width="10.85546875" customWidth="1"/>
    <col min="9985" max="9985" width="6" bestFit="1" customWidth="1"/>
    <col min="9986" max="9986" width="8.7109375" bestFit="1" customWidth="1"/>
    <col min="9987" max="9987" width="6" bestFit="1" customWidth="1"/>
    <col min="9988" max="9988" width="8.7109375" bestFit="1" customWidth="1"/>
    <col min="9989" max="9989" width="6" bestFit="1" customWidth="1"/>
    <col min="9990" max="9990" width="8.7109375" bestFit="1" customWidth="1"/>
    <col min="9991" max="9991" width="6" bestFit="1" customWidth="1"/>
    <col min="9992" max="9992" width="8.7109375" bestFit="1" customWidth="1"/>
    <col min="9993" max="9993" width="6" bestFit="1" customWidth="1"/>
    <col min="9994" max="9994" width="8.7109375" bestFit="1" customWidth="1"/>
    <col min="9995" max="9995" width="6" bestFit="1" customWidth="1"/>
    <col min="9996" max="9996" width="7.42578125" bestFit="1" customWidth="1"/>
    <col min="9997" max="9997" width="6" bestFit="1" customWidth="1"/>
    <col min="9998" max="9998" width="8.7109375" bestFit="1" customWidth="1"/>
    <col min="9999" max="9999" width="6" bestFit="1" customWidth="1"/>
    <col min="10000" max="10000" width="8.7109375" bestFit="1" customWidth="1"/>
    <col min="10001" max="10001" width="91.140625" bestFit="1" customWidth="1"/>
    <col min="10002" max="10002" width="6" bestFit="1" customWidth="1"/>
    <col min="10003" max="10003" width="8.7109375" bestFit="1" customWidth="1"/>
    <col min="10004" max="10004" width="6" bestFit="1" customWidth="1"/>
    <col min="10005" max="10007" width="8.7109375" bestFit="1" customWidth="1"/>
    <col min="10008" max="10008" width="6.28515625" bestFit="1" customWidth="1"/>
    <col min="10009" max="10009" width="8.7109375" bestFit="1" customWidth="1"/>
    <col min="10010" max="10010" width="6" bestFit="1" customWidth="1"/>
    <col min="10011" max="10011" width="8.7109375" bestFit="1" customWidth="1"/>
    <col min="10012" max="10012" width="6" bestFit="1" customWidth="1"/>
    <col min="10013" max="10013" width="8.7109375" bestFit="1" customWidth="1"/>
    <col min="10014" max="10014" width="6" bestFit="1" customWidth="1"/>
    <col min="10015" max="10015" width="8.7109375" bestFit="1" customWidth="1"/>
    <col min="10016" max="10016" width="6" bestFit="1" customWidth="1"/>
    <col min="10017" max="10017" width="8.7109375" bestFit="1" customWidth="1"/>
    <col min="10018" max="10018" width="6" bestFit="1" customWidth="1"/>
    <col min="10019" max="10019" width="8.7109375" bestFit="1" customWidth="1"/>
    <col min="10020" max="10020" width="6" bestFit="1" customWidth="1"/>
    <col min="10021" max="10021" width="8.7109375" bestFit="1" customWidth="1"/>
    <col min="10022" max="10022" width="6" bestFit="1" customWidth="1"/>
    <col min="10023" max="10023" width="8.7109375" bestFit="1" customWidth="1"/>
    <col min="10024" max="10024" width="6" bestFit="1" customWidth="1"/>
    <col min="10025" max="10025" width="7.42578125" bestFit="1" customWidth="1"/>
    <col min="10026" max="10026" width="6" bestFit="1" customWidth="1"/>
    <col min="10027" max="10027" width="8.7109375" bestFit="1" customWidth="1"/>
    <col min="10028" max="10028" width="6" bestFit="1" customWidth="1"/>
    <col min="10029" max="10029" width="8.7109375" bestFit="1" customWidth="1"/>
    <col min="10030" max="10030" width="6" bestFit="1" customWidth="1"/>
    <col min="10031" max="10031" width="8.7109375" bestFit="1" customWidth="1"/>
    <col min="10032" max="10032" width="6" bestFit="1" customWidth="1"/>
    <col min="10033" max="10033" width="8.7109375" bestFit="1" customWidth="1"/>
    <col min="10034" max="10034" width="6" bestFit="1" customWidth="1"/>
    <col min="10035" max="10035" width="8.7109375" bestFit="1" customWidth="1"/>
    <col min="10036" max="10036" width="6" bestFit="1" customWidth="1"/>
    <col min="10037" max="10037" width="8.7109375" bestFit="1" customWidth="1"/>
    <col min="10038" max="10038" width="6" bestFit="1" customWidth="1"/>
    <col min="10039" max="10039" width="8.7109375" bestFit="1" customWidth="1"/>
    <col min="10040" max="10040" width="6" bestFit="1" customWidth="1"/>
    <col min="10041" max="10041" width="8.7109375" bestFit="1" customWidth="1"/>
    <col min="10042" max="10042" width="9.140625" customWidth="1"/>
    <col min="10043" max="10043" width="11.28515625" customWidth="1"/>
    <col min="10240" max="10240" width="10.85546875" customWidth="1"/>
    <col min="10241" max="10241" width="6" bestFit="1" customWidth="1"/>
    <col min="10242" max="10242" width="8.7109375" bestFit="1" customWidth="1"/>
    <col min="10243" max="10243" width="6" bestFit="1" customWidth="1"/>
    <col min="10244" max="10244" width="8.7109375" bestFit="1" customWidth="1"/>
    <col min="10245" max="10245" width="6" bestFit="1" customWidth="1"/>
    <col min="10246" max="10246" width="8.7109375" bestFit="1" customWidth="1"/>
    <col min="10247" max="10247" width="6" bestFit="1" customWidth="1"/>
    <col min="10248" max="10248" width="8.7109375" bestFit="1" customWidth="1"/>
    <col min="10249" max="10249" width="6" bestFit="1" customWidth="1"/>
    <col min="10250" max="10250" width="8.7109375" bestFit="1" customWidth="1"/>
    <col min="10251" max="10251" width="6" bestFit="1" customWidth="1"/>
    <col min="10252" max="10252" width="7.42578125" bestFit="1" customWidth="1"/>
    <col min="10253" max="10253" width="6" bestFit="1" customWidth="1"/>
    <col min="10254" max="10254" width="8.7109375" bestFit="1" customWidth="1"/>
    <col min="10255" max="10255" width="6" bestFit="1" customWidth="1"/>
    <col min="10256" max="10256" width="8.7109375" bestFit="1" customWidth="1"/>
    <col min="10257" max="10257" width="91.140625" bestFit="1" customWidth="1"/>
    <col min="10258" max="10258" width="6" bestFit="1" customWidth="1"/>
    <col min="10259" max="10259" width="8.7109375" bestFit="1" customWidth="1"/>
    <col min="10260" max="10260" width="6" bestFit="1" customWidth="1"/>
    <col min="10261" max="10263" width="8.7109375" bestFit="1" customWidth="1"/>
    <col min="10264" max="10264" width="6.28515625" bestFit="1" customWidth="1"/>
    <col min="10265" max="10265" width="8.7109375" bestFit="1" customWidth="1"/>
    <col min="10266" max="10266" width="6" bestFit="1" customWidth="1"/>
    <col min="10267" max="10267" width="8.7109375" bestFit="1" customWidth="1"/>
    <col min="10268" max="10268" width="6" bestFit="1" customWidth="1"/>
    <col min="10269" max="10269" width="8.7109375" bestFit="1" customWidth="1"/>
    <col min="10270" max="10270" width="6" bestFit="1" customWidth="1"/>
    <col min="10271" max="10271" width="8.7109375" bestFit="1" customWidth="1"/>
    <col min="10272" max="10272" width="6" bestFit="1" customWidth="1"/>
    <col min="10273" max="10273" width="8.7109375" bestFit="1" customWidth="1"/>
    <col min="10274" max="10274" width="6" bestFit="1" customWidth="1"/>
    <col min="10275" max="10275" width="8.7109375" bestFit="1" customWidth="1"/>
    <col min="10276" max="10276" width="6" bestFit="1" customWidth="1"/>
    <col min="10277" max="10277" width="8.7109375" bestFit="1" customWidth="1"/>
    <col min="10278" max="10278" width="6" bestFit="1" customWidth="1"/>
    <col min="10279" max="10279" width="8.7109375" bestFit="1" customWidth="1"/>
    <col min="10280" max="10280" width="6" bestFit="1" customWidth="1"/>
    <col min="10281" max="10281" width="7.42578125" bestFit="1" customWidth="1"/>
    <col min="10282" max="10282" width="6" bestFit="1" customWidth="1"/>
    <col min="10283" max="10283" width="8.7109375" bestFit="1" customWidth="1"/>
    <col min="10284" max="10284" width="6" bestFit="1" customWidth="1"/>
    <col min="10285" max="10285" width="8.7109375" bestFit="1" customWidth="1"/>
    <col min="10286" max="10286" width="6" bestFit="1" customWidth="1"/>
    <col min="10287" max="10287" width="8.7109375" bestFit="1" customWidth="1"/>
    <col min="10288" max="10288" width="6" bestFit="1" customWidth="1"/>
    <col min="10289" max="10289" width="8.7109375" bestFit="1" customWidth="1"/>
    <col min="10290" max="10290" width="6" bestFit="1" customWidth="1"/>
    <col min="10291" max="10291" width="8.7109375" bestFit="1" customWidth="1"/>
    <col min="10292" max="10292" width="6" bestFit="1" customWidth="1"/>
    <col min="10293" max="10293" width="8.7109375" bestFit="1" customWidth="1"/>
    <col min="10294" max="10294" width="6" bestFit="1" customWidth="1"/>
    <col min="10295" max="10295" width="8.7109375" bestFit="1" customWidth="1"/>
    <col min="10296" max="10296" width="6" bestFit="1" customWidth="1"/>
    <col min="10297" max="10297" width="8.7109375" bestFit="1" customWidth="1"/>
    <col min="10298" max="10298" width="9.140625" customWidth="1"/>
    <col min="10299" max="10299" width="11.28515625" customWidth="1"/>
    <col min="10496" max="10496" width="10.85546875" customWidth="1"/>
    <col min="10497" max="10497" width="6" bestFit="1" customWidth="1"/>
    <col min="10498" max="10498" width="8.7109375" bestFit="1" customWidth="1"/>
    <col min="10499" max="10499" width="6" bestFit="1" customWidth="1"/>
    <col min="10500" max="10500" width="8.7109375" bestFit="1" customWidth="1"/>
    <col min="10501" max="10501" width="6" bestFit="1" customWidth="1"/>
    <col min="10502" max="10502" width="8.7109375" bestFit="1" customWidth="1"/>
    <col min="10503" max="10503" width="6" bestFit="1" customWidth="1"/>
    <col min="10504" max="10504" width="8.7109375" bestFit="1" customWidth="1"/>
    <col min="10505" max="10505" width="6" bestFit="1" customWidth="1"/>
    <col min="10506" max="10506" width="8.7109375" bestFit="1" customWidth="1"/>
    <col min="10507" max="10507" width="6" bestFit="1" customWidth="1"/>
    <col min="10508" max="10508" width="7.42578125" bestFit="1" customWidth="1"/>
    <col min="10509" max="10509" width="6" bestFit="1" customWidth="1"/>
    <col min="10510" max="10510" width="8.7109375" bestFit="1" customWidth="1"/>
    <col min="10511" max="10511" width="6" bestFit="1" customWidth="1"/>
    <col min="10512" max="10512" width="8.7109375" bestFit="1" customWidth="1"/>
    <col min="10513" max="10513" width="91.140625" bestFit="1" customWidth="1"/>
    <col min="10514" max="10514" width="6" bestFit="1" customWidth="1"/>
    <col min="10515" max="10515" width="8.7109375" bestFit="1" customWidth="1"/>
    <col min="10516" max="10516" width="6" bestFit="1" customWidth="1"/>
    <col min="10517" max="10519" width="8.7109375" bestFit="1" customWidth="1"/>
    <col min="10520" max="10520" width="6.28515625" bestFit="1" customWidth="1"/>
    <col min="10521" max="10521" width="8.7109375" bestFit="1" customWidth="1"/>
    <col min="10522" max="10522" width="6" bestFit="1" customWidth="1"/>
    <col min="10523" max="10523" width="8.7109375" bestFit="1" customWidth="1"/>
    <col min="10524" max="10524" width="6" bestFit="1" customWidth="1"/>
    <col min="10525" max="10525" width="8.7109375" bestFit="1" customWidth="1"/>
    <col min="10526" max="10526" width="6" bestFit="1" customWidth="1"/>
    <col min="10527" max="10527" width="8.7109375" bestFit="1" customWidth="1"/>
    <col min="10528" max="10528" width="6" bestFit="1" customWidth="1"/>
    <col min="10529" max="10529" width="8.7109375" bestFit="1" customWidth="1"/>
    <col min="10530" max="10530" width="6" bestFit="1" customWidth="1"/>
    <col min="10531" max="10531" width="8.7109375" bestFit="1" customWidth="1"/>
    <col min="10532" max="10532" width="6" bestFit="1" customWidth="1"/>
    <col min="10533" max="10533" width="8.7109375" bestFit="1" customWidth="1"/>
    <col min="10534" max="10534" width="6" bestFit="1" customWidth="1"/>
    <col min="10535" max="10535" width="8.7109375" bestFit="1" customWidth="1"/>
    <col min="10536" max="10536" width="6" bestFit="1" customWidth="1"/>
    <col min="10537" max="10537" width="7.42578125" bestFit="1" customWidth="1"/>
    <col min="10538" max="10538" width="6" bestFit="1" customWidth="1"/>
    <col min="10539" max="10539" width="8.7109375" bestFit="1" customWidth="1"/>
    <col min="10540" max="10540" width="6" bestFit="1" customWidth="1"/>
    <col min="10541" max="10541" width="8.7109375" bestFit="1" customWidth="1"/>
    <col min="10542" max="10542" width="6" bestFit="1" customWidth="1"/>
    <col min="10543" max="10543" width="8.7109375" bestFit="1" customWidth="1"/>
    <col min="10544" max="10544" width="6" bestFit="1" customWidth="1"/>
    <col min="10545" max="10545" width="8.7109375" bestFit="1" customWidth="1"/>
    <col min="10546" max="10546" width="6" bestFit="1" customWidth="1"/>
    <col min="10547" max="10547" width="8.7109375" bestFit="1" customWidth="1"/>
    <col min="10548" max="10548" width="6" bestFit="1" customWidth="1"/>
    <col min="10549" max="10549" width="8.7109375" bestFit="1" customWidth="1"/>
    <col min="10550" max="10550" width="6" bestFit="1" customWidth="1"/>
    <col min="10551" max="10551" width="8.7109375" bestFit="1" customWidth="1"/>
    <col min="10552" max="10552" width="6" bestFit="1" customWidth="1"/>
    <col min="10553" max="10553" width="8.7109375" bestFit="1" customWidth="1"/>
    <col min="10554" max="10554" width="9.140625" customWidth="1"/>
    <col min="10555" max="10555" width="11.28515625" customWidth="1"/>
    <col min="10752" max="10752" width="10.85546875" customWidth="1"/>
    <col min="10753" max="10753" width="6" bestFit="1" customWidth="1"/>
    <col min="10754" max="10754" width="8.7109375" bestFit="1" customWidth="1"/>
    <col min="10755" max="10755" width="6" bestFit="1" customWidth="1"/>
    <col min="10756" max="10756" width="8.7109375" bestFit="1" customWidth="1"/>
    <col min="10757" max="10757" width="6" bestFit="1" customWidth="1"/>
    <col min="10758" max="10758" width="8.7109375" bestFit="1" customWidth="1"/>
    <col min="10759" max="10759" width="6" bestFit="1" customWidth="1"/>
    <col min="10760" max="10760" width="8.7109375" bestFit="1" customWidth="1"/>
    <col min="10761" max="10761" width="6" bestFit="1" customWidth="1"/>
    <col min="10762" max="10762" width="8.7109375" bestFit="1" customWidth="1"/>
    <col min="10763" max="10763" width="6" bestFit="1" customWidth="1"/>
    <col min="10764" max="10764" width="7.42578125" bestFit="1" customWidth="1"/>
    <col min="10765" max="10765" width="6" bestFit="1" customWidth="1"/>
    <col min="10766" max="10766" width="8.7109375" bestFit="1" customWidth="1"/>
    <col min="10767" max="10767" width="6" bestFit="1" customWidth="1"/>
    <col min="10768" max="10768" width="8.7109375" bestFit="1" customWidth="1"/>
    <col min="10769" max="10769" width="91.140625" bestFit="1" customWidth="1"/>
    <col min="10770" max="10770" width="6" bestFit="1" customWidth="1"/>
    <col min="10771" max="10771" width="8.7109375" bestFit="1" customWidth="1"/>
    <col min="10772" max="10772" width="6" bestFit="1" customWidth="1"/>
    <col min="10773" max="10775" width="8.7109375" bestFit="1" customWidth="1"/>
    <col min="10776" max="10776" width="6.28515625" bestFit="1" customWidth="1"/>
    <col min="10777" max="10777" width="8.7109375" bestFit="1" customWidth="1"/>
    <col min="10778" max="10778" width="6" bestFit="1" customWidth="1"/>
    <col min="10779" max="10779" width="8.7109375" bestFit="1" customWidth="1"/>
    <col min="10780" max="10780" width="6" bestFit="1" customWidth="1"/>
    <col min="10781" max="10781" width="8.7109375" bestFit="1" customWidth="1"/>
    <col min="10782" max="10782" width="6" bestFit="1" customWidth="1"/>
    <col min="10783" max="10783" width="8.7109375" bestFit="1" customWidth="1"/>
    <col min="10784" max="10784" width="6" bestFit="1" customWidth="1"/>
    <col min="10785" max="10785" width="8.7109375" bestFit="1" customWidth="1"/>
    <col min="10786" max="10786" width="6" bestFit="1" customWidth="1"/>
    <col min="10787" max="10787" width="8.7109375" bestFit="1" customWidth="1"/>
    <col min="10788" max="10788" width="6" bestFit="1" customWidth="1"/>
    <col min="10789" max="10789" width="8.7109375" bestFit="1" customWidth="1"/>
    <col min="10790" max="10790" width="6" bestFit="1" customWidth="1"/>
    <col min="10791" max="10791" width="8.7109375" bestFit="1" customWidth="1"/>
    <col min="10792" max="10792" width="6" bestFit="1" customWidth="1"/>
    <col min="10793" max="10793" width="7.42578125" bestFit="1" customWidth="1"/>
    <col min="10794" max="10794" width="6" bestFit="1" customWidth="1"/>
    <col min="10795" max="10795" width="8.7109375" bestFit="1" customWidth="1"/>
    <col min="10796" max="10796" width="6" bestFit="1" customWidth="1"/>
    <col min="10797" max="10797" width="8.7109375" bestFit="1" customWidth="1"/>
    <col min="10798" max="10798" width="6" bestFit="1" customWidth="1"/>
    <col min="10799" max="10799" width="8.7109375" bestFit="1" customWidth="1"/>
    <col min="10800" max="10800" width="6" bestFit="1" customWidth="1"/>
    <col min="10801" max="10801" width="8.7109375" bestFit="1" customWidth="1"/>
    <col min="10802" max="10802" width="6" bestFit="1" customWidth="1"/>
    <col min="10803" max="10803" width="8.7109375" bestFit="1" customWidth="1"/>
    <col min="10804" max="10804" width="6" bestFit="1" customWidth="1"/>
    <col min="10805" max="10805" width="8.7109375" bestFit="1" customWidth="1"/>
    <col min="10806" max="10806" width="6" bestFit="1" customWidth="1"/>
    <col min="10807" max="10807" width="8.7109375" bestFit="1" customWidth="1"/>
    <col min="10808" max="10808" width="6" bestFit="1" customWidth="1"/>
    <col min="10809" max="10809" width="8.7109375" bestFit="1" customWidth="1"/>
    <col min="10810" max="10810" width="9.140625" customWidth="1"/>
    <col min="10811" max="10811" width="11.28515625" customWidth="1"/>
    <col min="11008" max="11008" width="10.85546875" customWidth="1"/>
    <col min="11009" max="11009" width="6" bestFit="1" customWidth="1"/>
    <col min="11010" max="11010" width="8.7109375" bestFit="1" customWidth="1"/>
    <col min="11011" max="11011" width="6" bestFit="1" customWidth="1"/>
    <col min="11012" max="11012" width="8.7109375" bestFit="1" customWidth="1"/>
    <col min="11013" max="11013" width="6" bestFit="1" customWidth="1"/>
    <col min="11014" max="11014" width="8.7109375" bestFit="1" customWidth="1"/>
    <col min="11015" max="11015" width="6" bestFit="1" customWidth="1"/>
    <col min="11016" max="11016" width="8.7109375" bestFit="1" customWidth="1"/>
    <col min="11017" max="11017" width="6" bestFit="1" customWidth="1"/>
    <col min="11018" max="11018" width="8.7109375" bestFit="1" customWidth="1"/>
    <col min="11019" max="11019" width="6" bestFit="1" customWidth="1"/>
    <col min="11020" max="11020" width="7.42578125" bestFit="1" customWidth="1"/>
    <col min="11021" max="11021" width="6" bestFit="1" customWidth="1"/>
    <col min="11022" max="11022" width="8.7109375" bestFit="1" customWidth="1"/>
    <col min="11023" max="11023" width="6" bestFit="1" customWidth="1"/>
    <col min="11024" max="11024" width="8.7109375" bestFit="1" customWidth="1"/>
    <col min="11025" max="11025" width="91.140625" bestFit="1" customWidth="1"/>
    <col min="11026" max="11026" width="6" bestFit="1" customWidth="1"/>
    <col min="11027" max="11027" width="8.7109375" bestFit="1" customWidth="1"/>
    <col min="11028" max="11028" width="6" bestFit="1" customWidth="1"/>
    <col min="11029" max="11031" width="8.7109375" bestFit="1" customWidth="1"/>
    <col min="11032" max="11032" width="6.28515625" bestFit="1" customWidth="1"/>
    <col min="11033" max="11033" width="8.7109375" bestFit="1" customWidth="1"/>
    <col min="11034" max="11034" width="6" bestFit="1" customWidth="1"/>
    <col min="11035" max="11035" width="8.7109375" bestFit="1" customWidth="1"/>
    <col min="11036" max="11036" width="6" bestFit="1" customWidth="1"/>
    <col min="11037" max="11037" width="8.7109375" bestFit="1" customWidth="1"/>
    <col min="11038" max="11038" width="6" bestFit="1" customWidth="1"/>
    <col min="11039" max="11039" width="8.7109375" bestFit="1" customWidth="1"/>
    <col min="11040" max="11040" width="6" bestFit="1" customWidth="1"/>
    <col min="11041" max="11041" width="8.7109375" bestFit="1" customWidth="1"/>
    <col min="11042" max="11042" width="6" bestFit="1" customWidth="1"/>
    <col min="11043" max="11043" width="8.7109375" bestFit="1" customWidth="1"/>
    <col min="11044" max="11044" width="6" bestFit="1" customWidth="1"/>
    <col min="11045" max="11045" width="8.7109375" bestFit="1" customWidth="1"/>
    <col min="11046" max="11046" width="6" bestFit="1" customWidth="1"/>
    <col min="11047" max="11047" width="8.7109375" bestFit="1" customWidth="1"/>
    <col min="11048" max="11048" width="6" bestFit="1" customWidth="1"/>
    <col min="11049" max="11049" width="7.42578125" bestFit="1" customWidth="1"/>
    <col min="11050" max="11050" width="6" bestFit="1" customWidth="1"/>
    <col min="11051" max="11051" width="8.7109375" bestFit="1" customWidth="1"/>
    <col min="11052" max="11052" width="6" bestFit="1" customWidth="1"/>
    <col min="11053" max="11053" width="8.7109375" bestFit="1" customWidth="1"/>
    <col min="11054" max="11054" width="6" bestFit="1" customWidth="1"/>
    <col min="11055" max="11055" width="8.7109375" bestFit="1" customWidth="1"/>
    <col min="11056" max="11056" width="6" bestFit="1" customWidth="1"/>
    <col min="11057" max="11057" width="8.7109375" bestFit="1" customWidth="1"/>
    <col min="11058" max="11058" width="6" bestFit="1" customWidth="1"/>
    <col min="11059" max="11059" width="8.7109375" bestFit="1" customWidth="1"/>
    <col min="11060" max="11060" width="6" bestFit="1" customWidth="1"/>
    <col min="11061" max="11061" width="8.7109375" bestFit="1" customWidth="1"/>
    <col min="11062" max="11062" width="6" bestFit="1" customWidth="1"/>
    <col min="11063" max="11063" width="8.7109375" bestFit="1" customWidth="1"/>
    <col min="11064" max="11064" width="6" bestFit="1" customWidth="1"/>
    <col min="11065" max="11065" width="8.7109375" bestFit="1" customWidth="1"/>
    <col min="11066" max="11066" width="9.140625" customWidth="1"/>
    <col min="11067" max="11067" width="11.28515625" customWidth="1"/>
    <col min="11264" max="11264" width="10.85546875" customWidth="1"/>
    <col min="11265" max="11265" width="6" bestFit="1" customWidth="1"/>
    <col min="11266" max="11266" width="8.7109375" bestFit="1" customWidth="1"/>
    <col min="11267" max="11267" width="6" bestFit="1" customWidth="1"/>
    <col min="11268" max="11268" width="8.7109375" bestFit="1" customWidth="1"/>
    <col min="11269" max="11269" width="6" bestFit="1" customWidth="1"/>
    <col min="11270" max="11270" width="8.7109375" bestFit="1" customWidth="1"/>
    <col min="11271" max="11271" width="6" bestFit="1" customWidth="1"/>
    <col min="11272" max="11272" width="8.7109375" bestFit="1" customWidth="1"/>
    <col min="11273" max="11273" width="6" bestFit="1" customWidth="1"/>
    <col min="11274" max="11274" width="8.7109375" bestFit="1" customWidth="1"/>
    <col min="11275" max="11275" width="6" bestFit="1" customWidth="1"/>
    <col min="11276" max="11276" width="7.42578125" bestFit="1" customWidth="1"/>
    <col min="11277" max="11277" width="6" bestFit="1" customWidth="1"/>
    <col min="11278" max="11278" width="8.7109375" bestFit="1" customWidth="1"/>
    <col min="11279" max="11279" width="6" bestFit="1" customWidth="1"/>
    <col min="11280" max="11280" width="8.7109375" bestFit="1" customWidth="1"/>
    <col min="11281" max="11281" width="91.140625" bestFit="1" customWidth="1"/>
    <col min="11282" max="11282" width="6" bestFit="1" customWidth="1"/>
    <col min="11283" max="11283" width="8.7109375" bestFit="1" customWidth="1"/>
    <col min="11284" max="11284" width="6" bestFit="1" customWidth="1"/>
    <col min="11285" max="11287" width="8.7109375" bestFit="1" customWidth="1"/>
    <col min="11288" max="11288" width="6.28515625" bestFit="1" customWidth="1"/>
    <col min="11289" max="11289" width="8.7109375" bestFit="1" customWidth="1"/>
    <col min="11290" max="11290" width="6" bestFit="1" customWidth="1"/>
    <col min="11291" max="11291" width="8.7109375" bestFit="1" customWidth="1"/>
    <col min="11292" max="11292" width="6" bestFit="1" customWidth="1"/>
    <col min="11293" max="11293" width="8.7109375" bestFit="1" customWidth="1"/>
    <col min="11294" max="11294" width="6" bestFit="1" customWidth="1"/>
    <col min="11295" max="11295" width="8.7109375" bestFit="1" customWidth="1"/>
    <col min="11296" max="11296" width="6" bestFit="1" customWidth="1"/>
    <col min="11297" max="11297" width="8.7109375" bestFit="1" customWidth="1"/>
    <col min="11298" max="11298" width="6" bestFit="1" customWidth="1"/>
    <col min="11299" max="11299" width="8.7109375" bestFit="1" customWidth="1"/>
    <col min="11300" max="11300" width="6" bestFit="1" customWidth="1"/>
    <col min="11301" max="11301" width="8.7109375" bestFit="1" customWidth="1"/>
    <col min="11302" max="11302" width="6" bestFit="1" customWidth="1"/>
    <col min="11303" max="11303" width="8.7109375" bestFit="1" customWidth="1"/>
    <col min="11304" max="11304" width="6" bestFit="1" customWidth="1"/>
    <col min="11305" max="11305" width="7.42578125" bestFit="1" customWidth="1"/>
    <col min="11306" max="11306" width="6" bestFit="1" customWidth="1"/>
    <col min="11307" max="11307" width="8.7109375" bestFit="1" customWidth="1"/>
    <col min="11308" max="11308" width="6" bestFit="1" customWidth="1"/>
    <col min="11309" max="11309" width="8.7109375" bestFit="1" customWidth="1"/>
    <col min="11310" max="11310" width="6" bestFit="1" customWidth="1"/>
    <col min="11311" max="11311" width="8.7109375" bestFit="1" customWidth="1"/>
    <col min="11312" max="11312" width="6" bestFit="1" customWidth="1"/>
    <col min="11313" max="11313" width="8.7109375" bestFit="1" customWidth="1"/>
    <col min="11314" max="11314" width="6" bestFit="1" customWidth="1"/>
    <col min="11315" max="11315" width="8.7109375" bestFit="1" customWidth="1"/>
    <col min="11316" max="11316" width="6" bestFit="1" customWidth="1"/>
    <col min="11317" max="11317" width="8.7109375" bestFit="1" customWidth="1"/>
    <col min="11318" max="11318" width="6" bestFit="1" customWidth="1"/>
    <col min="11319" max="11319" width="8.7109375" bestFit="1" customWidth="1"/>
    <col min="11320" max="11320" width="6" bestFit="1" customWidth="1"/>
    <col min="11321" max="11321" width="8.7109375" bestFit="1" customWidth="1"/>
    <col min="11322" max="11322" width="9.140625" customWidth="1"/>
    <col min="11323" max="11323" width="11.28515625" customWidth="1"/>
    <col min="11520" max="11520" width="10.85546875" customWidth="1"/>
    <col min="11521" max="11521" width="6" bestFit="1" customWidth="1"/>
    <col min="11522" max="11522" width="8.7109375" bestFit="1" customWidth="1"/>
    <col min="11523" max="11523" width="6" bestFit="1" customWidth="1"/>
    <col min="11524" max="11524" width="8.7109375" bestFit="1" customWidth="1"/>
    <col min="11525" max="11525" width="6" bestFit="1" customWidth="1"/>
    <col min="11526" max="11526" width="8.7109375" bestFit="1" customWidth="1"/>
    <col min="11527" max="11527" width="6" bestFit="1" customWidth="1"/>
    <col min="11528" max="11528" width="8.7109375" bestFit="1" customWidth="1"/>
    <col min="11529" max="11529" width="6" bestFit="1" customWidth="1"/>
    <col min="11530" max="11530" width="8.7109375" bestFit="1" customWidth="1"/>
    <col min="11531" max="11531" width="6" bestFit="1" customWidth="1"/>
    <col min="11532" max="11532" width="7.42578125" bestFit="1" customWidth="1"/>
    <col min="11533" max="11533" width="6" bestFit="1" customWidth="1"/>
    <col min="11534" max="11534" width="8.7109375" bestFit="1" customWidth="1"/>
    <col min="11535" max="11535" width="6" bestFit="1" customWidth="1"/>
    <col min="11536" max="11536" width="8.7109375" bestFit="1" customWidth="1"/>
    <col min="11537" max="11537" width="91.140625" bestFit="1" customWidth="1"/>
    <col min="11538" max="11538" width="6" bestFit="1" customWidth="1"/>
    <col min="11539" max="11539" width="8.7109375" bestFit="1" customWidth="1"/>
    <col min="11540" max="11540" width="6" bestFit="1" customWidth="1"/>
    <col min="11541" max="11543" width="8.7109375" bestFit="1" customWidth="1"/>
    <col min="11544" max="11544" width="6.28515625" bestFit="1" customWidth="1"/>
    <col min="11545" max="11545" width="8.7109375" bestFit="1" customWidth="1"/>
    <col min="11546" max="11546" width="6" bestFit="1" customWidth="1"/>
    <col min="11547" max="11547" width="8.7109375" bestFit="1" customWidth="1"/>
    <col min="11548" max="11548" width="6" bestFit="1" customWidth="1"/>
    <col min="11549" max="11549" width="8.7109375" bestFit="1" customWidth="1"/>
    <col min="11550" max="11550" width="6" bestFit="1" customWidth="1"/>
    <col min="11551" max="11551" width="8.7109375" bestFit="1" customWidth="1"/>
    <col min="11552" max="11552" width="6" bestFit="1" customWidth="1"/>
    <col min="11553" max="11553" width="8.7109375" bestFit="1" customWidth="1"/>
    <col min="11554" max="11554" width="6" bestFit="1" customWidth="1"/>
    <col min="11555" max="11555" width="8.7109375" bestFit="1" customWidth="1"/>
    <col min="11556" max="11556" width="6" bestFit="1" customWidth="1"/>
    <col min="11557" max="11557" width="8.7109375" bestFit="1" customWidth="1"/>
    <col min="11558" max="11558" width="6" bestFit="1" customWidth="1"/>
    <col min="11559" max="11559" width="8.7109375" bestFit="1" customWidth="1"/>
    <col min="11560" max="11560" width="6" bestFit="1" customWidth="1"/>
    <col min="11561" max="11561" width="7.42578125" bestFit="1" customWidth="1"/>
    <col min="11562" max="11562" width="6" bestFit="1" customWidth="1"/>
    <col min="11563" max="11563" width="8.7109375" bestFit="1" customWidth="1"/>
    <col min="11564" max="11564" width="6" bestFit="1" customWidth="1"/>
    <col min="11565" max="11565" width="8.7109375" bestFit="1" customWidth="1"/>
    <col min="11566" max="11566" width="6" bestFit="1" customWidth="1"/>
    <col min="11567" max="11567" width="8.7109375" bestFit="1" customWidth="1"/>
    <col min="11568" max="11568" width="6" bestFit="1" customWidth="1"/>
    <col min="11569" max="11569" width="8.7109375" bestFit="1" customWidth="1"/>
    <col min="11570" max="11570" width="6" bestFit="1" customWidth="1"/>
    <col min="11571" max="11571" width="8.7109375" bestFit="1" customWidth="1"/>
    <col min="11572" max="11572" width="6" bestFit="1" customWidth="1"/>
    <col min="11573" max="11573" width="8.7109375" bestFit="1" customWidth="1"/>
    <col min="11574" max="11574" width="6" bestFit="1" customWidth="1"/>
    <col min="11575" max="11575" width="8.7109375" bestFit="1" customWidth="1"/>
    <col min="11576" max="11576" width="6" bestFit="1" customWidth="1"/>
    <col min="11577" max="11577" width="8.7109375" bestFit="1" customWidth="1"/>
    <col min="11578" max="11578" width="9.140625" customWidth="1"/>
    <col min="11579" max="11579" width="11.28515625" customWidth="1"/>
    <col min="11776" max="11776" width="10.85546875" customWidth="1"/>
    <col min="11777" max="11777" width="6" bestFit="1" customWidth="1"/>
    <col min="11778" max="11778" width="8.7109375" bestFit="1" customWidth="1"/>
    <col min="11779" max="11779" width="6" bestFit="1" customWidth="1"/>
    <col min="11780" max="11780" width="8.7109375" bestFit="1" customWidth="1"/>
    <col min="11781" max="11781" width="6" bestFit="1" customWidth="1"/>
    <col min="11782" max="11782" width="8.7109375" bestFit="1" customWidth="1"/>
    <col min="11783" max="11783" width="6" bestFit="1" customWidth="1"/>
    <col min="11784" max="11784" width="8.7109375" bestFit="1" customWidth="1"/>
    <col min="11785" max="11785" width="6" bestFit="1" customWidth="1"/>
    <col min="11786" max="11786" width="8.7109375" bestFit="1" customWidth="1"/>
    <col min="11787" max="11787" width="6" bestFit="1" customWidth="1"/>
    <col min="11788" max="11788" width="7.42578125" bestFit="1" customWidth="1"/>
    <col min="11789" max="11789" width="6" bestFit="1" customWidth="1"/>
    <col min="11790" max="11790" width="8.7109375" bestFit="1" customWidth="1"/>
    <col min="11791" max="11791" width="6" bestFit="1" customWidth="1"/>
    <col min="11792" max="11792" width="8.7109375" bestFit="1" customWidth="1"/>
    <col min="11793" max="11793" width="91.140625" bestFit="1" customWidth="1"/>
    <col min="11794" max="11794" width="6" bestFit="1" customWidth="1"/>
    <col min="11795" max="11795" width="8.7109375" bestFit="1" customWidth="1"/>
    <col min="11796" max="11796" width="6" bestFit="1" customWidth="1"/>
    <col min="11797" max="11799" width="8.7109375" bestFit="1" customWidth="1"/>
    <col min="11800" max="11800" width="6.28515625" bestFit="1" customWidth="1"/>
    <col min="11801" max="11801" width="8.7109375" bestFit="1" customWidth="1"/>
    <col min="11802" max="11802" width="6" bestFit="1" customWidth="1"/>
    <col min="11803" max="11803" width="8.7109375" bestFit="1" customWidth="1"/>
    <col min="11804" max="11804" width="6" bestFit="1" customWidth="1"/>
    <col min="11805" max="11805" width="8.7109375" bestFit="1" customWidth="1"/>
    <col min="11806" max="11806" width="6" bestFit="1" customWidth="1"/>
    <col min="11807" max="11807" width="8.7109375" bestFit="1" customWidth="1"/>
    <col min="11808" max="11808" width="6" bestFit="1" customWidth="1"/>
    <col min="11809" max="11809" width="8.7109375" bestFit="1" customWidth="1"/>
    <col min="11810" max="11810" width="6" bestFit="1" customWidth="1"/>
    <col min="11811" max="11811" width="8.7109375" bestFit="1" customWidth="1"/>
    <col min="11812" max="11812" width="6" bestFit="1" customWidth="1"/>
    <col min="11813" max="11813" width="8.7109375" bestFit="1" customWidth="1"/>
    <col min="11814" max="11814" width="6" bestFit="1" customWidth="1"/>
    <col min="11815" max="11815" width="8.7109375" bestFit="1" customWidth="1"/>
    <col min="11816" max="11816" width="6" bestFit="1" customWidth="1"/>
    <col min="11817" max="11817" width="7.42578125" bestFit="1" customWidth="1"/>
    <col min="11818" max="11818" width="6" bestFit="1" customWidth="1"/>
    <col min="11819" max="11819" width="8.7109375" bestFit="1" customWidth="1"/>
    <col min="11820" max="11820" width="6" bestFit="1" customWidth="1"/>
    <col min="11821" max="11821" width="8.7109375" bestFit="1" customWidth="1"/>
    <col min="11822" max="11822" width="6" bestFit="1" customWidth="1"/>
    <col min="11823" max="11823" width="8.7109375" bestFit="1" customWidth="1"/>
    <col min="11824" max="11824" width="6" bestFit="1" customWidth="1"/>
    <col min="11825" max="11825" width="8.7109375" bestFit="1" customWidth="1"/>
    <col min="11826" max="11826" width="6" bestFit="1" customWidth="1"/>
    <col min="11827" max="11827" width="8.7109375" bestFit="1" customWidth="1"/>
    <col min="11828" max="11828" width="6" bestFit="1" customWidth="1"/>
    <col min="11829" max="11829" width="8.7109375" bestFit="1" customWidth="1"/>
    <col min="11830" max="11830" width="6" bestFit="1" customWidth="1"/>
    <col min="11831" max="11831" width="8.7109375" bestFit="1" customWidth="1"/>
    <col min="11832" max="11832" width="6" bestFit="1" customWidth="1"/>
    <col min="11833" max="11833" width="8.7109375" bestFit="1" customWidth="1"/>
    <col min="11834" max="11834" width="9.140625" customWidth="1"/>
    <col min="11835" max="11835" width="11.28515625" customWidth="1"/>
    <col min="12032" max="12032" width="10.85546875" customWidth="1"/>
    <col min="12033" max="12033" width="6" bestFit="1" customWidth="1"/>
    <col min="12034" max="12034" width="8.7109375" bestFit="1" customWidth="1"/>
    <col min="12035" max="12035" width="6" bestFit="1" customWidth="1"/>
    <col min="12036" max="12036" width="8.7109375" bestFit="1" customWidth="1"/>
    <col min="12037" max="12037" width="6" bestFit="1" customWidth="1"/>
    <col min="12038" max="12038" width="8.7109375" bestFit="1" customWidth="1"/>
    <col min="12039" max="12039" width="6" bestFit="1" customWidth="1"/>
    <col min="12040" max="12040" width="8.7109375" bestFit="1" customWidth="1"/>
    <col min="12041" max="12041" width="6" bestFit="1" customWidth="1"/>
    <col min="12042" max="12042" width="8.7109375" bestFit="1" customWidth="1"/>
    <col min="12043" max="12043" width="6" bestFit="1" customWidth="1"/>
    <col min="12044" max="12044" width="7.42578125" bestFit="1" customWidth="1"/>
    <col min="12045" max="12045" width="6" bestFit="1" customWidth="1"/>
    <col min="12046" max="12046" width="8.7109375" bestFit="1" customWidth="1"/>
    <col min="12047" max="12047" width="6" bestFit="1" customWidth="1"/>
    <col min="12048" max="12048" width="8.7109375" bestFit="1" customWidth="1"/>
    <col min="12049" max="12049" width="91.140625" bestFit="1" customWidth="1"/>
    <col min="12050" max="12050" width="6" bestFit="1" customWidth="1"/>
    <col min="12051" max="12051" width="8.7109375" bestFit="1" customWidth="1"/>
    <col min="12052" max="12052" width="6" bestFit="1" customWidth="1"/>
    <col min="12053" max="12055" width="8.7109375" bestFit="1" customWidth="1"/>
    <col min="12056" max="12056" width="6.28515625" bestFit="1" customWidth="1"/>
    <col min="12057" max="12057" width="8.7109375" bestFit="1" customWidth="1"/>
    <col min="12058" max="12058" width="6" bestFit="1" customWidth="1"/>
    <col min="12059" max="12059" width="8.7109375" bestFit="1" customWidth="1"/>
    <col min="12060" max="12060" width="6" bestFit="1" customWidth="1"/>
    <col min="12061" max="12061" width="8.7109375" bestFit="1" customWidth="1"/>
    <col min="12062" max="12062" width="6" bestFit="1" customWidth="1"/>
    <col min="12063" max="12063" width="8.7109375" bestFit="1" customWidth="1"/>
    <col min="12064" max="12064" width="6" bestFit="1" customWidth="1"/>
    <col min="12065" max="12065" width="8.7109375" bestFit="1" customWidth="1"/>
    <col min="12066" max="12066" width="6" bestFit="1" customWidth="1"/>
    <col min="12067" max="12067" width="8.7109375" bestFit="1" customWidth="1"/>
    <col min="12068" max="12068" width="6" bestFit="1" customWidth="1"/>
    <col min="12069" max="12069" width="8.7109375" bestFit="1" customWidth="1"/>
    <col min="12070" max="12070" width="6" bestFit="1" customWidth="1"/>
    <col min="12071" max="12071" width="8.7109375" bestFit="1" customWidth="1"/>
    <col min="12072" max="12072" width="6" bestFit="1" customWidth="1"/>
    <col min="12073" max="12073" width="7.42578125" bestFit="1" customWidth="1"/>
    <col min="12074" max="12074" width="6" bestFit="1" customWidth="1"/>
    <col min="12075" max="12075" width="8.7109375" bestFit="1" customWidth="1"/>
    <col min="12076" max="12076" width="6" bestFit="1" customWidth="1"/>
    <col min="12077" max="12077" width="8.7109375" bestFit="1" customWidth="1"/>
    <col min="12078" max="12078" width="6" bestFit="1" customWidth="1"/>
    <col min="12079" max="12079" width="8.7109375" bestFit="1" customWidth="1"/>
    <col min="12080" max="12080" width="6" bestFit="1" customWidth="1"/>
    <col min="12081" max="12081" width="8.7109375" bestFit="1" customWidth="1"/>
    <col min="12082" max="12082" width="6" bestFit="1" customWidth="1"/>
    <col min="12083" max="12083" width="8.7109375" bestFit="1" customWidth="1"/>
    <col min="12084" max="12084" width="6" bestFit="1" customWidth="1"/>
    <col min="12085" max="12085" width="8.7109375" bestFit="1" customWidth="1"/>
    <col min="12086" max="12086" width="6" bestFit="1" customWidth="1"/>
    <col min="12087" max="12087" width="8.7109375" bestFit="1" customWidth="1"/>
    <col min="12088" max="12088" width="6" bestFit="1" customWidth="1"/>
    <col min="12089" max="12089" width="8.7109375" bestFit="1" customWidth="1"/>
    <col min="12090" max="12090" width="9.140625" customWidth="1"/>
    <col min="12091" max="12091" width="11.28515625" customWidth="1"/>
    <col min="12288" max="12288" width="10.85546875" customWidth="1"/>
    <col min="12289" max="12289" width="6" bestFit="1" customWidth="1"/>
    <col min="12290" max="12290" width="8.7109375" bestFit="1" customWidth="1"/>
    <col min="12291" max="12291" width="6" bestFit="1" customWidth="1"/>
    <col min="12292" max="12292" width="8.7109375" bestFit="1" customWidth="1"/>
    <col min="12293" max="12293" width="6" bestFit="1" customWidth="1"/>
    <col min="12294" max="12294" width="8.7109375" bestFit="1" customWidth="1"/>
    <col min="12295" max="12295" width="6" bestFit="1" customWidth="1"/>
    <col min="12296" max="12296" width="8.7109375" bestFit="1" customWidth="1"/>
    <col min="12297" max="12297" width="6" bestFit="1" customWidth="1"/>
    <col min="12298" max="12298" width="8.7109375" bestFit="1" customWidth="1"/>
    <col min="12299" max="12299" width="6" bestFit="1" customWidth="1"/>
    <col min="12300" max="12300" width="7.42578125" bestFit="1" customWidth="1"/>
    <col min="12301" max="12301" width="6" bestFit="1" customWidth="1"/>
    <col min="12302" max="12302" width="8.7109375" bestFit="1" customWidth="1"/>
    <col min="12303" max="12303" width="6" bestFit="1" customWidth="1"/>
    <col min="12304" max="12304" width="8.7109375" bestFit="1" customWidth="1"/>
    <col min="12305" max="12305" width="91.140625" bestFit="1" customWidth="1"/>
    <col min="12306" max="12306" width="6" bestFit="1" customWidth="1"/>
    <col min="12307" max="12307" width="8.7109375" bestFit="1" customWidth="1"/>
    <col min="12308" max="12308" width="6" bestFit="1" customWidth="1"/>
    <col min="12309" max="12311" width="8.7109375" bestFit="1" customWidth="1"/>
    <col min="12312" max="12312" width="6.28515625" bestFit="1" customWidth="1"/>
    <col min="12313" max="12313" width="8.7109375" bestFit="1" customWidth="1"/>
    <col min="12314" max="12314" width="6" bestFit="1" customWidth="1"/>
    <col min="12315" max="12315" width="8.7109375" bestFit="1" customWidth="1"/>
    <col min="12316" max="12316" width="6" bestFit="1" customWidth="1"/>
    <col min="12317" max="12317" width="8.7109375" bestFit="1" customWidth="1"/>
    <col min="12318" max="12318" width="6" bestFit="1" customWidth="1"/>
    <col min="12319" max="12319" width="8.7109375" bestFit="1" customWidth="1"/>
    <col min="12320" max="12320" width="6" bestFit="1" customWidth="1"/>
    <col min="12321" max="12321" width="8.7109375" bestFit="1" customWidth="1"/>
    <col min="12322" max="12322" width="6" bestFit="1" customWidth="1"/>
    <col min="12323" max="12323" width="8.7109375" bestFit="1" customWidth="1"/>
    <col min="12324" max="12324" width="6" bestFit="1" customWidth="1"/>
    <col min="12325" max="12325" width="8.7109375" bestFit="1" customWidth="1"/>
    <col min="12326" max="12326" width="6" bestFit="1" customWidth="1"/>
    <col min="12327" max="12327" width="8.7109375" bestFit="1" customWidth="1"/>
    <col min="12328" max="12328" width="6" bestFit="1" customWidth="1"/>
    <col min="12329" max="12329" width="7.42578125" bestFit="1" customWidth="1"/>
    <col min="12330" max="12330" width="6" bestFit="1" customWidth="1"/>
    <col min="12331" max="12331" width="8.7109375" bestFit="1" customWidth="1"/>
    <col min="12332" max="12332" width="6" bestFit="1" customWidth="1"/>
    <col min="12333" max="12333" width="8.7109375" bestFit="1" customWidth="1"/>
    <col min="12334" max="12334" width="6" bestFit="1" customWidth="1"/>
    <col min="12335" max="12335" width="8.7109375" bestFit="1" customWidth="1"/>
    <col min="12336" max="12336" width="6" bestFit="1" customWidth="1"/>
    <col min="12337" max="12337" width="8.7109375" bestFit="1" customWidth="1"/>
    <col min="12338" max="12338" width="6" bestFit="1" customWidth="1"/>
    <col min="12339" max="12339" width="8.7109375" bestFit="1" customWidth="1"/>
    <col min="12340" max="12340" width="6" bestFit="1" customWidth="1"/>
    <col min="12341" max="12341" width="8.7109375" bestFit="1" customWidth="1"/>
    <col min="12342" max="12342" width="6" bestFit="1" customWidth="1"/>
    <col min="12343" max="12343" width="8.7109375" bestFit="1" customWidth="1"/>
    <col min="12344" max="12344" width="6" bestFit="1" customWidth="1"/>
    <col min="12345" max="12345" width="8.7109375" bestFit="1" customWidth="1"/>
    <col min="12346" max="12346" width="9.140625" customWidth="1"/>
    <col min="12347" max="12347" width="11.28515625" customWidth="1"/>
    <col min="12544" max="12544" width="10.85546875" customWidth="1"/>
    <col min="12545" max="12545" width="6" bestFit="1" customWidth="1"/>
    <col min="12546" max="12546" width="8.7109375" bestFit="1" customWidth="1"/>
    <col min="12547" max="12547" width="6" bestFit="1" customWidth="1"/>
    <col min="12548" max="12548" width="8.7109375" bestFit="1" customWidth="1"/>
    <col min="12549" max="12549" width="6" bestFit="1" customWidth="1"/>
    <col min="12550" max="12550" width="8.7109375" bestFit="1" customWidth="1"/>
    <col min="12551" max="12551" width="6" bestFit="1" customWidth="1"/>
    <col min="12552" max="12552" width="8.7109375" bestFit="1" customWidth="1"/>
    <col min="12553" max="12553" width="6" bestFit="1" customWidth="1"/>
    <col min="12554" max="12554" width="8.7109375" bestFit="1" customWidth="1"/>
    <col min="12555" max="12555" width="6" bestFit="1" customWidth="1"/>
    <col min="12556" max="12556" width="7.42578125" bestFit="1" customWidth="1"/>
    <col min="12557" max="12557" width="6" bestFit="1" customWidth="1"/>
    <col min="12558" max="12558" width="8.7109375" bestFit="1" customWidth="1"/>
    <col min="12559" max="12559" width="6" bestFit="1" customWidth="1"/>
    <col min="12560" max="12560" width="8.7109375" bestFit="1" customWidth="1"/>
    <col min="12561" max="12561" width="91.140625" bestFit="1" customWidth="1"/>
    <col min="12562" max="12562" width="6" bestFit="1" customWidth="1"/>
    <col min="12563" max="12563" width="8.7109375" bestFit="1" customWidth="1"/>
    <col min="12564" max="12564" width="6" bestFit="1" customWidth="1"/>
    <col min="12565" max="12567" width="8.7109375" bestFit="1" customWidth="1"/>
    <col min="12568" max="12568" width="6.28515625" bestFit="1" customWidth="1"/>
    <col min="12569" max="12569" width="8.7109375" bestFit="1" customWidth="1"/>
    <col min="12570" max="12570" width="6" bestFit="1" customWidth="1"/>
    <col min="12571" max="12571" width="8.7109375" bestFit="1" customWidth="1"/>
    <col min="12572" max="12572" width="6" bestFit="1" customWidth="1"/>
    <col min="12573" max="12573" width="8.7109375" bestFit="1" customWidth="1"/>
    <col min="12574" max="12574" width="6" bestFit="1" customWidth="1"/>
    <col min="12575" max="12575" width="8.7109375" bestFit="1" customWidth="1"/>
    <col min="12576" max="12576" width="6" bestFit="1" customWidth="1"/>
    <col min="12577" max="12577" width="8.7109375" bestFit="1" customWidth="1"/>
    <col min="12578" max="12578" width="6" bestFit="1" customWidth="1"/>
    <col min="12579" max="12579" width="8.7109375" bestFit="1" customWidth="1"/>
    <col min="12580" max="12580" width="6" bestFit="1" customWidth="1"/>
    <col min="12581" max="12581" width="8.7109375" bestFit="1" customWidth="1"/>
    <col min="12582" max="12582" width="6" bestFit="1" customWidth="1"/>
    <col min="12583" max="12583" width="8.7109375" bestFit="1" customWidth="1"/>
    <col min="12584" max="12584" width="6" bestFit="1" customWidth="1"/>
    <col min="12585" max="12585" width="7.42578125" bestFit="1" customWidth="1"/>
    <col min="12586" max="12586" width="6" bestFit="1" customWidth="1"/>
    <col min="12587" max="12587" width="8.7109375" bestFit="1" customWidth="1"/>
    <col min="12588" max="12588" width="6" bestFit="1" customWidth="1"/>
    <col min="12589" max="12589" width="8.7109375" bestFit="1" customWidth="1"/>
    <col min="12590" max="12590" width="6" bestFit="1" customWidth="1"/>
    <col min="12591" max="12591" width="8.7109375" bestFit="1" customWidth="1"/>
    <col min="12592" max="12592" width="6" bestFit="1" customWidth="1"/>
    <col min="12593" max="12593" width="8.7109375" bestFit="1" customWidth="1"/>
    <col min="12594" max="12594" width="6" bestFit="1" customWidth="1"/>
    <col min="12595" max="12595" width="8.7109375" bestFit="1" customWidth="1"/>
    <col min="12596" max="12596" width="6" bestFit="1" customWidth="1"/>
    <col min="12597" max="12597" width="8.7109375" bestFit="1" customWidth="1"/>
    <col min="12598" max="12598" width="6" bestFit="1" customWidth="1"/>
    <col min="12599" max="12599" width="8.7109375" bestFit="1" customWidth="1"/>
    <col min="12600" max="12600" width="6" bestFit="1" customWidth="1"/>
    <col min="12601" max="12601" width="8.7109375" bestFit="1" customWidth="1"/>
    <col min="12602" max="12602" width="9.140625" customWidth="1"/>
    <col min="12603" max="12603" width="11.28515625" customWidth="1"/>
    <col min="12800" max="12800" width="10.85546875" customWidth="1"/>
    <col min="12801" max="12801" width="6" bestFit="1" customWidth="1"/>
    <col min="12802" max="12802" width="8.7109375" bestFit="1" customWidth="1"/>
    <col min="12803" max="12803" width="6" bestFit="1" customWidth="1"/>
    <col min="12804" max="12804" width="8.7109375" bestFit="1" customWidth="1"/>
    <col min="12805" max="12805" width="6" bestFit="1" customWidth="1"/>
    <col min="12806" max="12806" width="8.7109375" bestFit="1" customWidth="1"/>
    <col min="12807" max="12807" width="6" bestFit="1" customWidth="1"/>
    <col min="12808" max="12808" width="8.7109375" bestFit="1" customWidth="1"/>
    <col min="12809" max="12809" width="6" bestFit="1" customWidth="1"/>
    <col min="12810" max="12810" width="8.7109375" bestFit="1" customWidth="1"/>
    <col min="12811" max="12811" width="6" bestFit="1" customWidth="1"/>
    <col min="12812" max="12812" width="7.42578125" bestFit="1" customWidth="1"/>
    <col min="12813" max="12813" width="6" bestFit="1" customWidth="1"/>
    <col min="12814" max="12814" width="8.7109375" bestFit="1" customWidth="1"/>
    <col min="12815" max="12815" width="6" bestFit="1" customWidth="1"/>
    <col min="12816" max="12816" width="8.7109375" bestFit="1" customWidth="1"/>
    <col min="12817" max="12817" width="91.140625" bestFit="1" customWidth="1"/>
    <col min="12818" max="12818" width="6" bestFit="1" customWidth="1"/>
    <col min="12819" max="12819" width="8.7109375" bestFit="1" customWidth="1"/>
    <col min="12820" max="12820" width="6" bestFit="1" customWidth="1"/>
    <col min="12821" max="12823" width="8.7109375" bestFit="1" customWidth="1"/>
    <col min="12824" max="12824" width="6.28515625" bestFit="1" customWidth="1"/>
    <col min="12825" max="12825" width="8.7109375" bestFit="1" customWidth="1"/>
    <col min="12826" max="12826" width="6" bestFit="1" customWidth="1"/>
    <col min="12827" max="12827" width="8.7109375" bestFit="1" customWidth="1"/>
    <col min="12828" max="12828" width="6" bestFit="1" customWidth="1"/>
    <col min="12829" max="12829" width="8.7109375" bestFit="1" customWidth="1"/>
    <col min="12830" max="12830" width="6" bestFit="1" customWidth="1"/>
    <col min="12831" max="12831" width="8.7109375" bestFit="1" customWidth="1"/>
    <col min="12832" max="12832" width="6" bestFit="1" customWidth="1"/>
    <col min="12833" max="12833" width="8.7109375" bestFit="1" customWidth="1"/>
    <col min="12834" max="12834" width="6" bestFit="1" customWidth="1"/>
    <col min="12835" max="12835" width="8.7109375" bestFit="1" customWidth="1"/>
    <col min="12836" max="12836" width="6" bestFit="1" customWidth="1"/>
    <col min="12837" max="12837" width="8.7109375" bestFit="1" customWidth="1"/>
    <col min="12838" max="12838" width="6" bestFit="1" customWidth="1"/>
    <col min="12839" max="12839" width="8.7109375" bestFit="1" customWidth="1"/>
    <col min="12840" max="12840" width="6" bestFit="1" customWidth="1"/>
    <col min="12841" max="12841" width="7.42578125" bestFit="1" customWidth="1"/>
    <col min="12842" max="12842" width="6" bestFit="1" customWidth="1"/>
    <col min="12843" max="12843" width="8.7109375" bestFit="1" customWidth="1"/>
    <col min="12844" max="12844" width="6" bestFit="1" customWidth="1"/>
    <col min="12845" max="12845" width="8.7109375" bestFit="1" customWidth="1"/>
    <col min="12846" max="12846" width="6" bestFit="1" customWidth="1"/>
    <col min="12847" max="12847" width="8.7109375" bestFit="1" customWidth="1"/>
    <col min="12848" max="12848" width="6" bestFit="1" customWidth="1"/>
    <col min="12849" max="12849" width="8.7109375" bestFit="1" customWidth="1"/>
    <col min="12850" max="12850" width="6" bestFit="1" customWidth="1"/>
    <col min="12851" max="12851" width="8.7109375" bestFit="1" customWidth="1"/>
    <col min="12852" max="12852" width="6" bestFit="1" customWidth="1"/>
    <col min="12853" max="12853" width="8.7109375" bestFit="1" customWidth="1"/>
    <col min="12854" max="12854" width="6" bestFit="1" customWidth="1"/>
    <col min="12855" max="12855" width="8.7109375" bestFit="1" customWidth="1"/>
    <col min="12856" max="12856" width="6" bestFit="1" customWidth="1"/>
    <col min="12857" max="12857" width="8.7109375" bestFit="1" customWidth="1"/>
    <col min="12858" max="12858" width="9.140625" customWidth="1"/>
    <col min="12859" max="12859" width="11.28515625" customWidth="1"/>
    <col min="13056" max="13056" width="10.85546875" customWidth="1"/>
    <col min="13057" max="13057" width="6" bestFit="1" customWidth="1"/>
    <col min="13058" max="13058" width="8.7109375" bestFit="1" customWidth="1"/>
    <col min="13059" max="13059" width="6" bestFit="1" customWidth="1"/>
    <col min="13060" max="13060" width="8.7109375" bestFit="1" customWidth="1"/>
    <col min="13061" max="13061" width="6" bestFit="1" customWidth="1"/>
    <col min="13062" max="13062" width="8.7109375" bestFit="1" customWidth="1"/>
    <col min="13063" max="13063" width="6" bestFit="1" customWidth="1"/>
    <col min="13064" max="13064" width="8.7109375" bestFit="1" customWidth="1"/>
    <col min="13065" max="13065" width="6" bestFit="1" customWidth="1"/>
    <col min="13066" max="13066" width="8.7109375" bestFit="1" customWidth="1"/>
    <col min="13067" max="13067" width="6" bestFit="1" customWidth="1"/>
    <col min="13068" max="13068" width="7.42578125" bestFit="1" customWidth="1"/>
    <col min="13069" max="13069" width="6" bestFit="1" customWidth="1"/>
    <col min="13070" max="13070" width="8.7109375" bestFit="1" customWidth="1"/>
    <col min="13071" max="13071" width="6" bestFit="1" customWidth="1"/>
    <col min="13072" max="13072" width="8.7109375" bestFit="1" customWidth="1"/>
    <col min="13073" max="13073" width="91.140625" bestFit="1" customWidth="1"/>
    <col min="13074" max="13074" width="6" bestFit="1" customWidth="1"/>
    <col min="13075" max="13075" width="8.7109375" bestFit="1" customWidth="1"/>
    <col min="13076" max="13076" width="6" bestFit="1" customWidth="1"/>
    <col min="13077" max="13079" width="8.7109375" bestFit="1" customWidth="1"/>
    <col min="13080" max="13080" width="6.28515625" bestFit="1" customWidth="1"/>
    <col min="13081" max="13081" width="8.7109375" bestFit="1" customWidth="1"/>
    <col min="13082" max="13082" width="6" bestFit="1" customWidth="1"/>
    <col min="13083" max="13083" width="8.7109375" bestFit="1" customWidth="1"/>
    <col min="13084" max="13084" width="6" bestFit="1" customWidth="1"/>
    <col min="13085" max="13085" width="8.7109375" bestFit="1" customWidth="1"/>
    <col min="13086" max="13086" width="6" bestFit="1" customWidth="1"/>
    <col min="13087" max="13087" width="8.7109375" bestFit="1" customWidth="1"/>
    <col min="13088" max="13088" width="6" bestFit="1" customWidth="1"/>
    <col min="13089" max="13089" width="8.7109375" bestFit="1" customWidth="1"/>
    <col min="13090" max="13090" width="6" bestFit="1" customWidth="1"/>
    <col min="13091" max="13091" width="8.7109375" bestFit="1" customWidth="1"/>
    <col min="13092" max="13092" width="6" bestFit="1" customWidth="1"/>
    <col min="13093" max="13093" width="8.7109375" bestFit="1" customWidth="1"/>
    <col min="13094" max="13094" width="6" bestFit="1" customWidth="1"/>
    <col min="13095" max="13095" width="8.7109375" bestFit="1" customWidth="1"/>
    <col min="13096" max="13096" width="6" bestFit="1" customWidth="1"/>
    <col min="13097" max="13097" width="7.42578125" bestFit="1" customWidth="1"/>
    <col min="13098" max="13098" width="6" bestFit="1" customWidth="1"/>
    <col min="13099" max="13099" width="8.7109375" bestFit="1" customWidth="1"/>
    <col min="13100" max="13100" width="6" bestFit="1" customWidth="1"/>
    <col min="13101" max="13101" width="8.7109375" bestFit="1" customWidth="1"/>
    <col min="13102" max="13102" width="6" bestFit="1" customWidth="1"/>
    <col min="13103" max="13103" width="8.7109375" bestFit="1" customWidth="1"/>
    <col min="13104" max="13104" width="6" bestFit="1" customWidth="1"/>
    <col min="13105" max="13105" width="8.7109375" bestFit="1" customWidth="1"/>
    <col min="13106" max="13106" width="6" bestFit="1" customWidth="1"/>
    <col min="13107" max="13107" width="8.7109375" bestFit="1" customWidth="1"/>
    <col min="13108" max="13108" width="6" bestFit="1" customWidth="1"/>
    <col min="13109" max="13109" width="8.7109375" bestFit="1" customWidth="1"/>
    <col min="13110" max="13110" width="6" bestFit="1" customWidth="1"/>
    <col min="13111" max="13111" width="8.7109375" bestFit="1" customWidth="1"/>
    <col min="13112" max="13112" width="6" bestFit="1" customWidth="1"/>
    <col min="13113" max="13113" width="8.7109375" bestFit="1" customWidth="1"/>
    <col min="13114" max="13114" width="9.140625" customWidth="1"/>
    <col min="13115" max="13115" width="11.28515625" customWidth="1"/>
    <col min="13312" max="13312" width="10.85546875" customWidth="1"/>
    <col min="13313" max="13313" width="6" bestFit="1" customWidth="1"/>
    <col min="13314" max="13314" width="8.7109375" bestFit="1" customWidth="1"/>
    <col min="13315" max="13315" width="6" bestFit="1" customWidth="1"/>
    <col min="13316" max="13316" width="8.7109375" bestFit="1" customWidth="1"/>
    <col min="13317" max="13317" width="6" bestFit="1" customWidth="1"/>
    <col min="13318" max="13318" width="8.7109375" bestFit="1" customWidth="1"/>
    <col min="13319" max="13319" width="6" bestFit="1" customWidth="1"/>
    <col min="13320" max="13320" width="8.7109375" bestFit="1" customWidth="1"/>
    <col min="13321" max="13321" width="6" bestFit="1" customWidth="1"/>
    <col min="13322" max="13322" width="8.7109375" bestFit="1" customWidth="1"/>
    <col min="13323" max="13323" width="6" bestFit="1" customWidth="1"/>
    <col min="13324" max="13324" width="7.42578125" bestFit="1" customWidth="1"/>
    <col min="13325" max="13325" width="6" bestFit="1" customWidth="1"/>
    <col min="13326" max="13326" width="8.7109375" bestFit="1" customWidth="1"/>
    <col min="13327" max="13327" width="6" bestFit="1" customWidth="1"/>
    <col min="13328" max="13328" width="8.7109375" bestFit="1" customWidth="1"/>
    <col min="13329" max="13329" width="91.140625" bestFit="1" customWidth="1"/>
    <col min="13330" max="13330" width="6" bestFit="1" customWidth="1"/>
    <col min="13331" max="13331" width="8.7109375" bestFit="1" customWidth="1"/>
    <col min="13332" max="13332" width="6" bestFit="1" customWidth="1"/>
    <col min="13333" max="13335" width="8.7109375" bestFit="1" customWidth="1"/>
    <col min="13336" max="13336" width="6.28515625" bestFit="1" customWidth="1"/>
    <col min="13337" max="13337" width="8.7109375" bestFit="1" customWidth="1"/>
    <col min="13338" max="13338" width="6" bestFit="1" customWidth="1"/>
    <col min="13339" max="13339" width="8.7109375" bestFit="1" customWidth="1"/>
    <col min="13340" max="13340" width="6" bestFit="1" customWidth="1"/>
    <col min="13341" max="13341" width="8.7109375" bestFit="1" customWidth="1"/>
    <col min="13342" max="13342" width="6" bestFit="1" customWidth="1"/>
    <col min="13343" max="13343" width="8.7109375" bestFit="1" customWidth="1"/>
    <col min="13344" max="13344" width="6" bestFit="1" customWidth="1"/>
    <col min="13345" max="13345" width="8.7109375" bestFit="1" customWidth="1"/>
    <col min="13346" max="13346" width="6" bestFit="1" customWidth="1"/>
    <col min="13347" max="13347" width="8.7109375" bestFit="1" customWidth="1"/>
    <col min="13348" max="13348" width="6" bestFit="1" customWidth="1"/>
    <col min="13349" max="13349" width="8.7109375" bestFit="1" customWidth="1"/>
    <col min="13350" max="13350" width="6" bestFit="1" customWidth="1"/>
    <col min="13351" max="13351" width="8.7109375" bestFit="1" customWidth="1"/>
    <col min="13352" max="13352" width="6" bestFit="1" customWidth="1"/>
    <col min="13353" max="13353" width="7.42578125" bestFit="1" customWidth="1"/>
    <col min="13354" max="13354" width="6" bestFit="1" customWidth="1"/>
    <col min="13355" max="13355" width="8.7109375" bestFit="1" customWidth="1"/>
    <col min="13356" max="13356" width="6" bestFit="1" customWidth="1"/>
    <col min="13357" max="13357" width="8.7109375" bestFit="1" customWidth="1"/>
    <col min="13358" max="13358" width="6" bestFit="1" customWidth="1"/>
    <col min="13359" max="13359" width="8.7109375" bestFit="1" customWidth="1"/>
    <col min="13360" max="13360" width="6" bestFit="1" customWidth="1"/>
    <col min="13361" max="13361" width="8.7109375" bestFit="1" customWidth="1"/>
    <col min="13362" max="13362" width="6" bestFit="1" customWidth="1"/>
    <col min="13363" max="13363" width="8.7109375" bestFit="1" customWidth="1"/>
    <col min="13364" max="13364" width="6" bestFit="1" customWidth="1"/>
    <col min="13365" max="13365" width="8.7109375" bestFit="1" customWidth="1"/>
    <col min="13366" max="13366" width="6" bestFit="1" customWidth="1"/>
    <col min="13367" max="13367" width="8.7109375" bestFit="1" customWidth="1"/>
    <col min="13368" max="13368" width="6" bestFit="1" customWidth="1"/>
    <col min="13369" max="13369" width="8.7109375" bestFit="1" customWidth="1"/>
    <col min="13370" max="13370" width="9.140625" customWidth="1"/>
    <col min="13371" max="13371" width="11.28515625" customWidth="1"/>
    <col min="13568" max="13568" width="10.85546875" customWidth="1"/>
    <col min="13569" max="13569" width="6" bestFit="1" customWidth="1"/>
    <col min="13570" max="13570" width="8.7109375" bestFit="1" customWidth="1"/>
    <col min="13571" max="13571" width="6" bestFit="1" customWidth="1"/>
    <col min="13572" max="13572" width="8.7109375" bestFit="1" customWidth="1"/>
    <col min="13573" max="13573" width="6" bestFit="1" customWidth="1"/>
    <col min="13574" max="13574" width="8.7109375" bestFit="1" customWidth="1"/>
    <col min="13575" max="13575" width="6" bestFit="1" customWidth="1"/>
    <col min="13576" max="13576" width="8.7109375" bestFit="1" customWidth="1"/>
    <col min="13577" max="13577" width="6" bestFit="1" customWidth="1"/>
    <col min="13578" max="13578" width="8.7109375" bestFit="1" customWidth="1"/>
    <col min="13579" max="13579" width="6" bestFit="1" customWidth="1"/>
    <col min="13580" max="13580" width="7.42578125" bestFit="1" customWidth="1"/>
    <col min="13581" max="13581" width="6" bestFit="1" customWidth="1"/>
    <col min="13582" max="13582" width="8.7109375" bestFit="1" customWidth="1"/>
    <col min="13583" max="13583" width="6" bestFit="1" customWidth="1"/>
    <col min="13584" max="13584" width="8.7109375" bestFit="1" customWidth="1"/>
    <col min="13585" max="13585" width="91.140625" bestFit="1" customWidth="1"/>
    <col min="13586" max="13586" width="6" bestFit="1" customWidth="1"/>
    <col min="13587" max="13587" width="8.7109375" bestFit="1" customWidth="1"/>
    <col min="13588" max="13588" width="6" bestFit="1" customWidth="1"/>
    <col min="13589" max="13591" width="8.7109375" bestFit="1" customWidth="1"/>
    <col min="13592" max="13592" width="6.28515625" bestFit="1" customWidth="1"/>
    <col min="13593" max="13593" width="8.7109375" bestFit="1" customWidth="1"/>
    <col min="13594" max="13594" width="6" bestFit="1" customWidth="1"/>
    <col min="13595" max="13595" width="8.7109375" bestFit="1" customWidth="1"/>
    <col min="13596" max="13596" width="6" bestFit="1" customWidth="1"/>
    <col min="13597" max="13597" width="8.7109375" bestFit="1" customWidth="1"/>
    <col min="13598" max="13598" width="6" bestFit="1" customWidth="1"/>
    <col min="13599" max="13599" width="8.7109375" bestFit="1" customWidth="1"/>
    <col min="13600" max="13600" width="6" bestFit="1" customWidth="1"/>
    <col min="13601" max="13601" width="8.7109375" bestFit="1" customWidth="1"/>
    <col min="13602" max="13602" width="6" bestFit="1" customWidth="1"/>
    <col min="13603" max="13603" width="8.7109375" bestFit="1" customWidth="1"/>
    <col min="13604" max="13604" width="6" bestFit="1" customWidth="1"/>
    <col min="13605" max="13605" width="8.7109375" bestFit="1" customWidth="1"/>
    <col min="13606" max="13606" width="6" bestFit="1" customWidth="1"/>
    <col min="13607" max="13607" width="8.7109375" bestFit="1" customWidth="1"/>
    <col min="13608" max="13608" width="6" bestFit="1" customWidth="1"/>
    <col min="13609" max="13609" width="7.42578125" bestFit="1" customWidth="1"/>
    <col min="13610" max="13610" width="6" bestFit="1" customWidth="1"/>
    <col min="13611" max="13611" width="8.7109375" bestFit="1" customWidth="1"/>
    <col min="13612" max="13612" width="6" bestFit="1" customWidth="1"/>
    <col min="13613" max="13613" width="8.7109375" bestFit="1" customWidth="1"/>
    <col min="13614" max="13614" width="6" bestFit="1" customWidth="1"/>
    <col min="13615" max="13615" width="8.7109375" bestFit="1" customWidth="1"/>
    <col min="13616" max="13616" width="6" bestFit="1" customWidth="1"/>
    <col min="13617" max="13617" width="8.7109375" bestFit="1" customWidth="1"/>
    <col min="13618" max="13618" width="6" bestFit="1" customWidth="1"/>
    <col min="13619" max="13619" width="8.7109375" bestFit="1" customWidth="1"/>
    <col min="13620" max="13620" width="6" bestFit="1" customWidth="1"/>
    <col min="13621" max="13621" width="8.7109375" bestFit="1" customWidth="1"/>
    <col min="13622" max="13622" width="6" bestFit="1" customWidth="1"/>
    <col min="13623" max="13623" width="8.7109375" bestFit="1" customWidth="1"/>
    <col min="13624" max="13624" width="6" bestFit="1" customWidth="1"/>
    <col min="13625" max="13625" width="8.7109375" bestFit="1" customWidth="1"/>
    <col min="13626" max="13626" width="9.140625" customWidth="1"/>
    <col min="13627" max="13627" width="11.28515625" customWidth="1"/>
    <col min="13824" max="13824" width="10.85546875" customWidth="1"/>
    <col min="13825" max="13825" width="6" bestFit="1" customWidth="1"/>
    <col min="13826" max="13826" width="8.7109375" bestFit="1" customWidth="1"/>
    <col min="13827" max="13827" width="6" bestFit="1" customWidth="1"/>
    <col min="13828" max="13828" width="8.7109375" bestFit="1" customWidth="1"/>
    <col min="13829" max="13829" width="6" bestFit="1" customWidth="1"/>
    <col min="13830" max="13830" width="8.7109375" bestFit="1" customWidth="1"/>
    <col min="13831" max="13831" width="6" bestFit="1" customWidth="1"/>
    <col min="13832" max="13832" width="8.7109375" bestFit="1" customWidth="1"/>
    <col min="13833" max="13833" width="6" bestFit="1" customWidth="1"/>
    <col min="13834" max="13834" width="8.7109375" bestFit="1" customWidth="1"/>
    <col min="13835" max="13835" width="6" bestFit="1" customWidth="1"/>
    <col min="13836" max="13836" width="7.42578125" bestFit="1" customWidth="1"/>
    <col min="13837" max="13837" width="6" bestFit="1" customWidth="1"/>
    <col min="13838" max="13838" width="8.7109375" bestFit="1" customWidth="1"/>
    <col min="13839" max="13839" width="6" bestFit="1" customWidth="1"/>
    <col min="13840" max="13840" width="8.7109375" bestFit="1" customWidth="1"/>
    <col min="13841" max="13841" width="91.140625" bestFit="1" customWidth="1"/>
    <col min="13842" max="13842" width="6" bestFit="1" customWidth="1"/>
    <col min="13843" max="13843" width="8.7109375" bestFit="1" customWidth="1"/>
    <col min="13844" max="13844" width="6" bestFit="1" customWidth="1"/>
    <col min="13845" max="13847" width="8.7109375" bestFit="1" customWidth="1"/>
    <col min="13848" max="13848" width="6.28515625" bestFit="1" customWidth="1"/>
    <col min="13849" max="13849" width="8.7109375" bestFit="1" customWidth="1"/>
    <col min="13850" max="13850" width="6" bestFit="1" customWidth="1"/>
    <col min="13851" max="13851" width="8.7109375" bestFit="1" customWidth="1"/>
    <col min="13852" max="13852" width="6" bestFit="1" customWidth="1"/>
    <col min="13853" max="13853" width="8.7109375" bestFit="1" customWidth="1"/>
    <col min="13854" max="13854" width="6" bestFit="1" customWidth="1"/>
    <col min="13855" max="13855" width="8.7109375" bestFit="1" customWidth="1"/>
    <col min="13856" max="13856" width="6" bestFit="1" customWidth="1"/>
    <col min="13857" max="13857" width="8.7109375" bestFit="1" customWidth="1"/>
    <col min="13858" max="13858" width="6" bestFit="1" customWidth="1"/>
    <col min="13859" max="13859" width="8.7109375" bestFit="1" customWidth="1"/>
    <col min="13860" max="13860" width="6" bestFit="1" customWidth="1"/>
    <col min="13861" max="13861" width="8.7109375" bestFit="1" customWidth="1"/>
    <col min="13862" max="13862" width="6" bestFit="1" customWidth="1"/>
    <col min="13863" max="13863" width="8.7109375" bestFit="1" customWidth="1"/>
    <col min="13864" max="13864" width="6" bestFit="1" customWidth="1"/>
    <col min="13865" max="13865" width="7.42578125" bestFit="1" customWidth="1"/>
    <col min="13866" max="13866" width="6" bestFit="1" customWidth="1"/>
    <col min="13867" max="13867" width="8.7109375" bestFit="1" customWidth="1"/>
    <col min="13868" max="13868" width="6" bestFit="1" customWidth="1"/>
    <col min="13869" max="13869" width="8.7109375" bestFit="1" customWidth="1"/>
    <col min="13870" max="13870" width="6" bestFit="1" customWidth="1"/>
    <col min="13871" max="13871" width="8.7109375" bestFit="1" customWidth="1"/>
    <col min="13872" max="13872" width="6" bestFit="1" customWidth="1"/>
    <col min="13873" max="13873" width="8.7109375" bestFit="1" customWidth="1"/>
    <col min="13874" max="13874" width="6" bestFit="1" customWidth="1"/>
    <col min="13875" max="13875" width="8.7109375" bestFit="1" customWidth="1"/>
    <col min="13876" max="13876" width="6" bestFit="1" customWidth="1"/>
    <col min="13877" max="13877" width="8.7109375" bestFit="1" customWidth="1"/>
    <col min="13878" max="13878" width="6" bestFit="1" customWidth="1"/>
    <col min="13879" max="13879" width="8.7109375" bestFit="1" customWidth="1"/>
    <col min="13880" max="13880" width="6" bestFit="1" customWidth="1"/>
    <col min="13881" max="13881" width="8.7109375" bestFit="1" customWidth="1"/>
    <col min="13882" max="13882" width="9.140625" customWidth="1"/>
    <col min="13883" max="13883" width="11.28515625" customWidth="1"/>
    <col min="14080" max="14080" width="10.85546875" customWidth="1"/>
    <col min="14081" max="14081" width="6" bestFit="1" customWidth="1"/>
    <col min="14082" max="14082" width="8.7109375" bestFit="1" customWidth="1"/>
    <col min="14083" max="14083" width="6" bestFit="1" customWidth="1"/>
    <col min="14084" max="14084" width="8.7109375" bestFit="1" customWidth="1"/>
    <col min="14085" max="14085" width="6" bestFit="1" customWidth="1"/>
    <col min="14086" max="14086" width="8.7109375" bestFit="1" customWidth="1"/>
    <col min="14087" max="14087" width="6" bestFit="1" customWidth="1"/>
    <col min="14088" max="14088" width="8.7109375" bestFit="1" customWidth="1"/>
    <col min="14089" max="14089" width="6" bestFit="1" customWidth="1"/>
    <col min="14090" max="14090" width="8.7109375" bestFit="1" customWidth="1"/>
    <col min="14091" max="14091" width="6" bestFit="1" customWidth="1"/>
    <col min="14092" max="14092" width="7.42578125" bestFit="1" customWidth="1"/>
    <col min="14093" max="14093" width="6" bestFit="1" customWidth="1"/>
    <col min="14094" max="14094" width="8.7109375" bestFit="1" customWidth="1"/>
    <col min="14095" max="14095" width="6" bestFit="1" customWidth="1"/>
    <col min="14096" max="14096" width="8.7109375" bestFit="1" customWidth="1"/>
    <col min="14097" max="14097" width="91.140625" bestFit="1" customWidth="1"/>
    <col min="14098" max="14098" width="6" bestFit="1" customWidth="1"/>
    <col min="14099" max="14099" width="8.7109375" bestFit="1" customWidth="1"/>
    <col min="14100" max="14100" width="6" bestFit="1" customWidth="1"/>
    <col min="14101" max="14103" width="8.7109375" bestFit="1" customWidth="1"/>
    <col min="14104" max="14104" width="6.28515625" bestFit="1" customWidth="1"/>
    <col min="14105" max="14105" width="8.7109375" bestFit="1" customWidth="1"/>
    <col min="14106" max="14106" width="6" bestFit="1" customWidth="1"/>
    <col min="14107" max="14107" width="8.7109375" bestFit="1" customWidth="1"/>
    <col min="14108" max="14108" width="6" bestFit="1" customWidth="1"/>
    <col min="14109" max="14109" width="8.7109375" bestFit="1" customWidth="1"/>
    <col min="14110" max="14110" width="6" bestFit="1" customWidth="1"/>
    <col min="14111" max="14111" width="8.7109375" bestFit="1" customWidth="1"/>
    <col min="14112" max="14112" width="6" bestFit="1" customWidth="1"/>
    <col min="14113" max="14113" width="8.7109375" bestFit="1" customWidth="1"/>
    <col min="14114" max="14114" width="6" bestFit="1" customWidth="1"/>
    <col min="14115" max="14115" width="8.7109375" bestFit="1" customWidth="1"/>
    <col min="14116" max="14116" width="6" bestFit="1" customWidth="1"/>
    <col min="14117" max="14117" width="8.7109375" bestFit="1" customWidth="1"/>
    <col min="14118" max="14118" width="6" bestFit="1" customWidth="1"/>
    <col min="14119" max="14119" width="8.7109375" bestFit="1" customWidth="1"/>
    <col min="14120" max="14120" width="6" bestFit="1" customWidth="1"/>
    <col min="14121" max="14121" width="7.42578125" bestFit="1" customWidth="1"/>
    <col min="14122" max="14122" width="6" bestFit="1" customWidth="1"/>
    <col min="14123" max="14123" width="8.7109375" bestFit="1" customWidth="1"/>
    <col min="14124" max="14124" width="6" bestFit="1" customWidth="1"/>
    <col min="14125" max="14125" width="8.7109375" bestFit="1" customWidth="1"/>
    <col min="14126" max="14126" width="6" bestFit="1" customWidth="1"/>
    <col min="14127" max="14127" width="8.7109375" bestFit="1" customWidth="1"/>
    <col min="14128" max="14128" width="6" bestFit="1" customWidth="1"/>
    <col min="14129" max="14129" width="8.7109375" bestFit="1" customWidth="1"/>
    <col min="14130" max="14130" width="6" bestFit="1" customWidth="1"/>
    <col min="14131" max="14131" width="8.7109375" bestFit="1" customWidth="1"/>
    <col min="14132" max="14132" width="6" bestFit="1" customWidth="1"/>
    <col min="14133" max="14133" width="8.7109375" bestFit="1" customWidth="1"/>
    <col min="14134" max="14134" width="6" bestFit="1" customWidth="1"/>
    <col min="14135" max="14135" width="8.7109375" bestFit="1" customWidth="1"/>
    <col min="14136" max="14136" width="6" bestFit="1" customWidth="1"/>
    <col min="14137" max="14137" width="8.7109375" bestFit="1" customWidth="1"/>
    <col min="14138" max="14138" width="9.140625" customWidth="1"/>
    <col min="14139" max="14139" width="11.28515625" customWidth="1"/>
    <col min="14336" max="14336" width="10.85546875" customWidth="1"/>
    <col min="14337" max="14337" width="6" bestFit="1" customWidth="1"/>
    <col min="14338" max="14338" width="8.7109375" bestFit="1" customWidth="1"/>
    <col min="14339" max="14339" width="6" bestFit="1" customWidth="1"/>
    <col min="14340" max="14340" width="8.7109375" bestFit="1" customWidth="1"/>
    <col min="14341" max="14341" width="6" bestFit="1" customWidth="1"/>
    <col min="14342" max="14342" width="8.7109375" bestFit="1" customWidth="1"/>
    <col min="14343" max="14343" width="6" bestFit="1" customWidth="1"/>
    <col min="14344" max="14344" width="8.7109375" bestFit="1" customWidth="1"/>
    <col min="14345" max="14345" width="6" bestFit="1" customWidth="1"/>
    <col min="14346" max="14346" width="8.7109375" bestFit="1" customWidth="1"/>
    <col min="14347" max="14347" width="6" bestFit="1" customWidth="1"/>
    <col min="14348" max="14348" width="7.42578125" bestFit="1" customWidth="1"/>
    <col min="14349" max="14349" width="6" bestFit="1" customWidth="1"/>
    <col min="14350" max="14350" width="8.7109375" bestFit="1" customWidth="1"/>
    <col min="14351" max="14351" width="6" bestFit="1" customWidth="1"/>
    <col min="14352" max="14352" width="8.7109375" bestFit="1" customWidth="1"/>
    <col min="14353" max="14353" width="91.140625" bestFit="1" customWidth="1"/>
    <col min="14354" max="14354" width="6" bestFit="1" customWidth="1"/>
    <col min="14355" max="14355" width="8.7109375" bestFit="1" customWidth="1"/>
    <col min="14356" max="14356" width="6" bestFit="1" customWidth="1"/>
    <col min="14357" max="14359" width="8.7109375" bestFit="1" customWidth="1"/>
    <col min="14360" max="14360" width="6.28515625" bestFit="1" customWidth="1"/>
    <col min="14361" max="14361" width="8.7109375" bestFit="1" customWidth="1"/>
    <col min="14362" max="14362" width="6" bestFit="1" customWidth="1"/>
    <col min="14363" max="14363" width="8.7109375" bestFit="1" customWidth="1"/>
    <col min="14364" max="14364" width="6" bestFit="1" customWidth="1"/>
    <col min="14365" max="14365" width="8.7109375" bestFit="1" customWidth="1"/>
    <col min="14366" max="14366" width="6" bestFit="1" customWidth="1"/>
    <col min="14367" max="14367" width="8.7109375" bestFit="1" customWidth="1"/>
    <col min="14368" max="14368" width="6" bestFit="1" customWidth="1"/>
    <col min="14369" max="14369" width="8.7109375" bestFit="1" customWidth="1"/>
    <col min="14370" max="14370" width="6" bestFit="1" customWidth="1"/>
    <col min="14371" max="14371" width="8.7109375" bestFit="1" customWidth="1"/>
    <col min="14372" max="14372" width="6" bestFit="1" customWidth="1"/>
    <col min="14373" max="14373" width="8.7109375" bestFit="1" customWidth="1"/>
    <col min="14374" max="14374" width="6" bestFit="1" customWidth="1"/>
    <col min="14375" max="14375" width="8.7109375" bestFit="1" customWidth="1"/>
    <col min="14376" max="14376" width="6" bestFit="1" customWidth="1"/>
    <col min="14377" max="14377" width="7.42578125" bestFit="1" customWidth="1"/>
    <col min="14378" max="14378" width="6" bestFit="1" customWidth="1"/>
    <col min="14379" max="14379" width="8.7109375" bestFit="1" customWidth="1"/>
    <col min="14380" max="14380" width="6" bestFit="1" customWidth="1"/>
    <col min="14381" max="14381" width="8.7109375" bestFit="1" customWidth="1"/>
    <col min="14382" max="14382" width="6" bestFit="1" customWidth="1"/>
    <col min="14383" max="14383" width="8.7109375" bestFit="1" customWidth="1"/>
    <col min="14384" max="14384" width="6" bestFit="1" customWidth="1"/>
    <col min="14385" max="14385" width="8.7109375" bestFit="1" customWidth="1"/>
    <col min="14386" max="14386" width="6" bestFit="1" customWidth="1"/>
    <col min="14387" max="14387" width="8.7109375" bestFit="1" customWidth="1"/>
    <col min="14388" max="14388" width="6" bestFit="1" customWidth="1"/>
    <col min="14389" max="14389" width="8.7109375" bestFit="1" customWidth="1"/>
    <col min="14390" max="14390" width="6" bestFit="1" customWidth="1"/>
    <col min="14391" max="14391" width="8.7109375" bestFit="1" customWidth="1"/>
    <col min="14392" max="14392" width="6" bestFit="1" customWidth="1"/>
    <col min="14393" max="14393" width="8.7109375" bestFit="1" customWidth="1"/>
    <col min="14394" max="14394" width="9.140625" customWidth="1"/>
    <col min="14395" max="14395" width="11.28515625" customWidth="1"/>
    <col min="14592" max="14592" width="10.85546875" customWidth="1"/>
    <col min="14593" max="14593" width="6" bestFit="1" customWidth="1"/>
    <col min="14594" max="14594" width="8.7109375" bestFit="1" customWidth="1"/>
    <col min="14595" max="14595" width="6" bestFit="1" customWidth="1"/>
    <col min="14596" max="14596" width="8.7109375" bestFit="1" customWidth="1"/>
    <col min="14597" max="14597" width="6" bestFit="1" customWidth="1"/>
    <col min="14598" max="14598" width="8.7109375" bestFit="1" customWidth="1"/>
    <col min="14599" max="14599" width="6" bestFit="1" customWidth="1"/>
    <col min="14600" max="14600" width="8.7109375" bestFit="1" customWidth="1"/>
    <col min="14601" max="14601" width="6" bestFit="1" customWidth="1"/>
    <col min="14602" max="14602" width="8.7109375" bestFit="1" customWidth="1"/>
    <col min="14603" max="14603" width="6" bestFit="1" customWidth="1"/>
    <col min="14604" max="14604" width="7.42578125" bestFit="1" customWidth="1"/>
    <col min="14605" max="14605" width="6" bestFit="1" customWidth="1"/>
    <col min="14606" max="14606" width="8.7109375" bestFit="1" customWidth="1"/>
    <col min="14607" max="14607" width="6" bestFit="1" customWidth="1"/>
    <col min="14608" max="14608" width="8.7109375" bestFit="1" customWidth="1"/>
    <col min="14609" max="14609" width="91.140625" bestFit="1" customWidth="1"/>
    <col min="14610" max="14610" width="6" bestFit="1" customWidth="1"/>
    <col min="14611" max="14611" width="8.7109375" bestFit="1" customWidth="1"/>
    <col min="14612" max="14612" width="6" bestFit="1" customWidth="1"/>
    <col min="14613" max="14615" width="8.7109375" bestFit="1" customWidth="1"/>
    <col min="14616" max="14616" width="6.28515625" bestFit="1" customWidth="1"/>
    <col min="14617" max="14617" width="8.7109375" bestFit="1" customWidth="1"/>
    <col min="14618" max="14618" width="6" bestFit="1" customWidth="1"/>
    <col min="14619" max="14619" width="8.7109375" bestFit="1" customWidth="1"/>
    <col min="14620" max="14620" width="6" bestFit="1" customWidth="1"/>
    <col min="14621" max="14621" width="8.7109375" bestFit="1" customWidth="1"/>
    <col min="14622" max="14622" width="6" bestFit="1" customWidth="1"/>
    <col min="14623" max="14623" width="8.7109375" bestFit="1" customWidth="1"/>
    <col min="14624" max="14624" width="6" bestFit="1" customWidth="1"/>
    <col min="14625" max="14625" width="8.7109375" bestFit="1" customWidth="1"/>
    <col min="14626" max="14626" width="6" bestFit="1" customWidth="1"/>
    <col min="14627" max="14627" width="8.7109375" bestFit="1" customWidth="1"/>
    <col min="14628" max="14628" width="6" bestFit="1" customWidth="1"/>
    <col min="14629" max="14629" width="8.7109375" bestFit="1" customWidth="1"/>
    <col min="14630" max="14630" width="6" bestFit="1" customWidth="1"/>
    <col min="14631" max="14631" width="8.7109375" bestFit="1" customWidth="1"/>
    <col min="14632" max="14632" width="6" bestFit="1" customWidth="1"/>
    <col min="14633" max="14633" width="7.42578125" bestFit="1" customWidth="1"/>
    <col min="14634" max="14634" width="6" bestFit="1" customWidth="1"/>
    <col min="14635" max="14635" width="8.7109375" bestFit="1" customWidth="1"/>
    <col min="14636" max="14636" width="6" bestFit="1" customWidth="1"/>
    <col min="14637" max="14637" width="8.7109375" bestFit="1" customWidth="1"/>
    <col min="14638" max="14638" width="6" bestFit="1" customWidth="1"/>
    <col min="14639" max="14639" width="8.7109375" bestFit="1" customWidth="1"/>
    <col min="14640" max="14640" width="6" bestFit="1" customWidth="1"/>
    <col min="14641" max="14641" width="8.7109375" bestFit="1" customWidth="1"/>
    <col min="14642" max="14642" width="6" bestFit="1" customWidth="1"/>
    <col min="14643" max="14643" width="8.7109375" bestFit="1" customWidth="1"/>
    <col min="14644" max="14644" width="6" bestFit="1" customWidth="1"/>
    <col min="14645" max="14645" width="8.7109375" bestFit="1" customWidth="1"/>
    <col min="14646" max="14646" width="6" bestFit="1" customWidth="1"/>
    <col min="14647" max="14647" width="8.7109375" bestFit="1" customWidth="1"/>
    <col min="14648" max="14648" width="6" bestFit="1" customWidth="1"/>
    <col min="14649" max="14649" width="8.7109375" bestFit="1" customWidth="1"/>
    <col min="14650" max="14650" width="9.140625" customWidth="1"/>
    <col min="14651" max="14651" width="11.28515625" customWidth="1"/>
    <col min="14848" max="14848" width="10.85546875" customWidth="1"/>
    <col min="14849" max="14849" width="6" bestFit="1" customWidth="1"/>
    <col min="14850" max="14850" width="8.7109375" bestFit="1" customWidth="1"/>
    <col min="14851" max="14851" width="6" bestFit="1" customWidth="1"/>
    <col min="14852" max="14852" width="8.7109375" bestFit="1" customWidth="1"/>
    <col min="14853" max="14853" width="6" bestFit="1" customWidth="1"/>
    <col min="14854" max="14854" width="8.7109375" bestFit="1" customWidth="1"/>
    <col min="14855" max="14855" width="6" bestFit="1" customWidth="1"/>
    <col min="14856" max="14856" width="8.7109375" bestFit="1" customWidth="1"/>
    <col min="14857" max="14857" width="6" bestFit="1" customWidth="1"/>
    <col min="14858" max="14858" width="8.7109375" bestFit="1" customWidth="1"/>
    <col min="14859" max="14859" width="6" bestFit="1" customWidth="1"/>
    <col min="14860" max="14860" width="7.42578125" bestFit="1" customWidth="1"/>
    <col min="14861" max="14861" width="6" bestFit="1" customWidth="1"/>
    <col min="14862" max="14862" width="8.7109375" bestFit="1" customWidth="1"/>
    <col min="14863" max="14863" width="6" bestFit="1" customWidth="1"/>
    <col min="14864" max="14864" width="8.7109375" bestFit="1" customWidth="1"/>
    <col min="14865" max="14865" width="91.140625" bestFit="1" customWidth="1"/>
    <col min="14866" max="14866" width="6" bestFit="1" customWidth="1"/>
    <col min="14867" max="14867" width="8.7109375" bestFit="1" customWidth="1"/>
    <col min="14868" max="14868" width="6" bestFit="1" customWidth="1"/>
    <col min="14869" max="14871" width="8.7109375" bestFit="1" customWidth="1"/>
    <col min="14872" max="14872" width="6.28515625" bestFit="1" customWidth="1"/>
    <col min="14873" max="14873" width="8.7109375" bestFit="1" customWidth="1"/>
    <col min="14874" max="14874" width="6" bestFit="1" customWidth="1"/>
    <col min="14875" max="14875" width="8.7109375" bestFit="1" customWidth="1"/>
    <col min="14876" max="14876" width="6" bestFit="1" customWidth="1"/>
    <col min="14877" max="14877" width="8.7109375" bestFit="1" customWidth="1"/>
    <col min="14878" max="14878" width="6" bestFit="1" customWidth="1"/>
    <col min="14879" max="14879" width="8.7109375" bestFit="1" customWidth="1"/>
    <col min="14880" max="14880" width="6" bestFit="1" customWidth="1"/>
    <col min="14881" max="14881" width="8.7109375" bestFit="1" customWidth="1"/>
    <col min="14882" max="14882" width="6" bestFit="1" customWidth="1"/>
    <col min="14883" max="14883" width="8.7109375" bestFit="1" customWidth="1"/>
    <col min="14884" max="14884" width="6" bestFit="1" customWidth="1"/>
    <col min="14885" max="14885" width="8.7109375" bestFit="1" customWidth="1"/>
    <col min="14886" max="14886" width="6" bestFit="1" customWidth="1"/>
    <col min="14887" max="14887" width="8.7109375" bestFit="1" customWidth="1"/>
    <col min="14888" max="14888" width="6" bestFit="1" customWidth="1"/>
    <col min="14889" max="14889" width="7.42578125" bestFit="1" customWidth="1"/>
    <col min="14890" max="14890" width="6" bestFit="1" customWidth="1"/>
    <col min="14891" max="14891" width="8.7109375" bestFit="1" customWidth="1"/>
    <col min="14892" max="14892" width="6" bestFit="1" customWidth="1"/>
    <col min="14893" max="14893" width="8.7109375" bestFit="1" customWidth="1"/>
    <col min="14894" max="14894" width="6" bestFit="1" customWidth="1"/>
    <col min="14895" max="14895" width="8.7109375" bestFit="1" customWidth="1"/>
    <col min="14896" max="14896" width="6" bestFit="1" customWidth="1"/>
    <col min="14897" max="14897" width="8.7109375" bestFit="1" customWidth="1"/>
    <col min="14898" max="14898" width="6" bestFit="1" customWidth="1"/>
    <col min="14899" max="14899" width="8.7109375" bestFit="1" customWidth="1"/>
    <col min="14900" max="14900" width="6" bestFit="1" customWidth="1"/>
    <col min="14901" max="14901" width="8.7109375" bestFit="1" customWidth="1"/>
    <col min="14902" max="14902" width="6" bestFit="1" customWidth="1"/>
    <col min="14903" max="14903" width="8.7109375" bestFit="1" customWidth="1"/>
    <col min="14904" max="14904" width="6" bestFit="1" customWidth="1"/>
    <col min="14905" max="14905" width="8.7109375" bestFit="1" customWidth="1"/>
    <col min="14906" max="14906" width="9.140625" customWidth="1"/>
    <col min="14907" max="14907" width="11.28515625" customWidth="1"/>
    <col min="15104" max="15104" width="10.85546875" customWidth="1"/>
    <col min="15105" max="15105" width="6" bestFit="1" customWidth="1"/>
    <col min="15106" max="15106" width="8.7109375" bestFit="1" customWidth="1"/>
    <col min="15107" max="15107" width="6" bestFit="1" customWidth="1"/>
    <col min="15108" max="15108" width="8.7109375" bestFit="1" customWidth="1"/>
    <col min="15109" max="15109" width="6" bestFit="1" customWidth="1"/>
    <col min="15110" max="15110" width="8.7109375" bestFit="1" customWidth="1"/>
    <col min="15111" max="15111" width="6" bestFit="1" customWidth="1"/>
    <col min="15112" max="15112" width="8.7109375" bestFit="1" customWidth="1"/>
    <col min="15113" max="15113" width="6" bestFit="1" customWidth="1"/>
    <col min="15114" max="15114" width="8.7109375" bestFit="1" customWidth="1"/>
    <col min="15115" max="15115" width="6" bestFit="1" customWidth="1"/>
    <col min="15116" max="15116" width="7.42578125" bestFit="1" customWidth="1"/>
    <col min="15117" max="15117" width="6" bestFit="1" customWidth="1"/>
    <col min="15118" max="15118" width="8.7109375" bestFit="1" customWidth="1"/>
    <col min="15119" max="15119" width="6" bestFit="1" customWidth="1"/>
    <col min="15120" max="15120" width="8.7109375" bestFit="1" customWidth="1"/>
    <col min="15121" max="15121" width="91.140625" bestFit="1" customWidth="1"/>
    <col min="15122" max="15122" width="6" bestFit="1" customWidth="1"/>
    <col min="15123" max="15123" width="8.7109375" bestFit="1" customWidth="1"/>
    <col min="15124" max="15124" width="6" bestFit="1" customWidth="1"/>
    <col min="15125" max="15127" width="8.7109375" bestFit="1" customWidth="1"/>
    <col min="15128" max="15128" width="6.28515625" bestFit="1" customWidth="1"/>
    <col min="15129" max="15129" width="8.7109375" bestFit="1" customWidth="1"/>
    <col min="15130" max="15130" width="6" bestFit="1" customWidth="1"/>
    <col min="15131" max="15131" width="8.7109375" bestFit="1" customWidth="1"/>
    <col min="15132" max="15132" width="6" bestFit="1" customWidth="1"/>
    <col min="15133" max="15133" width="8.7109375" bestFit="1" customWidth="1"/>
    <col min="15134" max="15134" width="6" bestFit="1" customWidth="1"/>
    <col min="15135" max="15135" width="8.7109375" bestFit="1" customWidth="1"/>
    <col min="15136" max="15136" width="6" bestFit="1" customWidth="1"/>
    <col min="15137" max="15137" width="8.7109375" bestFit="1" customWidth="1"/>
    <col min="15138" max="15138" width="6" bestFit="1" customWidth="1"/>
    <col min="15139" max="15139" width="8.7109375" bestFit="1" customWidth="1"/>
    <col min="15140" max="15140" width="6" bestFit="1" customWidth="1"/>
    <col min="15141" max="15141" width="8.7109375" bestFit="1" customWidth="1"/>
    <col min="15142" max="15142" width="6" bestFit="1" customWidth="1"/>
    <col min="15143" max="15143" width="8.7109375" bestFit="1" customWidth="1"/>
    <col min="15144" max="15144" width="6" bestFit="1" customWidth="1"/>
    <col min="15145" max="15145" width="7.42578125" bestFit="1" customWidth="1"/>
    <col min="15146" max="15146" width="6" bestFit="1" customWidth="1"/>
    <col min="15147" max="15147" width="8.7109375" bestFit="1" customWidth="1"/>
    <col min="15148" max="15148" width="6" bestFit="1" customWidth="1"/>
    <col min="15149" max="15149" width="8.7109375" bestFit="1" customWidth="1"/>
    <col min="15150" max="15150" width="6" bestFit="1" customWidth="1"/>
    <col min="15151" max="15151" width="8.7109375" bestFit="1" customWidth="1"/>
    <col min="15152" max="15152" width="6" bestFit="1" customWidth="1"/>
    <col min="15153" max="15153" width="8.7109375" bestFit="1" customWidth="1"/>
    <col min="15154" max="15154" width="6" bestFit="1" customWidth="1"/>
    <col min="15155" max="15155" width="8.7109375" bestFit="1" customWidth="1"/>
    <col min="15156" max="15156" width="6" bestFit="1" customWidth="1"/>
    <col min="15157" max="15157" width="8.7109375" bestFit="1" customWidth="1"/>
    <col min="15158" max="15158" width="6" bestFit="1" customWidth="1"/>
    <col min="15159" max="15159" width="8.7109375" bestFit="1" customWidth="1"/>
    <col min="15160" max="15160" width="6" bestFit="1" customWidth="1"/>
    <col min="15161" max="15161" width="8.7109375" bestFit="1" customWidth="1"/>
    <col min="15162" max="15162" width="9.140625" customWidth="1"/>
    <col min="15163" max="15163" width="11.28515625" customWidth="1"/>
    <col min="15360" max="15360" width="10.85546875" customWidth="1"/>
    <col min="15361" max="15361" width="6" bestFit="1" customWidth="1"/>
    <col min="15362" max="15362" width="8.7109375" bestFit="1" customWidth="1"/>
    <col min="15363" max="15363" width="6" bestFit="1" customWidth="1"/>
    <col min="15364" max="15364" width="8.7109375" bestFit="1" customWidth="1"/>
    <col min="15365" max="15365" width="6" bestFit="1" customWidth="1"/>
    <col min="15366" max="15366" width="8.7109375" bestFit="1" customWidth="1"/>
    <col min="15367" max="15367" width="6" bestFit="1" customWidth="1"/>
    <col min="15368" max="15368" width="8.7109375" bestFit="1" customWidth="1"/>
    <col min="15369" max="15369" width="6" bestFit="1" customWidth="1"/>
    <col min="15370" max="15370" width="8.7109375" bestFit="1" customWidth="1"/>
    <col min="15371" max="15371" width="6" bestFit="1" customWidth="1"/>
    <col min="15372" max="15372" width="7.42578125" bestFit="1" customWidth="1"/>
    <col min="15373" max="15373" width="6" bestFit="1" customWidth="1"/>
    <col min="15374" max="15374" width="8.7109375" bestFit="1" customWidth="1"/>
    <col min="15375" max="15375" width="6" bestFit="1" customWidth="1"/>
    <col min="15376" max="15376" width="8.7109375" bestFit="1" customWidth="1"/>
    <col min="15377" max="15377" width="91.140625" bestFit="1" customWidth="1"/>
    <col min="15378" max="15378" width="6" bestFit="1" customWidth="1"/>
    <col min="15379" max="15379" width="8.7109375" bestFit="1" customWidth="1"/>
    <col min="15380" max="15380" width="6" bestFit="1" customWidth="1"/>
    <col min="15381" max="15383" width="8.7109375" bestFit="1" customWidth="1"/>
    <col min="15384" max="15384" width="6.28515625" bestFit="1" customWidth="1"/>
    <col min="15385" max="15385" width="8.7109375" bestFit="1" customWidth="1"/>
    <col min="15386" max="15386" width="6" bestFit="1" customWidth="1"/>
    <col min="15387" max="15387" width="8.7109375" bestFit="1" customWidth="1"/>
    <col min="15388" max="15388" width="6" bestFit="1" customWidth="1"/>
    <col min="15389" max="15389" width="8.7109375" bestFit="1" customWidth="1"/>
    <col min="15390" max="15390" width="6" bestFit="1" customWidth="1"/>
    <col min="15391" max="15391" width="8.7109375" bestFit="1" customWidth="1"/>
    <col min="15392" max="15392" width="6" bestFit="1" customWidth="1"/>
    <col min="15393" max="15393" width="8.7109375" bestFit="1" customWidth="1"/>
    <col min="15394" max="15394" width="6" bestFit="1" customWidth="1"/>
    <col min="15395" max="15395" width="8.7109375" bestFit="1" customWidth="1"/>
    <col min="15396" max="15396" width="6" bestFit="1" customWidth="1"/>
    <col min="15397" max="15397" width="8.7109375" bestFit="1" customWidth="1"/>
    <col min="15398" max="15398" width="6" bestFit="1" customWidth="1"/>
    <col min="15399" max="15399" width="8.7109375" bestFit="1" customWidth="1"/>
    <col min="15400" max="15400" width="6" bestFit="1" customWidth="1"/>
    <col min="15401" max="15401" width="7.42578125" bestFit="1" customWidth="1"/>
    <col min="15402" max="15402" width="6" bestFit="1" customWidth="1"/>
    <col min="15403" max="15403" width="8.7109375" bestFit="1" customWidth="1"/>
    <col min="15404" max="15404" width="6" bestFit="1" customWidth="1"/>
    <col min="15405" max="15405" width="8.7109375" bestFit="1" customWidth="1"/>
    <col min="15406" max="15406" width="6" bestFit="1" customWidth="1"/>
    <col min="15407" max="15407" width="8.7109375" bestFit="1" customWidth="1"/>
    <col min="15408" max="15408" width="6" bestFit="1" customWidth="1"/>
    <col min="15409" max="15409" width="8.7109375" bestFit="1" customWidth="1"/>
    <col min="15410" max="15410" width="6" bestFit="1" customWidth="1"/>
    <col min="15411" max="15411" width="8.7109375" bestFit="1" customWidth="1"/>
    <col min="15412" max="15412" width="6" bestFit="1" customWidth="1"/>
    <col min="15413" max="15413" width="8.7109375" bestFit="1" customWidth="1"/>
    <col min="15414" max="15414" width="6" bestFit="1" customWidth="1"/>
    <col min="15415" max="15415" width="8.7109375" bestFit="1" customWidth="1"/>
    <col min="15416" max="15416" width="6" bestFit="1" customWidth="1"/>
    <col min="15417" max="15417" width="8.7109375" bestFit="1" customWidth="1"/>
    <col min="15418" max="15418" width="9.140625" customWidth="1"/>
    <col min="15419" max="15419" width="11.28515625" customWidth="1"/>
    <col min="15616" max="15616" width="10.85546875" customWidth="1"/>
    <col min="15617" max="15617" width="6" bestFit="1" customWidth="1"/>
    <col min="15618" max="15618" width="8.7109375" bestFit="1" customWidth="1"/>
    <col min="15619" max="15619" width="6" bestFit="1" customWidth="1"/>
    <col min="15620" max="15620" width="8.7109375" bestFit="1" customWidth="1"/>
    <col min="15621" max="15621" width="6" bestFit="1" customWidth="1"/>
    <col min="15622" max="15622" width="8.7109375" bestFit="1" customWidth="1"/>
    <col min="15623" max="15623" width="6" bestFit="1" customWidth="1"/>
    <col min="15624" max="15624" width="8.7109375" bestFit="1" customWidth="1"/>
    <col min="15625" max="15625" width="6" bestFit="1" customWidth="1"/>
    <col min="15626" max="15626" width="8.7109375" bestFit="1" customWidth="1"/>
    <col min="15627" max="15627" width="6" bestFit="1" customWidth="1"/>
    <col min="15628" max="15628" width="7.42578125" bestFit="1" customWidth="1"/>
    <col min="15629" max="15629" width="6" bestFit="1" customWidth="1"/>
    <col min="15630" max="15630" width="8.7109375" bestFit="1" customWidth="1"/>
    <col min="15631" max="15631" width="6" bestFit="1" customWidth="1"/>
    <col min="15632" max="15632" width="8.7109375" bestFit="1" customWidth="1"/>
    <col min="15633" max="15633" width="91.140625" bestFit="1" customWidth="1"/>
    <col min="15634" max="15634" width="6" bestFit="1" customWidth="1"/>
    <col min="15635" max="15635" width="8.7109375" bestFit="1" customWidth="1"/>
    <col min="15636" max="15636" width="6" bestFit="1" customWidth="1"/>
    <col min="15637" max="15639" width="8.7109375" bestFit="1" customWidth="1"/>
    <col min="15640" max="15640" width="6.28515625" bestFit="1" customWidth="1"/>
    <col min="15641" max="15641" width="8.7109375" bestFit="1" customWidth="1"/>
    <col min="15642" max="15642" width="6" bestFit="1" customWidth="1"/>
    <col min="15643" max="15643" width="8.7109375" bestFit="1" customWidth="1"/>
    <col min="15644" max="15644" width="6" bestFit="1" customWidth="1"/>
    <col min="15645" max="15645" width="8.7109375" bestFit="1" customWidth="1"/>
    <col min="15646" max="15646" width="6" bestFit="1" customWidth="1"/>
    <col min="15647" max="15647" width="8.7109375" bestFit="1" customWidth="1"/>
    <col min="15648" max="15648" width="6" bestFit="1" customWidth="1"/>
    <col min="15649" max="15649" width="8.7109375" bestFit="1" customWidth="1"/>
    <col min="15650" max="15650" width="6" bestFit="1" customWidth="1"/>
    <col min="15651" max="15651" width="8.7109375" bestFit="1" customWidth="1"/>
    <col min="15652" max="15652" width="6" bestFit="1" customWidth="1"/>
    <col min="15653" max="15653" width="8.7109375" bestFit="1" customWidth="1"/>
    <col min="15654" max="15654" width="6" bestFit="1" customWidth="1"/>
    <col min="15655" max="15655" width="8.7109375" bestFit="1" customWidth="1"/>
    <col min="15656" max="15656" width="6" bestFit="1" customWidth="1"/>
    <col min="15657" max="15657" width="7.42578125" bestFit="1" customWidth="1"/>
    <col min="15658" max="15658" width="6" bestFit="1" customWidth="1"/>
    <col min="15659" max="15659" width="8.7109375" bestFit="1" customWidth="1"/>
    <col min="15660" max="15660" width="6" bestFit="1" customWidth="1"/>
    <col min="15661" max="15661" width="8.7109375" bestFit="1" customWidth="1"/>
    <col min="15662" max="15662" width="6" bestFit="1" customWidth="1"/>
    <col min="15663" max="15663" width="8.7109375" bestFit="1" customWidth="1"/>
    <col min="15664" max="15664" width="6" bestFit="1" customWidth="1"/>
    <col min="15665" max="15665" width="8.7109375" bestFit="1" customWidth="1"/>
    <col min="15666" max="15666" width="6" bestFit="1" customWidth="1"/>
    <col min="15667" max="15667" width="8.7109375" bestFit="1" customWidth="1"/>
    <col min="15668" max="15668" width="6" bestFit="1" customWidth="1"/>
    <col min="15669" max="15669" width="8.7109375" bestFit="1" customWidth="1"/>
    <col min="15670" max="15670" width="6" bestFit="1" customWidth="1"/>
    <col min="15671" max="15671" width="8.7109375" bestFit="1" customWidth="1"/>
    <col min="15672" max="15672" width="6" bestFit="1" customWidth="1"/>
    <col min="15673" max="15673" width="8.7109375" bestFit="1" customWidth="1"/>
    <col min="15674" max="15674" width="9.140625" customWidth="1"/>
    <col min="15675" max="15675" width="11.28515625" customWidth="1"/>
    <col min="15872" max="15872" width="10.85546875" customWidth="1"/>
    <col min="15873" max="15873" width="6" bestFit="1" customWidth="1"/>
    <col min="15874" max="15874" width="8.7109375" bestFit="1" customWidth="1"/>
    <col min="15875" max="15875" width="6" bestFit="1" customWidth="1"/>
    <col min="15876" max="15876" width="8.7109375" bestFit="1" customWidth="1"/>
    <col min="15877" max="15877" width="6" bestFit="1" customWidth="1"/>
    <col min="15878" max="15878" width="8.7109375" bestFit="1" customWidth="1"/>
    <col min="15879" max="15879" width="6" bestFit="1" customWidth="1"/>
    <col min="15880" max="15880" width="8.7109375" bestFit="1" customWidth="1"/>
    <col min="15881" max="15881" width="6" bestFit="1" customWidth="1"/>
    <col min="15882" max="15882" width="8.7109375" bestFit="1" customWidth="1"/>
    <col min="15883" max="15883" width="6" bestFit="1" customWidth="1"/>
    <col min="15884" max="15884" width="7.42578125" bestFit="1" customWidth="1"/>
    <col min="15885" max="15885" width="6" bestFit="1" customWidth="1"/>
    <col min="15886" max="15886" width="8.7109375" bestFit="1" customWidth="1"/>
    <col min="15887" max="15887" width="6" bestFit="1" customWidth="1"/>
    <col min="15888" max="15888" width="8.7109375" bestFit="1" customWidth="1"/>
    <col min="15889" max="15889" width="91.140625" bestFit="1" customWidth="1"/>
    <col min="15890" max="15890" width="6" bestFit="1" customWidth="1"/>
    <col min="15891" max="15891" width="8.7109375" bestFit="1" customWidth="1"/>
    <col min="15892" max="15892" width="6" bestFit="1" customWidth="1"/>
    <col min="15893" max="15895" width="8.7109375" bestFit="1" customWidth="1"/>
    <col min="15896" max="15896" width="6.28515625" bestFit="1" customWidth="1"/>
    <col min="15897" max="15897" width="8.7109375" bestFit="1" customWidth="1"/>
    <col min="15898" max="15898" width="6" bestFit="1" customWidth="1"/>
    <col min="15899" max="15899" width="8.7109375" bestFit="1" customWidth="1"/>
    <col min="15900" max="15900" width="6" bestFit="1" customWidth="1"/>
    <col min="15901" max="15901" width="8.7109375" bestFit="1" customWidth="1"/>
    <col min="15902" max="15902" width="6" bestFit="1" customWidth="1"/>
    <col min="15903" max="15903" width="8.7109375" bestFit="1" customWidth="1"/>
    <col min="15904" max="15904" width="6" bestFit="1" customWidth="1"/>
    <col min="15905" max="15905" width="8.7109375" bestFit="1" customWidth="1"/>
    <col min="15906" max="15906" width="6" bestFit="1" customWidth="1"/>
    <col min="15907" max="15907" width="8.7109375" bestFit="1" customWidth="1"/>
    <col min="15908" max="15908" width="6" bestFit="1" customWidth="1"/>
    <col min="15909" max="15909" width="8.7109375" bestFit="1" customWidth="1"/>
    <col min="15910" max="15910" width="6" bestFit="1" customWidth="1"/>
    <col min="15911" max="15911" width="8.7109375" bestFit="1" customWidth="1"/>
    <col min="15912" max="15912" width="6" bestFit="1" customWidth="1"/>
    <col min="15913" max="15913" width="7.42578125" bestFit="1" customWidth="1"/>
    <col min="15914" max="15914" width="6" bestFit="1" customWidth="1"/>
    <col min="15915" max="15915" width="8.7109375" bestFit="1" customWidth="1"/>
    <col min="15916" max="15916" width="6" bestFit="1" customWidth="1"/>
    <col min="15917" max="15917" width="8.7109375" bestFit="1" customWidth="1"/>
    <col min="15918" max="15918" width="6" bestFit="1" customWidth="1"/>
    <col min="15919" max="15919" width="8.7109375" bestFit="1" customWidth="1"/>
    <col min="15920" max="15920" width="6" bestFit="1" customWidth="1"/>
    <col min="15921" max="15921" width="8.7109375" bestFit="1" customWidth="1"/>
    <col min="15922" max="15922" width="6" bestFit="1" customWidth="1"/>
    <col min="15923" max="15923" width="8.7109375" bestFit="1" customWidth="1"/>
    <col min="15924" max="15924" width="6" bestFit="1" customWidth="1"/>
    <col min="15925" max="15925" width="8.7109375" bestFit="1" customWidth="1"/>
    <col min="15926" max="15926" width="6" bestFit="1" customWidth="1"/>
    <col min="15927" max="15927" width="8.7109375" bestFit="1" customWidth="1"/>
    <col min="15928" max="15928" width="6" bestFit="1" customWidth="1"/>
    <col min="15929" max="15929" width="8.7109375" bestFit="1" customWidth="1"/>
    <col min="15930" max="15930" width="9.140625" customWidth="1"/>
    <col min="15931" max="15931" width="11.28515625" customWidth="1"/>
    <col min="16128" max="16128" width="10.85546875" customWidth="1"/>
    <col min="16129" max="16129" width="6" bestFit="1" customWidth="1"/>
    <col min="16130" max="16130" width="8.7109375" bestFit="1" customWidth="1"/>
    <col min="16131" max="16131" width="6" bestFit="1" customWidth="1"/>
    <col min="16132" max="16132" width="8.7109375" bestFit="1" customWidth="1"/>
    <col min="16133" max="16133" width="6" bestFit="1" customWidth="1"/>
    <col min="16134" max="16134" width="8.7109375" bestFit="1" customWidth="1"/>
    <col min="16135" max="16135" width="6" bestFit="1" customWidth="1"/>
    <col min="16136" max="16136" width="8.7109375" bestFit="1" customWidth="1"/>
    <col min="16137" max="16137" width="6" bestFit="1" customWidth="1"/>
    <col min="16138" max="16138" width="8.7109375" bestFit="1" customWidth="1"/>
    <col min="16139" max="16139" width="6" bestFit="1" customWidth="1"/>
    <col min="16140" max="16140" width="7.42578125" bestFit="1" customWidth="1"/>
    <col min="16141" max="16141" width="6" bestFit="1" customWidth="1"/>
    <col min="16142" max="16142" width="8.7109375" bestFit="1" customWidth="1"/>
    <col min="16143" max="16143" width="6" bestFit="1" customWidth="1"/>
    <col min="16144" max="16144" width="8.7109375" bestFit="1" customWidth="1"/>
    <col min="16145" max="16145" width="91.140625" bestFit="1" customWidth="1"/>
    <col min="16146" max="16146" width="6" bestFit="1" customWidth="1"/>
    <col min="16147" max="16147" width="8.7109375" bestFit="1" customWidth="1"/>
    <col min="16148" max="16148" width="6" bestFit="1" customWidth="1"/>
    <col min="16149" max="16151" width="8.7109375" bestFit="1" customWidth="1"/>
    <col min="16152" max="16152" width="6.28515625" bestFit="1" customWidth="1"/>
    <col min="16153" max="16153" width="8.7109375" bestFit="1" customWidth="1"/>
    <col min="16154" max="16154" width="6" bestFit="1" customWidth="1"/>
    <col min="16155" max="16155" width="8.7109375" bestFit="1" customWidth="1"/>
    <col min="16156" max="16156" width="6" bestFit="1" customWidth="1"/>
    <col min="16157" max="16157" width="8.7109375" bestFit="1" customWidth="1"/>
    <col min="16158" max="16158" width="6" bestFit="1" customWidth="1"/>
    <col min="16159" max="16159" width="8.7109375" bestFit="1" customWidth="1"/>
    <col min="16160" max="16160" width="6" bestFit="1" customWidth="1"/>
    <col min="16161" max="16161" width="8.7109375" bestFit="1" customWidth="1"/>
    <col min="16162" max="16162" width="6" bestFit="1" customWidth="1"/>
    <col min="16163" max="16163" width="8.7109375" bestFit="1" customWidth="1"/>
    <col min="16164" max="16164" width="6" bestFit="1" customWidth="1"/>
    <col min="16165" max="16165" width="8.7109375" bestFit="1" customWidth="1"/>
    <col min="16166" max="16166" width="6" bestFit="1" customWidth="1"/>
    <col min="16167" max="16167" width="8.7109375" bestFit="1" customWidth="1"/>
    <col min="16168" max="16168" width="6" bestFit="1" customWidth="1"/>
    <col min="16169" max="16169" width="7.42578125" bestFit="1" customWidth="1"/>
    <col min="16170" max="16170" width="6" bestFit="1" customWidth="1"/>
    <col min="16171" max="16171" width="8.7109375" bestFit="1" customWidth="1"/>
    <col min="16172" max="16172" width="6" bestFit="1" customWidth="1"/>
    <col min="16173" max="16173" width="8.7109375" bestFit="1" customWidth="1"/>
    <col min="16174" max="16174" width="6" bestFit="1" customWidth="1"/>
    <col min="16175" max="16175" width="8.7109375" bestFit="1" customWidth="1"/>
    <col min="16176" max="16176" width="6" bestFit="1" customWidth="1"/>
    <col min="16177" max="16177" width="8.7109375" bestFit="1" customWidth="1"/>
    <col min="16178" max="16178" width="6" bestFit="1" customWidth="1"/>
    <col min="16179" max="16179" width="8.7109375" bestFit="1" customWidth="1"/>
    <col min="16180" max="16180" width="6" bestFit="1" customWidth="1"/>
    <col min="16181" max="16181" width="8.7109375" bestFit="1" customWidth="1"/>
    <col min="16182" max="16182" width="6" bestFit="1" customWidth="1"/>
    <col min="16183" max="16183" width="8.7109375" bestFit="1" customWidth="1"/>
    <col min="16184" max="16184" width="6" bestFit="1" customWidth="1"/>
    <col min="16185" max="16185" width="8.7109375" bestFit="1" customWidth="1"/>
    <col min="16186" max="16186" width="9.140625" customWidth="1"/>
    <col min="16187" max="16187" width="11.28515625" customWidth="1"/>
  </cols>
  <sheetData>
    <row r="1" spans="1:59" ht="21" customHeight="1" x14ac:dyDescent="0.2">
      <c r="A1" s="1077" t="s">
        <v>551</v>
      </c>
    </row>
    <row r="2" spans="1:59" s="633" customFormat="1" ht="15.75" x14ac:dyDescent="0.25">
      <c r="A2" s="1167" t="s">
        <v>502</v>
      </c>
      <c r="B2" s="1167"/>
      <c r="C2" s="1167"/>
      <c r="D2" s="1167"/>
      <c r="E2" s="1167"/>
      <c r="F2" s="1167"/>
      <c r="G2" s="1167"/>
      <c r="H2" s="1167"/>
      <c r="I2" s="1167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59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59" s="634" customFormat="1" ht="15.75" customHeight="1" x14ac:dyDescent="0.2">
      <c r="A4" s="1166" t="s">
        <v>270</v>
      </c>
      <c r="B4" s="1164">
        <v>1992</v>
      </c>
      <c r="C4" s="1165"/>
      <c r="D4" s="1164">
        <v>1993</v>
      </c>
      <c r="E4" s="1165"/>
      <c r="F4" s="1164">
        <v>1994</v>
      </c>
      <c r="G4" s="1165"/>
      <c r="H4" s="1164">
        <v>1995</v>
      </c>
      <c r="I4" s="1165"/>
      <c r="J4" s="1164">
        <v>1996</v>
      </c>
      <c r="K4" s="1165"/>
      <c r="L4" s="1164">
        <v>1997</v>
      </c>
      <c r="M4" s="1165"/>
      <c r="N4" s="1164">
        <v>1998</v>
      </c>
      <c r="O4" s="1165"/>
      <c r="P4" s="1164">
        <v>1999</v>
      </c>
      <c r="Q4" s="1165"/>
      <c r="R4" s="1164">
        <v>2000</v>
      </c>
      <c r="S4" s="1165"/>
      <c r="T4" s="1164">
        <v>2001</v>
      </c>
      <c r="U4" s="1165"/>
      <c r="V4" s="1164">
        <v>2002</v>
      </c>
      <c r="W4" s="1165"/>
      <c r="X4" s="1164">
        <v>2003</v>
      </c>
      <c r="Y4" s="1165"/>
      <c r="Z4" s="1164">
        <v>2004</v>
      </c>
      <c r="AA4" s="1165"/>
      <c r="AB4" s="1164">
        <v>2005</v>
      </c>
      <c r="AC4" s="1165"/>
      <c r="AD4" s="1164">
        <v>2006</v>
      </c>
      <c r="AE4" s="1165"/>
      <c r="AF4" s="1164">
        <v>2007</v>
      </c>
      <c r="AG4" s="1165"/>
      <c r="AH4" s="1164">
        <v>2008</v>
      </c>
      <c r="AI4" s="1165"/>
      <c r="AJ4" s="1164">
        <v>2009</v>
      </c>
      <c r="AK4" s="1165"/>
      <c r="AL4" s="1164">
        <v>2010</v>
      </c>
      <c r="AM4" s="1165"/>
      <c r="AN4" s="1164">
        <v>2011</v>
      </c>
      <c r="AO4" s="1165"/>
      <c r="AP4" s="1164">
        <v>2012</v>
      </c>
      <c r="AQ4" s="1165"/>
      <c r="AR4" s="1164">
        <v>2013</v>
      </c>
      <c r="AS4" s="1165"/>
      <c r="AT4" s="1164">
        <v>2014</v>
      </c>
      <c r="AU4" s="1165"/>
      <c r="AV4" s="1164">
        <v>2015</v>
      </c>
      <c r="AW4" s="1165"/>
      <c r="AX4" s="1164">
        <v>2016</v>
      </c>
      <c r="AY4" s="1165"/>
      <c r="AZ4" s="1164">
        <v>2017</v>
      </c>
      <c r="BA4" s="1165"/>
      <c r="BB4" s="1164">
        <v>2018</v>
      </c>
      <c r="BC4" s="1165"/>
      <c r="BD4" s="1164">
        <v>2019</v>
      </c>
      <c r="BE4" s="1165"/>
      <c r="BF4" s="1164">
        <v>2020</v>
      </c>
      <c r="BG4" s="1165"/>
    </row>
    <row r="5" spans="1:59" s="638" customFormat="1" ht="15.75" customHeight="1" x14ac:dyDescent="0.2">
      <c r="A5" s="1166"/>
      <c r="B5" s="635" t="s">
        <v>271</v>
      </c>
      <c r="C5" s="635" t="s">
        <v>272</v>
      </c>
      <c r="D5" s="635" t="s">
        <v>271</v>
      </c>
      <c r="E5" s="635" t="s">
        <v>272</v>
      </c>
      <c r="F5" s="635" t="s">
        <v>271</v>
      </c>
      <c r="G5" s="635" t="s">
        <v>272</v>
      </c>
      <c r="H5" s="636" t="s">
        <v>271</v>
      </c>
      <c r="I5" s="637" t="s">
        <v>273</v>
      </c>
      <c r="J5" s="636" t="s">
        <v>271</v>
      </c>
      <c r="K5" s="637" t="s">
        <v>273</v>
      </c>
      <c r="L5" s="636" t="s">
        <v>271</v>
      </c>
      <c r="M5" s="637" t="s">
        <v>273</v>
      </c>
      <c r="N5" s="636" t="s">
        <v>271</v>
      </c>
      <c r="O5" s="637" t="s">
        <v>273</v>
      </c>
      <c r="P5" s="636" t="s">
        <v>271</v>
      </c>
      <c r="Q5" s="637" t="s">
        <v>273</v>
      </c>
      <c r="R5" s="636" t="s">
        <v>271</v>
      </c>
      <c r="S5" s="637" t="s">
        <v>273</v>
      </c>
      <c r="T5" s="635" t="s">
        <v>271</v>
      </c>
      <c r="U5" s="635" t="s">
        <v>272</v>
      </c>
      <c r="V5" s="635" t="s">
        <v>271</v>
      </c>
      <c r="W5" s="635" t="s">
        <v>272</v>
      </c>
      <c r="X5" s="635" t="s">
        <v>271</v>
      </c>
      <c r="Y5" s="635" t="s">
        <v>272</v>
      </c>
      <c r="Z5" s="635" t="s">
        <v>271</v>
      </c>
      <c r="AA5" s="635" t="s">
        <v>272</v>
      </c>
      <c r="AB5" s="635" t="s">
        <v>271</v>
      </c>
      <c r="AC5" s="635" t="s">
        <v>272</v>
      </c>
      <c r="AD5" s="635" t="s">
        <v>271</v>
      </c>
      <c r="AE5" s="635" t="s">
        <v>272</v>
      </c>
      <c r="AF5" s="635" t="s">
        <v>271</v>
      </c>
      <c r="AG5" s="635" t="s">
        <v>272</v>
      </c>
      <c r="AH5" s="635" t="s">
        <v>271</v>
      </c>
      <c r="AI5" s="635" t="s">
        <v>272</v>
      </c>
      <c r="AJ5" s="635" t="s">
        <v>271</v>
      </c>
      <c r="AK5" s="635" t="s">
        <v>272</v>
      </c>
      <c r="AL5" s="635" t="s">
        <v>271</v>
      </c>
      <c r="AM5" s="635" t="s">
        <v>272</v>
      </c>
      <c r="AN5" s="635" t="s">
        <v>271</v>
      </c>
      <c r="AO5" s="635" t="s">
        <v>272</v>
      </c>
      <c r="AP5" s="635" t="s">
        <v>271</v>
      </c>
      <c r="AQ5" s="635" t="s">
        <v>272</v>
      </c>
      <c r="AR5" s="635" t="s">
        <v>271</v>
      </c>
      <c r="AS5" s="635" t="s">
        <v>272</v>
      </c>
      <c r="AT5" s="635" t="s">
        <v>271</v>
      </c>
      <c r="AU5" s="635" t="s">
        <v>272</v>
      </c>
      <c r="AV5" s="635" t="s">
        <v>271</v>
      </c>
      <c r="AW5" s="635" t="s">
        <v>272</v>
      </c>
      <c r="AX5" s="635" t="s">
        <v>271</v>
      </c>
      <c r="AY5" s="635" t="s">
        <v>272</v>
      </c>
      <c r="AZ5" s="635" t="s">
        <v>271</v>
      </c>
      <c r="BA5" s="635" t="s">
        <v>272</v>
      </c>
      <c r="BB5" s="635" t="s">
        <v>271</v>
      </c>
      <c r="BC5" s="635" t="s">
        <v>272</v>
      </c>
      <c r="BD5" s="635" t="s">
        <v>271</v>
      </c>
      <c r="BE5" s="635" t="s">
        <v>272</v>
      </c>
      <c r="BF5" s="635" t="s">
        <v>271</v>
      </c>
      <c r="BG5" s="635" t="s">
        <v>272</v>
      </c>
    </row>
    <row r="6" spans="1:59" s="638" customFormat="1" ht="15.75" customHeight="1" x14ac:dyDescent="0.2">
      <c r="A6" s="1166"/>
      <c r="B6" s="635" t="s">
        <v>274</v>
      </c>
      <c r="C6" s="635" t="s">
        <v>275</v>
      </c>
      <c r="D6" s="635" t="s">
        <v>274</v>
      </c>
      <c r="E6" s="635" t="s">
        <v>275</v>
      </c>
      <c r="F6" s="635" t="s">
        <v>274</v>
      </c>
      <c r="G6" s="635" t="s">
        <v>275</v>
      </c>
      <c r="H6" s="636" t="s">
        <v>274</v>
      </c>
      <c r="I6" s="637" t="s">
        <v>276</v>
      </c>
      <c r="J6" s="636" t="s">
        <v>274</v>
      </c>
      <c r="K6" s="637" t="s">
        <v>276</v>
      </c>
      <c r="L6" s="636" t="s">
        <v>274</v>
      </c>
      <c r="M6" s="637" t="s">
        <v>276</v>
      </c>
      <c r="N6" s="636" t="s">
        <v>274</v>
      </c>
      <c r="O6" s="637" t="s">
        <v>276</v>
      </c>
      <c r="P6" s="636" t="s">
        <v>274</v>
      </c>
      <c r="Q6" s="637" t="s">
        <v>276</v>
      </c>
      <c r="R6" s="636" t="s">
        <v>274</v>
      </c>
      <c r="S6" s="637" t="s">
        <v>276</v>
      </c>
      <c r="T6" s="635" t="s">
        <v>274</v>
      </c>
      <c r="U6" s="635" t="s">
        <v>275</v>
      </c>
      <c r="V6" s="635" t="s">
        <v>274</v>
      </c>
      <c r="W6" s="635" t="s">
        <v>275</v>
      </c>
      <c r="X6" s="635" t="s">
        <v>274</v>
      </c>
      <c r="Y6" s="635" t="s">
        <v>275</v>
      </c>
      <c r="Z6" s="635" t="s">
        <v>274</v>
      </c>
      <c r="AA6" s="635" t="s">
        <v>275</v>
      </c>
      <c r="AB6" s="635" t="s">
        <v>274</v>
      </c>
      <c r="AC6" s="635" t="s">
        <v>275</v>
      </c>
      <c r="AD6" s="635" t="s">
        <v>274</v>
      </c>
      <c r="AE6" s="635" t="s">
        <v>275</v>
      </c>
      <c r="AF6" s="635" t="s">
        <v>274</v>
      </c>
      <c r="AG6" s="635" t="s">
        <v>275</v>
      </c>
      <c r="AH6" s="635" t="s">
        <v>274</v>
      </c>
      <c r="AI6" s="635" t="s">
        <v>275</v>
      </c>
      <c r="AJ6" s="635" t="s">
        <v>274</v>
      </c>
      <c r="AK6" s="635" t="s">
        <v>275</v>
      </c>
      <c r="AL6" s="635" t="s">
        <v>274</v>
      </c>
      <c r="AM6" s="635" t="s">
        <v>275</v>
      </c>
      <c r="AN6" s="635" t="s">
        <v>274</v>
      </c>
      <c r="AO6" s="635" t="s">
        <v>275</v>
      </c>
      <c r="AP6" s="635" t="s">
        <v>274</v>
      </c>
      <c r="AQ6" s="635" t="s">
        <v>275</v>
      </c>
      <c r="AR6" s="635" t="s">
        <v>274</v>
      </c>
      <c r="AS6" s="635" t="s">
        <v>275</v>
      </c>
      <c r="AT6" s="635" t="s">
        <v>274</v>
      </c>
      <c r="AU6" s="635" t="s">
        <v>275</v>
      </c>
      <c r="AV6" s="635" t="s">
        <v>274</v>
      </c>
      <c r="AW6" s="635" t="s">
        <v>275</v>
      </c>
      <c r="AX6" s="635" t="s">
        <v>274</v>
      </c>
      <c r="AY6" s="635" t="s">
        <v>275</v>
      </c>
      <c r="AZ6" s="635" t="s">
        <v>274</v>
      </c>
      <c r="BA6" s="635" t="s">
        <v>275</v>
      </c>
      <c r="BB6" s="635" t="s">
        <v>274</v>
      </c>
      <c r="BC6" s="635" t="s">
        <v>275</v>
      </c>
      <c r="BD6" s="635" t="s">
        <v>274</v>
      </c>
      <c r="BE6" s="635" t="s">
        <v>275</v>
      </c>
      <c r="BF6" s="635" t="s">
        <v>274</v>
      </c>
      <c r="BG6" s="635" t="s">
        <v>275</v>
      </c>
    </row>
    <row r="7" spans="1:59" s="638" customFormat="1" ht="15.75" customHeight="1" x14ac:dyDescent="0.2">
      <c r="A7" s="1166"/>
      <c r="B7" s="639" t="s">
        <v>277</v>
      </c>
      <c r="C7" s="639" t="s">
        <v>278</v>
      </c>
      <c r="D7" s="639" t="s">
        <v>277</v>
      </c>
      <c r="E7" s="639" t="s">
        <v>278</v>
      </c>
      <c r="F7" s="639" t="s">
        <v>277</v>
      </c>
      <c r="G7" s="639" t="s">
        <v>278</v>
      </c>
      <c r="H7" s="640" t="s">
        <v>277</v>
      </c>
      <c r="I7" s="641" t="s">
        <v>279</v>
      </c>
      <c r="J7" s="640" t="s">
        <v>277</v>
      </c>
      <c r="K7" s="641" t="s">
        <v>279</v>
      </c>
      <c r="L7" s="640" t="s">
        <v>277</v>
      </c>
      <c r="M7" s="641" t="s">
        <v>279</v>
      </c>
      <c r="N7" s="640" t="s">
        <v>277</v>
      </c>
      <c r="O7" s="641" t="s">
        <v>279</v>
      </c>
      <c r="P7" s="640" t="s">
        <v>277</v>
      </c>
      <c r="Q7" s="641" t="s">
        <v>279</v>
      </c>
      <c r="R7" s="640" t="s">
        <v>277</v>
      </c>
      <c r="S7" s="641" t="s">
        <v>279</v>
      </c>
      <c r="T7" s="639" t="s">
        <v>277</v>
      </c>
      <c r="U7" s="639" t="s">
        <v>278</v>
      </c>
      <c r="V7" s="639" t="s">
        <v>277</v>
      </c>
      <c r="W7" s="639" t="s">
        <v>278</v>
      </c>
      <c r="X7" s="639" t="s">
        <v>277</v>
      </c>
      <c r="Y7" s="639" t="s">
        <v>278</v>
      </c>
      <c r="Z7" s="639" t="s">
        <v>277</v>
      </c>
      <c r="AA7" s="639" t="s">
        <v>278</v>
      </c>
      <c r="AB7" s="639" t="s">
        <v>277</v>
      </c>
      <c r="AC7" s="639" t="s">
        <v>278</v>
      </c>
      <c r="AD7" s="639" t="s">
        <v>277</v>
      </c>
      <c r="AE7" s="639" t="s">
        <v>278</v>
      </c>
      <c r="AF7" s="639" t="s">
        <v>277</v>
      </c>
      <c r="AG7" s="639" t="s">
        <v>278</v>
      </c>
      <c r="AH7" s="639" t="s">
        <v>277</v>
      </c>
      <c r="AI7" s="639" t="s">
        <v>278</v>
      </c>
      <c r="AJ7" s="639" t="s">
        <v>277</v>
      </c>
      <c r="AK7" s="639" t="s">
        <v>278</v>
      </c>
      <c r="AL7" s="639" t="s">
        <v>277</v>
      </c>
      <c r="AM7" s="639" t="s">
        <v>278</v>
      </c>
      <c r="AN7" s="639" t="s">
        <v>277</v>
      </c>
      <c r="AO7" s="639" t="s">
        <v>278</v>
      </c>
      <c r="AP7" s="639" t="s">
        <v>277</v>
      </c>
      <c r="AQ7" s="639" t="s">
        <v>278</v>
      </c>
      <c r="AR7" s="639" t="s">
        <v>277</v>
      </c>
      <c r="AS7" s="639" t="s">
        <v>278</v>
      </c>
      <c r="AT7" s="639" t="s">
        <v>277</v>
      </c>
      <c r="AU7" s="639" t="s">
        <v>278</v>
      </c>
      <c r="AV7" s="639" t="s">
        <v>277</v>
      </c>
      <c r="AW7" s="639" t="s">
        <v>278</v>
      </c>
      <c r="AX7" s="639" t="s">
        <v>277</v>
      </c>
      <c r="AY7" s="639" t="s">
        <v>278</v>
      </c>
      <c r="AZ7" s="639" t="s">
        <v>277</v>
      </c>
      <c r="BA7" s="639" t="s">
        <v>278</v>
      </c>
      <c r="BB7" s="639" t="s">
        <v>277</v>
      </c>
      <c r="BC7" s="639" t="s">
        <v>278</v>
      </c>
      <c r="BD7" s="639" t="s">
        <v>277</v>
      </c>
      <c r="BE7" s="639" t="s">
        <v>278</v>
      </c>
      <c r="BF7" s="639" t="s">
        <v>277</v>
      </c>
      <c r="BG7" s="639" t="s">
        <v>278</v>
      </c>
    </row>
    <row r="8" spans="1:59" s="601" customFormat="1" ht="24" customHeight="1" x14ac:dyDescent="0.15">
      <c r="A8" s="642" t="s">
        <v>280</v>
      </c>
      <c r="B8" s="643">
        <v>4844</v>
      </c>
      <c r="C8" s="644">
        <v>596483</v>
      </c>
      <c r="D8" s="645">
        <v>5297</v>
      </c>
      <c r="E8" s="644">
        <v>650245</v>
      </c>
      <c r="F8" s="645">
        <v>4690</v>
      </c>
      <c r="G8" s="644">
        <v>565234</v>
      </c>
      <c r="H8" s="645">
        <v>4666</v>
      </c>
      <c r="I8" s="644">
        <v>576643</v>
      </c>
      <c r="J8" s="645">
        <v>4130</v>
      </c>
      <c r="K8" s="644">
        <v>569972</v>
      </c>
      <c r="L8" s="645">
        <v>3843</v>
      </c>
      <c r="M8" s="644">
        <v>520251</v>
      </c>
      <c r="N8" s="645">
        <v>4316</v>
      </c>
      <c r="O8" s="644">
        <v>576409</v>
      </c>
      <c r="P8" s="645">
        <v>4187</v>
      </c>
      <c r="Q8" s="644">
        <v>596995</v>
      </c>
      <c r="R8" s="645">
        <v>3664</v>
      </c>
      <c r="S8" s="644">
        <v>488607</v>
      </c>
      <c r="T8" s="645">
        <v>3701</v>
      </c>
      <c r="U8" s="644">
        <v>508794</v>
      </c>
      <c r="V8" s="645">
        <v>3544</v>
      </c>
      <c r="W8" s="644">
        <v>476092</v>
      </c>
      <c r="X8" s="645">
        <v>3550</v>
      </c>
      <c r="Y8" s="644">
        <v>479873</v>
      </c>
      <c r="Z8" s="645">
        <v>3094</v>
      </c>
      <c r="AA8" s="644">
        <v>438370</v>
      </c>
      <c r="AB8" s="645">
        <v>2765</v>
      </c>
      <c r="AC8" s="644">
        <v>423026</v>
      </c>
      <c r="AD8" s="645">
        <v>3320</v>
      </c>
      <c r="AE8" s="644">
        <v>503594</v>
      </c>
      <c r="AF8" s="645">
        <v>2732</v>
      </c>
      <c r="AG8" s="644">
        <v>401301</v>
      </c>
      <c r="AH8" s="645">
        <v>2364</v>
      </c>
      <c r="AI8" s="644">
        <v>334606</v>
      </c>
      <c r="AJ8" s="645">
        <v>2374</v>
      </c>
      <c r="AK8" s="644">
        <v>362521</v>
      </c>
      <c r="AL8" s="645">
        <v>2342</v>
      </c>
      <c r="AM8" s="644">
        <v>366274</v>
      </c>
      <c r="AN8" s="645">
        <v>2180</v>
      </c>
      <c r="AO8" s="644">
        <v>320336</v>
      </c>
      <c r="AP8" s="645">
        <v>2475</v>
      </c>
      <c r="AQ8" s="644">
        <v>427643</v>
      </c>
      <c r="AR8" s="645">
        <v>2619</v>
      </c>
      <c r="AS8" s="644">
        <v>457859</v>
      </c>
      <c r="AT8" s="645">
        <v>2341</v>
      </c>
      <c r="AU8" s="644">
        <v>388192</v>
      </c>
      <c r="AV8" s="645">
        <v>2539</v>
      </c>
      <c r="AW8" s="644">
        <v>385337.72</v>
      </c>
      <c r="AX8" s="645">
        <v>2505</v>
      </c>
      <c r="AY8" s="644">
        <v>427325.56</v>
      </c>
      <c r="AZ8" s="645">
        <v>2130</v>
      </c>
      <c r="BA8" s="644">
        <v>408896.63</v>
      </c>
      <c r="BB8" s="645">
        <v>2081</v>
      </c>
      <c r="BC8" s="644">
        <v>340775</v>
      </c>
      <c r="BD8" s="646">
        <v>1939</v>
      </c>
      <c r="BE8" s="647">
        <v>322419.56</v>
      </c>
      <c r="BF8" s="646">
        <v>1592</v>
      </c>
      <c r="BG8" s="647">
        <v>273409.08999999997</v>
      </c>
    </row>
    <row r="9" spans="1:59" s="601" customFormat="1" ht="24" customHeight="1" x14ac:dyDescent="0.2">
      <c r="A9" s="648" t="s">
        <v>281</v>
      </c>
      <c r="B9" s="649">
        <v>1003</v>
      </c>
      <c r="C9" s="650">
        <v>148344</v>
      </c>
      <c r="D9" s="651">
        <v>1277</v>
      </c>
      <c r="E9" s="650">
        <v>165683</v>
      </c>
      <c r="F9" s="651">
        <v>963</v>
      </c>
      <c r="G9" s="650">
        <v>139226</v>
      </c>
      <c r="H9" s="651">
        <v>868</v>
      </c>
      <c r="I9" s="650">
        <v>118133</v>
      </c>
      <c r="J9" s="651">
        <v>929</v>
      </c>
      <c r="K9" s="650">
        <v>156692</v>
      </c>
      <c r="L9" s="651">
        <v>847</v>
      </c>
      <c r="M9" s="650">
        <v>112604</v>
      </c>
      <c r="N9" s="651">
        <v>1083</v>
      </c>
      <c r="O9" s="650">
        <v>152783</v>
      </c>
      <c r="P9" s="651">
        <v>964</v>
      </c>
      <c r="Q9" s="650">
        <v>142448</v>
      </c>
      <c r="R9" s="651">
        <v>940</v>
      </c>
      <c r="S9" s="650">
        <v>138375</v>
      </c>
      <c r="T9" s="651">
        <v>984</v>
      </c>
      <c r="U9" s="650">
        <v>135799</v>
      </c>
      <c r="V9" s="651">
        <v>947</v>
      </c>
      <c r="W9" s="650">
        <v>137761</v>
      </c>
      <c r="X9" s="651">
        <v>932</v>
      </c>
      <c r="Y9" s="650">
        <v>137908</v>
      </c>
      <c r="Z9" s="652" t="s">
        <v>282</v>
      </c>
      <c r="AA9" s="653" t="s">
        <v>282</v>
      </c>
      <c r="AB9" s="651">
        <v>591</v>
      </c>
      <c r="AC9" s="650">
        <v>100516</v>
      </c>
      <c r="AD9" s="651">
        <v>822</v>
      </c>
      <c r="AE9" s="650">
        <v>115206</v>
      </c>
      <c r="AF9" s="651">
        <v>649</v>
      </c>
      <c r="AG9" s="650">
        <v>90041</v>
      </c>
      <c r="AH9" s="651">
        <v>534</v>
      </c>
      <c r="AI9" s="650">
        <v>67225</v>
      </c>
      <c r="AJ9" s="651">
        <v>534</v>
      </c>
      <c r="AK9" s="650">
        <v>67405</v>
      </c>
      <c r="AL9" s="651">
        <v>459</v>
      </c>
      <c r="AM9" s="650">
        <v>61171</v>
      </c>
      <c r="AN9" s="651">
        <v>398</v>
      </c>
      <c r="AO9" s="650">
        <v>50872</v>
      </c>
      <c r="AP9" s="651">
        <v>559</v>
      </c>
      <c r="AQ9" s="650">
        <v>76171</v>
      </c>
      <c r="AR9" s="651">
        <v>578</v>
      </c>
      <c r="AS9" s="650">
        <v>81813</v>
      </c>
      <c r="AT9" s="651">
        <v>400</v>
      </c>
      <c r="AU9" s="650">
        <v>54016</v>
      </c>
      <c r="AV9" s="651">
        <v>457</v>
      </c>
      <c r="AW9" s="650">
        <v>60114.720000000001</v>
      </c>
      <c r="AX9" s="651">
        <v>630</v>
      </c>
      <c r="AY9" s="650">
        <v>95416.56</v>
      </c>
      <c r="AZ9" s="651">
        <v>350</v>
      </c>
      <c r="BA9" s="650">
        <v>50647.630000000005</v>
      </c>
      <c r="BB9" s="651">
        <v>368</v>
      </c>
      <c r="BC9" s="650">
        <v>47832</v>
      </c>
      <c r="BD9" s="651">
        <v>436</v>
      </c>
      <c r="BE9" s="650">
        <v>58816.81</v>
      </c>
      <c r="BF9" s="651">
        <v>377</v>
      </c>
      <c r="BG9" s="650">
        <v>51974.929999999993</v>
      </c>
    </row>
    <row r="10" spans="1:59" s="601" customFormat="1" ht="24" customHeight="1" x14ac:dyDescent="0.2">
      <c r="A10" s="648" t="s">
        <v>283</v>
      </c>
      <c r="B10" s="649">
        <v>956</v>
      </c>
      <c r="C10" s="650">
        <v>141675</v>
      </c>
      <c r="D10" s="651">
        <v>1007</v>
      </c>
      <c r="E10" s="650">
        <v>154222</v>
      </c>
      <c r="F10" s="651">
        <v>813</v>
      </c>
      <c r="G10" s="650">
        <v>111194</v>
      </c>
      <c r="H10" s="651">
        <v>781</v>
      </c>
      <c r="I10" s="650">
        <v>113155</v>
      </c>
      <c r="J10" s="651">
        <v>716</v>
      </c>
      <c r="K10" s="650">
        <v>108527</v>
      </c>
      <c r="L10" s="651">
        <v>642</v>
      </c>
      <c r="M10" s="650">
        <v>107112</v>
      </c>
      <c r="N10" s="651">
        <v>617</v>
      </c>
      <c r="O10" s="650">
        <v>93651</v>
      </c>
      <c r="P10" s="651">
        <v>630</v>
      </c>
      <c r="Q10" s="650">
        <v>93960</v>
      </c>
      <c r="R10" s="651">
        <v>552</v>
      </c>
      <c r="S10" s="650">
        <v>86613</v>
      </c>
      <c r="T10" s="651">
        <v>592</v>
      </c>
      <c r="U10" s="650">
        <v>103452</v>
      </c>
      <c r="V10" s="649">
        <v>496</v>
      </c>
      <c r="W10" s="650">
        <v>81820</v>
      </c>
      <c r="X10" s="651">
        <v>557</v>
      </c>
      <c r="Y10" s="650">
        <v>78485</v>
      </c>
      <c r="Z10" s="652" t="s">
        <v>282</v>
      </c>
      <c r="AA10" s="653" t="s">
        <v>282</v>
      </c>
      <c r="AB10" s="651">
        <v>483</v>
      </c>
      <c r="AC10" s="650">
        <v>72510</v>
      </c>
      <c r="AD10" s="651">
        <v>370</v>
      </c>
      <c r="AE10" s="650">
        <v>66597</v>
      </c>
      <c r="AF10" s="651">
        <v>387</v>
      </c>
      <c r="AG10" s="650">
        <v>57807</v>
      </c>
      <c r="AH10" s="651">
        <v>345</v>
      </c>
      <c r="AI10" s="650">
        <v>49385</v>
      </c>
      <c r="AJ10" s="651">
        <v>460</v>
      </c>
      <c r="AK10" s="650">
        <v>78966</v>
      </c>
      <c r="AL10" s="651">
        <v>282</v>
      </c>
      <c r="AM10" s="650">
        <v>38510</v>
      </c>
      <c r="AN10" s="651">
        <v>295</v>
      </c>
      <c r="AO10" s="650">
        <v>39366</v>
      </c>
      <c r="AP10" s="651">
        <v>513</v>
      </c>
      <c r="AQ10" s="650">
        <v>108754</v>
      </c>
      <c r="AR10" s="651">
        <v>552</v>
      </c>
      <c r="AS10" s="650">
        <v>86759</v>
      </c>
      <c r="AT10" s="651">
        <v>510</v>
      </c>
      <c r="AU10" s="650">
        <v>78816</v>
      </c>
      <c r="AV10" s="651">
        <v>404</v>
      </c>
      <c r="AW10" s="650">
        <v>47241</v>
      </c>
      <c r="AX10" s="651">
        <v>408</v>
      </c>
      <c r="AY10" s="650">
        <v>62367</v>
      </c>
      <c r="AZ10" s="651">
        <v>331</v>
      </c>
      <c r="BA10" s="650">
        <v>59896</v>
      </c>
      <c r="BB10" s="651">
        <v>341</v>
      </c>
      <c r="BC10" s="650">
        <v>65061</v>
      </c>
      <c r="BD10" s="651">
        <v>330</v>
      </c>
      <c r="BE10" s="650">
        <v>57972.08</v>
      </c>
      <c r="BF10" s="651">
        <v>240</v>
      </c>
      <c r="BG10" s="650">
        <v>42208.53</v>
      </c>
    </row>
    <row r="11" spans="1:59" s="601" customFormat="1" ht="24" customHeight="1" x14ac:dyDescent="0.2">
      <c r="A11" s="648" t="s">
        <v>284</v>
      </c>
      <c r="B11" s="649">
        <v>929</v>
      </c>
      <c r="C11" s="650">
        <v>102076</v>
      </c>
      <c r="D11" s="651">
        <v>1124</v>
      </c>
      <c r="E11" s="650">
        <v>117040</v>
      </c>
      <c r="F11" s="651">
        <v>936</v>
      </c>
      <c r="G11" s="650">
        <v>94215</v>
      </c>
      <c r="H11" s="651">
        <v>969</v>
      </c>
      <c r="I11" s="650">
        <v>110157</v>
      </c>
      <c r="J11" s="651">
        <v>878</v>
      </c>
      <c r="K11" s="650">
        <v>107691</v>
      </c>
      <c r="L11" s="651">
        <v>839</v>
      </c>
      <c r="M11" s="650">
        <v>95464</v>
      </c>
      <c r="N11" s="651">
        <v>834</v>
      </c>
      <c r="O11" s="650">
        <v>97213</v>
      </c>
      <c r="P11" s="651">
        <v>709</v>
      </c>
      <c r="Q11" s="650">
        <v>103999</v>
      </c>
      <c r="R11" s="651">
        <v>626</v>
      </c>
      <c r="S11" s="650">
        <v>79876</v>
      </c>
      <c r="T11" s="651">
        <v>676</v>
      </c>
      <c r="U11" s="650">
        <v>82357</v>
      </c>
      <c r="V11" s="651">
        <v>606</v>
      </c>
      <c r="W11" s="650">
        <v>71639</v>
      </c>
      <c r="X11" s="651">
        <v>563</v>
      </c>
      <c r="Y11" s="650">
        <v>85313</v>
      </c>
      <c r="Z11" s="652" t="s">
        <v>282</v>
      </c>
      <c r="AA11" s="653" t="s">
        <v>282</v>
      </c>
      <c r="AB11" s="651">
        <v>475</v>
      </c>
      <c r="AC11" s="650">
        <v>66194</v>
      </c>
      <c r="AD11" s="651">
        <v>510</v>
      </c>
      <c r="AE11" s="650">
        <v>75440</v>
      </c>
      <c r="AF11" s="651">
        <v>420</v>
      </c>
      <c r="AG11" s="650">
        <v>56268</v>
      </c>
      <c r="AH11" s="651">
        <v>318</v>
      </c>
      <c r="AI11" s="650">
        <v>38060</v>
      </c>
      <c r="AJ11" s="651">
        <v>328</v>
      </c>
      <c r="AK11" s="650">
        <v>47095</v>
      </c>
      <c r="AL11" s="651">
        <v>288</v>
      </c>
      <c r="AM11" s="650">
        <v>56540</v>
      </c>
      <c r="AN11" s="651">
        <v>304</v>
      </c>
      <c r="AO11" s="650">
        <v>46069</v>
      </c>
      <c r="AP11" s="651">
        <v>442</v>
      </c>
      <c r="AQ11" s="650">
        <v>76422</v>
      </c>
      <c r="AR11" s="651">
        <v>440</v>
      </c>
      <c r="AS11" s="650">
        <v>103473</v>
      </c>
      <c r="AT11" s="651">
        <v>403</v>
      </c>
      <c r="AU11" s="650">
        <v>86252</v>
      </c>
      <c r="AV11" s="651">
        <v>466</v>
      </c>
      <c r="AW11" s="650">
        <v>78437</v>
      </c>
      <c r="AX11" s="651">
        <v>406</v>
      </c>
      <c r="AY11" s="650">
        <v>72067</v>
      </c>
      <c r="AZ11" s="651">
        <v>305</v>
      </c>
      <c r="BA11" s="650">
        <v>63015</v>
      </c>
      <c r="BB11" s="651">
        <v>227</v>
      </c>
      <c r="BC11" s="650">
        <v>34730</v>
      </c>
      <c r="BD11" s="651">
        <v>186</v>
      </c>
      <c r="BE11" s="650">
        <v>29175.34</v>
      </c>
      <c r="BF11" s="651">
        <v>184</v>
      </c>
      <c r="BG11" s="650">
        <v>29431.61</v>
      </c>
    </row>
    <row r="12" spans="1:59" s="601" customFormat="1" ht="24" customHeight="1" x14ac:dyDescent="0.2">
      <c r="A12" s="648" t="s">
        <v>285</v>
      </c>
      <c r="B12" s="649">
        <v>802</v>
      </c>
      <c r="C12" s="650">
        <v>96389</v>
      </c>
      <c r="D12" s="651">
        <v>799</v>
      </c>
      <c r="E12" s="650">
        <v>102226</v>
      </c>
      <c r="F12" s="651">
        <v>742</v>
      </c>
      <c r="G12" s="650">
        <v>102992</v>
      </c>
      <c r="H12" s="651">
        <v>612</v>
      </c>
      <c r="I12" s="650">
        <v>88488</v>
      </c>
      <c r="J12" s="651">
        <v>589</v>
      </c>
      <c r="K12" s="650">
        <v>80080</v>
      </c>
      <c r="L12" s="651">
        <v>581</v>
      </c>
      <c r="M12" s="650">
        <v>92363</v>
      </c>
      <c r="N12" s="651">
        <v>648</v>
      </c>
      <c r="O12" s="650">
        <v>103023</v>
      </c>
      <c r="P12" s="651">
        <v>535</v>
      </c>
      <c r="Q12" s="650">
        <v>104120</v>
      </c>
      <c r="R12" s="651">
        <v>558</v>
      </c>
      <c r="S12" s="650">
        <v>72276</v>
      </c>
      <c r="T12" s="651">
        <v>521</v>
      </c>
      <c r="U12" s="650">
        <v>80338</v>
      </c>
      <c r="V12" s="651">
        <v>520</v>
      </c>
      <c r="W12" s="650">
        <v>69644</v>
      </c>
      <c r="X12" s="651">
        <v>536</v>
      </c>
      <c r="Y12" s="650">
        <v>73606</v>
      </c>
      <c r="Z12" s="652" t="s">
        <v>282</v>
      </c>
      <c r="AA12" s="653" t="s">
        <v>282</v>
      </c>
      <c r="AB12" s="651">
        <v>546</v>
      </c>
      <c r="AC12" s="650">
        <v>94115</v>
      </c>
      <c r="AD12" s="651">
        <v>533</v>
      </c>
      <c r="AE12" s="650">
        <v>103217</v>
      </c>
      <c r="AF12" s="651">
        <v>418</v>
      </c>
      <c r="AG12" s="650">
        <v>77596</v>
      </c>
      <c r="AH12" s="651">
        <v>409</v>
      </c>
      <c r="AI12" s="650">
        <v>70961</v>
      </c>
      <c r="AJ12" s="651">
        <v>362</v>
      </c>
      <c r="AK12" s="650">
        <v>68301</v>
      </c>
      <c r="AL12" s="651">
        <v>399</v>
      </c>
      <c r="AM12" s="650">
        <v>74172</v>
      </c>
      <c r="AN12" s="651">
        <v>383</v>
      </c>
      <c r="AO12" s="650">
        <v>66887</v>
      </c>
      <c r="AP12" s="651">
        <v>445</v>
      </c>
      <c r="AQ12" s="650">
        <v>92965</v>
      </c>
      <c r="AR12" s="651">
        <v>473</v>
      </c>
      <c r="AS12" s="650">
        <v>101081</v>
      </c>
      <c r="AT12" s="651">
        <v>395</v>
      </c>
      <c r="AU12" s="650">
        <v>68905</v>
      </c>
      <c r="AV12" s="651">
        <v>457</v>
      </c>
      <c r="AW12" s="650">
        <v>88196</v>
      </c>
      <c r="AX12" s="651">
        <v>407</v>
      </c>
      <c r="AY12" s="650">
        <v>80605</v>
      </c>
      <c r="AZ12" s="651">
        <v>367</v>
      </c>
      <c r="BA12" s="650">
        <v>105753</v>
      </c>
      <c r="BB12" s="651">
        <v>316</v>
      </c>
      <c r="BC12" s="650">
        <v>60686</v>
      </c>
      <c r="BD12" s="651">
        <v>284</v>
      </c>
      <c r="BE12" s="650">
        <v>54049.71</v>
      </c>
      <c r="BF12" s="651">
        <v>272</v>
      </c>
      <c r="BG12" s="650">
        <v>59855.9</v>
      </c>
    </row>
    <row r="13" spans="1:59" s="601" customFormat="1" ht="24" customHeight="1" x14ac:dyDescent="0.2">
      <c r="A13" s="648" t="s">
        <v>286</v>
      </c>
      <c r="B13" s="649">
        <v>1154</v>
      </c>
      <c r="C13" s="650">
        <v>107999</v>
      </c>
      <c r="D13" s="651">
        <v>1090</v>
      </c>
      <c r="E13" s="650">
        <v>111074</v>
      </c>
      <c r="F13" s="651">
        <v>1236</v>
      </c>
      <c r="G13" s="650">
        <v>117607</v>
      </c>
      <c r="H13" s="651">
        <v>1436</v>
      </c>
      <c r="I13" s="650">
        <v>146710</v>
      </c>
      <c r="J13" s="651">
        <v>1018</v>
      </c>
      <c r="K13" s="650">
        <v>116982</v>
      </c>
      <c r="L13" s="651">
        <v>934</v>
      </c>
      <c r="M13" s="650">
        <v>112708</v>
      </c>
      <c r="N13" s="651">
        <v>1134</v>
      </c>
      <c r="O13" s="650">
        <v>129739</v>
      </c>
      <c r="P13" s="651">
        <v>1349</v>
      </c>
      <c r="Q13" s="650">
        <v>152468</v>
      </c>
      <c r="R13" s="651">
        <v>988</v>
      </c>
      <c r="S13" s="650">
        <v>111467</v>
      </c>
      <c r="T13" s="651">
        <v>928</v>
      </c>
      <c r="U13" s="650">
        <v>106848</v>
      </c>
      <c r="V13" s="651">
        <v>975</v>
      </c>
      <c r="W13" s="650">
        <v>115228</v>
      </c>
      <c r="X13" s="651">
        <v>962</v>
      </c>
      <c r="Y13" s="650">
        <v>104561</v>
      </c>
      <c r="Z13" s="652" t="s">
        <v>282</v>
      </c>
      <c r="AA13" s="653" t="s">
        <v>282</v>
      </c>
      <c r="AB13" s="651">
        <v>670</v>
      </c>
      <c r="AC13" s="650">
        <v>89691</v>
      </c>
      <c r="AD13" s="651">
        <v>1085</v>
      </c>
      <c r="AE13" s="650">
        <v>143134</v>
      </c>
      <c r="AF13" s="651">
        <v>858</v>
      </c>
      <c r="AG13" s="650">
        <v>119589</v>
      </c>
      <c r="AH13" s="651">
        <v>758</v>
      </c>
      <c r="AI13" s="650">
        <v>108975</v>
      </c>
      <c r="AJ13" s="651">
        <v>690</v>
      </c>
      <c r="AK13" s="650">
        <v>100754</v>
      </c>
      <c r="AL13" s="651">
        <v>914</v>
      </c>
      <c r="AM13" s="650">
        <v>135881</v>
      </c>
      <c r="AN13" s="651">
        <v>800</v>
      </c>
      <c r="AO13" s="650">
        <v>117142</v>
      </c>
      <c r="AP13" s="651">
        <v>516</v>
      </c>
      <c r="AQ13" s="650">
        <v>73331</v>
      </c>
      <c r="AR13" s="651">
        <v>576</v>
      </c>
      <c r="AS13" s="650">
        <v>84733</v>
      </c>
      <c r="AT13" s="651">
        <v>633</v>
      </c>
      <c r="AU13" s="650">
        <v>100203</v>
      </c>
      <c r="AV13" s="651">
        <v>755</v>
      </c>
      <c r="AW13" s="650">
        <v>111349</v>
      </c>
      <c r="AX13" s="651">
        <v>654</v>
      </c>
      <c r="AY13" s="650">
        <v>116870</v>
      </c>
      <c r="AZ13" s="651">
        <v>777</v>
      </c>
      <c r="BA13" s="650">
        <v>129585</v>
      </c>
      <c r="BB13" s="651">
        <v>829</v>
      </c>
      <c r="BC13" s="650">
        <v>132466</v>
      </c>
      <c r="BD13" s="651">
        <v>703</v>
      </c>
      <c r="BE13" s="650">
        <v>122405.62</v>
      </c>
      <c r="BF13" s="651">
        <v>519</v>
      </c>
      <c r="BG13" s="650">
        <v>89938.12</v>
      </c>
    </row>
    <row r="14" spans="1:59" s="601" customFormat="1" ht="24" customHeight="1" x14ac:dyDescent="0.15">
      <c r="A14" s="654" t="s">
        <v>287</v>
      </c>
      <c r="B14" s="655">
        <v>3343</v>
      </c>
      <c r="C14" s="656">
        <v>495632</v>
      </c>
      <c r="D14" s="657">
        <v>3678</v>
      </c>
      <c r="E14" s="656">
        <v>529050</v>
      </c>
      <c r="F14" s="657">
        <v>3806</v>
      </c>
      <c r="G14" s="656">
        <v>542414</v>
      </c>
      <c r="H14" s="657">
        <v>3684</v>
      </c>
      <c r="I14" s="656">
        <v>521215</v>
      </c>
      <c r="J14" s="657">
        <v>3672</v>
      </c>
      <c r="K14" s="656">
        <v>538299</v>
      </c>
      <c r="L14" s="657">
        <v>3254</v>
      </c>
      <c r="M14" s="656">
        <v>476358</v>
      </c>
      <c r="N14" s="657">
        <v>3986</v>
      </c>
      <c r="O14" s="656">
        <v>627716</v>
      </c>
      <c r="P14" s="657">
        <v>4093</v>
      </c>
      <c r="Q14" s="656">
        <v>646776</v>
      </c>
      <c r="R14" s="657">
        <v>4667</v>
      </c>
      <c r="S14" s="656">
        <v>681416</v>
      </c>
      <c r="T14" s="657">
        <v>5298</v>
      </c>
      <c r="U14" s="656">
        <v>748152</v>
      </c>
      <c r="V14" s="655">
        <v>5127</v>
      </c>
      <c r="W14" s="656">
        <v>746255</v>
      </c>
      <c r="X14" s="657">
        <v>5162</v>
      </c>
      <c r="Y14" s="656">
        <v>749637</v>
      </c>
      <c r="Z14" s="657">
        <v>4863</v>
      </c>
      <c r="AA14" s="656">
        <v>725919</v>
      </c>
      <c r="AB14" s="657">
        <v>4773</v>
      </c>
      <c r="AC14" s="656">
        <v>704352</v>
      </c>
      <c r="AD14" s="657">
        <v>4802</v>
      </c>
      <c r="AE14" s="656">
        <v>746521</v>
      </c>
      <c r="AF14" s="657">
        <v>5401</v>
      </c>
      <c r="AG14" s="656">
        <v>891559</v>
      </c>
      <c r="AH14" s="657">
        <v>4646</v>
      </c>
      <c r="AI14" s="656">
        <v>789504</v>
      </c>
      <c r="AJ14" s="657">
        <v>4522</v>
      </c>
      <c r="AK14" s="656">
        <v>796311</v>
      </c>
      <c r="AL14" s="657">
        <v>4529</v>
      </c>
      <c r="AM14" s="656">
        <v>823452</v>
      </c>
      <c r="AN14" s="657">
        <v>3673</v>
      </c>
      <c r="AO14" s="656">
        <v>583151</v>
      </c>
      <c r="AP14" s="657">
        <v>3606</v>
      </c>
      <c r="AQ14" s="656">
        <v>610223</v>
      </c>
      <c r="AR14" s="657">
        <v>4367</v>
      </c>
      <c r="AS14" s="656">
        <v>676635</v>
      </c>
      <c r="AT14" s="657">
        <v>3784</v>
      </c>
      <c r="AU14" s="656">
        <v>992866</v>
      </c>
      <c r="AV14" s="657">
        <v>3999</v>
      </c>
      <c r="AW14" s="656">
        <v>725616.49</v>
      </c>
      <c r="AX14" s="657">
        <v>3938</v>
      </c>
      <c r="AY14" s="656">
        <v>744006.87</v>
      </c>
      <c r="AZ14" s="657">
        <v>4247</v>
      </c>
      <c r="BA14" s="656">
        <v>845729.30999999994</v>
      </c>
      <c r="BB14" s="657">
        <v>4679</v>
      </c>
      <c r="BC14" s="656">
        <v>800349.76399999997</v>
      </c>
      <c r="BD14" s="657">
        <v>4339</v>
      </c>
      <c r="BE14" s="656">
        <v>789392.37</v>
      </c>
      <c r="BF14" s="657">
        <v>4261</v>
      </c>
      <c r="BG14" s="656">
        <v>715523.07000000007</v>
      </c>
    </row>
    <row r="15" spans="1:59" s="601" customFormat="1" ht="24" customHeight="1" x14ac:dyDescent="0.2">
      <c r="A15" s="648" t="s">
        <v>288</v>
      </c>
      <c r="B15" s="649">
        <v>695</v>
      </c>
      <c r="C15" s="650">
        <v>96618</v>
      </c>
      <c r="D15" s="651">
        <v>866</v>
      </c>
      <c r="E15" s="650">
        <v>129522</v>
      </c>
      <c r="F15" s="651">
        <v>770</v>
      </c>
      <c r="G15" s="650">
        <v>118996</v>
      </c>
      <c r="H15" s="651">
        <v>720</v>
      </c>
      <c r="I15" s="650">
        <v>104980</v>
      </c>
      <c r="J15" s="651">
        <v>790</v>
      </c>
      <c r="K15" s="650">
        <v>127799</v>
      </c>
      <c r="L15" s="651">
        <v>627</v>
      </c>
      <c r="M15" s="650">
        <v>106897</v>
      </c>
      <c r="N15" s="651">
        <v>826</v>
      </c>
      <c r="O15" s="650">
        <v>137759</v>
      </c>
      <c r="P15" s="651">
        <v>835</v>
      </c>
      <c r="Q15" s="650">
        <v>139268</v>
      </c>
      <c r="R15" s="651">
        <v>840</v>
      </c>
      <c r="S15" s="650">
        <v>134501</v>
      </c>
      <c r="T15" s="651">
        <v>1034</v>
      </c>
      <c r="U15" s="650">
        <v>154912</v>
      </c>
      <c r="V15" s="651">
        <v>877</v>
      </c>
      <c r="W15" s="650">
        <v>128203</v>
      </c>
      <c r="X15" s="651">
        <v>900</v>
      </c>
      <c r="Y15" s="650">
        <v>139710</v>
      </c>
      <c r="Z15" s="652" t="s">
        <v>282</v>
      </c>
      <c r="AA15" s="653" t="s">
        <v>282</v>
      </c>
      <c r="AB15" s="651">
        <v>859</v>
      </c>
      <c r="AC15" s="650">
        <v>138727</v>
      </c>
      <c r="AD15" s="651">
        <v>839</v>
      </c>
      <c r="AE15" s="650">
        <v>127670</v>
      </c>
      <c r="AF15" s="651">
        <v>727</v>
      </c>
      <c r="AG15" s="650">
        <v>114514</v>
      </c>
      <c r="AH15" s="651">
        <v>514</v>
      </c>
      <c r="AI15" s="650">
        <v>74341</v>
      </c>
      <c r="AJ15" s="651">
        <v>640</v>
      </c>
      <c r="AK15" s="650">
        <v>107242</v>
      </c>
      <c r="AL15" s="651">
        <v>678</v>
      </c>
      <c r="AM15" s="650">
        <v>118638</v>
      </c>
      <c r="AN15" s="651">
        <v>377</v>
      </c>
      <c r="AO15" s="650">
        <v>60918</v>
      </c>
      <c r="AP15" s="651">
        <v>445</v>
      </c>
      <c r="AQ15" s="650">
        <v>71572</v>
      </c>
      <c r="AR15" s="651">
        <v>672</v>
      </c>
      <c r="AS15" s="650">
        <v>98095</v>
      </c>
      <c r="AT15" s="651">
        <v>631</v>
      </c>
      <c r="AU15" s="650">
        <v>102673</v>
      </c>
      <c r="AV15" s="651">
        <v>527</v>
      </c>
      <c r="AW15" s="650">
        <v>89598.010000000009</v>
      </c>
      <c r="AX15" s="651">
        <v>750</v>
      </c>
      <c r="AY15" s="650">
        <v>120118.45</v>
      </c>
      <c r="AZ15" s="651">
        <v>802</v>
      </c>
      <c r="BA15" s="650">
        <v>140337.57999999999</v>
      </c>
      <c r="BB15" s="651">
        <v>879</v>
      </c>
      <c r="BC15" s="650">
        <v>136260.85999999999</v>
      </c>
      <c r="BD15" s="651">
        <v>834</v>
      </c>
      <c r="BE15" s="650">
        <v>129591</v>
      </c>
      <c r="BF15" s="651">
        <v>828</v>
      </c>
      <c r="BG15" s="650">
        <v>129633.96</v>
      </c>
    </row>
    <row r="16" spans="1:59" s="601" customFormat="1" ht="24" customHeight="1" x14ac:dyDescent="0.2">
      <c r="A16" s="648" t="s">
        <v>289</v>
      </c>
      <c r="B16" s="649">
        <v>527</v>
      </c>
      <c r="C16" s="650">
        <v>103141</v>
      </c>
      <c r="D16" s="651">
        <v>493</v>
      </c>
      <c r="E16" s="650">
        <v>77534</v>
      </c>
      <c r="F16" s="651">
        <v>576</v>
      </c>
      <c r="G16" s="650">
        <v>88458</v>
      </c>
      <c r="H16" s="651">
        <v>530</v>
      </c>
      <c r="I16" s="650">
        <v>83545</v>
      </c>
      <c r="J16" s="651">
        <v>608</v>
      </c>
      <c r="K16" s="650">
        <v>100982</v>
      </c>
      <c r="L16" s="651">
        <v>458</v>
      </c>
      <c r="M16" s="650">
        <v>81192</v>
      </c>
      <c r="N16" s="651">
        <v>645</v>
      </c>
      <c r="O16" s="650">
        <v>115158</v>
      </c>
      <c r="P16" s="651">
        <v>685</v>
      </c>
      <c r="Q16" s="650">
        <v>113983</v>
      </c>
      <c r="R16" s="651">
        <v>704</v>
      </c>
      <c r="S16" s="650">
        <v>110190</v>
      </c>
      <c r="T16" s="651">
        <v>923</v>
      </c>
      <c r="U16" s="650">
        <v>147841</v>
      </c>
      <c r="V16" s="651">
        <v>773</v>
      </c>
      <c r="W16" s="650">
        <v>121285</v>
      </c>
      <c r="X16" s="651">
        <v>950</v>
      </c>
      <c r="Y16" s="650">
        <v>162073</v>
      </c>
      <c r="Z16" s="652" t="s">
        <v>282</v>
      </c>
      <c r="AA16" s="653" t="s">
        <v>282</v>
      </c>
      <c r="AB16" s="651">
        <v>731</v>
      </c>
      <c r="AC16" s="650">
        <v>127116</v>
      </c>
      <c r="AD16" s="651">
        <v>743</v>
      </c>
      <c r="AE16" s="650">
        <v>122568</v>
      </c>
      <c r="AF16" s="651">
        <v>956</v>
      </c>
      <c r="AG16" s="650">
        <v>196191</v>
      </c>
      <c r="AH16" s="651">
        <v>642</v>
      </c>
      <c r="AI16" s="650">
        <v>141160</v>
      </c>
      <c r="AJ16" s="651">
        <v>831</v>
      </c>
      <c r="AK16" s="650">
        <v>157367</v>
      </c>
      <c r="AL16" s="651">
        <v>722</v>
      </c>
      <c r="AM16" s="650">
        <v>131616</v>
      </c>
      <c r="AN16" s="651">
        <v>317</v>
      </c>
      <c r="AO16" s="650">
        <v>54072</v>
      </c>
      <c r="AP16" s="651">
        <v>425</v>
      </c>
      <c r="AQ16" s="650">
        <v>63864</v>
      </c>
      <c r="AR16" s="651">
        <v>657</v>
      </c>
      <c r="AS16" s="650">
        <v>106010</v>
      </c>
      <c r="AT16" s="651">
        <v>630</v>
      </c>
      <c r="AU16" s="650">
        <v>309750</v>
      </c>
      <c r="AV16" s="651">
        <v>772</v>
      </c>
      <c r="AW16" s="650">
        <v>166685.48000000001</v>
      </c>
      <c r="AX16" s="651">
        <v>691</v>
      </c>
      <c r="AY16" s="650">
        <v>186790.72</v>
      </c>
      <c r="AZ16" s="651">
        <v>763</v>
      </c>
      <c r="BA16" s="650">
        <v>185184.78999999998</v>
      </c>
      <c r="BB16" s="651">
        <v>924</v>
      </c>
      <c r="BC16" s="650">
        <v>212433.00400000002</v>
      </c>
      <c r="BD16" s="651">
        <v>698</v>
      </c>
      <c r="BE16" s="650">
        <v>158883</v>
      </c>
      <c r="BF16" s="651">
        <v>879</v>
      </c>
      <c r="BG16" s="650">
        <v>156591.16</v>
      </c>
    </row>
    <row r="17" spans="1:59" s="601" customFormat="1" ht="24" customHeight="1" x14ac:dyDescent="0.2">
      <c r="A17" s="648" t="s">
        <v>290</v>
      </c>
      <c r="B17" s="649">
        <v>589</v>
      </c>
      <c r="C17" s="650">
        <v>71792</v>
      </c>
      <c r="D17" s="651">
        <v>612</v>
      </c>
      <c r="E17" s="650">
        <v>83027</v>
      </c>
      <c r="F17" s="651">
        <v>554</v>
      </c>
      <c r="G17" s="650">
        <v>73792</v>
      </c>
      <c r="H17" s="651">
        <v>684</v>
      </c>
      <c r="I17" s="650">
        <v>88763</v>
      </c>
      <c r="J17" s="651">
        <v>521</v>
      </c>
      <c r="K17" s="650">
        <v>66714</v>
      </c>
      <c r="L17" s="651">
        <v>494</v>
      </c>
      <c r="M17" s="650">
        <v>71044</v>
      </c>
      <c r="N17" s="651">
        <v>676</v>
      </c>
      <c r="O17" s="650">
        <v>95666</v>
      </c>
      <c r="P17" s="651">
        <v>771</v>
      </c>
      <c r="Q17" s="650">
        <v>112410</v>
      </c>
      <c r="R17" s="651">
        <v>917</v>
      </c>
      <c r="S17" s="650">
        <v>123023</v>
      </c>
      <c r="T17" s="651">
        <v>951</v>
      </c>
      <c r="U17" s="650">
        <v>122660</v>
      </c>
      <c r="V17" s="651">
        <v>1079</v>
      </c>
      <c r="W17" s="650">
        <v>134717</v>
      </c>
      <c r="X17" s="651">
        <v>1085</v>
      </c>
      <c r="Y17" s="650">
        <v>134918</v>
      </c>
      <c r="Z17" s="652" t="s">
        <v>282</v>
      </c>
      <c r="AA17" s="653" t="s">
        <v>282</v>
      </c>
      <c r="AB17" s="651">
        <v>980</v>
      </c>
      <c r="AC17" s="650">
        <v>120265</v>
      </c>
      <c r="AD17" s="651">
        <v>894</v>
      </c>
      <c r="AE17" s="650">
        <v>118763</v>
      </c>
      <c r="AF17" s="651">
        <v>978</v>
      </c>
      <c r="AG17" s="650">
        <v>133187</v>
      </c>
      <c r="AH17" s="651">
        <v>836</v>
      </c>
      <c r="AI17" s="650">
        <v>112590</v>
      </c>
      <c r="AJ17" s="651">
        <v>626</v>
      </c>
      <c r="AK17" s="650">
        <v>90192</v>
      </c>
      <c r="AL17" s="651">
        <v>656</v>
      </c>
      <c r="AM17" s="650">
        <v>96099</v>
      </c>
      <c r="AN17" s="651">
        <v>790</v>
      </c>
      <c r="AO17" s="650">
        <v>105232</v>
      </c>
      <c r="AP17" s="651">
        <v>710</v>
      </c>
      <c r="AQ17" s="650">
        <v>100004</v>
      </c>
      <c r="AR17" s="651">
        <v>684</v>
      </c>
      <c r="AS17" s="650">
        <v>99550</v>
      </c>
      <c r="AT17" s="651">
        <v>635</v>
      </c>
      <c r="AU17" s="650">
        <v>84016</v>
      </c>
      <c r="AV17" s="651">
        <v>744</v>
      </c>
      <c r="AW17" s="650">
        <v>131472</v>
      </c>
      <c r="AX17" s="651">
        <v>725</v>
      </c>
      <c r="AY17" s="650">
        <v>96248.700000000012</v>
      </c>
      <c r="AZ17" s="651">
        <v>813</v>
      </c>
      <c r="BA17" s="650">
        <v>116153.06</v>
      </c>
      <c r="BB17" s="651">
        <v>943</v>
      </c>
      <c r="BC17" s="650">
        <v>134811.57</v>
      </c>
      <c r="BD17" s="651">
        <v>919</v>
      </c>
      <c r="BE17" s="650">
        <v>136553.34999999998</v>
      </c>
      <c r="BF17" s="651">
        <v>820</v>
      </c>
      <c r="BG17" s="650">
        <v>125759.74</v>
      </c>
    </row>
    <row r="18" spans="1:59" s="601" customFormat="1" ht="24" customHeight="1" x14ac:dyDescent="0.2">
      <c r="A18" s="648" t="s">
        <v>291</v>
      </c>
      <c r="B18" s="649">
        <v>462</v>
      </c>
      <c r="C18" s="650">
        <v>59718</v>
      </c>
      <c r="D18" s="651">
        <v>382</v>
      </c>
      <c r="E18" s="650">
        <v>67611</v>
      </c>
      <c r="F18" s="651">
        <v>427</v>
      </c>
      <c r="G18" s="650">
        <v>54804</v>
      </c>
      <c r="H18" s="651">
        <v>394</v>
      </c>
      <c r="I18" s="650">
        <v>54993</v>
      </c>
      <c r="J18" s="651">
        <v>379</v>
      </c>
      <c r="K18" s="650">
        <v>49217</v>
      </c>
      <c r="L18" s="651">
        <v>397</v>
      </c>
      <c r="M18" s="650">
        <v>52070</v>
      </c>
      <c r="N18" s="651">
        <v>427</v>
      </c>
      <c r="O18" s="650">
        <v>61351</v>
      </c>
      <c r="P18" s="651">
        <v>383</v>
      </c>
      <c r="Q18" s="650">
        <v>57229</v>
      </c>
      <c r="R18" s="651">
        <v>672</v>
      </c>
      <c r="S18" s="650">
        <v>76034</v>
      </c>
      <c r="T18" s="651">
        <v>741</v>
      </c>
      <c r="U18" s="650">
        <v>82595</v>
      </c>
      <c r="V18" s="651">
        <v>688</v>
      </c>
      <c r="W18" s="650">
        <v>81850</v>
      </c>
      <c r="X18" s="651">
        <v>773</v>
      </c>
      <c r="Y18" s="650">
        <v>95047</v>
      </c>
      <c r="Z18" s="652" t="s">
        <v>282</v>
      </c>
      <c r="AA18" s="653" t="s">
        <v>282</v>
      </c>
      <c r="AB18" s="651">
        <v>524</v>
      </c>
      <c r="AC18" s="650">
        <v>63551</v>
      </c>
      <c r="AD18" s="651">
        <v>673</v>
      </c>
      <c r="AE18" s="650">
        <v>104862</v>
      </c>
      <c r="AF18" s="651">
        <v>647</v>
      </c>
      <c r="AG18" s="650">
        <v>77880</v>
      </c>
      <c r="AH18" s="651">
        <v>686</v>
      </c>
      <c r="AI18" s="650">
        <v>94292</v>
      </c>
      <c r="AJ18" s="651">
        <v>366</v>
      </c>
      <c r="AK18" s="650">
        <v>60872</v>
      </c>
      <c r="AL18" s="651">
        <v>637</v>
      </c>
      <c r="AM18" s="650">
        <v>85618</v>
      </c>
      <c r="AN18" s="651">
        <v>427</v>
      </c>
      <c r="AO18" s="650">
        <v>78380</v>
      </c>
      <c r="AP18" s="651">
        <v>573</v>
      </c>
      <c r="AQ18" s="650">
        <v>87770</v>
      </c>
      <c r="AR18" s="651">
        <v>566</v>
      </c>
      <c r="AS18" s="650">
        <v>75879</v>
      </c>
      <c r="AT18" s="651">
        <v>412</v>
      </c>
      <c r="AU18" s="650">
        <v>102245</v>
      </c>
      <c r="AV18" s="651">
        <v>531</v>
      </c>
      <c r="AW18" s="650">
        <v>71192</v>
      </c>
      <c r="AX18" s="651">
        <v>374</v>
      </c>
      <c r="AY18" s="650">
        <v>55490</v>
      </c>
      <c r="AZ18" s="651">
        <v>518</v>
      </c>
      <c r="BA18" s="650">
        <v>77698</v>
      </c>
      <c r="BB18" s="651">
        <v>690</v>
      </c>
      <c r="BC18" s="650">
        <v>96455</v>
      </c>
      <c r="BD18" s="651">
        <v>522</v>
      </c>
      <c r="BE18" s="650">
        <v>79915.94</v>
      </c>
      <c r="BF18" s="651">
        <v>464</v>
      </c>
      <c r="BG18" s="650">
        <v>71389.62</v>
      </c>
    </row>
    <row r="19" spans="1:59" s="601" customFormat="1" ht="24" customHeight="1" x14ac:dyDescent="0.2">
      <c r="A19" s="648" t="s">
        <v>292</v>
      </c>
      <c r="B19" s="649">
        <v>380</v>
      </c>
      <c r="C19" s="650">
        <v>45846</v>
      </c>
      <c r="D19" s="651">
        <v>472</v>
      </c>
      <c r="E19" s="650">
        <v>51914</v>
      </c>
      <c r="F19" s="651">
        <v>711</v>
      </c>
      <c r="G19" s="650">
        <v>81210</v>
      </c>
      <c r="H19" s="651">
        <v>530</v>
      </c>
      <c r="I19" s="650">
        <v>65951</v>
      </c>
      <c r="J19" s="651">
        <v>535</v>
      </c>
      <c r="K19" s="650">
        <v>65256</v>
      </c>
      <c r="L19" s="651">
        <v>387</v>
      </c>
      <c r="M19" s="650">
        <v>46039</v>
      </c>
      <c r="N19" s="651">
        <v>504</v>
      </c>
      <c r="O19" s="650">
        <v>59108</v>
      </c>
      <c r="P19" s="651">
        <v>630</v>
      </c>
      <c r="Q19" s="650">
        <v>83431</v>
      </c>
      <c r="R19" s="651">
        <v>399</v>
      </c>
      <c r="S19" s="650">
        <v>47299</v>
      </c>
      <c r="T19" s="651">
        <v>504</v>
      </c>
      <c r="U19" s="650">
        <v>60707</v>
      </c>
      <c r="V19" s="651">
        <v>519</v>
      </c>
      <c r="W19" s="650">
        <v>63810</v>
      </c>
      <c r="X19" s="651">
        <v>483</v>
      </c>
      <c r="Y19" s="650">
        <v>60399</v>
      </c>
      <c r="Z19" s="652" t="s">
        <v>282</v>
      </c>
      <c r="AA19" s="653" t="s">
        <v>282</v>
      </c>
      <c r="AB19" s="651">
        <v>492</v>
      </c>
      <c r="AC19" s="650">
        <v>61273</v>
      </c>
      <c r="AD19" s="651">
        <v>616</v>
      </c>
      <c r="AE19" s="650">
        <v>81769</v>
      </c>
      <c r="AF19" s="651">
        <v>770</v>
      </c>
      <c r="AG19" s="650">
        <v>117437</v>
      </c>
      <c r="AH19" s="651">
        <v>601</v>
      </c>
      <c r="AI19" s="650">
        <v>76271</v>
      </c>
      <c r="AJ19" s="651">
        <v>611</v>
      </c>
      <c r="AK19" s="650">
        <v>81519</v>
      </c>
      <c r="AL19" s="651">
        <v>547</v>
      </c>
      <c r="AM19" s="650">
        <v>71903</v>
      </c>
      <c r="AN19" s="651">
        <v>502</v>
      </c>
      <c r="AO19" s="650">
        <v>70375</v>
      </c>
      <c r="AP19" s="651">
        <v>449</v>
      </c>
      <c r="AQ19" s="650">
        <v>60356</v>
      </c>
      <c r="AR19" s="651">
        <v>577</v>
      </c>
      <c r="AS19" s="650">
        <v>84622</v>
      </c>
      <c r="AT19" s="651">
        <v>445</v>
      </c>
      <c r="AU19" s="650">
        <v>60382</v>
      </c>
      <c r="AV19" s="651">
        <v>453</v>
      </c>
      <c r="AW19" s="650">
        <v>57659</v>
      </c>
      <c r="AX19" s="651">
        <v>458</v>
      </c>
      <c r="AY19" s="650">
        <v>58007</v>
      </c>
      <c r="AZ19" s="651">
        <v>483</v>
      </c>
      <c r="BA19" s="650">
        <v>64577</v>
      </c>
      <c r="BB19" s="651">
        <v>485</v>
      </c>
      <c r="BC19" s="650">
        <v>62245</v>
      </c>
      <c r="BD19" s="651">
        <v>457</v>
      </c>
      <c r="BE19" s="650">
        <v>57718.520000000004</v>
      </c>
      <c r="BF19" s="651">
        <v>496</v>
      </c>
      <c r="BG19" s="650">
        <v>60668.21</v>
      </c>
    </row>
    <row r="20" spans="1:59" s="601" customFormat="1" ht="24" customHeight="1" x14ac:dyDescent="0.2">
      <c r="A20" s="648" t="s">
        <v>293</v>
      </c>
      <c r="B20" s="649">
        <v>289</v>
      </c>
      <c r="C20" s="650">
        <v>30847</v>
      </c>
      <c r="D20" s="651">
        <v>267</v>
      </c>
      <c r="E20" s="650">
        <v>30778</v>
      </c>
      <c r="F20" s="651">
        <v>275</v>
      </c>
      <c r="G20" s="650">
        <v>32755</v>
      </c>
      <c r="H20" s="651">
        <v>412</v>
      </c>
      <c r="I20" s="650">
        <v>50454</v>
      </c>
      <c r="J20" s="651">
        <v>298</v>
      </c>
      <c r="K20" s="650">
        <v>34509</v>
      </c>
      <c r="L20" s="651">
        <v>223</v>
      </c>
      <c r="M20" s="650">
        <v>29183</v>
      </c>
      <c r="N20" s="651">
        <v>349</v>
      </c>
      <c r="O20" s="650">
        <v>44190</v>
      </c>
      <c r="P20" s="651">
        <v>303</v>
      </c>
      <c r="Q20" s="650">
        <v>41307</v>
      </c>
      <c r="R20" s="651">
        <v>43</v>
      </c>
      <c r="S20" s="650">
        <v>7082</v>
      </c>
      <c r="T20" s="651">
        <v>44</v>
      </c>
      <c r="U20" s="650">
        <v>5671</v>
      </c>
      <c r="V20" s="651">
        <v>52</v>
      </c>
      <c r="W20" s="650">
        <v>7361</v>
      </c>
      <c r="X20" s="651">
        <v>51</v>
      </c>
      <c r="Y20" s="650">
        <v>7372</v>
      </c>
      <c r="Z20" s="652" t="s">
        <v>282</v>
      </c>
      <c r="AA20" s="653" t="s">
        <v>282</v>
      </c>
      <c r="AB20" s="651">
        <v>39</v>
      </c>
      <c r="AC20" s="650">
        <v>5257</v>
      </c>
      <c r="AD20" s="651">
        <v>58</v>
      </c>
      <c r="AE20" s="650">
        <v>7991</v>
      </c>
      <c r="AF20" s="651">
        <v>27</v>
      </c>
      <c r="AG20" s="650">
        <v>3889</v>
      </c>
      <c r="AH20" s="651">
        <v>47</v>
      </c>
      <c r="AI20" s="650">
        <v>5854</v>
      </c>
      <c r="AJ20" s="651">
        <v>582</v>
      </c>
      <c r="AK20" s="650">
        <v>77557</v>
      </c>
      <c r="AL20" s="651">
        <v>45</v>
      </c>
      <c r="AM20" s="650">
        <v>5902</v>
      </c>
      <c r="AN20" s="651">
        <v>543</v>
      </c>
      <c r="AO20" s="650">
        <v>71380</v>
      </c>
      <c r="AP20" s="651">
        <v>29</v>
      </c>
      <c r="AQ20" s="650">
        <v>3634</v>
      </c>
      <c r="AR20" s="651">
        <v>33</v>
      </c>
      <c r="AS20" s="650">
        <v>3988</v>
      </c>
      <c r="AT20" s="651">
        <v>34</v>
      </c>
      <c r="AU20" s="650">
        <v>4031</v>
      </c>
      <c r="AV20" s="651">
        <v>47</v>
      </c>
      <c r="AW20" s="650">
        <v>6344</v>
      </c>
      <c r="AX20" s="651">
        <v>23</v>
      </c>
      <c r="AY20" s="650">
        <v>2902</v>
      </c>
      <c r="AZ20" s="651">
        <v>28</v>
      </c>
      <c r="BA20" s="650">
        <v>3035</v>
      </c>
      <c r="BB20" s="651">
        <v>11</v>
      </c>
      <c r="BC20" s="650">
        <v>1883</v>
      </c>
      <c r="BD20" s="651">
        <v>17</v>
      </c>
      <c r="BE20" s="653">
        <v>2567.36</v>
      </c>
      <c r="BF20" s="651">
        <v>16</v>
      </c>
      <c r="BG20" s="653">
        <v>2658.81</v>
      </c>
    </row>
    <row r="21" spans="1:59" s="601" customFormat="1" ht="24" customHeight="1" x14ac:dyDescent="0.2">
      <c r="A21" s="648" t="s">
        <v>294</v>
      </c>
      <c r="B21" s="649">
        <v>97</v>
      </c>
      <c r="C21" s="650">
        <v>10561</v>
      </c>
      <c r="D21" s="651">
        <v>65</v>
      </c>
      <c r="E21" s="650">
        <v>7465</v>
      </c>
      <c r="F21" s="651">
        <v>49</v>
      </c>
      <c r="G21" s="650">
        <v>7014</v>
      </c>
      <c r="H21" s="651">
        <v>36</v>
      </c>
      <c r="I21" s="650">
        <v>5228</v>
      </c>
      <c r="J21" s="651">
        <v>28</v>
      </c>
      <c r="K21" s="650">
        <v>4089</v>
      </c>
      <c r="L21" s="651">
        <v>34</v>
      </c>
      <c r="M21" s="650">
        <v>5063</v>
      </c>
      <c r="N21" s="651">
        <v>41</v>
      </c>
      <c r="O21" s="650">
        <v>5607</v>
      </c>
      <c r="P21" s="651">
        <v>19</v>
      </c>
      <c r="Q21" s="650">
        <v>2623</v>
      </c>
      <c r="R21" s="651">
        <v>550</v>
      </c>
      <c r="S21" s="650">
        <v>75181</v>
      </c>
      <c r="T21" s="651">
        <v>507</v>
      </c>
      <c r="U21" s="650">
        <v>68560</v>
      </c>
      <c r="V21" s="651">
        <v>531</v>
      </c>
      <c r="W21" s="650">
        <v>101685</v>
      </c>
      <c r="X21" s="651">
        <v>446</v>
      </c>
      <c r="Y21" s="650">
        <v>65088</v>
      </c>
      <c r="Z21" s="652" t="s">
        <v>282</v>
      </c>
      <c r="AA21" s="653" t="s">
        <v>282</v>
      </c>
      <c r="AB21" s="651">
        <v>554</v>
      </c>
      <c r="AC21" s="650">
        <v>68193</v>
      </c>
      <c r="AD21" s="651">
        <v>586</v>
      </c>
      <c r="AE21" s="650">
        <v>94972</v>
      </c>
      <c r="AF21" s="651">
        <v>480</v>
      </c>
      <c r="AG21" s="650">
        <v>73573</v>
      </c>
      <c r="AH21" s="651">
        <v>408</v>
      </c>
      <c r="AI21" s="650">
        <v>66284</v>
      </c>
      <c r="AJ21" s="651">
        <v>34</v>
      </c>
      <c r="AK21" s="650">
        <v>4333</v>
      </c>
      <c r="AL21" s="651">
        <v>326</v>
      </c>
      <c r="AM21" s="650">
        <v>57015</v>
      </c>
      <c r="AN21" s="651">
        <v>27</v>
      </c>
      <c r="AO21" s="650">
        <v>4573</v>
      </c>
      <c r="AP21" s="651">
        <v>424</v>
      </c>
      <c r="AQ21" s="650">
        <v>77462</v>
      </c>
      <c r="AR21" s="651">
        <v>624</v>
      </c>
      <c r="AS21" s="650">
        <v>102100</v>
      </c>
      <c r="AT21" s="651">
        <v>491</v>
      </c>
      <c r="AU21" s="650">
        <v>221864</v>
      </c>
      <c r="AV21" s="651">
        <v>401</v>
      </c>
      <c r="AW21" s="650">
        <v>88745</v>
      </c>
      <c r="AX21" s="651">
        <v>409</v>
      </c>
      <c r="AY21" s="650">
        <v>81045</v>
      </c>
      <c r="AZ21" s="651">
        <v>470</v>
      </c>
      <c r="BA21" s="650">
        <v>110096.28</v>
      </c>
      <c r="BB21" s="651">
        <v>440</v>
      </c>
      <c r="BC21" s="650">
        <v>75114.33</v>
      </c>
      <c r="BD21" s="651">
        <v>352</v>
      </c>
      <c r="BE21" s="650">
        <v>83790.69</v>
      </c>
      <c r="BF21" s="651">
        <v>341</v>
      </c>
      <c r="BG21" s="650">
        <v>61903.08</v>
      </c>
    </row>
    <row r="22" spans="1:59" s="601" customFormat="1" ht="24" customHeight="1" x14ac:dyDescent="0.2">
      <c r="A22" s="648" t="s">
        <v>295</v>
      </c>
      <c r="B22" s="658">
        <v>304</v>
      </c>
      <c r="C22" s="659">
        <v>77109</v>
      </c>
      <c r="D22" s="660">
        <v>521</v>
      </c>
      <c r="E22" s="659">
        <v>81199</v>
      </c>
      <c r="F22" s="660">
        <v>444</v>
      </c>
      <c r="G22" s="659">
        <v>85385</v>
      </c>
      <c r="H22" s="660">
        <v>378</v>
      </c>
      <c r="I22" s="659">
        <v>67301</v>
      </c>
      <c r="J22" s="660">
        <v>513</v>
      </c>
      <c r="K22" s="659">
        <v>89733</v>
      </c>
      <c r="L22" s="660">
        <v>634</v>
      </c>
      <c r="M22" s="659">
        <v>84870</v>
      </c>
      <c r="N22" s="660">
        <v>518</v>
      </c>
      <c r="O22" s="659">
        <v>108877</v>
      </c>
      <c r="P22" s="660">
        <v>467</v>
      </c>
      <c r="Q22" s="659">
        <v>96525</v>
      </c>
      <c r="R22" s="660">
        <v>542</v>
      </c>
      <c r="S22" s="659">
        <v>108106</v>
      </c>
      <c r="T22" s="660">
        <v>594</v>
      </c>
      <c r="U22" s="659">
        <v>105206</v>
      </c>
      <c r="V22" s="660">
        <v>608</v>
      </c>
      <c r="W22" s="659">
        <v>107344</v>
      </c>
      <c r="X22" s="660">
        <v>474</v>
      </c>
      <c r="Y22" s="659">
        <v>85030</v>
      </c>
      <c r="Z22" s="652" t="s">
        <v>282</v>
      </c>
      <c r="AA22" s="653" t="s">
        <v>282</v>
      </c>
      <c r="AB22" s="660">
        <v>594</v>
      </c>
      <c r="AC22" s="659">
        <v>119970</v>
      </c>
      <c r="AD22" s="658">
        <v>393</v>
      </c>
      <c r="AE22" s="659">
        <v>87926</v>
      </c>
      <c r="AF22" s="660">
        <v>816</v>
      </c>
      <c r="AG22" s="659">
        <v>174888</v>
      </c>
      <c r="AH22" s="660">
        <v>912</v>
      </c>
      <c r="AI22" s="659">
        <v>218712</v>
      </c>
      <c r="AJ22" s="660">
        <v>832</v>
      </c>
      <c r="AK22" s="659">
        <v>217229</v>
      </c>
      <c r="AL22" s="660">
        <v>918</v>
      </c>
      <c r="AM22" s="659">
        <v>256661</v>
      </c>
      <c r="AN22" s="660">
        <v>690</v>
      </c>
      <c r="AO22" s="659">
        <v>138221</v>
      </c>
      <c r="AP22" s="660">
        <v>551</v>
      </c>
      <c r="AQ22" s="659">
        <v>145561</v>
      </c>
      <c r="AR22" s="660">
        <v>554</v>
      </c>
      <c r="AS22" s="659">
        <v>106391</v>
      </c>
      <c r="AT22" s="660">
        <v>506</v>
      </c>
      <c r="AU22" s="659">
        <v>107905</v>
      </c>
      <c r="AV22" s="660">
        <v>524</v>
      </c>
      <c r="AW22" s="659">
        <v>113921</v>
      </c>
      <c r="AX22" s="660">
        <v>508</v>
      </c>
      <c r="AY22" s="659">
        <v>143405</v>
      </c>
      <c r="AZ22" s="660">
        <v>370</v>
      </c>
      <c r="BA22" s="659">
        <v>148647.6</v>
      </c>
      <c r="BB22" s="660">
        <v>307</v>
      </c>
      <c r="BC22" s="659">
        <v>81147</v>
      </c>
      <c r="BD22" s="660">
        <v>540</v>
      </c>
      <c r="BE22" s="659">
        <v>140372.51</v>
      </c>
      <c r="BF22" s="660">
        <v>417</v>
      </c>
      <c r="BG22" s="659">
        <v>106918.49</v>
      </c>
    </row>
    <row r="23" spans="1:59" s="667" customFormat="1" ht="24" customHeight="1" x14ac:dyDescent="0.15">
      <c r="A23" s="661" t="s">
        <v>103</v>
      </c>
      <c r="B23" s="662">
        <v>8187</v>
      </c>
      <c r="C23" s="663">
        <v>1092115</v>
      </c>
      <c r="D23" s="664">
        <v>8975</v>
      </c>
      <c r="E23" s="663">
        <v>1179295</v>
      </c>
      <c r="F23" s="664">
        <v>8496</v>
      </c>
      <c r="G23" s="663">
        <v>1107648</v>
      </c>
      <c r="H23" s="664">
        <v>8350</v>
      </c>
      <c r="I23" s="663">
        <v>1097858</v>
      </c>
      <c r="J23" s="664">
        <v>7802</v>
      </c>
      <c r="K23" s="663">
        <v>1108271</v>
      </c>
      <c r="L23" s="664">
        <v>7097</v>
      </c>
      <c r="M23" s="663">
        <v>996609</v>
      </c>
      <c r="N23" s="664">
        <v>8302</v>
      </c>
      <c r="O23" s="663">
        <v>1204125</v>
      </c>
      <c r="P23" s="664">
        <v>8280</v>
      </c>
      <c r="Q23" s="663">
        <v>1243771</v>
      </c>
      <c r="R23" s="664">
        <v>8331</v>
      </c>
      <c r="S23" s="663">
        <v>1170023</v>
      </c>
      <c r="T23" s="664">
        <v>8999</v>
      </c>
      <c r="U23" s="663">
        <v>1256946</v>
      </c>
      <c r="V23" s="664">
        <v>8671</v>
      </c>
      <c r="W23" s="663">
        <v>1222347</v>
      </c>
      <c r="X23" s="664">
        <v>8712</v>
      </c>
      <c r="Y23" s="663">
        <v>1229510</v>
      </c>
      <c r="Z23" s="665">
        <v>7957</v>
      </c>
      <c r="AA23" s="666">
        <v>1164289</v>
      </c>
      <c r="AB23" s="664">
        <v>7538</v>
      </c>
      <c r="AC23" s="663">
        <v>1127378</v>
      </c>
      <c r="AD23" s="664">
        <v>8122</v>
      </c>
      <c r="AE23" s="663">
        <v>1250115</v>
      </c>
      <c r="AF23" s="664">
        <v>8133</v>
      </c>
      <c r="AG23" s="663">
        <v>1292860</v>
      </c>
      <c r="AH23" s="664">
        <v>7010</v>
      </c>
      <c r="AI23" s="663">
        <v>1124110</v>
      </c>
      <c r="AJ23" s="664">
        <v>6896</v>
      </c>
      <c r="AK23" s="663">
        <v>1158832</v>
      </c>
      <c r="AL23" s="664">
        <v>6871</v>
      </c>
      <c r="AM23" s="663">
        <v>1189726</v>
      </c>
      <c r="AN23" s="664">
        <v>5853</v>
      </c>
      <c r="AO23" s="663">
        <v>903487</v>
      </c>
      <c r="AP23" s="664">
        <v>6081</v>
      </c>
      <c r="AQ23" s="663">
        <v>1037866</v>
      </c>
      <c r="AR23" s="664">
        <v>6986</v>
      </c>
      <c r="AS23" s="663">
        <v>1134494</v>
      </c>
      <c r="AT23" s="664">
        <v>6125</v>
      </c>
      <c r="AU23" s="663">
        <v>1381058</v>
      </c>
      <c r="AV23" s="664">
        <v>6538</v>
      </c>
      <c r="AW23" s="663">
        <v>1110954.21</v>
      </c>
      <c r="AX23" s="664">
        <v>6443</v>
      </c>
      <c r="AY23" s="663">
        <v>1171332.43</v>
      </c>
      <c r="AZ23" s="664">
        <v>6377</v>
      </c>
      <c r="BA23" s="663">
        <v>1254625.94</v>
      </c>
      <c r="BB23" s="664">
        <v>6760</v>
      </c>
      <c r="BC23" s="663">
        <v>1141124.764</v>
      </c>
      <c r="BD23" s="664">
        <v>6278</v>
      </c>
      <c r="BE23" s="663">
        <v>1111811.93</v>
      </c>
      <c r="BF23" s="672">
        <v>5853</v>
      </c>
      <c r="BG23" s="673">
        <v>988932.16</v>
      </c>
    </row>
    <row r="24" spans="1:59" ht="17.25" customHeight="1" x14ac:dyDescent="0.2">
      <c r="A24" s="66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59" ht="19.5" customHeight="1" x14ac:dyDescent="0.2">
      <c r="A25" s="669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50" spans="22:24" x14ac:dyDescent="0.2">
      <c r="V50" s="670" t="e">
        <v>#VALUE!</v>
      </c>
    </row>
    <row r="51" spans="22:24" x14ac:dyDescent="0.2">
      <c r="V51" s="670">
        <v>7724</v>
      </c>
      <c r="X51" s="670">
        <v>7944</v>
      </c>
    </row>
    <row r="52" spans="22:24" x14ac:dyDescent="0.2">
      <c r="V52" s="670">
        <v>2947</v>
      </c>
      <c r="W52" s="670">
        <v>395082</v>
      </c>
    </row>
    <row r="53" spans="22:24" x14ac:dyDescent="0.2">
      <c r="V53" t="e">
        <v>#VALUE!</v>
      </c>
      <c r="W53">
        <v>395082</v>
      </c>
    </row>
    <row r="57" spans="22:24" x14ac:dyDescent="0.2">
      <c r="V57">
        <v>109</v>
      </c>
    </row>
    <row r="60" spans="22:24" x14ac:dyDescent="0.2">
      <c r="V60" t="e">
        <v>#VALUE!</v>
      </c>
    </row>
  </sheetData>
  <mergeCells count="31">
    <mergeCell ref="BF4:BG4"/>
    <mergeCell ref="A2:I2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J4:K4"/>
    <mergeCell ref="A4:A7"/>
    <mergeCell ref="B4:C4"/>
    <mergeCell ref="D4:E4"/>
    <mergeCell ref="F4:G4"/>
    <mergeCell ref="H4:I4"/>
  </mergeCells>
  <hyperlinks>
    <hyperlink ref="A1" location="'Contents(NA)'!A1" display="Back to Table of contents"/>
  </hyperlinks>
  <pageMargins left="0.2" right="0.49" top="0.74" bottom="1.05" header="0.5" footer="0.86"/>
  <pageSetup scale="90" orientation="landscape" r:id="rId1"/>
  <headerFooter alignWithMargins="0">
    <oddHeader>&amp;C- 31 -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workbookViewId="0"/>
  </sheetViews>
  <sheetFormatPr defaultRowHeight="12.75" x14ac:dyDescent="0.2"/>
  <cols>
    <col min="1" max="1" width="25.7109375" customWidth="1"/>
    <col min="2" max="15" width="8.7109375" customWidth="1"/>
    <col min="16" max="16" width="11" customWidth="1"/>
    <col min="17" max="32" width="7.42578125" customWidth="1"/>
    <col min="33" max="34" width="7.7109375" customWidth="1"/>
    <col min="35" max="37" width="7.5703125" customWidth="1"/>
    <col min="39" max="39" width="7.5703125" customWidth="1"/>
    <col min="257" max="257" width="11" customWidth="1"/>
    <col min="258" max="271" width="8.7109375" customWidth="1"/>
    <col min="272" max="272" width="11" customWidth="1"/>
    <col min="273" max="288" width="7.42578125" customWidth="1"/>
    <col min="289" max="290" width="7.7109375" customWidth="1"/>
    <col min="291" max="293" width="7.5703125" customWidth="1"/>
    <col min="295" max="295" width="7.5703125" customWidth="1"/>
    <col min="513" max="513" width="11" customWidth="1"/>
    <col min="514" max="527" width="8.7109375" customWidth="1"/>
    <col min="528" max="528" width="11" customWidth="1"/>
    <col min="529" max="544" width="7.42578125" customWidth="1"/>
    <col min="545" max="546" width="7.7109375" customWidth="1"/>
    <col min="547" max="549" width="7.5703125" customWidth="1"/>
    <col min="551" max="551" width="7.5703125" customWidth="1"/>
    <col min="769" max="769" width="11" customWidth="1"/>
    <col min="770" max="783" width="8.7109375" customWidth="1"/>
    <col min="784" max="784" width="11" customWidth="1"/>
    <col min="785" max="800" width="7.42578125" customWidth="1"/>
    <col min="801" max="802" width="7.7109375" customWidth="1"/>
    <col min="803" max="805" width="7.5703125" customWidth="1"/>
    <col min="807" max="807" width="7.5703125" customWidth="1"/>
    <col min="1025" max="1025" width="11" customWidth="1"/>
    <col min="1026" max="1039" width="8.7109375" customWidth="1"/>
    <col min="1040" max="1040" width="11" customWidth="1"/>
    <col min="1041" max="1056" width="7.42578125" customWidth="1"/>
    <col min="1057" max="1058" width="7.7109375" customWidth="1"/>
    <col min="1059" max="1061" width="7.5703125" customWidth="1"/>
    <col min="1063" max="1063" width="7.5703125" customWidth="1"/>
    <col min="1281" max="1281" width="11" customWidth="1"/>
    <col min="1282" max="1295" width="8.7109375" customWidth="1"/>
    <col min="1296" max="1296" width="11" customWidth="1"/>
    <col min="1297" max="1312" width="7.42578125" customWidth="1"/>
    <col min="1313" max="1314" width="7.7109375" customWidth="1"/>
    <col min="1315" max="1317" width="7.5703125" customWidth="1"/>
    <col min="1319" max="1319" width="7.5703125" customWidth="1"/>
    <col min="1537" max="1537" width="11" customWidth="1"/>
    <col min="1538" max="1551" width="8.7109375" customWidth="1"/>
    <col min="1552" max="1552" width="11" customWidth="1"/>
    <col min="1553" max="1568" width="7.42578125" customWidth="1"/>
    <col min="1569" max="1570" width="7.7109375" customWidth="1"/>
    <col min="1571" max="1573" width="7.5703125" customWidth="1"/>
    <col min="1575" max="1575" width="7.5703125" customWidth="1"/>
    <col min="1793" max="1793" width="11" customWidth="1"/>
    <col min="1794" max="1807" width="8.7109375" customWidth="1"/>
    <col min="1808" max="1808" width="11" customWidth="1"/>
    <col min="1809" max="1824" width="7.42578125" customWidth="1"/>
    <col min="1825" max="1826" width="7.7109375" customWidth="1"/>
    <col min="1827" max="1829" width="7.5703125" customWidth="1"/>
    <col min="1831" max="1831" width="7.5703125" customWidth="1"/>
    <col min="2049" max="2049" width="11" customWidth="1"/>
    <col min="2050" max="2063" width="8.7109375" customWidth="1"/>
    <col min="2064" max="2064" width="11" customWidth="1"/>
    <col min="2065" max="2080" width="7.42578125" customWidth="1"/>
    <col min="2081" max="2082" width="7.7109375" customWidth="1"/>
    <col min="2083" max="2085" width="7.5703125" customWidth="1"/>
    <col min="2087" max="2087" width="7.5703125" customWidth="1"/>
    <col min="2305" max="2305" width="11" customWidth="1"/>
    <col min="2306" max="2319" width="8.7109375" customWidth="1"/>
    <col min="2320" max="2320" width="11" customWidth="1"/>
    <col min="2321" max="2336" width="7.42578125" customWidth="1"/>
    <col min="2337" max="2338" width="7.7109375" customWidth="1"/>
    <col min="2339" max="2341" width="7.5703125" customWidth="1"/>
    <col min="2343" max="2343" width="7.5703125" customWidth="1"/>
    <col min="2561" max="2561" width="11" customWidth="1"/>
    <col min="2562" max="2575" width="8.7109375" customWidth="1"/>
    <col min="2576" max="2576" width="11" customWidth="1"/>
    <col min="2577" max="2592" width="7.42578125" customWidth="1"/>
    <col min="2593" max="2594" width="7.7109375" customWidth="1"/>
    <col min="2595" max="2597" width="7.5703125" customWidth="1"/>
    <col min="2599" max="2599" width="7.5703125" customWidth="1"/>
    <col min="2817" max="2817" width="11" customWidth="1"/>
    <col min="2818" max="2831" width="8.7109375" customWidth="1"/>
    <col min="2832" max="2832" width="11" customWidth="1"/>
    <col min="2833" max="2848" width="7.42578125" customWidth="1"/>
    <col min="2849" max="2850" width="7.7109375" customWidth="1"/>
    <col min="2851" max="2853" width="7.5703125" customWidth="1"/>
    <col min="2855" max="2855" width="7.5703125" customWidth="1"/>
    <col min="3073" max="3073" width="11" customWidth="1"/>
    <col min="3074" max="3087" width="8.7109375" customWidth="1"/>
    <col min="3088" max="3088" width="11" customWidth="1"/>
    <col min="3089" max="3104" width="7.42578125" customWidth="1"/>
    <col min="3105" max="3106" width="7.7109375" customWidth="1"/>
    <col min="3107" max="3109" width="7.5703125" customWidth="1"/>
    <col min="3111" max="3111" width="7.5703125" customWidth="1"/>
    <col min="3329" max="3329" width="11" customWidth="1"/>
    <col min="3330" max="3343" width="8.7109375" customWidth="1"/>
    <col min="3344" max="3344" width="11" customWidth="1"/>
    <col min="3345" max="3360" width="7.42578125" customWidth="1"/>
    <col min="3361" max="3362" width="7.7109375" customWidth="1"/>
    <col min="3363" max="3365" width="7.5703125" customWidth="1"/>
    <col min="3367" max="3367" width="7.5703125" customWidth="1"/>
    <col min="3585" max="3585" width="11" customWidth="1"/>
    <col min="3586" max="3599" width="8.7109375" customWidth="1"/>
    <col min="3600" max="3600" width="11" customWidth="1"/>
    <col min="3601" max="3616" width="7.42578125" customWidth="1"/>
    <col min="3617" max="3618" width="7.7109375" customWidth="1"/>
    <col min="3619" max="3621" width="7.5703125" customWidth="1"/>
    <col min="3623" max="3623" width="7.5703125" customWidth="1"/>
    <col min="3841" max="3841" width="11" customWidth="1"/>
    <col min="3842" max="3855" width="8.7109375" customWidth="1"/>
    <col min="3856" max="3856" width="11" customWidth="1"/>
    <col min="3857" max="3872" width="7.42578125" customWidth="1"/>
    <col min="3873" max="3874" width="7.7109375" customWidth="1"/>
    <col min="3875" max="3877" width="7.5703125" customWidth="1"/>
    <col min="3879" max="3879" width="7.5703125" customWidth="1"/>
    <col min="4097" max="4097" width="11" customWidth="1"/>
    <col min="4098" max="4111" width="8.7109375" customWidth="1"/>
    <col min="4112" max="4112" width="11" customWidth="1"/>
    <col min="4113" max="4128" width="7.42578125" customWidth="1"/>
    <col min="4129" max="4130" width="7.7109375" customWidth="1"/>
    <col min="4131" max="4133" width="7.5703125" customWidth="1"/>
    <col min="4135" max="4135" width="7.5703125" customWidth="1"/>
    <col min="4353" max="4353" width="11" customWidth="1"/>
    <col min="4354" max="4367" width="8.7109375" customWidth="1"/>
    <col min="4368" max="4368" width="11" customWidth="1"/>
    <col min="4369" max="4384" width="7.42578125" customWidth="1"/>
    <col min="4385" max="4386" width="7.7109375" customWidth="1"/>
    <col min="4387" max="4389" width="7.5703125" customWidth="1"/>
    <col min="4391" max="4391" width="7.5703125" customWidth="1"/>
    <col min="4609" max="4609" width="11" customWidth="1"/>
    <col min="4610" max="4623" width="8.7109375" customWidth="1"/>
    <col min="4624" max="4624" width="11" customWidth="1"/>
    <col min="4625" max="4640" width="7.42578125" customWidth="1"/>
    <col min="4641" max="4642" width="7.7109375" customWidth="1"/>
    <col min="4643" max="4645" width="7.5703125" customWidth="1"/>
    <col min="4647" max="4647" width="7.5703125" customWidth="1"/>
    <col min="4865" max="4865" width="11" customWidth="1"/>
    <col min="4866" max="4879" width="8.7109375" customWidth="1"/>
    <col min="4880" max="4880" width="11" customWidth="1"/>
    <col min="4881" max="4896" width="7.42578125" customWidth="1"/>
    <col min="4897" max="4898" width="7.7109375" customWidth="1"/>
    <col min="4899" max="4901" width="7.5703125" customWidth="1"/>
    <col min="4903" max="4903" width="7.5703125" customWidth="1"/>
    <col min="5121" max="5121" width="11" customWidth="1"/>
    <col min="5122" max="5135" width="8.7109375" customWidth="1"/>
    <col min="5136" max="5136" width="11" customWidth="1"/>
    <col min="5137" max="5152" width="7.42578125" customWidth="1"/>
    <col min="5153" max="5154" width="7.7109375" customWidth="1"/>
    <col min="5155" max="5157" width="7.5703125" customWidth="1"/>
    <col min="5159" max="5159" width="7.5703125" customWidth="1"/>
    <col min="5377" max="5377" width="11" customWidth="1"/>
    <col min="5378" max="5391" width="8.7109375" customWidth="1"/>
    <col min="5392" max="5392" width="11" customWidth="1"/>
    <col min="5393" max="5408" width="7.42578125" customWidth="1"/>
    <col min="5409" max="5410" width="7.7109375" customWidth="1"/>
    <col min="5411" max="5413" width="7.5703125" customWidth="1"/>
    <col min="5415" max="5415" width="7.5703125" customWidth="1"/>
    <col min="5633" max="5633" width="11" customWidth="1"/>
    <col min="5634" max="5647" width="8.7109375" customWidth="1"/>
    <col min="5648" max="5648" width="11" customWidth="1"/>
    <col min="5649" max="5664" width="7.42578125" customWidth="1"/>
    <col min="5665" max="5666" width="7.7109375" customWidth="1"/>
    <col min="5667" max="5669" width="7.5703125" customWidth="1"/>
    <col min="5671" max="5671" width="7.5703125" customWidth="1"/>
    <col min="5889" max="5889" width="11" customWidth="1"/>
    <col min="5890" max="5903" width="8.7109375" customWidth="1"/>
    <col min="5904" max="5904" width="11" customWidth="1"/>
    <col min="5905" max="5920" width="7.42578125" customWidth="1"/>
    <col min="5921" max="5922" width="7.7109375" customWidth="1"/>
    <col min="5923" max="5925" width="7.5703125" customWidth="1"/>
    <col min="5927" max="5927" width="7.5703125" customWidth="1"/>
    <col min="6145" max="6145" width="11" customWidth="1"/>
    <col min="6146" max="6159" width="8.7109375" customWidth="1"/>
    <col min="6160" max="6160" width="11" customWidth="1"/>
    <col min="6161" max="6176" width="7.42578125" customWidth="1"/>
    <col min="6177" max="6178" width="7.7109375" customWidth="1"/>
    <col min="6179" max="6181" width="7.5703125" customWidth="1"/>
    <col min="6183" max="6183" width="7.5703125" customWidth="1"/>
    <col min="6401" max="6401" width="11" customWidth="1"/>
    <col min="6402" max="6415" width="8.7109375" customWidth="1"/>
    <col min="6416" max="6416" width="11" customWidth="1"/>
    <col min="6417" max="6432" width="7.42578125" customWidth="1"/>
    <col min="6433" max="6434" width="7.7109375" customWidth="1"/>
    <col min="6435" max="6437" width="7.5703125" customWidth="1"/>
    <col min="6439" max="6439" width="7.5703125" customWidth="1"/>
    <col min="6657" max="6657" width="11" customWidth="1"/>
    <col min="6658" max="6671" width="8.7109375" customWidth="1"/>
    <col min="6672" max="6672" width="11" customWidth="1"/>
    <col min="6673" max="6688" width="7.42578125" customWidth="1"/>
    <col min="6689" max="6690" width="7.7109375" customWidth="1"/>
    <col min="6691" max="6693" width="7.5703125" customWidth="1"/>
    <col min="6695" max="6695" width="7.5703125" customWidth="1"/>
    <col min="6913" max="6913" width="11" customWidth="1"/>
    <col min="6914" max="6927" width="8.7109375" customWidth="1"/>
    <col min="6928" max="6928" width="11" customWidth="1"/>
    <col min="6929" max="6944" width="7.42578125" customWidth="1"/>
    <col min="6945" max="6946" width="7.7109375" customWidth="1"/>
    <col min="6947" max="6949" width="7.5703125" customWidth="1"/>
    <col min="6951" max="6951" width="7.5703125" customWidth="1"/>
    <col min="7169" max="7169" width="11" customWidth="1"/>
    <col min="7170" max="7183" width="8.7109375" customWidth="1"/>
    <col min="7184" max="7184" width="11" customWidth="1"/>
    <col min="7185" max="7200" width="7.42578125" customWidth="1"/>
    <col min="7201" max="7202" width="7.7109375" customWidth="1"/>
    <col min="7203" max="7205" width="7.5703125" customWidth="1"/>
    <col min="7207" max="7207" width="7.5703125" customWidth="1"/>
    <col min="7425" max="7425" width="11" customWidth="1"/>
    <col min="7426" max="7439" width="8.7109375" customWidth="1"/>
    <col min="7440" max="7440" width="11" customWidth="1"/>
    <col min="7441" max="7456" width="7.42578125" customWidth="1"/>
    <col min="7457" max="7458" width="7.7109375" customWidth="1"/>
    <col min="7459" max="7461" width="7.5703125" customWidth="1"/>
    <col min="7463" max="7463" width="7.5703125" customWidth="1"/>
    <col min="7681" max="7681" width="11" customWidth="1"/>
    <col min="7682" max="7695" width="8.7109375" customWidth="1"/>
    <col min="7696" max="7696" width="11" customWidth="1"/>
    <col min="7697" max="7712" width="7.42578125" customWidth="1"/>
    <col min="7713" max="7714" width="7.7109375" customWidth="1"/>
    <col min="7715" max="7717" width="7.5703125" customWidth="1"/>
    <col min="7719" max="7719" width="7.5703125" customWidth="1"/>
    <col min="7937" max="7937" width="11" customWidth="1"/>
    <col min="7938" max="7951" width="8.7109375" customWidth="1"/>
    <col min="7952" max="7952" width="11" customWidth="1"/>
    <col min="7953" max="7968" width="7.42578125" customWidth="1"/>
    <col min="7969" max="7970" width="7.7109375" customWidth="1"/>
    <col min="7971" max="7973" width="7.5703125" customWidth="1"/>
    <col min="7975" max="7975" width="7.5703125" customWidth="1"/>
    <col min="8193" max="8193" width="11" customWidth="1"/>
    <col min="8194" max="8207" width="8.7109375" customWidth="1"/>
    <col min="8208" max="8208" width="11" customWidth="1"/>
    <col min="8209" max="8224" width="7.42578125" customWidth="1"/>
    <col min="8225" max="8226" width="7.7109375" customWidth="1"/>
    <col min="8227" max="8229" width="7.5703125" customWidth="1"/>
    <col min="8231" max="8231" width="7.5703125" customWidth="1"/>
    <col min="8449" max="8449" width="11" customWidth="1"/>
    <col min="8450" max="8463" width="8.7109375" customWidth="1"/>
    <col min="8464" max="8464" width="11" customWidth="1"/>
    <col min="8465" max="8480" width="7.42578125" customWidth="1"/>
    <col min="8481" max="8482" width="7.7109375" customWidth="1"/>
    <col min="8483" max="8485" width="7.5703125" customWidth="1"/>
    <col min="8487" max="8487" width="7.5703125" customWidth="1"/>
    <col min="8705" max="8705" width="11" customWidth="1"/>
    <col min="8706" max="8719" width="8.7109375" customWidth="1"/>
    <col min="8720" max="8720" width="11" customWidth="1"/>
    <col min="8721" max="8736" width="7.42578125" customWidth="1"/>
    <col min="8737" max="8738" width="7.7109375" customWidth="1"/>
    <col min="8739" max="8741" width="7.5703125" customWidth="1"/>
    <col min="8743" max="8743" width="7.5703125" customWidth="1"/>
    <col min="8961" max="8961" width="11" customWidth="1"/>
    <col min="8962" max="8975" width="8.7109375" customWidth="1"/>
    <col min="8976" max="8976" width="11" customWidth="1"/>
    <col min="8977" max="8992" width="7.42578125" customWidth="1"/>
    <col min="8993" max="8994" width="7.7109375" customWidth="1"/>
    <col min="8995" max="8997" width="7.5703125" customWidth="1"/>
    <col min="8999" max="8999" width="7.5703125" customWidth="1"/>
    <col min="9217" max="9217" width="11" customWidth="1"/>
    <col min="9218" max="9231" width="8.7109375" customWidth="1"/>
    <col min="9232" max="9232" width="11" customWidth="1"/>
    <col min="9233" max="9248" width="7.42578125" customWidth="1"/>
    <col min="9249" max="9250" width="7.7109375" customWidth="1"/>
    <col min="9251" max="9253" width="7.5703125" customWidth="1"/>
    <col min="9255" max="9255" width="7.5703125" customWidth="1"/>
    <col min="9473" max="9473" width="11" customWidth="1"/>
    <col min="9474" max="9487" width="8.7109375" customWidth="1"/>
    <col min="9488" max="9488" width="11" customWidth="1"/>
    <col min="9489" max="9504" width="7.42578125" customWidth="1"/>
    <col min="9505" max="9506" width="7.7109375" customWidth="1"/>
    <col min="9507" max="9509" width="7.5703125" customWidth="1"/>
    <col min="9511" max="9511" width="7.5703125" customWidth="1"/>
    <col min="9729" max="9729" width="11" customWidth="1"/>
    <col min="9730" max="9743" width="8.7109375" customWidth="1"/>
    <col min="9744" max="9744" width="11" customWidth="1"/>
    <col min="9745" max="9760" width="7.42578125" customWidth="1"/>
    <col min="9761" max="9762" width="7.7109375" customWidth="1"/>
    <col min="9763" max="9765" width="7.5703125" customWidth="1"/>
    <col min="9767" max="9767" width="7.5703125" customWidth="1"/>
    <col min="9985" max="9985" width="11" customWidth="1"/>
    <col min="9986" max="9999" width="8.7109375" customWidth="1"/>
    <col min="10000" max="10000" width="11" customWidth="1"/>
    <col min="10001" max="10016" width="7.42578125" customWidth="1"/>
    <col min="10017" max="10018" width="7.7109375" customWidth="1"/>
    <col min="10019" max="10021" width="7.5703125" customWidth="1"/>
    <col min="10023" max="10023" width="7.5703125" customWidth="1"/>
    <col min="10241" max="10241" width="11" customWidth="1"/>
    <col min="10242" max="10255" width="8.7109375" customWidth="1"/>
    <col min="10256" max="10256" width="11" customWidth="1"/>
    <col min="10257" max="10272" width="7.42578125" customWidth="1"/>
    <col min="10273" max="10274" width="7.7109375" customWidth="1"/>
    <col min="10275" max="10277" width="7.5703125" customWidth="1"/>
    <col min="10279" max="10279" width="7.5703125" customWidth="1"/>
    <col min="10497" max="10497" width="11" customWidth="1"/>
    <col min="10498" max="10511" width="8.7109375" customWidth="1"/>
    <col min="10512" max="10512" width="11" customWidth="1"/>
    <col min="10513" max="10528" width="7.42578125" customWidth="1"/>
    <col min="10529" max="10530" width="7.7109375" customWidth="1"/>
    <col min="10531" max="10533" width="7.5703125" customWidth="1"/>
    <col min="10535" max="10535" width="7.5703125" customWidth="1"/>
    <col min="10753" max="10753" width="11" customWidth="1"/>
    <col min="10754" max="10767" width="8.7109375" customWidth="1"/>
    <col min="10768" max="10768" width="11" customWidth="1"/>
    <col min="10769" max="10784" width="7.42578125" customWidth="1"/>
    <col min="10785" max="10786" width="7.7109375" customWidth="1"/>
    <col min="10787" max="10789" width="7.5703125" customWidth="1"/>
    <col min="10791" max="10791" width="7.5703125" customWidth="1"/>
    <col min="11009" max="11009" width="11" customWidth="1"/>
    <col min="11010" max="11023" width="8.7109375" customWidth="1"/>
    <col min="11024" max="11024" width="11" customWidth="1"/>
    <col min="11025" max="11040" width="7.42578125" customWidth="1"/>
    <col min="11041" max="11042" width="7.7109375" customWidth="1"/>
    <col min="11043" max="11045" width="7.5703125" customWidth="1"/>
    <col min="11047" max="11047" width="7.5703125" customWidth="1"/>
    <col min="11265" max="11265" width="11" customWidth="1"/>
    <col min="11266" max="11279" width="8.7109375" customWidth="1"/>
    <col min="11280" max="11280" width="11" customWidth="1"/>
    <col min="11281" max="11296" width="7.42578125" customWidth="1"/>
    <col min="11297" max="11298" width="7.7109375" customWidth="1"/>
    <col min="11299" max="11301" width="7.5703125" customWidth="1"/>
    <col min="11303" max="11303" width="7.5703125" customWidth="1"/>
    <col min="11521" max="11521" width="11" customWidth="1"/>
    <col min="11522" max="11535" width="8.7109375" customWidth="1"/>
    <col min="11536" max="11536" width="11" customWidth="1"/>
    <col min="11537" max="11552" width="7.42578125" customWidth="1"/>
    <col min="11553" max="11554" width="7.7109375" customWidth="1"/>
    <col min="11555" max="11557" width="7.5703125" customWidth="1"/>
    <col min="11559" max="11559" width="7.5703125" customWidth="1"/>
    <col min="11777" max="11777" width="11" customWidth="1"/>
    <col min="11778" max="11791" width="8.7109375" customWidth="1"/>
    <col min="11792" max="11792" width="11" customWidth="1"/>
    <col min="11793" max="11808" width="7.42578125" customWidth="1"/>
    <col min="11809" max="11810" width="7.7109375" customWidth="1"/>
    <col min="11811" max="11813" width="7.5703125" customWidth="1"/>
    <col min="11815" max="11815" width="7.5703125" customWidth="1"/>
    <col min="12033" max="12033" width="11" customWidth="1"/>
    <col min="12034" max="12047" width="8.7109375" customWidth="1"/>
    <col min="12048" max="12048" width="11" customWidth="1"/>
    <col min="12049" max="12064" width="7.42578125" customWidth="1"/>
    <col min="12065" max="12066" width="7.7109375" customWidth="1"/>
    <col min="12067" max="12069" width="7.5703125" customWidth="1"/>
    <col min="12071" max="12071" width="7.5703125" customWidth="1"/>
    <col min="12289" max="12289" width="11" customWidth="1"/>
    <col min="12290" max="12303" width="8.7109375" customWidth="1"/>
    <col min="12304" max="12304" width="11" customWidth="1"/>
    <col min="12305" max="12320" width="7.42578125" customWidth="1"/>
    <col min="12321" max="12322" width="7.7109375" customWidth="1"/>
    <col min="12323" max="12325" width="7.5703125" customWidth="1"/>
    <col min="12327" max="12327" width="7.5703125" customWidth="1"/>
    <col min="12545" max="12545" width="11" customWidth="1"/>
    <col min="12546" max="12559" width="8.7109375" customWidth="1"/>
    <col min="12560" max="12560" width="11" customWidth="1"/>
    <col min="12561" max="12576" width="7.42578125" customWidth="1"/>
    <col min="12577" max="12578" width="7.7109375" customWidth="1"/>
    <col min="12579" max="12581" width="7.5703125" customWidth="1"/>
    <col min="12583" max="12583" width="7.5703125" customWidth="1"/>
    <col min="12801" max="12801" width="11" customWidth="1"/>
    <col min="12802" max="12815" width="8.7109375" customWidth="1"/>
    <col min="12816" max="12816" width="11" customWidth="1"/>
    <col min="12817" max="12832" width="7.42578125" customWidth="1"/>
    <col min="12833" max="12834" width="7.7109375" customWidth="1"/>
    <col min="12835" max="12837" width="7.5703125" customWidth="1"/>
    <col min="12839" max="12839" width="7.5703125" customWidth="1"/>
    <col min="13057" max="13057" width="11" customWidth="1"/>
    <col min="13058" max="13071" width="8.7109375" customWidth="1"/>
    <col min="13072" max="13072" width="11" customWidth="1"/>
    <col min="13073" max="13088" width="7.42578125" customWidth="1"/>
    <col min="13089" max="13090" width="7.7109375" customWidth="1"/>
    <col min="13091" max="13093" width="7.5703125" customWidth="1"/>
    <col min="13095" max="13095" width="7.5703125" customWidth="1"/>
    <col min="13313" max="13313" width="11" customWidth="1"/>
    <col min="13314" max="13327" width="8.7109375" customWidth="1"/>
    <col min="13328" max="13328" width="11" customWidth="1"/>
    <col min="13329" max="13344" width="7.42578125" customWidth="1"/>
    <col min="13345" max="13346" width="7.7109375" customWidth="1"/>
    <col min="13347" max="13349" width="7.5703125" customWidth="1"/>
    <col min="13351" max="13351" width="7.5703125" customWidth="1"/>
    <col min="13569" max="13569" width="11" customWidth="1"/>
    <col min="13570" max="13583" width="8.7109375" customWidth="1"/>
    <col min="13584" max="13584" width="11" customWidth="1"/>
    <col min="13585" max="13600" width="7.42578125" customWidth="1"/>
    <col min="13601" max="13602" width="7.7109375" customWidth="1"/>
    <col min="13603" max="13605" width="7.5703125" customWidth="1"/>
    <col min="13607" max="13607" width="7.5703125" customWidth="1"/>
    <col min="13825" max="13825" width="11" customWidth="1"/>
    <col min="13826" max="13839" width="8.7109375" customWidth="1"/>
    <col min="13840" max="13840" width="11" customWidth="1"/>
    <col min="13841" max="13856" width="7.42578125" customWidth="1"/>
    <col min="13857" max="13858" width="7.7109375" customWidth="1"/>
    <col min="13859" max="13861" width="7.5703125" customWidth="1"/>
    <col min="13863" max="13863" width="7.5703125" customWidth="1"/>
    <col min="14081" max="14081" width="11" customWidth="1"/>
    <col min="14082" max="14095" width="8.7109375" customWidth="1"/>
    <col min="14096" max="14096" width="11" customWidth="1"/>
    <col min="14097" max="14112" width="7.42578125" customWidth="1"/>
    <col min="14113" max="14114" width="7.7109375" customWidth="1"/>
    <col min="14115" max="14117" width="7.5703125" customWidth="1"/>
    <col min="14119" max="14119" width="7.5703125" customWidth="1"/>
    <col min="14337" max="14337" width="11" customWidth="1"/>
    <col min="14338" max="14351" width="8.7109375" customWidth="1"/>
    <col min="14352" max="14352" width="11" customWidth="1"/>
    <col min="14353" max="14368" width="7.42578125" customWidth="1"/>
    <col min="14369" max="14370" width="7.7109375" customWidth="1"/>
    <col min="14371" max="14373" width="7.5703125" customWidth="1"/>
    <col min="14375" max="14375" width="7.5703125" customWidth="1"/>
    <col min="14593" max="14593" width="11" customWidth="1"/>
    <col min="14594" max="14607" width="8.7109375" customWidth="1"/>
    <col min="14608" max="14608" width="11" customWidth="1"/>
    <col min="14609" max="14624" width="7.42578125" customWidth="1"/>
    <col min="14625" max="14626" width="7.7109375" customWidth="1"/>
    <col min="14627" max="14629" width="7.5703125" customWidth="1"/>
    <col min="14631" max="14631" width="7.5703125" customWidth="1"/>
    <col min="14849" max="14849" width="11" customWidth="1"/>
    <col min="14850" max="14863" width="8.7109375" customWidth="1"/>
    <col min="14864" max="14864" width="11" customWidth="1"/>
    <col min="14865" max="14880" width="7.42578125" customWidth="1"/>
    <col min="14881" max="14882" width="7.7109375" customWidth="1"/>
    <col min="14883" max="14885" width="7.5703125" customWidth="1"/>
    <col min="14887" max="14887" width="7.5703125" customWidth="1"/>
    <col min="15105" max="15105" width="11" customWidth="1"/>
    <col min="15106" max="15119" width="8.7109375" customWidth="1"/>
    <col min="15120" max="15120" width="11" customWidth="1"/>
    <col min="15121" max="15136" width="7.42578125" customWidth="1"/>
    <col min="15137" max="15138" width="7.7109375" customWidth="1"/>
    <col min="15139" max="15141" width="7.5703125" customWidth="1"/>
    <col min="15143" max="15143" width="7.5703125" customWidth="1"/>
    <col min="15361" max="15361" width="11" customWidth="1"/>
    <col min="15362" max="15375" width="8.7109375" customWidth="1"/>
    <col min="15376" max="15376" width="11" customWidth="1"/>
    <col min="15377" max="15392" width="7.42578125" customWidth="1"/>
    <col min="15393" max="15394" width="7.7109375" customWidth="1"/>
    <col min="15395" max="15397" width="7.5703125" customWidth="1"/>
    <col min="15399" max="15399" width="7.5703125" customWidth="1"/>
    <col min="15617" max="15617" width="11" customWidth="1"/>
    <col min="15618" max="15631" width="8.7109375" customWidth="1"/>
    <col min="15632" max="15632" width="11" customWidth="1"/>
    <col min="15633" max="15648" width="7.42578125" customWidth="1"/>
    <col min="15649" max="15650" width="7.7109375" customWidth="1"/>
    <col min="15651" max="15653" width="7.5703125" customWidth="1"/>
    <col min="15655" max="15655" width="7.5703125" customWidth="1"/>
    <col min="15873" max="15873" width="11" customWidth="1"/>
    <col min="15874" max="15887" width="8.7109375" customWidth="1"/>
    <col min="15888" max="15888" width="11" customWidth="1"/>
    <col min="15889" max="15904" width="7.42578125" customWidth="1"/>
    <col min="15905" max="15906" width="7.7109375" customWidth="1"/>
    <col min="15907" max="15909" width="7.5703125" customWidth="1"/>
    <col min="15911" max="15911" width="7.5703125" customWidth="1"/>
    <col min="16129" max="16129" width="11" customWidth="1"/>
    <col min="16130" max="16143" width="8.7109375" customWidth="1"/>
    <col min="16144" max="16144" width="11" customWidth="1"/>
    <col min="16145" max="16160" width="7.42578125" customWidth="1"/>
    <col min="16161" max="16162" width="7.7109375" customWidth="1"/>
    <col min="16163" max="16165" width="7.5703125" customWidth="1"/>
    <col min="16167" max="16167" width="7.5703125" customWidth="1"/>
  </cols>
  <sheetData>
    <row r="1" spans="1:59" ht="21" customHeight="1" x14ac:dyDescent="0.2">
      <c r="A1" s="1077" t="s">
        <v>551</v>
      </c>
    </row>
    <row r="2" spans="1:59" ht="15.75" x14ac:dyDescent="0.25">
      <c r="A2" s="675" t="s">
        <v>503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05"/>
      <c r="Q2" s="676"/>
      <c r="R2" s="676"/>
      <c r="S2" s="676"/>
      <c r="T2" s="676"/>
      <c r="U2" s="677"/>
      <c r="V2" s="677"/>
    </row>
    <row r="3" spans="1:59" x14ac:dyDescent="0.2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7"/>
      <c r="V3" s="677"/>
    </row>
    <row r="4" spans="1:59" s="634" customFormat="1" ht="14.25" x14ac:dyDescent="0.2">
      <c r="A4" s="1166" t="s">
        <v>270</v>
      </c>
      <c r="B4" s="1164">
        <v>1992</v>
      </c>
      <c r="C4" s="1165"/>
      <c r="D4" s="1164">
        <v>1993</v>
      </c>
      <c r="E4" s="1165"/>
      <c r="F4" s="1164">
        <v>1994</v>
      </c>
      <c r="G4" s="1165"/>
      <c r="H4" s="1164">
        <v>1995</v>
      </c>
      <c r="I4" s="1165"/>
      <c r="J4" s="1164">
        <v>1996</v>
      </c>
      <c r="K4" s="1165"/>
      <c r="L4" s="1164">
        <v>1997</v>
      </c>
      <c r="M4" s="1165"/>
      <c r="N4" s="1164">
        <v>1998</v>
      </c>
      <c r="O4" s="1165"/>
      <c r="P4" s="1164">
        <v>1999</v>
      </c>
      <c r="Q4" s="1165"/>
      <c r="R4" s="1164">
        <v>2000</v>
      </c>
      <c r="S4" s="1165"/>
      <c r="T4" s="1164">
        <v>2001</v>
      </c>
      <c r="U4" s="1165"/>
      <c r="V4" s="1164">
        <v>2002</v>
      </c>
      <c r="W4" s="1165"/>
      <c r="X4" s="1164">
        <v>2003</v>
      </c>
      <c r="Y4" s="1165"/>
      <c r="Z4" s="1168" t="s">
        <v>554</v>
      </c>
      <c r="AA4" s="1169"/>
      <c r="AB4" s="1164">
        <v>2005</v>
      </c>
      <c r="AC4" s="1165"/>
      <c r="AD4" s="1164">
        <v>2006</v>
      </c>
      <c r="AE4" s="1165"/>
      <c r="AF4" s="1164">
        <v>2007</v>
      </c>
      <c r="AG4" s="1165"/>
      <c r="AH4" s="1164">
        <v>2008</v>
      </c>
      <c r="AI4" s="1165"/>
      <c r="AJ4" s="1164">
        <v>2009</v>
      </c>
      <c r="AK4" s="1165"/>
      <c r="AL4" s="1164">
        <v>2010</v>
      </c>
      <c r="AM4" s="1165"/>
      <c r="AN4" s="1164">
        <v>2011</v>
      </c>
      <c r="AO4" s="1165"/>
      <c r="AP4" s="1164">
        <v>2012</v>
      </c>
      <c r="AQ4" s="1165"/>
      <c r="AR4" s="1164">
        <v>2013</v>
      </c>
      <c r="AS4" s="1165"/>
      <c r="AT4" s="1164">
        <v>2014</v>
      </c>
      <c r="AU4" s="1165"/>
      <c r="AV4" s="1164">
        <v>2015</v>
      </c>
      <c r="AW4" s="1165"/>
      <c r="AX4" s="1164">
        <v>2016</v>
      </c>
      <c r="AY4" s="1165"/>
      <c r="AZ4" s="1164">
        <v>2017</v>
      </c>
      <c r="BA4" s="1165"/>
      <c r="BB4" s="1164">
        <v>2018</v>
      </c>
      <c r="BC4" s="1165"/>
      <c r="BD4" s="1164" t="s">
        <v>555</v>
      </c>
      <c r="BE4" s="1165"/>
      <c r="BF4" s="1164">
        <v>2020</v>
      </c>
      <c r="BG4" s="1165"/>
    </row>
    <row r="5" spans="1:59" s="638" customFormat="1" x14ac:dyDescent="0.2">
      <c r="A5" s="1166"/>
      <c r="B5" s="635" t="s">
        <v>271</v>
      </c>
      <c r="C5" s="635" t="s">
        <v>272</v>
      </c>
      <c r="D5" s="635" t="s">
        <v>271</v>
      </c>
      <c r="E5" s="635" t="s">
        <v>272</v>
      </c>
      <c r="F5" s="635" t="s">
        <v>271</v>
      </c>
      <c r="G5" s="635" t="s">
        <v>272</v>
      </c>
      <c r="H5" s="636" t="s">
        <v>271</v>
      </c>
      <c r="I5" s="637" t="s">
        <v>273</v>
      </c>
      <c r="J5" s="636" t="s">
        <v>271</v>
      </c>
      <c r="K5" s="637" t="s">
        <v>273</v>
      </c>
      <c r="L5" s="636" t="s">
        <v>271</v>
      </c>
      <c r="M5" s="637" t="s">
        <v>273</v>
      </c>
      <c r="N5" s="636" t="s">
        <v>271</v>
      </c>
      <c r="O5" s="637" t="s">
        <v>273</v>
      </c>
      <c r="P5" s="636" t="s">
        <v>271</v>
      </c>
      <c r="Q5" s="637" t="s">
        <v>273</v>
      </c>
      <c r="R5" s="636" t="s">
        <v>271</v>
      </c>
      <c r="S5" s="637" t="s">
        <v>273</v>
      </c>
      <c r="T5" s="635" t="s">
        <v>271</v>
      </c>
      <c r="U5" s="635" t="s">
        <v>272</v>
      </c>
      <c r="V5" s="635" t="s">
        <v>271</v>
      </c>
      <c r="W5" s="635" t="s">
        <v>272</v>
      </c>
      <c r="X5" s="635" t="s">
        <v>271</v>
      </c>
      <c r="Y5" s="635" t="s">
        <v>272</v>
      </c>
      <c r="Z5" s="635" t="s">
        <v>271</v>
      </c>
      <c r="AA5" s="635" t="s">
        <v>272</v>
      </c>
      <c r="AB5" s="635" t="s">
        <v>271</v>
      </c>
      <c r="AC5" s="635" t="s">
        <v>272</v>
      </c>
      <c r="AD5" s="635" t="s">
        <v>271</v>
      </c>
      <c r="AE5" s="635" t="s">
        <v>272</v>
      </c>
      <c r="AF5" s="635" t="s">
        <v>271</v>
      </c>
      <c r="AG5" s="635" t="s">
        <v>272</v>
      </c>
      <c r="AH5" s="635" t="s">
        <v>271</v>
      </c>
      <c r="AI5" s="635" t="s">
        <v>272</v>
      </c>
      <c r="AJ5" s="635" t="s">
        <v>271</v>
      </c>
      <c r="AK5" s="635" t="s">
        <v>272</v>
      </c>
      <c r="AL5" s="635" t="s">
        <v>271</v>
      </c>
      <c r="AM5" s="635" t="s">
        <v>272</v>
      </c>
      <c r="AN5" s="635" t="s">
        <v>271</v>
      </c>
      <c r="AO5" s="635" t="s">
        <v>272</v>
      </c>
      <c r="AP5" s="635" t="s">
        <v>271</v>
      </c>
      <c r="AQ5" s="635" t="s">
        <v>272</v>
      </c>
      <c r="AR5" s="635" t="s">
        <v>271</v>
      </c>
      <c r="AS5" s="635" t="s">
        <v>272</v>
      </c>
      <c r="AT5" s="635" t="s">
        <v>271</v>
      </c>
      <c r="AU5" s="635" t="s">
        <v>272</v>
      </c>
      <c r="AV5" s="635" t="s">
        <v>271</v>
      </c>
      <c r="AW5" s="635" t="s">
        <v>272</v>
      </c>
      <c r="AX5" s="635" t="s">
        <v>271</v>
      </c>
      <c r="AY5" s="635" t="s">
        <v>272</v>
      </c>
      <c r="AZ5" s="635" t="s">
        <v>271</v>
      </c>
      <c r="BA5" s="635" t="s">
        <v>272</v>
      </c>
      <c r="BB5" s="635" t="s">
        <v>271</v>
      </c>
      <c r="BC5" s="635" t="s">
        <v>272</v>
      </c>
      <c r="BD5" s="635" t="s">
        <v>271</v>
      </c>
      <c r="BE5" s="635" t="s">
        <v>272</v>
      </c>
      <c r="BF5" s="635" t="s">
        <v>271</v>
      </c>
      <c r="BG5" s="635" t="s">
        <v>272</v>
      </c>
    </row>
    <row r="6" spans="1:59" s="638" customFormat="1" x14ac:dyDescent="0.2">
      <c r="A6" s="1166"/>
      <c r="B6" s="635" t="s">
        <v>274</v>
      </c>
      <c r="C6" s="635" t="s">
        <v>275</v>
      </c>
      <c r="D6" s="635" t="s">
        <v>274</v>
      </c>
      <c r="E6" s="635" t="s">
        <v>275</v>
      </c>
      <c r="F6" s="635" t="s">
        <v>274</v>
      </c>
      <c r="G6" s="635" t="s">
        <v>275</v>
      </c>
      <c r="H6" s="636" t="s">
        <v>274</v>
      </c>
      <c r="I6" s="637" t="s">
        <v>276</v>
      </c>
      <c r="J6" s="636" t="s">
        <v>274</v>
      </c>
      <c r="K6" s="637" t="s">
        <v>276</v>
      </c>
      <c r="L6" s="636" t="s">
        <v>274</v>
      </c>
      <c r="M6" s="637" t="s">
        <v>276</v>
      </c>
      <c r="N6" s="636" t="s">
        <v>274</v>
      </c>
      <c r="O6" s="637" t="s">
        <v>276</v>
      </c>
      <c r="P6" s="636" t="s">
        <v>274</v>
      </c>
      <c r="Q6" s="637" t="s">
        <v>276</v>
      </c>
      <c r="R6" s="636" t="s">
        <v>274</v>
      </c>
      <c r="S6" s="637" t="s">
        <v>276</v>
      </c>
      <c r="T6" s="635" t="s">
        <v>274</v>
      </c>
      <c r="U6" s="635" t="s">
        <v>275</v>
      </c>
      <c r="V6" s="635" t="s">
        <v>274</v>
      </c>
      <c r="W6" s="635" t="s">
        <v>275</v>
      </c>
      <c r="X6" s="635" t="s">
        <v>274</v>
      </c>
      <c r="Y6" s="635" t="s">
        <v>275</v>
      </c>
      <c r="Z6" s="635" t="s">
        <v>274</v>
      </c>
      <c r="AA6" s="635" t="s">
        <v>275</v>
      </c>
      <c r="AB6" s="635" t="s">
        <v>274</v>
      </c>
      <c r="AC6" s="635" t="s">
        <v>275</v>
      </c>
      <c r="AD6" s="635" t="s">
        <v>274</v>
      </c>
      <c r="AE6" s="635" t="s">
        <v>275</v>
      </c>
      <c r="AF6" s="635" t="s">
        <v>274</v>
      </c>
      <c r="AG6" s="635" t="s">
        <v>275</v>
      </c>
      <c r="AH6" s="635" t="s">
        <v>274</v>
      </c>
      <c r="AI6" s="635" t="s">
        <v>275</v>
      </c>
      <c r="AJ6" s="635" t="s">
        <v>274</v>
      </c>
      <c r="AK6" s="635" t="s">
        <v>275</v>
      </c>
      <c r="AL6" s="635" t="s">
        <v>274</v>
      </c>
      <c r="AM6" s="635" t="s">
        <v>275</v>
      </c>
      <c r="AN6" s="635" t="s">
        <v>274</v>
      </c>
      <c r="AO6" s="635" t="s">
        <v>275</v>
      </c>
      <c r="AP6" s="635" t="s">
        <v>274</v>
      </c>
      <c r="AQ6" s="635" t="s">
        <v>275</v>
      </c>
      <c r="AR6" s="635" t="s">
        <v>274</v>
      </c>
      <c r="AS6" s="635" t="s">
        <v>275</v>
      </c>
      <c r="AT6" s="635" t="s">
        <v>274</v>
      </c>
      <c r="AU6" s="635" t="s">
        <v>275</v>
      </c>
      <c r="AV6" s="635" t="s">
        <v>274</v>
      </c>
      <c r="AW6" s="635" t="s">
        <v>275</v>
      </c>
      <c r="AX6" s="635" t="s">
        <v>274</v>
      </c>
      <c r="AY6" s="635" t="s">
        <v>275</v>
      </c>
      <c r="AZ6" s="635" t="s">
        <v>274</v>
      </c>
      <c r="BA6" s="635" t="s">
        <v>275</v>
      </c>
      <c r="BB6" s="635" t="s">
        <v>274</v>
      </c>
      <c r="BC6" s="635" t="s">
        <v>275</v>
      </c>
      <c r="BD6" s="635" t="s">
        <v>274</v>
      </c>
      <c r="BE6" s="635" t="s">
        <v>275</v>
      </c>
      <c r="BF6" s="635" t="s">
        <v>274</v>
      </c>
      <c r="BG6" s="635" t="s">
        <v>275</v>
      </c>
    </row>
    <row r="7" spans="1:59" s="638" customFormat="1" x14ac:dyDescent="0.2">
      <c r="A7" s="1166"/>
      <c r="B7" s="639" t="s">
        <v>277</v>
      </c>
      <c r="C7" s="639" t="s">
        <v>278</v>
      </c>
      <c r="D7" s="639" t="s">
        <v>277</v>
      </c>
      <c r="E7" s="639" t="s">
        <v>278</v>
      </c>
      <c r="F7" s="639" t="s">
        <v>277</v>
      </c>
      <c r="G7" s="639" t="s">
        <v>278</v>
      </c>
      <c r="H7" s="640" t="s">
        <v>277</v>
      </c>
      <c r="I7" s="641" t="s">
        <v>279</v>
      </c>
      <c r="J7" s="640" t="s">
        <v>277</v>
      </c>
      <c r="K7" s="641" t="s">
        <v>279</v>
      </c>
      <c r="L7" s="640" t="s">
        <v>277</v>
      </c>
      <c r="M7" s="641" t="s">
        <v>279</v>
      </c>
      <c r="N7" s="640" t="s">
        <v>277</v>
      </c>
      <c r="O7" s="641" t="s">
        <v>279</v>
      </c>
      <c r="P7" s="640" t="s">
        <v>277</v>
      </c>
      <c r="Q7" s="641" t="s">
        <v>279</v>
      </c>
      <c r="R7" s="640" t="s">
        <v>277</v>
      </c>
      <c r="S7" s="641" t="s">
        <v>279</v>
      </c>
      <c r="T7" s="639" t="s">
        <v>277</v>
      </c>
      <c r="U7" s="639" t="s">
        <v>278</v>
      </c>
      <c r="V7" s="639" t="s">
        <v>277</v>
      </c>
      <c r="W7" s="639" t="s">
        <v>278</v>
      </c>
      <c r="X7" s="639" t="s">
        <v>277</v>
      </c>
      <c r="Y7" s="639" t="s">
        <v>278</v>
      </c>
      <c r="Z7" s="639" t="s">
        <v>277</v>
      </c>
      <c r="AA7" s="639" t="s">
        <v>278</v>
      </c>
      <c r="AB7" s="639" t="s">
        <v>277</v>
      </c>
      <c r="AC7" s="639" t="s">
        <v>278</v>
      </c>
      <c r="AD7" s="639" t="s">
        <v>277</v>
      </c>
      <c r="AE7" s="639" t="s">
        <v>278</v>
      </c>
      <c r="AF7" s="639" t="s">
        <v>277</v>
      </c>
      <c r="AG7" s="639" t="s">
        <v>278</v>
      </c>
      <c r="AH7" s="639" t="s">
        <v>277</v>
      </c>
      <c r="AI7" s="639" t="s">
        <v>278</v>
      </c>
      <c r="AJ7" s="639" t="s">
        <v>277</v>
      </c>
      <c r="AK7" s="639" t="s">
        <v>278</v>
      </c>
      <c r="AL7" s="639" t="s">
        <v>277</v>
      </c>
      <c r="AM7" s="639" t="s">
        <v>278</v>
      </c>
      <c r="AN7" s="639" t="s">
        <v>277</v>
      </c>
      <c r="AO7" s="639" t="s">
        <v>278</v>
      </c>
      <c r="AP7" s="639" t="s">
        <v>277</v>
      </c>
      <c r="AQ7" s="639" t="s">
        <v>278</v>
      </c>
      <c r="AR7" s="639" t="s">
        <v>277</v>
      </c>
      <c r="AS7" s="639" t="s">
        <v>278</v>
      </c>
      <c r="AT7" s="639" t="s">
        <v>277</v>
      </c>
      <c r="AU7" s="639" t="s">
        <v>278</v>
      </c>
      <c r="AV7" s="639" t="s">
        <v>277</v>
      </c>
      <c r="AW7" s="639" t="s">
        <v>278</v>
      </c>
      <c r="AX7" s="639" t="s">
        <v>277</v>
      </c>
      <c r="AY7" s="639" t="s">
        <v>278</v>
      </c>
      <c r="AZ7" s="639" t="s">
        <v>277</v>
      </c>
      <c r="BA7" s="639" t="s">
        <v>278</v>
      </c>
      <c r="BB7" s="639" t="s">
        <v>277</v>
      </c>
      <c r="BC7" s="639" t="s">
        <v>278</v>
      </c>
      <c r="BD7" s="639" t="s">
        <v>277</v>
      </c>
      <c r="BE7" s="639" t="s">
        <v>278</v>
      </c>
      <c r="BF7" s="639" t="s">
        <v>277</v>
      </c>
      <c r="BG7" s="639" t="s">
        <v>278</v>
      </c>
    </row>
    <row r="8" spans="1:59" ht="18" customHeight="1" x14ac:dyDescent="0.15">
      <c r="A8" s="678" t="s">
        <v>280</v>
      </c>
      <c r="B8" s="480">
        <v>222</v>
      </c>
      <c r="C8" s="483">
        <v>123981</v>
      </c>
      <c r="D8" s="481">
        <v>238</v>
      </c>
      <c r="E8" s="483">
        <v>92333</v>
      </c>
      <c r="F8" s="481">
        <v>301</v>
      </c>
      <c r="G8" s="483">
        <v>216517</v>
      </c>
      <c r="H8" s="481">
        <v>293</v>
      </c>
      <c r="I8" s="483">
        <v>135299</v>
      </c>
      <c r="J8" s="480">
        <v>235</v>
      </c>
      <c r="K8" s="483">
        <v>242348</v>
      </c>
      <c r="L8" s="481">
        <v>228</v>
      </c>
      <c r="M8" s="483">
        <v>150335</v>
      </c>
      <c r="N8" s="481">
        <v>200</v>
      </c>
      <c r="O8" s="483">
        <v>139791</v>
      </c>
      <c r="P8" s="481">
        <v>250</v>
      </c>
      <c r="Q8" s="483">
        <v>134005</v>
      </c>
      <c r="R8" s="481">
        <v>192</v>
      </c>
      <c r="S8" s="483">
        <v>103635</v>
      </c>
      <c r="T8" s="481">
        <v>202</v>
      </c>
      <c r="U8" s="483">
        <v>137368</v>
      </c>
      <c r="V8" s="481">
        <v>145</v>
      </c>
      <c r="W8" s="483">
        <v>175150</v>
      </c>
      <c r="X8" s="481">
        <v>173</v>
      </c>
      <c r="Y8" s="483">
        <v>196978</v>
      </c>
      <c r="Z8" s="646">
        <v>138</v>
      </c>
      <c r="AA8" s="647">
        <v>150920</v>
      </c>
      <c r="AB8" s="646">
        <v>137</v>
      </c>
      <c r="AC8" s="647">
        <v>127948</v>
      </c>
      <c r="AD8" s="646">
        <v>240</v>
      </c>
      <c r="AE8" s="647">
        <v>146608</v>
      </c>
      <c r="AF8" s="646">
        <v>316</v>
      </c>
      <c r="AG8" s="647">
        <v>238097</v>
      </c>
      <c r="AH8" s="646">
        <v>253</v>
      </c>
      <c r="AI8" s="647">
        <v>237124</v>
      </c>
      <c r="AJ8" s="646">
        <v>172</v>
      </c>
      <c r="AK8" s="647">
        <v>272332</v>
      </c>
      <c r="AL8" s="646">
        <v>149</v>
      </c>
      <c r="AM8" s="647">
        <v>70408</v>
      </c>
      <c r="AN8" s="646">
        <v>143</v>
      </c>
      <c r="AO8" s="647">
        <v>75122</v>
      </c>
      <c r="AP8" s="646">
        <v>171</v>
      </c>
      <c r="AQ8" s="647">
        <v>42875</v>
      </c>
      <c r="AR8" s="646">
        <v>264</v>
      </c>
      <c r="AS8" s="647">
        <v>85843</v>
      </c>
      <c r="AT8" s="646">
        <v>187</v>
      </c>
      <c r="AU8" s="647">
        <v>59473</v>
      </c>
      <c r="AV8" s="646">
        <v>152</v>
      </c>
      <c r="AW8" s="647">
        <v>106638.73999999999</v>
      </c>
      <c r="AX8" s="646">
        <v>168</v>
      </c>
      <c r="AY8" s="647">
        <v>150746.29999999999</v>
      </c>
      <c r="AZ8" s="646">
        <v>190</v>
      </c>
      <c r="BA8" s="647">
        <v>108461.75</v>
      </c>
      <c r="BB8" s="646">
        <v>138</v>
      </c>
      <c r="BC8" s="647">
        <v>123203</v>
      </c>
      <c r="BD8" s="643">
        <v>173</v>
      </c>
      <c r="BE8" s="644">
        <v>225176.71999999997</v>
      </c>
      <c r="BF8" s="643">
        <v>133</v>
      </c>
      <c r="BG8" s="644">
        <v>87868.87000000001</v>
      </c>
    </row>
    <row r="9" spans="1:59" s="601" customFormat="1" ht="18" customHeight="1" x14ac:dyDescent="0.2">
      <c r="A9" s="679" t="s">
        <v>281</v>
      </c>
      <c r="B9" s="680">
        <v>73</v>
      </c>
      <c r="C9" s="653">
        <v>81197</v>
      </c>
      <c r="D9" s="652">
        <v>82</v>
      </c>
      <c r="E9" s="653">
        <v>27788</v>
      </c>
      <c r="F9" s="652">
        <v>90</v>
      </c>
      <c r="G9" s="653">
        <v>124031</v>
      </c>
      <c r="H9" s="652">
        <v>74</v>
      </c>
      <c r="I9" s="653">
        <v>46349</v>
      </c>
      <c r="J9" s="680">
        <v>89</v>
      </c>
      <c r="K9" s="653">
        <v>189835</v>
      </c>
      <c r="L9" s="652">
        <v>104</v>
      </c>
      <c r="M9" s="653">
        <v>116291</v>
      </c>
      <c r="N9" s="652">
        <v>83</v>
      </c>
      <c r="O9" s="653">
        <v>105183</v>
      </c>
      <c r="P9" s="652">
        <v>90</v>
      </c>
      <c r="Q9" s="653">
        <v>59506</v>
      </c>
      <c r="R9" s="652">
        <v>67</v>
      </c>
      <c r="S9" s="653">
        <v>49370</v>
      </c>
      <c r="T9" s="652">
        <v>63</v>
      </c>
      <c r="U9" s="653">
        <v>41914</v>
      </c>
      <c r="V9" s="652">
        <v>56</v>
      </c>
      <c r="W9" s="653">
        <v>47241</v>
      </c>
      <c r="X9" s="652">
        <v>74</v>
      </c>
      <c r="Y9" s="653">
        <v>88782</v>
      </c>
      <c r="Z9" s="652" t="s">
        <v>282</v>
      </c>
      <c r="AA9" s="653" t="s">
        <v>282</v>
      </c>
      <c r="AB9" s="651">
        <v>51</v>
      </c>
      <c r="AC9" s="650">
        <v>62117</v>
      </c>
      <c r="AD9" s="651">
        <v>72</v>
      </c>
      <c r="AE9" s="650">
        <v>57441</v>
      </c>
      <c r="AF9" s="651">
        <v>97</v>
      </c>
      <c r="AG9" s="650">
        <v>50879</v>
      </c>
      <c r="AH9" s="651">
        <v>43</v>
      </c>
      <c r="AI9" s="650">
        <v>41864</v>
      </c>
      <c r="AJ9" s="651">
        <v>62</v>
      </c>
      <c r="AK9" s="650">
        <v>60788</v>
      </c>
      <c r="AL9" s="651">
        <v>40</v>
      </c>
      <c r="AM9" s="650">
        <v>33415</v>
      </c>
      <c r="AN9" s="651">
        <v>33</v>
      </c>
      <c r="AO9" s="650">
        <v>17215</v>
      </c>
      <c r="AP9" s="651">
        <v>42</v>
      </c>
      <c r="AQ9" s="650">
        <v>16446</v>
      </c>
      <c r="AR9" s="651">
        <v>56</v>
      </c>
      <c r="AS9" s="650">
        <v>26207</v>
      </c>
      <c r="AT9" s="651">
        <v>46</v>
      </c>
      <c r="AU9" s="650">
        <v>12570</v>
      </c>
      <c r="AV9" s="651">
        <v>29</v>
      </c>
      <c r="AW9" s="650">
        <v>23238.739999999998</v>
      </c>
      <c r="AX9" s="651">
        <v>38</v>
      </c>
      <c r="AY9" s="650">
        <v>17541.3</v>
      </c>
      <c r="AZ9" s="651">
        <v>43</v>
      </c>
      <c r="BA9" s="650">
        <v>23984.75</v>
      </c>
      <c r="BB9" s="651">
        <v>50</v>
      </c>
      <c r="BC9" s="650">
        <v>85067</v>
      </c>
      <c r="BD9" s="649">
        <v>43</v>
      </c>
      <c r="BE9" s="650">
        <v>34834.14</v>
      </c>
      <c r="BF9" s="649">
        <v>37</v>
      </c>
      <c r="BG9" s="650">
        <v>25146.2</v>
      </c>
    </row>
    <row r="10" spans="1:59" s="601" customFormat="1" ht="26.25" customHeight="1" x14ac:dyDescent="0.2">
      <c r="A10" s="679" t="s">
        <v>296</v>
      </c>
      <c r="B10" s="680">
        <v>45</v>
      </c>
      <c r="C10" s="653">
        <v>12271</v>
      </c>
      <c r="D10" s="652">
        <v>35</v>
      </c>
      <c r="E10" s="653">
        <v>15230</v>
      </c>
      <c r="F10" s="652">
        <v>49</v>
      </c>
      <c r="G10" s="653">
        <v>38839</v>
      </c>
      <c r="H10" s="652">
        <v>57</v>
      </c>
      <c r="I10" s="653">
        <v>37444</v>
      </c>
      <c r="J10" s="680">
        <v>33</v>
      </c>
      <c r="K10" s="653">
        <v>12261</v>
      </c>
      <c r="L10" s="652">
        <v>34</v>
      </c>
      <c r="M10" s="653">
        <v>7830</v>
      </c>
      <c r="N10" s="652">
        <v>27</v>
      </c>
      <c r="O10" s="653">
        <v>8354</v>
      </c>
      <c r="P10" s="652">
        <v>49</v>
      </c>
      <c r="Q10" s="653">
        <v>10545</v>
      </c>
      <c r="R10" s="652">
        <v>28</v>
      </c>
      <c r="S10" s="653">
        <v>12106</v>
      </c>
      <c r="T10" s="652">
        <v>57</v>
      </c>
      <c r="U10" s="653">
        <v>35509</v>
      </c>
      <c r="V10" s="680">
        <v>29</v>
      </c>
      <c r="W10" s="653">
        <v>11488</v>
      </c>
      <c r="X10" s="652">
        <v>25</v>
      </c>
      <c r="Y10" s="653">
        <v>23466</v>
      </c>
      <c r="Z10" s="652" t="s">
        <v>282</v>
      </c>
      <c r="AA10" s="653" t="s">
        <v>282</v>
      </c>
      <c r="AB10" s="651">
        <v>22</v>
      </c>
      <c r="AC10" s="650">
        <v>9422</v>
      </c>
      <c r="AD10" s="651">
        <v>70</v>
      </c>
      <c r="AE10" s="650">
        <v>10283</v>
      </c>
      <c r="AF10" s="651">
        <v>67</v>
      </c>
      <c r="AG10" s="650">
        <v>11393</v>
      </c>
      <c r="AH10" s="651">
        <v>69</v>
      </c>
      <c r="AI10" s="650">
        <v>17533</v>
      </c>
      <c r="AJ10" s="651">
        <v>29</v>
      </c>
      <c r="AK10" s="650">
        <v>8626</v>
      </c>
      <c r="AL10" s="651">
        <v>18</v>
      </c>
      <c r="AM10" s="650">
        <v>1937</v>
      </c>
      <c r="AN10" s="651">
        <v>18</v>
      </c>
      <c r="AO10" s="650">
        <v>4382</v>
      </c>
      <c r="AP10" s="651">
        <v>44</v>
      </c>
      <c r="AQ10" s="650">
        <v>8430</v>
      </c>
      <c r="AR10" s="651">
        <v>58</v>
      </c>
      <c r="AS10" s="650">
        <v>22424</v>
      </c>
      <c r="AT10" s="651">
        <v>31</v>
      </c>
      <c r="AU10" s="650">
        <v>6814</v>
      </c>
      <c r="AV10" s="651">
        <v>19</v>
      </c>
      <c r="AW10" s="650">
        <v>5713</v>
      </c>
      <c r="AX10" s="651">
        <v>33</v>
      </c>
      <c r="AY10" s="650">
        <v>7447</v>
      </c>
      <c r="AZ10" s="651">
        <v>38</v>
      </c>
      <c r="BA10" s="650">
        <v>7696</v>
      </c>
      <c r="BB10" s="651">
        <v>21</v>
      </c>
      <c r="BC10" s="650">
        <v>5966</v>
      </c>
      <c r="BD10" s="649">
        <v>25</v>
      </c>
      <c r="BE10" s="650">
        <v>11199.22</v>
      </c>
      <c r="BF10" s="649">
        <v>13</v>
      </c>
      <c r="BG10" s="650">
        <v>5240.16</v>
      </c>
    </row>
    <row r="11" spans="1:59" s="601" customFormat="1" ht="18" customHeight="1" x14ac:dyDescent="0.2">
      <c r="A11" s="679" t="s">
        <v>284</v>
      </c>
      <c r="B11" s="680">
        <v>22</v>
      </c>
      <c r="C11" s="653">
        <v>2347</v>
      </c>
      <c r="D11" s="652">
        <v>32</v>
      </c>
      <c r="E11" s="653">
        <v>11503</v>
      </c>
      <c r="F11" s="652">
        <v>42</v>
      </c>
      <c r="G11" s="653">
        <v>26541</v>
      </c>
      <c r="H11" s="652">
        <v>48</v>
      </c>
      <c r="I11" s="653">
        <v>12593</v>
      </c>
      <c r="J11" s="680">
        <v>37</v>
      </c>
      <c r="K11" s="653">
        <v>14495</v>
      </c>
      <c r="L11" s="652">
        <v>40</v>
      </c>
      <c r="M11" s="653">
        <v>11956</v>
      </c>
      <c r="N11" s="652">
        <v>35</v>
      </c>
      <c r="O11" s="653">
        <v>11233</v>
      </c>
      <c r="P11" s="652">
        <v>32</v>
      </c>
      <c r="Q11" s="653">
        <v>19846</v>
      </c>
      <c r="R11" s="652">
        <v>28</v>
      </c>
      <c r="S11" s="653">
        <v>18586</v>
      </c>
      <c r="T11" s="652">
        <v>28</v>
      </c>
      <c r="U11" s="653">
        <v>5984</v>
      </c>
      <c r="V11" s="680">
        <v>26</v>
      </c>
      <c r="W11" s="653">
        <v>13102</v>
      </c>
      <c r="X11" s="652">
        <v>21</v>
      </c>
      <c r="Y11" s="653">
        <v>8599</v>
      </c>
      <c r="Z11" s="652" t="s">
        <v>282</v>
      </c>
      <c r="AA11" s="653" t="s">
        <v>282</v>
      </c>
      <c r="AB11" s="651">
        <v>11</v>
      </c>
      <c r="AC11" s="650">
        <v>3166</v>
      </c>
      <c r="AD11" s="651">
        <v>24</v>
      </c>
      <c r="AE11" s="650">
        <v>7535</v>
      </c>
      <c r="AF11" s="651">
        <v>43</v>
      </c>
      <c r="AG11" s="650">
        <v>9813</v>
      </c>
      <c r="AH11" s="651">
        <v>22</v>
      </c>
      <c r="AI11" s="650">
        <v>3748</v>
      </c>
      <c r="AJ11" s="651">
        <v>19</v>
      </c>
      <c r="AK11" s="650">
        <v>7945</v>
      </c>
      <c r="AL11" s="651">
        <v>24</v>
      </c>
      <c r="AM11" s="650">
        <v>8424</v>
      </c>
      <c r="AN11" s="651">
        <v>17</v>
      </c>
      <c r="AO11" s="650">
        <v>2668</v>
      </c>
      <c r="AP11" s="651">
        <v>26</v>
      </c>
      <c r="AQ11" s="650">
        <v>5006</v>
      </c>
      <c r="AR11" s="651">
        <v>53</v>
      </c>
      <c r="AS11" s="650">
        <v>9488</v>
      </c>
      <c r="AT11" s="651">
        <v>29</v>
      </c>
      <c r="AU11" s="650">
        <v>5514</v>
      </c>
      <c r="AV11" s="651">
        <v>15</v>
      </c>
      <c r="AW11" s="650">
        <v>22048</v>
      </c>
      <c r="AX11" s="651">
        <v>20</v>
      </c>
      <c r="AY11" s="650">
        <v>4469</v>
      </c>
      <c r="AZ11" s="651">
        <v>33</v>
      </c>
      <c r="BA11" s="650">
        <v>17283</v>
      </c>
      <c r="BB11" s="651">
        <v>17</v>
      </c>
      <c r="BC11" s="650">
        <v>4346</v>
      </c>
      <c r="BD11" s="649">
        <v>10</v>
      </c>
      <c r="BE11" s="650">
        <v>3341.81</v>
      </c>
      <c r="BF11" s="649">
        <v>12</v>
      </c>
      <c r="BG11" s="650">
        <v>3387.26</v>
      </c>
    </row>
    <row r="12" spans="1:59" s="601" customFormat="1" ht="19.5" customHeight="1" x14ac:dyDescent="0.2">
      <c r="A12" s="679" t="s">
        <v>285</v>
      </c>
      <c r="B12" s="680">
        <v>30</v>
      </c>
      <c r="C12" s="653">
        <v>8179</v>
      </c>
      <c r="D12" s="652">
        <v>45</v>
      </c>
      <c r="E12" s="653">
        <v>13305</v>
      </c>
      <c r="F12" s="652">
        <v>57</v>
      </c>
      <c r="G12" s="653">
        <v>9116</v>
      </c>
      <c r="H12" s="652">
        <v>32</v>
      </c>
      <c r="I12" s="653">
        <v>11570</v>
      </c>
      <c r="J12" s="680">
        <v>30</v>
      </c>
      <c r="K12" s="653">
        <v>15088</v>
      </c>
      <c r="L12" s="652">
        <v>23</v>
      </c>
      <c r="M12" s="653">
        <v>10327</v>
      </c>
      <c r="N12" s="652">
        <v>21</v>
      </c>
      <c r="O12" s="653">
        <v>6690</v>
      </c>
      <c r="P12" s="652">
        <v>18</v>
      </c>
      <c r="Q12" s="653">
        <v>7413</v>
      </c>
      <c r="R12" s="652">
        <v>35</v>
      </c>
      <c r="S12" s="653">
        <v>10436</v>
      </c>
      <c r="T12" s="652">
        <v>19</v>
      </c>
      <c r="U12" s="653">
        <v>37724</v>
      </c>
      <c r="V12" s="680">
        <v>14</v>
      </c>
      <c r="W12" s="653">
        <v>94294</v>
      </c>
      <c r="X12" s="652">
        <v>20</v>
      </c>
      <c r="Y12" s="653">
        <v>54625</v>
      </c>
      <c r="Z12" s="652" t="s">
        <v>282</v>
      </c>
      <c r="AA12" s="653" t="s">
        <v>282</v>
      </c>
      <c r="AB12" s="651">
        <v>24</v>
      </c>
      <c r="AC12" s="650">
        <v>20505</v>
      </c>
      <c r="AD12" s="651">
        <v>36</v>
      </c>
      <c r="AE12" s="650">
        <v>54714</v>
      </c>
      <c r="AF12" s="651">
        <v>48</v>
      </c>
      <c r="AG12" s="650">
        <v>97566</v>
      </c>
      <c r="AH12" s="651">
        <v>70</v>
      </c>
      <c r="AI12" s="650">
        <v>149183</v>
      </c>
      <c r="AJ12" s="651">
        <v>30</v>
      </c>
      <c r="AK12" s="650">
        <v>179062</v>
      </c>
      <c r="AL12" s="651">
        <v>23</v>
      </c>
      <c r="AM12" s="650">
        <v>16080</v>
      </c>
      <c r="AN12" s="651">
        <v>22</v>
      </c>
      <c r="AO12" s="650">
        <v>42993</v>
      </c>
      <c r="AP12" s="651">
        <v>29</v>
      </c>
      <c r="AQ12" s="650">
        <v>7788</v>
      </c>
      <c r="AR12" s="651">
        <v>42</v>
      </c>
      <c r="AS12" s="650">
        <v>14556</v>
      </c>
      <c r="AT12" s="651">
        <v>28</v>
      </c>
      <c r="AU12" s="650">
        <v>18037</v>
      </c>
      <c r="AV12" s="651">
        <v>41</v>
      </c>
      <c r="AW12" s="650">
        <v>36275</v>
      </c>
      <c r="AX12" s="651">
        <v>43</v>
      </c>
      <c r="AY12" s="650">
        <v>95268</v>
      </c>
      <c r="AZ12" s="651">
        <v>39</v>
      </c>
      <c r="BA12" s="650">
        <v>23010</v>
      </c>
      <c r="BB12" s="651">
        <v>12</v>
      </c>
      <c r="BC12" s="650">
        <v>4809</v>
      </c>
      <c r="BD12" s="649">
        <v>34</v>
      </c>
      <c r="BE12" s="650">
        <v>148693.74</v>
      </c>
      <c r="BF12" s="649">
        <v>27</v>
      </c>
      <c r="BG12" s="650">
        <v>24585.510000000002</v>
      </c>
    </row>
    <row r="13" spans="1:59" s="601" customFormat="1" ht="24.75" customHeight="1" x14ac:dyDescent="0.2">
      <c r="A13" s="679" t="s">
        <v>286</v>
      </c>
      <c r="B13" s="680">
        <v>52</v>
      </c>
      <c r="C13" s="653">
        <v>19987</v>
      </c>
      <c r="D13" s="652">
        <v>44</v>
      </c>
      <c r="E13" s="653">
        <v>24507</v>
      </c>
      <c r="F13" s="652">
        <v>63</v>
      </c>
      <c r="G13" s="653">
        <v>17990</v>
      </c>
      <c r="H13" s="652">
        <v>82</v>
      </c>
      <c r="I13" s="653">
        <v>27343</v>
      </c>
      <c r="J13" s="680">
        <v>46</v>
      </c>
      <c r="K13" s="653">
        <v>10669</v>
      </c>
      <c r="L13" s="652">
        <v>27</v>
      </c>
      <c r="M13" s="653">
        <v>3931</v>
      </c>
      <c r="N13" s="652">
        <v>34</v>
      </c>
      <c r="O13" s="653">
        <v>8331</v>
      </c>
      <c r="P13" s="652">
        <v>61</v>
      </c>
      <c r="Q13" s="653">
        <v>36695</v>
      </c>
      <c r="R13" s="652">
        <v>34</v>
      </c>
      <c r="S13" s="653">
        <v>13137</v>
      </c>
      <c r="T13" s="652">
        <v>35</v>
      </c>
      <c r="U13" s="653">
        <v>16237</v>
      </c>
      <c r="V13" s="680">
        <v>20</v>
      </c>
      <c r="W13" s="653">
        <v>9025</v>
      </c>
      <c r="X13" s="652">
        <v>33</v>
      </c>
      <c r="Y13" s="653">
        <v>21506</v>
      </c>
      <c r="Z13" s="652" t="s">
        <v>282</v>
      </c>
      <c r="AA13" s="653" t="s">
        <v>282</v>
      </c>
      <c r="AB13" s="651">
        <v>29</v>
      </c>
      <c r="AC13" s="650">
        <v>32738</v>
      </c>
      <c r="AD13" s="651">
        <v>38</v>
      </c>
      <c r="AE13" s="650">
        <v>16635</v>
      </c>
      <c r="AF13" s="651">
        <v>61</v>
      </c>
      <c r="AG13" s="650">
        <v>68446</v>
      </c>
      <c r="AH13" s="651">
        <v>49</v>
      </c>
      <c r="AI13" s="650">
        <v>24796</v>
      </c>
      <c r="AJ13" s="651">
        <v>32</v>
      </c>
      <c r="AK13" s="650">
        <v>15911</v>
      </c>
      <c r="AL13" s="651">
        <v>44</v>
      </c>
      <c r="AM13" s="650">
        <v>10552</v>
      </c>
      <c r="AN13" s="651">
        <v>53</v>
      </c>
      <c r="AO13" s="650">
        <v>7864</v>
      </c>
      <c r="AP13" s="651">
        <v>30</v>
      </c>
      <c r="AQ13" s="650">
        <v>5205</v>
      </c>
      <c r="AR13" s="651">
        <v>55</v>
      </c>
      <c r="AS13" s="650">
        <v>13168</v>
      </c>
      <c r="AT13" s="651">
        <v>53</v>
      </c>
      <c r="AU13" s="650">
        <v>16538</v>
      </c>
      <c r="AV13" s="651">
        <v>48</v>
      </c>
      <c r="AW13" s="650">
        <v>19364</v>
      </c>
      <c r="AX13" s="651">
        <v>34</v>
      </c>
      <c r="AY13" s="650">
        <v>26021</v>
      </c>
      <c r="AZ13" s="651">
        <v>37</v>
      </c>
      <c r="BA13" s="650">
        <v>36488</v>
      </c>
      <c r="BB13" s="651">
        <v>38</v>
      </c>
      <c r="BC13" s="650">
        <v>23015</v>
      </c>
      <c r="BD13" s="649">
        <v>61</v>
      </c>
      <c r="BE13" s="650">
        <v>27107.81</v>
      </c>
      <c r="BF13" s="649">
        <v>44</v>
      </c>
      <c r="BG13" s="650">
        <v>29509.74</v>
      </c>
    </row>
    <row r="14" spans="1:59" s="601" customFormat="1" ht="18" customHeight="1" x14ac:dyDescent="0.15">
      <c r="A14" s="681" t="s">
        <v>287</v>
      </c>
      <c r="B14" s="682">
        <v>262</v>
      </c>
      <c r="C14" s="683">
        <v>97260</v>
      </c>
      <c r="D14" s="684">
        <v>343</v>
      </c>
      <c r="E14" s="683">
        <v>114786</v>
      </c>
      <c r="F14" s="684">
        <v>381</v>
      </c>
      <c r="G14" s="683">
        <v>154008</v>
      </c>
      <c r="H14" s="684">
        <v>328</v>
      </c>
      <c r="I14" s="683">
        <v>75456</v>
      </c>
      <c r="J14" s="682">
        <v>300</v>
      </c>
      <c r="K14" s="683">
        <v>96871</v>
      </c>
      <c r="L14" s="684">
        <v>283</v>
      </c>
      <c r="M14" s="683">
        <v>69575</v>
      </c>
      <c r="N14" s="684">
        <v>269</v>
      </c>
      <c r="O14" s="683">
        <v>135988</v>
      </c>
      <c r="P14" s="684">
        <v>287</v>
      </c>
      <c r="Q14" s="683">
        <v>168573</v>
      </c>
      <c r="R14" s="684">
        <v>344</v>
      </c>
      <c r="S14" s="683">
        <v>236815</v>
      </c>
      <c r="T14" s="684">
        <v>294</v>
      </c>
      <c r="U14" s="683">
        <v>110235</v>
      </c>
      <c r="V14" s="682">
        <v>238</v>
      </c>
      <c r="W14" s="683">
        <v>145103</v>
      </c>
      <c r="X14" s="684">
        <v>238</v>
      </c>
      <c r="Y14" s="683">
        <v>211247</v>
      </c>
      <c r="Z14" s="657">
        <v>234</v>
      </c>
      <c r="AA14" s="656">
        <v>207716</v>
      </c>
      <c r="AB14" s="657">
        <v>315</v>
      </c>
      <c r="AC14" s="656">
        <v>161712</v>
      </c>
      <c r="AD14" s="657">
        <v>328</v>
      </c>
      <c r="AE14" s="656">
        <v>171958</v>
      </c>
      <c r="AF14" s="657">
        <v>651</v>
      </c>
      <c r="AG14" s="656">
        <v>428636</v>
      </c>
      <c r="AH14" s="657">
        <v>380</v>
      </c>
      <c r="AI14" s="656">
        <v>205649</v>
      </c>
      <c r="AJ14" s="657">
        <v>359</v>
      </c>
      <c r="AK14" s="656">
        <v>263780</v>
      </c>
      <c r="AL14" s="657">
        <v>333</v>
      </c>
      <c r="AM14" s="656">
        <v>161883</v>
      </c>
      <c r="AN14" s="657">
        <v>264</v>
      </c>
      <c r="AO14" s="656">
        <v>240130</v>
      </c>
      <c r="AP14" s="657">
        <v>304</v>
      </c>
      <c r="AQ14" s="656">
        <v>107378</v>
      </c>
      <c r="AR14" s="657">
        <v>388</v>
      </c>
      <c r="AS14" s="656">
        <v>103012</v>
      </c>
      <c r="AT14" s="657">
        <v>278</v>
      </c>
      <c r="AU14" s="656">
        <v>99385</v>
      </c>
      <c r="AV14" s="657">
        <v>223</v>
      </c>
      <c r="AW14" s="656">
        <v>101207</v>
      </c>
      <c r="AX14" s="657">
        <v>259</v>
      </c>
      <c r="AY14" s="656">
        <v>120483.87</v>
      </c>
      <c r="AZ14" s="657">
        <v>336</v>
      </c>
      <c r="BA14" s="656">
        <v>119368.19</v>
      </c>
      <c r="BB14" s="657">
        <v>346</v>
      </c>
      <c r="BC14" s="656">
        <v>369428</v>
      </c>
      <c r="BD14" s="655">
        <v>284</v>
      </c>
      <c r="BE14" s="656">
        <v>273932.57999999996</v>
      </c>
      <c r="BF14" s="655">
        <v>251</v>
      </c>
      <c r="BG14" s="656">
        <v>183101.19</v>
      </c>
    </row>
    <row r="15" spans="1:59" s="601" customFormat="1" ht="18" customHeight="1" x14ac:dyDescent="0.2">
      <c r="A15" s="648" t="s">
        <v>288</v>
      </c>
      <c r="B15" s="680">
        <v>69</v>
      </c>
      <c r="C15" s="653">
        <v>18643</v>
      </c>
      <c r="D15" s="652">
        <v>94</v>
      </c>
      <c r="E15" s="653">
        <v>27639</v>
      </c>
      <c r="F15" s="652">
        <v>89</v>
      </c>
      <c r="G15" s="653">
        <v>35251</v>
      </c>
      <c r="H15" s="652">
        <v>71</v>
      </c>
      <c r="I15" s="653">
        <v>22016</v>
      </c>
      <c r="J15" s="680">
        <v>64</v>
      </c>
      <c r="K15" s="653">
        <v>20048</v>
      </c>
      <c r="L15" s="652">
        <v>56</v>
      </c>
      <c r="M15" s="653">
        <v>11735</v>
      </c>
      <c r="N15" s="652">
        <v>52</v>
      </c>
      <c r="O15" s="653">
        <v>30789</v>
      </c>
      <c r="P15" s="652">
        <v>62</v>
      </c>
      <c r="Q15" s="653">
        <v>20267</v>
      </c>
      <c r="R15" s="652">
        <v>89</v>
      </c>
      <c r="S15" s="653">
        <v>68298</v>
      </c>
      <c r="T15" s="652">
        <v>78</v>
      </c>
      <c r="U15" s="653">
        <v>28896</v>
      </c>
      <c r="V15" s="680">
        <v>54</v>
      </c>
      <c r="W15" s="653">
        <v>44883</v>
      </c>
      <c r="X15" s="652">
        <v>66</v>
      </c>
      <c r="Y15" s="653">
        <v>73576</v>
      </c>
      <c r="Z15" s="652" t="s">
        <v>282</v>
      </c>
      <c r="AA15" s="653" t="s">
        <v>282</v>
      </c>
      <c r="AB15" s="651">
        <v>55</v>
      </c>
      <c r="AC15" s="650">
        <v>20371</v>
      </c>
      <c r="AD15" s="651">
        <v>27</v>
      </c>
      <c r="AE15" s="650">
        <v>14773</v>
      </c>
      <c r="AF15" s="651">
        <v>81</v>
      </c>
      <c r="AG15" s="650">
        <v>40367</v>
      </c>
      <c r="AH15" s="651">
        <v>61</v>
      </c>
      <c r="AI15" s="650">
        <v>20558</v>
      </c>
      <c r="AJ15" s="651">
        <v>47</v>
      </c>
      <c r="AK15" s="650">
        <v>21337</v>
      </c>
      <c r="AL15" s="651">
        <v>53</v>
      </c>
      <c r="AM15" s="650">
        <v>18930</v>
      </c>
      <c r="AN15" s="651">
        <v>21</v>
      </c>
      <c r="AO15" s="650">
        <v>5476</v>
      </c>
      <c r="AP15" s="651">
        <v>50</v>
      </c>
      <c r="AQ15" s="650">
        <v>42871</v>
      </c>
      <c r="AR15" s="651">
        <v>62</v>
      </c>
      <c r="AS15" s="650">
        <v>17071</v>
      </c>
      <c r="AT15" s="651">
        <v>59</v>
      </c>
      <c r="AU15" s="650">
        <v>25201</v>
      </c>
      <c r="AV15" s="651">
        <v>31</v>
      </c>
      <c r="AW15" s="650">
        <v>8546</v>
      </c>
      <c r="AX15" s="651">
        <v>38</v>
      </c>
      <c r="AY15" s="650">
        <v>31980</v>
      </c>
      <c r="AZ15" s="651">
        <v>81</v>
      </c>
      <c r="BA15" s="650">
        <v>27984.629999999997</v>
      </c>
      <c r="BB15" s="651">
        <v>67</v>
      </c>
      <c r="BC15" s="650">
        <v>146849</v>
      </c>
      <c r="BD15" s="649">
        <v>43</v>
      </c>
      <c r="BE15" s="650">
        <v>22025.47</v>
      </c>
      <c r="BF15" s="649">
        <v>33</v>
      </c>
      <c r="BG15" s="650">
        <v>15923.380000000001</v>
      </c>
    </row>
    <row r="16" spans="1:59" s="601" customFormat="1" ht="24" customHeight="1" x14ac:dyDescent="0.2">
      <c r="A16" s="648" t="s">
        <v>289</v>
      </c>
      <c r="B16" s="680">
        <v>33</v>
      </c>
      <c r="C16" s="653">
        <v>13293</v>
      </c>
      <c r="D16" s="652">
        <v>58</v>
      </c>
      <c r="E16" s="653">
        <v>29227</v>
      </c>
      <c r="F16" s="652">
        <v>66</v>
      </c>
      <c r="G16" s="653">
        <v>19172</v>
      </c>
      <c r="H16" s="652">
        <v>72</v>
      </c>
      <c r="I16" s="653">
        <v>19062</v>
      </c>
      <c r="J16" s="680">
        <v>57</v>
      </c>
      <c r="K16" s="653">
        <v>13227</v>
      </c>
      <c r="L16" s="652">
        <v>52</v>
      </c>
      <c r="M16" s="653">
        <v>15205</v>
      </c>
      <c r="N16" s="652">
        <v>36</v>
      </c>
      <c r="O16" s="653">
        <v>38854</v>
      </c>
      <c r="P16" s="652">
        <v>52</v>
      </c>
      <c r="Q16" s="653">
        <v>34896</v>
      </c>
      <c r="R16" s="652">
        <v>49</v>
      </c>
      <c r="S16" s="653">
        <v>25895</v>
      </c>
      <c r="T16" s="652">
        <v>25</v>
      </c>
      <c r="U16" s="653">
        <v>11114</v>
      </c>
      <c r="V16" s="652">
        <v>26</v>
      </c>
      <c r="W16" s="653">
        <v>14327</v>
      </c>
      <c r="X16" s="652">
        <v>32</v>
      </c>
      <c r="Y16" s="653">
        <v>29415</v>
      </c>
      <c r="Z16" s="652" t="s">
        <v>282</v>
      </c>
      <c r="AA16" s="653" t="s">
        <v>282</v>
      </c>
      <c r="AB16" s="651">
        <v>42</v>
      </c>
      <c r="AC16" s="650">
        <v>14897</v>
      </c>
      <c r="AD16" s="651">
        <v>38</v>
      </c>
      <c r="AE16" s="650">
        <v>8822</v>
      </c>
      <c r="AF16" s="651">
        <v>85</v>
      </c>
      <c r="AG16" s="650">
        <v>45859</v>
      </c>
      <c r="AH16" s="651">
        <v>50</v>
      </c>
      <c r="AI16" s="650">
        <v>25598</v>
      </c>
      <c r="AJ16" s="651">
        <v>75</v>
      </c>
      <c r="AK16" s="650">
        <v>29253</v>
      </c>
      <c r="AL16" s="651">
        <v>55</v>
      </c>
      <c r="AM16" s="650">
        <v>33060</v>
      </c>
      <c r="AN16" s="651">
        <v>20</v>
      </c>
      <c r="AO16" s="650">
        <v>25601</v>
      </c>
      <c r="AP16" s="651">
        <v>40</v>
      </c>
      <c r="AQ16" s="650">
        <v>16216</v>
      </c>
      <c r="AR16" s="651">
        <v>71</v>
      </c>
      <c r="AS16" s="650">
        <v>24109</v>
      </c>
      <c r="AT16" s="651">
        <v>69</v>
      </c>
      <c r="AU16" s="650">
        <v>18081</v>
      </c>
      <c r="AV16" s="651">
        <v>60</v>
      </c>
      <c r="AW16" s="650">
        <v>27165</v>
      </c>
      <c r="AX16" s="651">
        <v>85</v>
      </c>
      <c r="AY16" s="650">
        <v>42546</v>
      </c>
      <c r="AZ16" s="651">
        <v>69</v>
      </c>
      <c r="BA16" s="650">
        <v>33308.65</v>
      </c>
      <c r="BB16" s="651">
        <v>56</v>
      </c>
      <c r="BC16" s="650">
        <v>29063</v>
      </c>
      <c r="BD16" s="649">
        <v>34</v>
      </c>
      <c r="BE16" s="650">
        <v>43120.38</v>
      </c>
      <c r="BF16" s="649">
        <v>39</v>
      </c>
      <c r="BG16" s="650">
        <v>10322.630000000001</v>
      </c>
    </row>
    <row r="17" spans="1:59" s="601" customFormat="1" ht="18" customHeight="1" x14ac:dyDescent="0.2">
      <c r="A17" s="648" t="s">
        <v>290</v>
      </c>
      <c r="B17" s="680">
        <v>61</v>
      </c>
      <c r="C17" s="653">
        <v>6650</v>
      </c>
      <c r="D17" s="652">
        <v>64</v>
      </c>
      <c r="E17" s="653">
        <v>13448</v>
      </c>
      <c r="F17" s="652">
        <v>62</v>
      </c>
      <c r="G17" s="653">
        <v>42943</v>
      </c>
      <c r="H17" s="652">
        <v>67</v>
      </c>
      <c r="I17" s="653">
        <v>7194</v>
      </c>
      <c r="J17" s="680">
        <v>46</v>
      </c>
      <c r="K17" s="653">
        <v>9522</v>
      </c>
      <c r="L17" s="652">
        <v>53</v>
      </c>
      <c r="M17" s="653">
        <v>13995</v>
      </c>
      <c r="N17" s="652">
        <v>37</v>
      </c>
      <c r="O17" s="653">
        <v>12295</v>
      </c>
      <c r="P17" s="652">
        <v>61</v>
      </c>
      <c r="Q17" s="653">
        <v>43773</v>
      </c>
      <c r="R17" s="652">
        <v>57</v>
      </c>
      <c r="S17" s="653">
        <v>19931</v>
      </c>
      <c r="T17" s="652">
        <v>56</v>
      </c>
      <c r="U17" s="653">
        <v>14129</v>
      </c>
      <c r="V17" s="652">
        <v>52</v>
      </c>
      <c r="W17" s="653">
        <v>20048</v>
      </c>
      <c r="X17" s="652">
        <v>52</v>
      </c>
      <c r="Y17" s="653">
        <v>24365</v>
      </c>
      <c r="Z17" s="652" t="s">
        <v>282</v>
      </c>
      <c r="AA17" s="653" t="s">
        <v>282</v>
      </c>
      <c r="AB17" s="651">
        <v>27</v>
      </c>
      <c r="AC17" s="650">
        <v>17295</v>
      </c>
      <c r="AD17" s="651">
        <v>92</v>
      </c>
      <c r="AE17" s="650">
        <v>54853</v>
      </c>
      <c r="AF17" s="651">
        <v>203</v>
      </c>
      <c r="AG17" s="650">
        <v>72006</v>
      </c>
      <c r="AH17" s="651">
        <v>72</v>
      </c>
      <c r="AI17" s="650">
        <v>35992</v>
      </c>
      <c r="AJ17" s="651">
        <v>61</v>
      </c>
      <c r="AK17" s="650">
        <v>6529</v>
      </c>
      <c r="AL17" s="651">
        <v>36</v>
      </c>
      <c r="AM17" s="650">
        <v>12616</v>
      </c>
      <c r="AN17" s="651">
        <v>49</v>
      </c>
      <c r="AO17" s="650">
        <v>52827</v>
      </c>
      <c r="AP17" s="651">
        <v>72</v>
      </c>
      <c r="AQ17" s="650">
        <v>13262</v>
      </c>
      <c r="AR17" s="651">
        <v>64</v>
      </c>
      <c r="AS17" s="650">
        <v>13185</v>
      </c>
      <c r="AT17" s="651">
        <v>34</v>
      </c>
      <c r="AU17" s="650">
        <v>6785</v>
      </c>
      <c r="AV17" s="651">
        <v>39</v>
      </c>
      <c r="AW17" s="650">
        <v>15581</v>
      </c>
      <c r="AX17" s="651">
        <v>36</v>
      </c>
      <c r="AY17" s="650">
        <v>11206.869999999999</v>
      </c>
      <c r="AZ17" s="651">
        <v>45</v>
      </c>
      <c r="BA17" s="650">
        <v>13427.45</v>
      </c>
      <c r="BB17" s="651">
        <v>94</v>
      </c>
      <c r="BC17" s="650">
        <v>39770</v>
      </c>
      <c r="BD17" s="649">
        <v>84</v>
      </c>
      <c r="BE17" s="650">
        <v>54319.21</v>
      </c>
      <c r="BF17" s="649">
        <v>69</v>
      </c>
      <c r="BG17" s="650">
        <v>15247.140000000001</v>
      </c>
    </row>
    <row r="18" spans="1:59" s="601" customFormat="1" ht="18" customHeight="1" x14ac:dyDescent="0.2">
      <c r="A18" s="648" t="s">
        <v>292</v>
      </c>
      <c r="B18" s="680">
        <v>36</v>
      </c>
      <c r="C18" s="653">
        <v>11213</v>
      </c>
      <c r="D18" s="652">
        <v>28</v>
      </c>
      <c r="E18" s="653">
        <v>14772</v>
      </c>
      <c r="F18" s="652">
        <v>32</v>
      </c>
      <c r="G18" s="653">
        <v>4567</v>
      </c>
      <c r="H18" s="652">
        <v>34</v>
      </c>
      <c r="I18" s="653">
        <v>4394</v>
      </c>
      <c r="J18" s="680">
        <v>31</v>
      </c>
      <c r="K18" s="653">
        <v>9282</v>
      </c>
      <c r="L18" s="652">
        <v>25</v>
      </c>
      <c r="M18" s="653">
        <v>5824</v>
      </c>
      <c r="N18" s="652">
        <v>21</v>
      </c>
      <c r="O18" s="653">
        <v>7066</v>
      </c>
      <c r="P18" s="652">
        <v>29</v>
      </c>
      <c r="Q18" s="653">
        <v>8658</v>
      </c>
      <c r="R18" s="652">
        <v>26</v>
      </c>
      <c r="S18" s="653">
        <v>4264</v>
      </c>
      <c r="T18" s="652">
        <v>35</v>
      </c>
      <c r="U18" s="653">
        <v>8652</v>
      </c>
      <c r="V18" s="652">
        <v>22</v>
      </c>
      <c r="W18" s="653">
        <v>18347</v>
      </c>
      <c r="X18" s="652">
        <v>20</v>
      </c>
      <c r="Y18" s="653">
        <v>8696</v>
      </c>
      <c r="Z18" s="652" t="s">
        <v>282</v>
      </c>
      <c r="AA18" s="653" t="s">
        <v>282</v>
      </c>
      <c r="AB18" s="651">
        <v>52</v>
      </c>
      <c r="AC18" s="650">
        <v>13009</v>
      </c>
      <c r="AD18" s="651">
        <v>35</v>
      </c>
      <c r="AE18" s="650">
        <v>15288</v>
      </c>
      <c r="AF18" s="651">
        <v>50</v>
      </c>
      <c r="AG18" s="650">
        <v>57930</v>
      </c>
      <c r="AH18" s="651">
        <v>34</v>
      </c>
      <c r="AI18" s="650">
        <v>5226</v>
      </c>
      <c r="AJ18" s="651">
        <v>40</v>
      </c>
      <c r="AK18" s="650">
        <v>10650</v>
      </c>
      <c r="AL18" s="651">
        <v>48</v>
      </c>
      <c r="AM18" s="650">
        <v>14656</v>
      </c>
      <c r="AN18" s="651">
        <v>34</v>
      </c>
      <c r="AO18" s="650">
        <v>39740</v>
      </c>
      <c r="AP18" s="651">
        <v>28</v>
      </c>
      <c r="AQ18" s="650">
        <v>6428</v>
      </c>
      <c r="AR18" s="651">
        <v>43</v>
      </c>
      <c r="AS18" s="650">
        <v>12341</v>
      </c>
      <c r="AT18" s="651">
        <v>30</v>
      </c>
      <c r="AU18" s="650">
        <v>14101</v>
      </c>
      <c r="AV18" s="651">
        <v>25</v>
      </c>
      <c r="AW18" s="650">
        <v>4500</v>
      </c>
      <c r="AX18" s="651">
        <v>29</v>
      </c>
      <c r="AY18" s="650">
        <v>10662</v>
      </c>
      <c r="AZ18" s="651">
        <v>40</v>
      </c>
      <c r="BA18" s="650">
        <v>5167</v>
      </c>
      <c r="BB18" s="651">
        <v>56</v>
      </c>
      <c r="BC18" s="650">
        <v>59557</v>
      </c>
      <c r="BD18" s="649">
        <v>44</v>
      </c>
      <c r="BE18" s="650">
        <v>40127.82</v>
      </c>
      <c r="BF18" s="649">
        <v>20</v>
      </c>
      <c r="BG18" s="650">
        <v>7739.7199999999993</v>
      </c>
    </row>
    <row r="19" spans="1:59" s="601" customFormat="1" ht="18" customHeight="1" x14ac:dyDescent="0.2">
      <c r="A19" s="648" t="s">
        <v>293</v>
      </c>
      <c r="B19" s="680">
        <v>20</v>
      </c>
      <c r="C19" s="653">
        <v>37125</v>
      </c>
      <c r="D19" s="652">
        <v>25</v>
      </c>
      <c r="E19" s="653">
        <v>14064</v>
      </c>
      <c r="F19" s="652">
        <v>49</v>
      </c>
      <c r="G19" s="653">
        <v>8239</v>
      </c>
      <c r="H19" s="652">
        <v>22</v>
      </c>
      <c r="I19" s="653">
        <v>4204</v>
      </c>
      <c r="J19" s="680">
        <v>38</v>
      </c>
      <c r="K19" s="653">
        <v>14294</v>
      </c>
      <c r="L19" s="652">
        <v>33</v>
      </c>
      <c r="M19" s="653">
        <v>3371</v>
      </c>
      <c r="N19" s="652">
        <v>46</v>
      </c>
      <c r="O19" s="653">
        <v>12602</v>
      </c>
      <c r="P19" s="652">
        <v>31</v>
      </c>
      <c r="Q19" s="653">
        <v>11402</v>
      </c>
      <c r="R19" s="652">
        <v>23</v>
      </c>
      <c r="S19" s="653">
        <v>8527</v>
      </c>
      <c r="T19" s="652">
        <v>24</v>
      </c>
      <c r="U19" s="653">
        <v>10447</v>
      </c>
      <c r="V19" s="652">
        <v>12</v>
      </c>
      <c r="W19" s="653">
        <v>2753</v>
      </c>
      <c r="X19" s="652">
        <v>18</v>
      </c>
      <c r="Y19" s="653">
        <v>27426</v>
      </c>
      <c r="Z19" s="652" t="s">
        <v>282</v>
      </c>
      <c r="AA19" s="653" t="s">
        <v>282</v>
      </c>
      <c r="AB19" s="651">
        <v>56</v>
      </c>
      <c r="AC19" s="650">
        <v>24492</v>
      </c>
      <c r="AD19" s="651">
        <v>48</v>
      </c>
      <c r="AE19" s="650">
        <v>11794</v>
      </c>
      <c r="AF19" s="651">
        <v>31</v>
      </c>
      <c r="AG19" s="650">
        <v>7229</v>
      </c>
      <c r="AH19" s="651">
        <v>44</v>
      </c>
      <c r="AI19" s="650">
        <v>15824</v>
      </c>
      <c r="AJ19" s="651">
        <v>23</v>
      </c>
      <c r="AK19" s="650">
        <v>62559</v>
      </c>
      <c r="AL19" s="651">
        <v>33</v>
      </c>
      <c r="AM19" s="650">
        <v>5943</v>
      </c>
      <c r="AN19" s="651">
        <v>26</v>
      </c>
      <c r="AO19" s="650">
        <v>2937</v>
      </c>
      <c r="AP19" s="651">
        <v>32</v>
      </c>
      <c r="AQ19" s="650">
        <v>5206</v>
      </c>
      <c r="AR19" s="651">
        <v>56</v>
      </c>
      <c r="AS19" s="650">
        <v>7933</v>
      </c>
      <c r="AT19" s="651">
        <v>27</v>
      </c>
      <c r="AU19" s="650">
        <v>16385</v>
      </c>
      <c r="AV19" s="651">
        <v>18</v>
      </c>
      <c r="AW19" s="650">
        <v>2752</v>
      </c>
      <c r="AX19" s="651">
        <v>22</v>
      </c>
      <c r="AY19" s="650">
        <v>3020</v>
      </c>
      <c r="AZ19" s="651">
        <v>33</v>
      </c>
      <c r="BA19" s="650">
        <v>7530</v>
      </c>
      <c r="BB19" s="651">
        <v>30</v>
      </c>
      <c r="BC19" s="650">
        <v>6388</v>
      </c>
      <c r="BD19" s="649">
        <v>20</v>
      </c>
      <c r="BE19" s="650">
        <v>8792.9699999999993</v>
      </c>
      <c r="BF19" s="649">
        <v>22</v>
      </c>
      <c r="BG19" s="650">
        <v>20969.52</v>
      </c>
    </row>
    <row r="20" spans="1:59" s="601" customFormat="1" ht="18" customHeight="1" x14ac:dyDescent="0.2">
      <c r="A20" s="648" t="s">
        <v>294</v>
      </c>
      <c r="B20" s="680">
        <v>22</v>
      </c>
      <c r="C20" s="653">
        <v>5657</v>
      </c>
      <c r="D20" s="652">
        <v>34</v>
      </c>
      <c r="E20" s="653">
        <v>5031</v>
      </c>
      <c r="F20" s="652">
        <v>43</v>
      </c>
      <c r="G20" s="653">
        <v>5292</v>
      </c>
      <c r="H20" s="652">
        <v>25</v>
      </c>
      <c r="I20" s="653">
        <v>4593</v>
      </c>
      <c r="J20" s="680">
        <v>21</v>
      </c>
      <c r="K20" s="653">
        <v>3184</v>
      </c>
      <c r="L20" s="652">
        <v>26</v>
      </c>
      <c r="M20" s="653">
        <v>3533</v>
      </c>
      <c r="N20" s="652">
        <v>25</v>
      </c>
      <c r="O20" s="653">
        <v>5854</v>
      </c>
      <c r="P20" s="652">
        <v>24</v>
      </c>
      <c r="Q20" s="653">
        <v>3696</v>
      </c>
      <c r="R20" s="652">
        <v>9</v>
      </c>
      <c r="S20" s="653">
        <v>1567</v>
      </c>
      <c r="T20" s="652">
        <v>4</v>
      </c>
      <c r="U20" s="653">
        <v>1137</v>
      </c>
      <c r="V20" s="652">
        <v>1</v>
      </c>
      <c r="W20" s="653">
        <v>44</v>
      </c>
      <c r="X20" s="652">
        <v>1</v>
      </c>
      <c r="Y20" s="653">
        <v>2685</v>
      </c>
      <c r="Z20" s="652" t="s">
        <v>282</v>
      </c>
      <c r="AA20" s="653" t="s">
        <v>282</v>
      </c>
      <c r="AB20" s="651">
        <v>1</v>
      </c>
      <c r="AC20" s="650">
        <v>30</v>
      </c>
      <c r="AD20" s="651">
        <v>5</v>
      </c>
      <c r="AE20" s="650">
        <v>2522</v>
      </c>
      <c r="AF20" s="651">
        <v>8</v>
      </c>
      <c r="AG20" s="650">
        <v>2724</v>
      </c>
      <c r="AH20" s="651">
        <v>6</v>
      </c>
      <c r="AI20" s="650">
        <v>671</v>
      </c>
      <c r="AJ20" s="651">
        <v>35</v>
      </c>
      <c r="AK20" s="650">
        <v>8008</v>
      </c>
      <c r="AL20" s="651">
        <v>1</v>
      </c>
      <c r="AM20" s="650">
        <v>100</v>
      </c>
      <c r="AN20" s="651">
        <v>35</v>
      </c>
      <c r="AO20" s="650">
        <v>6756</v>
      </c>
      <c r="AP20" s="651">
        <v>0</v>
      </c>
      <c r="AQ20" s="650">
        <v>0</v>
      </c>
      <c r="AR20" s="651">
        <v>3</v>
      </c>
      <c r="AS20" s="650">
        <v>415</v>
      </c>
      <c r="AT20" s="651">
        <v>0</v>
      </c>
      <c r="AU20" s="650">
        <v>0</v>
      </c>
      <c r="AV20" s="651">
        <v>2</v>
      </c>
      <c r="AW20" s="650">
        <v>205</v>
      </c>
      <c r="AX20" s="651">
        <v>0</v>
      </c>
      <c r="AY20" s="650">
        <v>0</v>
      </c>
      <c r="AZ20" s="651">
        <v>0</v>
      </c>
      <c r="BA20" s="650">
        <v>0</v>
      </c>
      <c r="BB20" s="651">
        <v>0</v>
      </c>
      <c r="BC20" s="650">
        <v>0</v>
      </c>
      <c r="BD20" s="649">
        <v>4</v>
      </c>
      <c r="BE20" s="650">
        <v>1144.24</v>
      </c>
      <c r="BF20" s="649">
        <v>0</v>
      </c>
      <c r="BG20" s="650">
        <v>0</v>
      </c>
    </row>
    <row r="21" spans="1:59" s="601" customFormat="1" ht="25.5" customHeight="1" x14ac:dyDescent="0.2">
      <c r="A21" s="648" t="s">
        <v>291</v>
      </c>
      <c r="B21" s="680">
        <v>6</v>
      </c>
      <c r="C21" s="653">
        <v>701</v>
      </c>
      <c r="D21" s="652">
        <v>6</v>
      </c>
      <c r="E21" s="653">
        <v>963</v>
      </c>
      <c r="F21" s="652">
        <v>4</v>
      </c>
      <c r="G21" s="653">
        <v>397</v>
      </c>
      <c r="H21" s="652">
        <v>0</v>
      </c>
      <c r="I21" s="653">
        <v>0</v>
      </c>
      <c r="J21" s="680">
        <v>3</v>
      </c>
      <c r="K21" s="653">
        <v>1064</v>
      </c>
      <c r="L21" s="652">
        <v>2</v>
      </c>
      <c r="M21" s="653">
        <v>250</v>
      </c>
      <c r="N21" s="652">
        <v>6</v>
      </c>
      <c r="O21" s="653">
        <v>2392</v>
      </c>
      <c r="P21" s="652">
        <v>1</v>
      </c>
      <c r="Q21" s="653">
        <v>13</v>
      </c>
      <c r="R21" s="652">
        <v>35</v>
      </c>
      <c r="S21" s="653">
        <v>12861</v>
      </c>
      <c r="T21" s="652">
        <v>36</v>
      </c>
      <c r="U21" s="653">
        <v>11211</v>
      </c>
      <c r="V21" s="652">
        <v>36</v>
      </c>
      <c r="W21" s="653">
        <v>18781</v>
      </c>
      <c r="X21" s="652">
        <v>24</v>
      </c>
      <c r="Y21" s="653">
        <v>12587</v>
      </c>
      <c r="Z21" s="652" t="s">
        <v>282</v>
      </c>
      <c r="AA21" s="653" t="s">
        <v>282</v>
      </c>
      <c r="AB21" s="651">
        <v>17</v>
      </c>
      <c r="AC21" s="650">
        <v>3413</v>
      </c>
      <c r="AD21" s="651">
        <v>46</v>
      </c>
      <c r="AE21" s="650">
        <v>22846</v>
      </c>
      <c r="AF21" s="651">
        <v>131</v>
      </c>
      <c r="AG21" s="650">
        <v>64660</v>
      </c>
      <c r="AH21" s="651">
        <v>33</v>
      </c>
      <c r="AI21" s="650">
        <v>15350</v>
      </c>
      <c r="AJ21" s="651">
        <v>0</v>
      </c>
      <c r="AK21" s="650">
        <v>0</v>
      </c>
      <c r="AL21" s="651">
        <v>41</v>
      </c>
      <c r="AM21" s="650">
        <v>13380</v>
      </c>
      <c r="AN21" s="651">
        <v>3</v>
      </c>
      <c r="AO21" s="650">
        <v>198</v>
      </c>
      <c r="AP21" s="651">
        <v>31</v>
      </c>
      <c r="AQ21" s="650">
        <v>5326</v>
      </c>
      <c r="AR21" s="651">
        <v>42</v>
      </c>
      <c r="AS21" s="650">
        <v>12872</v>
      </c>
      <c r="AT21" s="651">
        <v>27</v>
      </c>
      <c r="AU21" s="650">
        <v>9856</v>
      </c>
      <c r="AV21" s="651">
        <v>24</v>
      </c>
      <c r="AW21" s="650">
        <v>19566</v>
      </c>
      <c r="AX21" s="651">
        <v>24</v>
      </c>
      <c r="AY21" s="650">
        <v>7389</v>
      </c>
      <c r="AZ21" s="651">
        <v>35</v>
      </c>
      <c r="BA21" s="650">
        <v>19939.46</v>
      </c>
      <c r="BB21" s="651">
        <v>19</v>
      </c>
      <c r="BC21" s="650">
        <v>35306</v>
      </c>
      <c r="BD21" s="649">
        <v>20</v>
      </c>
      <c r="BE21" s="650">
        <v>34279.49</v>
      </c>
      <c r="BF21" s="649">
        <v>17</v>
      </c>
      <c r="BG21" s="650">
        <v>37682.85</v>
      </c>
    </row>
    <row r="22" spans="1:59" s="601" customFormat="1" ht="18" customHeight="1" x14ac:dyDescent="0.2">
      <c r="A22" s="648" t="s">
        <v>295</v>
      </c>
      <c r="B22" s="685">
        <v>15</v>
      </c>
      <c r="C22" s="686">
        <v>3978</v>
      </c>
      <c r="D22" s="687">
        <v>34</v>
      </c>
      <c r="E22" s="686">
        <v>9642</v>
      </c>
      <c r="F22" s="687">
        <v>36</v>
      </c>
      <c r="G22" s="686">
        <v>38147</v>
      </c>
      <c r="H22" s="687">
        <v>37</v>
      </c>
      <c r="I22" s="686">
        <v>13993</v>
      </c>
      <c r="J22" s="685">
        <v>40</v>
      </c>
      <c r="K22" s="686">
        <v>26250</v>
      </c>
      <c r="L22" s="687">
        <v>36</v>
      </c>
      <c r="M22" s="686">
        <v>15662</v>
      </c>
      <c r="N22" s="687">
        <v>46</v>
      </c>
      <c r="O22" s="686">
        <v>26136</v>
      </c>
      <c r="P22" s="687">
        <v>27</v>
      </c>
      <c r="Q22" s="686">
        <v>45868</v>
      </c>
      <c r="R22" s="687">
        <v>56</v>
      </c>
      <c r="S22" s="686">
        <v>95472</v>
      </c>
      <c r="T22" s="687">
        <v>36</v>
      </c>
      <c r="U22" s="686">
        <v>24649</v>
      </c>
      <c r="V22" s="687">
        <v>35</v>
      </c>
      <c r="W22" s="686">
        <v>25920</v>
      </c>
      <c r="X22" s="687">
        <v>25</v>
      </c>
      <c r="Y22" s="686">
        <v>32497</v>
      </c>
      <c r="Z22" s="687" t="s">
        <v>282</v>
      </c>
      <c r="AA22" s="686" t="s">
        <v>282</v>
      </c>
      <c r="AB22" s="660">
        <v>65</v>
      </c>
      <c r="AC22" s="659">
        <v>68205</v>
      </c>
      <c r="AD22" s="658">
        <v>37</v>
      </c>
      <c r="AE22" s="659">
        <v>41060</v>
      </c>
      <c r="AF22" s="658">
        <v>62</v>
      </c>
      <c r="AG22" s="659">
        <v>137861</v>
      </c>
      <c r="AH22" s="658">
        <v>80</v>
      </c>
      <c r="AI22" s="659">
        <v>86430</v>
      </c>
      <c r="AJ22" s="658">
        <v>78</v>
      </c>
      <c r="AK22" s="659">
        <v>125444</v>
      </c>
      <c r="AL22" s="658">
        <v>66</v>
      </c>
      <c r="AM22" s="659">
        <v>63198</v>
      </c>
      <c r="AN22" s="658">
        <v>76</v>
      </c>
      <c r="AO22" s="659">
        <v>106595</v>
      </c>
      <c r="AP22" s="658">
        <v>51</v>
      </c>
      <c r="AQ22" s="659">
        <v>18069</v>
      </c>
      <c r="AR22" s="658">
        <v>47</v>
      </c>
      <c r="AS22" s="659">
        <v>15086</v>
      </c>
      <c r="AT22" s="658">
        <v>32</v>
      </c>
      <c r="AU22" s="659">
        <v>8976</v>
      </c>
      <c r="AV22" s="658">
        <v>24</v>
      </c>
      <c r="AW22" s="659">
        <v>22892</v>
      </c>
      <c r="AX22" s="658">
        <v>25</v>
      </c>
      <c r="AY22" s="659">
        <v>13680</v>
      </c>
      <c r="AZ22" s="658">
        <v>33</v>
      </c>
      <c r="BA22" s="659">
        <v>12011</v>
      </c>
      <c r="BB22" s="658">
        <v>24</v>
      </c>
      <c r="BC22" s="659">
        <v>52495</v>
      </c>
      <c r="BD22" s="649">
        <v>35</v>
      </c>
      <c r="BE22" s="650">
        <v>70123</v>
      </c>
      <c r="BF22" s="649">
        <v>51</v>
      </c>
      <c r="BG22" s="650">
        <v>75215.950000000012</v>
      </c>
    </row>
    <row r="23" spans="1:59" ht="18" customHeight="1" x14ac:dyDescent="0.15">
      <c r="A23" s="688" t="s">
        <v>103</v>
      </c>
      <c r="B23" s="689">
        <v>484</v>
      </c>
      <c r="C23" s="497">
        <v>221241</v>
      </c>
      <c r="D23" s="496">
        <v>581</v>
      </c>
      <c r="E23" s="497">
        <v>207119</v>
      </c>
      <c r="F23" s="496">
        <v>682</v>
      </c>
      <c r="G23" s="497">
        <v>370525</v>
      </c>
      <c r="H23" s="496">
        <v>621</v>
      </c>
      <c r="I23" s="497">
        <v>210755</v>
      </c>
      <c r="J23" s="689">
        <v>535</v>
      </c>
      <c r="K23" s="497">
        <v>339219</v>
      </c>
      <c r="L23" s="496">
        <v>511</v>
      </c>
      <c r="M23" s="497">
        <v>219910</v>
      </c>
      <c r="N23" s="496">
        <v>469</v>
      </c>
      <c r="O23" s="497">
        <v>275779</v>
      </c>
      <c r="P23" s="496">
        <v>537</v>
      </c>
      <c r="Q23" s="497">
        <v>302578</v>
      </c>
      <c r="R23" s="496">
        <v>536</v>
      </c>
      <c r="S23" s="497">
        <v>340450</v>
      </c>
      <c r="T23" s="496">
        <v>496</v>
      </c>
      <c r="U23" s="497">
        <v>247603</v>
      </c>
      <c r="V23" s="496">
        <v>383</v>
      </c>
      <c r="W23" s="497">
        <v>320253</v>
      </c>
      <c r="X23" s="496">
        <v>411</v>
      </c>
      <c r="Y23" s="497">
        <v>408225</v>
      </c>
      <c r="Z23" s="690">
        <v>372</v>
      </c>
      <c r="AA23" s="674">
        <v>358636</v>
      </c>
      <c r="AB23" s="690">
        <v>452</v>
      </c>
      <c r="AC23" s="674">
        <v>289660</v>
      </c>
      <c r="AD23" s="690">
        <v>568</v>
      </c>
      <c r="AE23" s="674">
        <v>318566</v>
      </c>
      <c r="AF23" s="690">
        <v>967</v>
      </c>
      <c r="AG23" s="674">
        <v>666733</v>
      </c>
      <c r="AH23" s="690">
        <v>633</v>
      </c>
      <c r="AI23" s="674">
        <v>442773</v>
      </c>
      <c r="AJ23" s="690">
        <v>531</v>
      </c>
      <c r="AK23" s="674">
        <v>536112</v>
      </c>
      <c r="AL23" s="690">
        <v>482</v>
      </c>
      <c r="AM23" s="674">
        <v>232291</v>
      </c>
      <c r="AN23" s="690">
        <v>407</v>
      </c>
      <c r="AO23" s="674">
        <v>315252</v>
      </c>
      <c r="AP23" s="690">
        <v>475</v>
      </c>
      <c r="AQ23" s="674">
        <v>150253</v>
      </c>
      <c r="AR23" s="690">
        <v>652</v>
      </c>
      <c r="AS23" s="674">
        <v>188855</v>
      </c>
      <c r="AT23" s="690">
        <v>465</v>
      </c>
      <c r="AU23" s="674">
        <v>158858</v>
      </c>
      <c r="AV23" s="690">
        <v>375</v>
      </c>
      <c r="AW23" s="674">
        <v>207845.74</v>
      </c>
      <c r="AX23" s="690">
        <v>427</v>
      </c>
      <c r="AY23" s="674">
        <v>271230.17</v>
      </c>
      <c r="AZ23" s="690">
        <v>526</v>
      </c>
      <c r="BA23" s="674">
        <v>227829.94</v>
      </c>
      <c r="BB23" s="690">
        <v>484</v>
      </c>
      <c r="BC23" s="674">
        <v>492631</v>
      </c>
      <c r="BD23" s="665">
        <v>457</v>
      </c>
      <c r="BE23" s="666">
        <v>499109.29999999993</v>
      </c>
      <c r="BF23" s="665">
        <v>384</v>
      </c>
      <c r="BG23" s="666">
        <v>270970.06</v>
      </c>
    </row>
    <row r="24" spans="1:59" ht="18" customHeight="1" x14ac:dyDescent="0.15">
      <c r="A24" s="691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691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671"/>
      <c r="AB24" s="671"/>
      <c r="AC24" s="671"/>
      <c r="AD24" s="671"/>
    </row>
    <row r="25" spans="1:59" ht="15.75" x14ac:dyDescent="0.2">
      <c r="A25" s="1030" t="s">
        <v>509</v>
      </c>
      <c r="B25" s="85"/>
      <c r="C25" s="676"/>
      <c r="D25" s="85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Q25" s="676"/>
      <c r="R25" s="676"/>
      <c r="S25" s="676"/>
      <c r="T25" s="677"/>
      <c r="U25" s="677"/>
      <c r="V25" s="677"/>
    </row>
    <row r="26" spans="1:59" ht="15.75" x14ac:dyDescent="0.2">
      <c r="A26" s="121" t="s">
        <v>508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50" spans="23:25" x14ac:dyDescent="0.2">
      <c r="W50" s="670" t="e">
        <v>#VALUE!</v>
      </c>
    </row>
    <row r="51" spans="23:25" x14ac:dyDescent="0.2">
      <c r="W51" s="670">
        <v>374</v>
      </c>
      <c r="Y51" s="670">
        <v>410</v>
      </c>
    </row>
    <row r="52" spans="23:25" x14ac:dyDescent="0.2">
      <c r="W52" s="670">
        <v>123</v>
      </c>
      <c r="X52" s="670">
        <v>67112</v>
      </c>
    </row>
    <row r="53" spans="23:25" x14ac:dyDescent="0.2">
      <c r="W53" t="e">
        <v>#VALUE!</v>
      </c>
      <c r="X53">
        <v>67112</v>
      </c>
    </row>
    <row r="57" spans="23:25" x14ac:dyDescent="0.2">
      <c r="W57">
        <v>109</v>
      </c>
    </row>
    <row r="60" spans="23:25" x14ac:dyDescent="0.2">
      <c r="W60" t="e">
        <v>#VALUE!</v>
      </c>
    </row>
  </sheetData>
  <mergeCells count="30">
    <mergeCell ref="BF4:BG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AH4:A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J4:K4"/>
    <mergeCell ref="A4:A7"/>
    <mergeCell ref="B4:C4"/>
    <mergeCell ref="D4:E4"/>
    <mergeCell ref="F4:G4"/>
    <mergeCell ref="H4:I4"/>
  </mergeCells>
  <hyperlinks>
    <hyperlink ref="A1" location="'Contents(NA)'!A1" display="Back to Table of contents"/>
  </hyperlinks>
  <pageMargins left="0.2" right="0.49" top="0.74" bottom="1.74" header="0.5" footer="1.5"/>
  <pageSetup orientation="landscape" r:id="rId1"/>
  <headerFooter alignWithMargins="0">
    <oddHeader>&amp;C- 33 -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/>
  </sheetViews>
  <sheetFormatPr defaultRowHeight="12.75" x14ac:dyDescent="0.2"/>
  <cols>
    <col min="1" max="1" width="42.42578125" customWidth="1"/>
    <col min="2" max="15" width="9.140625" customWidth="1"/>
    <col min="16" max="16" width="9.7109375" customWidth="1"/>
    <col min="17" max="19" width="9.140625" customWidth="1"/>
    <col min="257" max="257" width="42.42578125" customWidth="1"/>
    <col min="258" max="271" width="9.140625" customWidth="1"/>
    <col min="272" max="272" width="9.7109375" customWidth="1"/>
    <col min="273" max="275" width="9.140625" customWidth="1"/>
    <col min="513" max="513" width="42.42578125" customWidth="1"/>
    <col min="514" max="527" width="9.140625" customWidth="1"/>
    <col min="528" max="528" width="9.7109375" customWidth="1"/>
    <col min="529" max="531" width="9.140625" customWidth="1"/>
    <col min="769" max="769" width="42.42578125" customWidth="1"/>
    <col min="770" max="783" width="9.140625" customWidth="1"/>
    <col min="784" max="784" width="9.7109375" customWidth="1"/>
    <col min="785" max="787" width="9.140625" customWidth="1"/>
    <col min="1025" max="1025" width="42.42578125" customWidth="1"/>
    <col min="1026" max="1039" width="9.140625" customWidth="1"/>
    <col min="1040" max="1040" width="9.7109375" customWidth="1"/>
    <col min="1041" max="1043" width="9.140625" customWidth="1"/>
    <col min="1281" max="1281" width="42.42578125" customWidth="1"/>
    <col min="1282" max="1295" width="9.140625" customWidth="1"/>
    <col min="1296" max="1296" width="9.7109375" customWidth="1"/>
    <col min="1297" max="1299" width="9.140625" customWidth="1"/>
    <col min="1537" max="1537" width="42.42578125" customWidth="1"/>
    <col min="1538" max="1551" width="9.140625" customWidth="1"/>
    <col min="1552" max="1552" width="9.7109375" customWidth="1"/>
    <col min="1553" max="1555" width="9.140625" customWidth="1"/>
    <col min="1793" max="1793" width="42.42578125" customWidth="1"/>
    <col min="1794" max="1807" width="9.140625" customWidth="1"/>
    <col min="1808" max="1808" width="9.7109375" customWidth="1"/>
    <col min="1809" max="1811" width="9.140625" customWidth="1"/>
    <col min="2049" max="2049" width="42.42578125" customWidth="1"/>
    <col min="2050" max="2063" width="9.140625" customWidth="1"/>
    <col min="2064" max="2064" width="9.7109375" customWidth="1"/>
    <col min="2065" max="2067" width="9.140625" customWidth="1"/>
    <col min="2305" max="2305" width="42.42578125" customWidth="1"/>
    <col min="2306" max="2319" width="9.140625" customWidth="1"/>
    <col min="2320" max="2320" width="9.7109375" customWidth="1"/>
    <col min="2321" max="2323" width="9.140625" customWidth="1"/>
    <col min="2561" max="2561" width="42.42578125" customWidth="1"/>
    <col min="2562" max="2575" width="9.140625" customWidth="1"/>
    <col min="2576" max="2576" width="9.7109375" customWidth="1"/>
    <col min="2577" max="2579" width="9.140625" customWidth="1"/>
    <col min="2817" max="2817" width="42.42578125" customWidth="1"/>
    <col min="2818" max="2831" width="9.140625" customWidth="1"/>
    <col min="2832" max="2832" width="9.7109375" customWidth="1"/>
    <col min="2833" max="2835" width="9.140625" customWidth="1"/>
    <col min="3073" max="3073" width="42.42578125" customWidth="1"/>
    <col min="3074" max="3087" width="9.140625" customWidth="1"/>
    <col min="3088" max="3088" width="9.7109375" customWidth="1"/>
    <col min="3089" max="3091" width="9.140625" customWidth="1"/>
    <col min="3329" max="3329" width="42.42578125" customWidth="1"/>
    <col min="3330" max="3343" width="9.140625" customWidth="1"/>
    <col min="3344" max="3344" width="9.7109375" customWidth="1"/>
    <col min="3345" max="3347" width="9.140625" customWidth="1"/>
    <col min="3585" max="3585" width="42.42578125" customWidth="1"/>
    <col min="3586" max="3599" width="9.140625" customWidth="1"/>
    <col min="3600" max="3600" width="9.7109375" customWidth="1"/>
    <col min="3601" max="3603" width="9.140625" customWidth="1"/>
    <col min="3841" max="3841" width="42.42578125" customWidth="1"/>
    <col min="3842" max="3855" width="9.140625" customWidth="1"/>
    <col min="3856" max="3856" width="9.7109375" customWidth="1"/>
    <col min="3857" max="3859" width="9.140625" customWidth="1"/>
    <col min="4097" max="4097" width="42.42578125" customWidth="1"/>
    <col min="4098" max="4111" width="9.140625" customWidth="1"/>
    <col min="4112" max="4112" width="9.7109375" customWidth="1"/>
    <col min="4113" max="4115" width="9.140625" customWidth="1"/>
    <col min="4353" max="4353" width="42.42578125" customWidth="1"/>
    <col min="4354" max="4367" width="9.140625" customWidth="1"/>
    <col min="4368" max="4368" width="9.7109375" customWidth="1"/>
    <col min="4369" max="4371" width="9.140625" customWidth="1"/>
    <col min="4609" max="4609" width="42.42578125" customWidth="1"/>
    <col min="4610" max="4623" width="9.140625" customWidth="1"/>
    <col min="4624" max="4624" width="9.7109375" customWidth="1"/>
    <col min="4625" max="4627" width="9.140625" customWidth="1"/>
    <col min="4865" max="4865" width="42.42578125" customWidth="1"/>
    <col min="4866" max="4879" width="9.140625" customWidth="1"/>
    <col min="4880" max="4880" width="9.7109375" customWidth="1"/>
    <col min="4881" max="4883" width="9.140625" customWidth="1"/>
    <col min="5121" max="5121" width="42.42578125" customWidth="1"/>
    <col min="5122" max="5135" width="9.140625" customWidth="1"/>
    <col min="5136" max="5136" width="9.7109375" customWidth="1"/>
    <col min="5137" max="5139" width="9.140625" customWidth="1"/>
    <col min="5377" max="5377" width="42.42578125" customWidth="1"/>
    <col min="5378" max="5391" width="9.140625" customWidth="1"/>
    <col min="5392" max="5392" width="9.7109375" customWidth="1"/>
    <col min="5393" max="5395" width="9.140625" customWidth="1"/>
    <col min="5633" max="5633" width="42.42578125" customWidth="1"/>
    <col min="5634" max="5647" width="9.140625" customWidth="1"/>
    <col min="5648" max="5648" width="9.7109375" customWidth="1"/>
    <col min="5649" max="5651" width="9.140625" customWidth="1"/>
    <col min="5889" max="5889" width="42.42578125" customWidth="1"/>
    <col min="5890" max="5903" width="9.140625" customWidth="1"/>
    <col min="5904" max="5904" width="9.7109375" customWidth="1"/>
    <col min="5905" max="5907" width="9.140625" customWidth="1"/>
    <col min="6145" max="6145" width="42.42578125" customWidth="1"/>
    <col min="6146" max="6159" width="9.140625" customWidth="1"/>
    <col min="6160" max="6160" width="9.7109375" customWidth="1"/>
    <col min="6161" max="6163" width="9.140625" customWidth="1"/>
    <col min="6401" max="6401" width="42.42578125" customWidth="1"/>
    <col min="6402" max="6415" width="9.140625" customWidth="1"/>
    <col min="6416" max="6416" width="9.7109375" customWidth="1"/>
    <col min="6417" max="6419" width="9.140625" customWidth="1"/>
    <col min="6657" max="6657" width="42.42578125" customWidth="1"/>
    <col min="6658" max="6671" width="9.140625" customWidth="1"/>
    <col min="6672" max="6672" width="9.7109375" customWidth="1"/>
    <col min="6673" max="6675" width="9.140625" customWidth="1"/>
    <col min="6913" max="6913" width="42.42578125" customWidth="1"/>
    <col min="6914" max="6927" width="9.140625" customWidth="1"/>
    <col min="6928" max="6928" width="9.7109375" customWidth="1"/>
    <col min="6929" max="6931" width="9.140625" customWidth="1"/>
    <col min="7169" max="7169" width="42.42578125" customWidth="1"/>
    <col min="7170" max="7183" width="9.140625" customWidth="1"/>
    <col min="7184" max="7184" width="9.7109375" customWidth="1"/>
    <col min="7185" max="7187" width="9.140625" customWidth="1"/>
    <col min="7425" max="7425" width="42.42578125" customWidth="1"/>
    <col min="7426" max="7439" width="9.140625" customWidth="1"/>
    <col min="7440" max="7440" width="9.7109375" customWidth="1"/>
    <col min="7441" max="7443" width="9.140625" customWidth="1"/>
    <col min="7681" max="7681" width="42.42578125" customWidth="1"/>
    <col min="7682" max="7695" width="9.140625" customWidth="1"/>
    <col min="7696" max="7696" width="9.7109375" customWidth="1"/>
    <col min="7697" max="7699" width="9.140625" customWidth="1"/>
    <col min="7937" max="7937" width="42.42578125" customWidth="1"/>
    <col min="7938" max="7951" width="9.140625" customWidth="1"/>
    <col min="7952" max="7952" width="9.7109375" customWidth="1"/>
    <col min="7953" max="7955" width="9.140625" customWidth="1"/>
    <col min="8193" max="8193" width="42.42578125" customWidth="1"/>
    <col min="8194" max="8207" width="9.140625" customWidth="1"/>
    <col min="8208" max="8208" width="9.7109375" customWidth="1"/>
    <col min="8209" max="8211" width="9.140625" customWidth="1"/>
    <col min="8449" max="8449" width="42.42578125" customWidth="1"/>
    <col min="8450" max="8463" width="9.140625" customWidth="1"/>
    <col min="8464" max="8464" width="9.7109375" customWidth="1"/>
    <col min="8465" max="8467" width="9.140625" customWidth="1"/>
    <col min="8705" max="8705" width="42.42578125" customWidth="1"/>
    <col min="8706" max="8719" width="9.140625" customWidth="1"/>
    <col min="8720" max="8720" width="9.7109375" customWidth="1"/>
    <col min="8721" max="8723" width="9.140625" customWidth="1"/>
    <col min="8961" max="8961" width="42.42578125" customWidth="1"/>
    <col min="8962" max="8975" width="9.140625" customWidth="1"/>
    <col min="8976" max="8976" width="9.7109375" customWidth="1"/>
    <col min="8977" max="8979" width="9.140625" customWidth="1"/>
    <col min="9217" max="9217" width="42.42578125" customWidth="1"/>
    <col min="9218" max="9231" width="9.140625" customWidth="1"/>
    <col min="9232" max="9232" width="9.7109375" customWidth="1"/>
    <col min="9233" max="9235" width="9.140625" customWidth="1"/>
    <col min="9473" max="9473" width="42.42578125" customWidth="1"/>
    <col min="9474" max="9487" width="9.140625" customWidth="1"/>
    <col min="9488" max="9488" width="9.7109375" customWidth="1"/>
    <col min="9489" max="9491" width="9.140625" customWidth="1"/>
    <col min="9729" max="9729" width="42.42578125" customWidth="1"/>
    <col min="9730" max="9743" width="9.140625" customWidth="1"/>
    <col min="9744" max="9744" width="9.7109375" customWidth="1"/>
    <col min="9745" max="9747" width="9.140625" customWidth="1"/>
    <col min="9985" max="9985" width="42.42578125" customWidth="1"/>
    <col min="9986" max="9999" width="9.140625" customWidth="1"/>
    <col min="10000" max="10000" width="9.7109375" customWidth="1"/>
    <col min="10001" max="10003" width="9.140625" customWidth="1"/>
    <col min="10241" max="10241" width="42.42578125" customWidth="1"/>
    <col min="10242" max="10255" width="9.140625" customWidth="1"/>
    <col min="10256" max="10256" width="9.7109375" customWidth="1"/>
    <col min="10257" max="10259" width="9.140625" customWidth="1"/>
    <col min="10497" max="10497" width="42.42578125" customWidth="1"/>
    <col min="10498" max="10511" width="9.140625" customWidth="1"/>
    <col min="10512" max="10512" width="9.7109375" customWidth="1"/>
    <col min="10513" max="10515" width="9.140625" customWidth="1"/>
    <col min="10753" max="10753" width="42.42578125" customWidth="1"/>
    <col min="10754" max="10767" width="9.140625" customWidth="1"/>
    <col min="10768" max="10768" width="9.7109375" customWidth="1"/>
    <col min="10769" max="10771" width="9.140625" customWidth="1"/>
    <col min="11009" max="11009" width="42.42578125" customWidth="1"/>
    <col min="11010" max="11023" width="9.140625" customWidth="1"/>
    <col min="11024" max="11024" width="9.7109375" customWidth="1"/>
    <col min="11025" max="11027" width="9.140625" customWidth="1"/>
    <col min="11265" max="11265" width="42.42578125" customWidth="1"/>
    <col min="11266" max="11279" width="9.140625" customWidth="1"/>
    <col min="11280" max="11280" width="9.7109375" customWidth="1"/>
    <col min="11281" max="11283" width="9.140625" customWidth="1"/>
    <col min="11521" max="11521" width="42.42578125" customWidth="1"/>
    <col min="11522" max="11535" width="9.140625" customWidth="1"/>
    <col min="11536" max="11536" width="9.7109375" customWidth="1"/>
    <col min="11537" max="11539" width="9.140625" customWidth="1"/>
    <col min="11777" max="11777" width="42.42578125" customWidth="1"/>
    <col min="11778" max="11791" width="9.140625" customWidth="1"/>
    <col min="11792" max="11792" width="9.7109375" customWidth="1"/>
    <col min="11793" max="11795" width="9.140625" customWidth="1"/>
    <col min="12033" max="12033" width="42.42578125" customWidth="1"/>
    <col min="12034" max="12047" width="9.140625" customWidth="1"/>
    <col min="12048" max="12048" width="9.7109375" customWidth="1"/>
    <col min="12049" max="12051" width="9.140625" customWidth="1"/>
    <col min="12289" max="12289" width="42.42578125" customWidth="1"/>
    <col min="12290" max="12303" width="9.140625" customWidth="1"/>
    <col min="12304" max="12304" width="9.7109375" customWidth="1"/>
    <col min="12305" max="12307" width="9.140625" customWidth="1"/>
    <col min="12545" max="12545" width="42.42578125" customWidth="1"/>
    <col min="12546" max="12559" width="9.140625" customWidth="1"/>
    <col min="12560" max="12560" width="9.7109375" customWidth="1"/>
    <col min="12561" max="12563" width="9.140625" customWidth="1"/>
    <col min="12801" max="12801" width="42.42578125" customWidth="1"/>
    <col min="12802" max="12815" width="9.140625" customWidth="1"/>
    <col min="12816" max="12816" width="9.7109375" customWidth="1"/>
    <col min="12817" max="12819" width="9.140625" customWidth="1"/>
    <col min="13057" max="13057" width="42.42578125" customWidth="1"/>
    <col min="13058" max="13071" width="9.140625" customWidth="1"/>
    <col min="13072" max="13072" width="9.7109375" customWidth="1"/>
    <col min="13073" max="13075" width="9.140625" customWidth="1"/>
    <col min="13313" max="13313" width="42.42578125" customWidth="1"/>
    <col min="13314" max="13327" width="9.140625" customWidth="1"/>
    <col min="13328" max="13328" width="9.7109375" customWidth="1"/>
    <col min="13329" max="13331" width="9.140625" customWidth="1"/>
    <col min="13569" max="13569" width="42.42578125" customWidth="1"/>
    <col min="13570" max="13583" width="9.140625" customWidth="1"/>
    <col min="13584" max="13584" width="9.7109375" customWidth="1"/>
    <col min="13585" max="13587" width="9.140625" customWidth="1"/>
    <col min="13825" max="13825" width="42.42578125" customWidth="1"/>
    <col min="13826" max="13839" width="9.140625" customWidth="1"/>
    <col min="13840" max="13840" width="9.7109375" customWidth="1"/>
    <col min="13841" max="13843" width="9.140625" customWidth="1"/>
    <col min="14081" max="14081" width="42.42578125" customWidth="1"/>
    <col min="14082" max="14095" width="9.140625" customWidth="1"/>
    <col min="14096" max="14096" width="9.7109375" customWidth="1"/>
    <col min="14097" max="14099" width="9.140625" customWidth="1"/>
    <col min="14337" max="14337" width="42.42578125" customWidth="1"/>
    <col min="14338" max="14351" width="9.140625" customWidth="1"/>
    <col min="14352" max="14352" width="9.7109375" customWidth="1"/>
    <col min="14353" max="14355" width="9.140625" customWidth="1"/>
    <col min="14593" max="14593" width="42.42578125" customWidth="1"/>
    <col min="14594" max="14607" width="9.140625" customWidth="1"/>
    <col min="14608" max="14608" width="9.7109375" customWidth="1"/>
    <col min="14609" max="14611" width="9.140625" customWidth="1"/>
    <col min="14849" max="14849" width="42.42578125" customWidth="1"/>
    <col min="14850" max="14863" width="9.140625" customWidth="1"/>
    <col min="14864" max="14864" width="9.7109375" customWidth="1"/>
    <col min="14865" max="14867" width="9.140625" customWidth="1"/>
    <col min="15105" max="15105" width="42.42578125" customWidth="1"/>
    <col min="15106" max="15119" width="9.140625" customWidth="1"/>
    <col min="15120" max="15120" width="9.7109375" customWidth="1"/>
    <col min="15121" max="15123" width="9.140625" customWidth="1"/>
    <col min="15361" max="15361" width="42.42578125" customWidth="1"/>
    <col min="15362" max="15375" width="9.140625" customWidth="1"/>
    <col min="15376" max="15376" width="9.7109375" customWidth="1"/>
    <col min="15377" max="15379" width="9.140625" customWidth="1"/>
    <col min="15617" max="15617" width="42.42578125" customWidth="1"/>
    <col min="15618" max="15631" width="9.140625" customWidth="1"/>
    <col min="15632" max="15632" width="9.7109375" customWidth="1"/>
    <col min="15633" max="15635" width="9.140625" customWidth="1"/>
    <col min="15873" max="15873" width="42.42578125" customWidth="1"/>
    <col min="15874" max="15887" width="9.140625" customWidth="1"/>
    <col min="15888" max="15888" width="9.7109375" customWidth="1"/>
    <col min="15889" max="15891" width="9.140625" customWidth="1"/>
    <col min="16129" max="16129" width="42.42578125" customWidth="1"/>
    <col min="16130" max="16143" width="9.140625" customWidth="1"/>
    <col min="16144" max="16144" width="9.7109375" customWidth="1"/>
    <col min="16145" max="16147" width="9.140625" customWidth="1"/>
  </cols>
  <sheetData>
    <row r="1" spans="1:27" ht="21" customHeight="1" x14ac:dyDescent="0.2">
      <c r="A1" s="1077" t="s">
        <v>551</v>
      </c>
    </row>
    <row r="2" spans="1:27" ht="18.75" x14ac:dyDescent="0.25">
      <c r="A2" s="605" t="s">
        <v>504</v>
      </c>
    </row>
    <row r="3" spans="1:27" ht="7.5" customHeight="1" x14ac:dyDescent="0.2">
      <c r="A3" s="121"/>
    </row>
    <row r="4" spans="1:27" x14ac:dyDescent="0.2">
      <c r="A4" s="692"/>
      <c r="B4" s="1170" t="s">
        <v>297</v>
      </c>
      <c r="C4" s="1169"/>
      <c r="D4" s="1170" t="s">
        <v>298</v>
      </c>
      <c r="E4" s="1169"/>
      <c r="F4" s="1170" t="s">
        <v>299</v>
      </c>
      <c r="G4" s="1169"/>
      <c r="H4" s="1170" t="s">
        <v>300</v>
      </c>
      <c r="I4" s="1169"/>
      <c r="J4" s="1170" t="s">
        <v>301</v>
      </c>
      <c r="K4" s="1169"/>
      <c r="L4" s="1170" t="s">
        <v>302</v>
      </c>
      <c r="M4" s="1169"/>
      <c r="N4" s="1170">
        <v>2014</v>
      </c>
      <c r="O4" s="1169"/>
      <c r="P4" s="1170">
        <v>2015</v>
      </c>
      <c r="Q4" s="1169"/>
      <c r="R4" s="1170">
        <v>2016</v>
      </c>
      <c r="S4" s="1169"/>
      <c r="T4" s="1170">
        <v>2017</v>
      </c>
      <c r="U4" s="1169"/>
      <c r="V4" s="1170">
        <v>2018</v>
      </c>
      <c r="W4" s="1169"/>
      <c r="X4" s="1170">
        <v>2019</v>
      </c>
      <c r="Y4" s="1169"/>
      <c r="Z4" s="1170">
        <v>2020</v>
      </c>
      <c r="AA4" s="1169"/>
    </row>
    <row r="5" spans="1:27" x14ac:dyDescent="0.2">
      <c r="A5" s="693"/>
      <c r="B5" s="694" t="s">
        <v>303</v>
      </c>
      <c r="C5" s="695" t="s">
        <v>304</v>
      </c>
      <c r="D5" s="694" t="s">
        <v>303</v>
      </c>
      <c r="E5" s="695" t="s">
        <v>304</v>
      </c>
      <c r="F5" s="694" t="s">
        <v>303</v>
      </c>
      <c r="G5" s="695" t="s">
        <v>304</v>
      </c>
      <c r="H5" s="694" t="s">
        <v>303</v>
      </c>
      <c r="I5" s="695" t="s">
        <v>304</v>
      </c>
      <c r="J5" s="694" t="s">
        <v>303</v>
      </c>
      <c r="K5" s="695" t="s">
        <v>304</v>
      </c>
      <c r="L5" s="694" t="s">
        <v>303</v>
      </c>
      <c r="M5" s="695" t="s">
        <v>304</v>
      </c>
      <c r="N5" s="694" t="s">
        <v>303</v>
      </c>
      <c r="O5" s="695" t="s">
        <v>304</v>
      </c>
      <c r="P5" s="694" t="s">
        <v>303</v>
      </c>
      <c r="Q5" s="695" t="s">
        <v>304</v>
      </c>
      <c r="R5" s="694" t="s">
        <v>303</v>
      </c>
      <c r="S5" s="695" t="s">
        <v>304</v>
      </c>
      <c r="T5" s="694" t="s">
        <v>303</v>
      </c>
      <c r="U5" s="695" t="s">
        <v>304</v>
      </c>
      <c r="V5" s="694" t="s">
        <v>303</v>
      </c>
      <c r="W5" s="695" t="s">
        <v>304</v>
      </c>
      <c r="X5" s="694" t="s">
        <v>303</v>
      </c>
      <c r="Y5" s="695" t="s">
        <v>304</v>
      </c>
      <c r="Z5" s="694" t="s">
        <v>303</v>
      </c>
      <c r="AA5" s="695" t="s">
        <v>304</v>
      </c>
    </row>
    <row r="6" spans="1:27" ht="14.25" x14ac:dyDescent="0.2">
      <c r="A6" s="696" t="s">
        <v>305</v>
      </c>
      <c r="B6" s="697" t="s">
        <v>306</v>
      </c>
      <c r="C6" s="695" t="s">
        <v>275</v>
      </c>
      <c r="D6" s="697" t="s">
        <v>306</v>
      </c>
      <c r="E6" s="695" t="s">
        <v>275</v>
      </c>
      <c r="F6" s="697" t="s">
        <v>306</v>
      </c>
      <c r="G6" s="695" t="s">
        <v>275</v>
      </c>
      <c r="H6" s="697" t="s">
        <v>306</v>
      </c>
      <c r="I6" s="695" t="s">
        <v>275</v>
      </c>
      <c r="J6" s="697" t="s">
        <v>306</v>
      </c>
      <c r="K6" s="695" t="s">
        <v>275</v>
      </c>
      <c r="L6" s="697" t="s">
        <v>306</v>
      </c>
      <c r="M6" s="695" t="s">
        <v>275</v>
      </c>
      <c r="N6" s="697" t="s">
        <v>306</v>
      </c>
      <c r="O6" s="695" t="s">
        <v>275</v>
      </c>
      <c r="P6" s="697" t="s">
        <v>306</v>
      </c>
      <c r="Q6" s="695" t="s">
        <v>275</v>
      </c>
      <c r="R6" s="697" t="s">
        <v>306</v>
      </c>
      <c r="S6" s="695" t="s">
        <v>275</v>
      </c>
      <c r="T6" s="697" t="s">
        <v>306</v>
      </c>
      <c r="U6" s="695" t="s">
        <v>275</v>
      </c>
      <c r="V6" s="697" t="s">
        <v>306</v>
      </c>
      <c r="W6" s="695" t="s">
        <v>275</v>
      </c>
      <c r="X6" s="697" t="s">
        <v>306</v>
      </c>
      <c r="Y6" s="695" t="s">
        <v>275</v>
      </c>
      <c r="Z6" s="697" t="s">
        <v>306</v>
      </c>
      <c r="AA6" s="695" t="s">
        <v>275</v>
      </c>
    </row>
    <row r="7" spans="1:27" ht="16.5" customHeight="1" x14ac:dyDescent="0.2">
      <c r="A7" s="698"/>
      <c r="B7" s="699" t="s">
        <v>277</v>
      </c>
      <c r="C7" s="700" t="s">
        <v>307</v>
      </c>
      <c r="D7" s="699" t="s">
        <v>277</v>
      </c>
      <c r="E7" s="700" t="s">
        <v>307</v>
      </c>
      <c r="F7" s="699" t="s">
        <v>277</v>
      </c>
      <c r="G7" s="700" t="s">
        <v>307</v>
      </c>
      <c r="H7" s="699" t="s">
        <v>277</v>
      </c>
      <c r="I7" s="700" t="s">
        <v>307</v>
      </c>
      <c r="J7" s="699" t="s">
        <v>277</v>
      </c>
      <c r="K7" s="700" t="s">
        <v>307</v>
      </c>
      <c r="L7" s="699" t="s">
        <v>277</v>
      </c>
      <c r="M7" s="700" t="s">
        <v>307</v>
      </c>
      <c r="N7" s="699" t="s">
        <v>277</v>
      </c>
      <c r="O7" s="700" t="s">
        <v>308</v>
      </c>
      <c r="P7" s="699" t="s">
        <v>277</v>
      </c>
      <c r="Q7" s="700" t="s">
        <v>308</v>
      </c>
      <c r="R7" s="699" t="s">
        <v>277</v>
      </c>
      <c r="S7" s="700" t="s">
        <v>308</v>
      </c>
      <c r="T7" s="699" t="s">
        <v>277</v>
      </c>
      <c r="U7" s="700" t="s">
        <v>308</v>
      </c>
      <c r="V7" s="699" t="s">
        <v>277</v>
      </c>
      <c r="W7" s="700" t="s">
        <v>308</v>
      </c>
      <c r="X7" s="699" t="s">
        <v>277</v>
      </c>
      <c r="Y7" s="700" t="s">
        <v>308</v>
      </c>
      <c r="Z7" s="699" t="s">
        <v>277</v>
      </c>
      <c r="AA7" s="700" t="s">
        <v>308</v>
      </c>
    </row>
    <row r="8" spans="1:27" ht="15" customHeight="1" x14ac:dyDescent="0.2">
      <c r="A8" s="701" t="s">
        <v>309</v>
      </c>
      <c r="B8" s="702">
        <f t="shared" ref="B8:G8" si="0">SUM(B9:B10)</f>
        <v>7010</v>
      </c>
      <c r="C8" s="647">
        <f t="shared" si="0"/>
        <v>1124110</v>
      </c>
      <c r="D8" s="702">
        <f t="shared" si="0"/>
        <v>6896</v>
      </c>
      <c r="E8" s="647">
        <f t="shared" si="0"/>
        <v>1158832</v>
      </c>
      <c r="F8" s="702">
        <f t="shared" si="0"/>
        <v>6871</v>
      </c>
      <c r="G8" s="647">
        <f t="shared" si="0"/>
        <v>1189726</v>
      </c>
      <c r="H8" s="702">
        <f>SUM(H9:H10)</f>
        <v>5853</v>
      </c>
      <c r="I8" s="647">
        <f>SUM(I9:I10)</f>
        <v>903487</v>
      </c>
      <c r="J8" s="702">
        <f>SUM(J9:J10)</f>
        <v>6081</v>
      </c>
      <c r="K8" s="647">
        <f>SUM(K9:K10)</f>
        <v>1037866</v>
      </c>
      <c r="L8" s="702">
        <f t="shared" ref="L8:W8" si="1">L9+L10</f>
        <v>6986</v>
      </c>
      <c r="M8" s="702">
        <f t="shared" si="1"/>
        <v>1134494</v>
      </c>
      <c r="N8" s="702">
        <f t="shared" si="1"/>
        <v>6125</v>
      </c>
      <c r="O8" s="702">
        <f t="shared" si="1"/>
        <v>1381058</v>
      </c>
      <c r="P8" s="702">
        <f t="shared" si="1"/>
        <v>6538</v>
      </c>
      <c r="Q8" s="702">
        <f t="shared" si="1"/>
        <v>1110954.21</v>
      </c>
      <c r="R8" s="702">
        <f t="shared" si="1"/>
        <v>6443</v>
      </c>
      <c r="S8" s="702">
        <f t="shared" si="1"/>
        <v>1171332.43</v>
      </c>
      <c r="T8" s="702">
        <f t="shared" si="1"/>
        <v>6377</v>
      </c>
      <c r="U8" s="702">
        <f t="shared" si="1"/>
        <v>1253637.94</v>
      </c>
      <c r="V8" s="702">
        <f t="shared" si="1"/>
        <v>6760</v>
      </c>
      <c r="W8" s="702">
        <f t="shared" si="1"/>
        <v>1141124.764</v>
      </c>
      <c r="X8" s="702">
        <v>6278</v>
      </c>
      <c r="Y8" s="702">
        <v>1111811.5899999999</v>
      </c>
      <c r="Z8" s="702">
        <v>5853</v>
      </c>
      <c r="AA8" s="702">
        <v>988931.81</v>
      </c>
    </row>
    <row r="9" spans="1:27" s="601" customFormat="1" ht="15" customHeight="1" x14ac:dyDescent="0.2">
      <c r="A9" s="703" t="s">
        <v>310</v>
      </c>
      <c r="B9" s="704">
        <v>3915</v>
      </c>
      <c r="C9" s="705">
        <v>802112</v>
      </c>
      <c r="D9" s="704">
        <v>3888</v>
      </c>
      <c r="E9" s="705">
        <v>834622</v>
      </c>
      <c r="F9" s="704">
        <v>4047</v>
      </c>
      <c r="G9" s="705">
        <v>882368</v>
      </c>
      <c r="H9" s="704">
        <v>3413</v>
      </c>
      <c r="I9" s="705">
        <v>630042</v>
      </c>
      <c r="J9" s="704">
        <v>3929</v>
      </c>
      <c r="K9" s="705">
        <v>791689</v>
      </c>
      <c r="L9" s="704">
        <v>4535</v>
      </c>
      <c r="M9" s="705">
        <v>865762</v>
      </c>
      <c r="N9" s="704">
        <v>4348</v>
      </c>
      <c r="O9" s="705">
        <v>1186155</v>
      </c>
      <c r="P9" s="704">
        <v>4666</v>
      </c>
      <c r="Q9" s="705">
        <v>904397.49</v>
      </c>
      <c r="R9" s="704">
        <v>4565</v>
      </c>
      <c r="S9" s="705">
        <v>969282.15999999992</v>
      </c>
      <c r="T9" s="704">
        <v>4336</v>
      </c>
      <c r="U9" s="705">
        <v>1029108.1499999999</v>
      </c>
      <c r="V9" s="704">
        <v>4074</v>
      </c>
      <c r="W9" s="705">
        <v>800349.76399999997</v>
      </c>
      <c r="X9" s="704">
        <v>3695</v>
      </c>
      <c r="Y9" s="705">
        <v>817722</v>
      </c>
      <c r="Z9" s="704">
        <v>3420</v>
      </c>
      <c r="AA9" s="705">
        <v>712035</v>
      </c>
    </row>
    <row r="10" spans="1:27" s="601" customFormat="1" ht="15" customHeight="1" x14ac:dyDescent="0.2">
      <c r="A10" s="706" t="s">
        <v>311</v>
      </c>
      <c r="B10" s="704">
        <v>3095</v>
      </c>
      <c r="C10" s="705">
        <v>321998</v>
      </c>
      <c r="D10" s="704">
        <v>3008</v>
      </c>
      <c r="E10" s="705">
        <v>324210</v>
      </c>
      <c r="F10" s="704">
        <v>2824</v>
      </c>
      <c r="G10" s="705">
        <v>307358</v>
      </c>
      <c r="H10" s="704">
        <v>2440</v>
      </c>
      <c r="I10" s="705">
        <v>273445</v>
      </c>
      <c r="J10" s="704">
        <v>2152</v>
      </c>
      <c r="K10" s="705">
        <v>246177</v>
      </c>
      <c r="L10" s="704">
        <v>2451</v>
      </c>
      <c r="M10" s="705">
        <v>268732</v>
      </c>
      <c r="N10" s="704">
        <v>1777</v>
      </c>
      <c r="O10" s="705">
        <v>194903</v>
      </c>
      <c r="P10" s="704">
        <v>1872</v>
      </c>
      <c r="Q10" s="705">
        <v>206556.72</v>
      </c>
      <c r="R10" s="704">
        <v>1878</v>
      </c>
      <c r="S10" s="705">
        <v>202050.27</v>
      </c>
      <c r="T10" s="704">
        <v>2041</v>
      </c>
      <c r="U10" s="705">
        <v>224529.78999999998</v>
      </c>
      <c r="V10" s="704">
        <v>2686</v>
      </c>
      <c r="W10" s="705">
        <v>340775</v>
      </c>
      <c r="X10" s="704">
        <v>2583</v>
      </c>
      <c r="Y10" s="705">
        <v>294089.58999999997</v>
      </c>
      <c r="Z10" s="704">
        <v>2433</v>
      </c>
      <c r="AA10" s="705">
        <v>276896.81</v>
      </c>
    </row>
    <row r="11" spans="1:27" x14ac:dyDescent="0.2">
      <c r="A11" s="707"/>
      <c r="B11" s="708"/>
      <c r="C11" s="709"/>
      <c r="D11" s="708"/>
      <c r="E11" s="709"/>
      <c r="F11" s="708"/>
      <c r="G11" s="709"/>
      <c r="H11" s="708"/>
      <c r="I11" s="709"/>
      <c r="J11" s="710"/>
      <c r="K11" s="576"/>
      <c r="L11" s="710"/>
      <c r="M11" s="576"/>
      <c r="N11" s="710"/>
      <c r="O11" s="576"/>
      <c r="P11" s="710"/>
      <c r="Q11" s="576"/>
      <c r="R11" s="710"/>
      <c r="S11" s="576"/>
      <c r="T11" s="710"/>
      <c r="U11" s="576"/>
      <c r="V11" s="710"/>
      <c r="W11" s="576"/>
      <c r="X11" s="711"/>
      <c r="Y11" s="711"/>
      <c r="Z11" s="711"/>
      <c r="AA11" s="711"/>
    </row>
    <row r="12" spans="1:27" x14ac:dyDescent="0.2">
      <c r="A12" s="701" t="s">
        <v>312</v>
      </c>
      <c r="B12" s="712">
        <f>SUM(B13:B32)-B16</f>
        <v>633</v>
      </c>
      <c r="C12" s="483">
        <f>SUM(C13:C32)-C16</f>
        <v>442773</v>
      </c>
      <c r="D12" s="712">
        <f>SUM(D13:D32)-D16</f>
        <v>531</v>
      </c>
      <c r="E12" s="483">
        <f>SUM(E13:E32)-E16</f>
        <v>536112</v>
      </c>
      <c r="F12" s="712">
        <f t="shared" ref="F12:W12" si="2">SUM(F13:F32)</f>
        <v>482</v>
      </c>
      <c r="G12" s="483">
        <f t="shared" si="2"/>
        <v>232291</v>
      </c>
      <c r="H12" s="712">
        <f t="shared" si="2"/>
        <v>406.5163996948894</v>
      </c>
      <c r="I12" s="483">
        <f t="shared" si="2"/>
        <v>315251.72958147479</v>
      </c>
      <c r="J12" s="712">
        <f t="shared" si="2"/>
        <v>475</v>
      </c>
      <c r="K12" s="483">
        <f t="shared" si="2"/>
        <v>150253</v>
      </c>
      <c r="L12" s="483">
        <f t="shared" si="2"/>
        <v>652</v>
      </c>
      <c r="M12" s="483">
        <f>SUM(M13:M32)</f>
        <v>188855</v>
      </c>
      <c r="N12" s="483">
        <f>SUM(N13:N32)</f>
        <v>465</v>
      </c>
      <c r="O12" s="483">
        <f>SUM(O13:O32)</f>
        <v>158858</v>
      </c>
      <c r="P12" s="483">
        <f t="shared" si="2"/>
        <v>375</v>
      </c>
      <c r="Q12" s="483">
        <f t="shared" si="2"/>
        <v>207845.74</v>
      </c>
      <c r="R12" s="647">
        <f t="shared" si="2"/>
        <v>427</v>
      </c>
      <c r="S12" s="647">
        <f t="shared" si="2"/>
        <v>271230.3</v>
      </c>
      <c r="T12" s="702">
        <f t="shared" si="2"/>
        <v>526</v>
      </c>
      <c r="U12" s="647">
        <f t="shared" si="2"/>
        <v>227829.99999999997</v>
      </c>
      <c r="V12" s="647">
        <f t="shared" si="2"/>
        <v>484</v>
      </c>
      <c r="W12" s="647">
        <f t="shared" si="2"/>
        <v>492632</v>
      </c>
      <c r="X12" s="712">
        <v>457</v>
      </c>
      <c r="Y12" s="712">
        <v>499109.62</v>
      </c>
      <c r="Z12" s="712">
        <v>384</v>
      </c>
      <c r="AA12" s="712">
        <v>270969.66000000003</v>
      </c>
    </row>
    <row r="13" spans="1:27" ht="14.25" customHeight="1" x14ac:dyDescent="0.2">
      <c r="A13" s="713" t="s">
        <v>313</v>
      </c>
      <c r="B13" s="714">
        <v>39</v>
      </c>
      <c r="C13" s="715">
        <v>24932</v>
      </c>
      <c r="D13" s="715">
        <v>17</v>
      </c>
      <c r="E13" s="716">
        <v>2304</v>
      </c>
      <c r="F13" s="714">
        <v>34</v>
      </c>
      <c r="G13" s="714">
        <v>23473</v>
      </c>
      <c r="H13" s="715">
        <v>23.594202898550726</v>
      </c>
      <c r="I13" s="716">
        <v>16302.464022017653</v>
      </c>
      <c r="J13" s="714">
        <v>3</v>
      </c>
      <c r="K13" s="715">
        <v>1771</v>
      </c>
      <c r="L13" s="714">
        <v>25</v>
      </c>
      <c r="M13" s="715">
        <v>8514</v>
      </c>
      <c r="N13" s="714">
        <v>17</v>
      </c>
      <c r="O13" s="715">
        <v>9263</v>
      </c>
      <c r="P13" s="714">
        <v>23</v>
      </c>
      <c r="Q13" s="715">
        <v>13674</v>
      </c>
      <c r="R13" s="714">
        <v>29</v>
      </c>
      <c r="S13" s="715">
        <v>9956</v>
      </c>
      <c r="T13" s="714">
        <v>17</v>
      </c>
      <c r="U13" s="715">
        <v>10020.040000000001</v>
      </c>
      <c r="V13" s="714">
        <v>45</v>
      </c>
      <c r="W13" s="715">
        <v>28579</v>
      </c>
      <c r="X13" s="717">
        <v>51</v>
      </c>
      <c r="Y13" s="717">
        <v>25180.5</v>
      </c>
      <c r="Z13" s="717">
        <v>45</v>
      </c>
      <c r="AA13" s="717">
        <v>19870.419999999998</v>
      </c>
    </row>
    <row r="14" spans="1:27" ht="14.25" customHeight="1" x14ac:dyDescent="0.2">
      <c r="A14" s="713" t="s">
        <v>314</v>
      </c>
      <c r="B14" s="718" t="s">
        <v>315</v>
      </c>
      <c r="C14" s="718" t="s">
        <v>315</v>
      </c>
      <c r="D14" s="718" t="s">
        <v>315</v>
      </c>
      <c r="E14" s="718" t="s">
        <v>315</v>
      </c>
      <c r="F14" s="718" t="s">
        <v>315</v>
      </c>
      <c r="G14" s="718" t="s">
        <v>315</v>
      </c>
      <c r="H14" s="718" t="s">
        <v>315</v>
      </c>
      <c r="I14" s="718" t="s">
        <v>315</v>
      </c>
      <c r="J14" s="718" t="s">
        <v>315</v>
      </c>
      <c r="K14" s="718" t="s">
        <v>315</v>
      </c>
      <c r="L14" s="714" t="s">
        <v>316</v>
      </c>
      <c r="M14" s="715" t="s">
        <v>316</v>
      </c>
      <c r="N14" s="714" t="s">
        <v>317</v>
      </c>
      <c r="O14" s="715" t="s">
        <v>318</v>
      </c>
      <c r="P14" s="718" t="s">
        <v>317</v>
      </c>
      <c r="Q14" s="719" t="s">
        <v>318</v>
      </c>
      <c r="R14" s="718"/>
      <c r="S14" s="719"/>
      <c r="T14" s="718" t="s">
        <v>318</v>
      </c>
      <c r="U14" s="719" t="s">
        <v>318</v>
      </c>
      <c r="V14" s="718" t="s">
        <v>315</v>
      </c>
      <c r="W14" s="719" t="s">
        <v>315</v>
      </c>
      <c r="X14" s="720" t="s">
        <v>315</v>
      </c>
      <c r="Y14" s="720" t="s">
        <v>315</v>
      </c>
      <c r="Z14" s="720" t="s">
        <v>315</v>
      </c>
      <c r="AA14" s="720" t="s">
        <v>315</v>
      </c>
    </row>
    <row r="15" spans="1:27" ht="14.25" customHeight="1" x14ac:dyDescent="0.2">
      <c r="A15" s="713" t="s">
        <v>249</v>
      </c>
      <c r="B15" s="714">
        <v>64</v>
      </c>
      <c r="C15" s="714">
        <v>66895</v>
      </c>
      <c r="D15" s="714">
        <v>36</v>
      </c>
      <c r="E15" s="714">
        <v>28084</v>
      </c>
      <c r="F15" s="714">
        <v>22</v>
      </c>
      <c r="G15" s="714">
        <v>8508</v>
      </c>
      <c r="H15" s="714">
        <v>34.149504195270787</v>
      </c>
      <c r="I15" s="714">
        <v>48979.529068994969</v>
      </c>
      <c r="J15" s="714">
        <v>7</v>
      </c>
      <c r="K15" s="715">
        <v>2899</v>
      </c>
      <c r="L15" s="714">
        <v>61</v>
      </c>
      <c r="M15" s="715">
        <v>21374</v>
      </c>
      <c r="N15" s="714">
        <v>36</v>
      </c>
      <c r="O15" s="715">
        <v>14335</v>
      </c>
      <c r="P15" s="714">
        <v>24</v>
      </c>
      <c r="Q15" s="715">
        <v>23234</v>
      </c>
      <c r="R15" s="714">
        <v>31</v>
      </c>
      <c r="S15" s="715">
        <v>7352</v>
      </c>
      <c r="T15" s="714">
        <v>34</v>
      </c>
      <c r="U15" s="715">
        <v>12272.2</v>
      </c>
      <c r="V15" s="714">
        <v>35</v>
      </c>
      <c r="W15" s="715">
        <v>26084</v>
      </c>
      <c r="X15" s="717">
        <v>30</v>
      </c>
      <c r="Y15" s="717">
        <v>24641.8</v>
      </c>
      <c r="Z15" s="717">
        <v>18</v>
      </c>
      <c r="AA15" s="717">
        <v>10564.54</v>
      </c>
    </row>
    <row r="16" spans="1:27" ht="14.25" customHeight="1" x14ac:dyDescent="0.2">
      <c r="A16" s="721" t="s">
        <v>319</v>
      </c>
      <c r="B16" s="714">
        <v>6</v>
      </c>
      <c r="C16" s="714">
        <v>31722</v>
      </c>
      <c r="D16" s="714">
        <v>5</v>
      </c>
      <c r="E16" s="714">
        <v>8357</v>
      </c>
      <c r="F16" s="718"/>
      <c r="G16" s="718"/>
      <c r="H16" s="718"/>
      <c r="I16" s="718"/>
      <c r="J16" s="718"/>
      <c r="K16" s="718"/>
      <c r="L16" s="718"/>
      <c r="M16" s="719"/>
      <c r="N16" s="718" t="s">
        <v>317</v>
      </c>
      <c r="O16" s="719" t="s">
        <v>318</v>
      </c>
      <c r="P16" s="718" t="s">
        <v>317</v>
      </c>
      <c r="Q16" s="719" t="s">
        <v>318</v>
      </c>
      <c r="R16" s="718" t="s">
        <v>318</v>
      </c>
      <c r="S16" s="719" t="s">
        <v>318</v>
      </c>
      <c r="T16" s="718" t="s">
        <v>318</v>
      </c>
      <c r="U16" s="719" t="s">
        <v>318</v>
      </c>
      <c r="V16" s="718"/>
      <c r="W16" s="719"/>
      <c r="X16" s="717" t="s">
        <v>315</v>
      </c>
      <c r="Y16" s="717" t="s">
        <v>315</v>
      </c>
      <c r="Z16" s="717" t="s">
        <v>315</v>
      </c>
      <c r="AA16" s="717" t="s">
        <v>315</v>
      </c>
    </row>
    <row r="17" spans="1:27" ht="14.25" customHeight="1" x14ac:dyDescent="0.2">
      <c r="A17" s="713" t="s">
        <v>250</v>
      </c>
      <c r="B17" s="714">
        <v>3</v>
      </c>
      <c r="C17" s="714">
        <v>2157</v>
      </c>
      <c r="D17" s="714">
        <v>1</v>
      </c>
      <c r="E17" s="714">
        <v>1122</v>
      </c>
      <c r="F17" s="718" t="s">
        <v>315</v>
      </c>
      <c r="G17" s="718" t="s">
        <v>315</v>
      </c>
      <c r="H17" s="718" t="s">
        <v>315</v>
      </c>
      <c r="I17" s="718" t="s">
        <v>315</v>
      </c>
      <c r="J17" s="718" t="s">
        <v>315</v>
      </c>
      <c r="K17" s="718" t="s">
        <v>315</v>
      </c>
      <c r="L17" s="718" t="s">
        <v>316</v>
      </c>
      <c r="M17" s="719" t="s">
        <v>316</v>
      </c>
      <c r="N17" s="718">
        <v>1</v>
      </c>
      <c r="O17" s="719">
        <v>801</v>
      </c>
      <c r="P17" s="718">
        <v>2</v>
      </c>
      <c r="Q17" s="719">
        <v>381</v>
      </c>
      <c r="R17" s="718" t="s">
        <v>318</v>
      </c>
      <c r="S17" s="719" t="s">
        <v>318</v>
      </c>
      <c r="T17" s="718" t="s">
        <v>318</v>
      </c>
      <c r="U17" s="719" t="s">
        <v>318</v>
      </c>
      <c r="V17" s="718">
        <v>3</v>
      </c>
      <c r="W17" s="719">
        <v>4536</v>
      </c>
      <c r="X17" s="717">
        <v>2</v>
      </c>
      <c r="Y17" s="717">
        <v>709.59</v>
      </c>
      <c r="Z17" s="717" t="s">
        <v>315</v>
      </c>
      <c r="AA17" s="717" t="s">
        <v>315</v>
      </c>
    </row>
    <row r="18" spans="1:27" ht="24.75" customHeight="1" x14ac:dyDescent="0.2">
      <c r="A18" s="722" t="s">
        <v>320</v>
      </c>
      <c r="B18" s="714" t="s">
        <v>315</v>
      </c>
      <c r="C18" s="714" t="s">
        <v>315</v>
      </c>
      <c r="D18" s="714" t="s">
        <v>315</v>
      </c>
      <c r="E18" s="714" t="s">
        <v>315</v>
      </c>
      <c r="F18" s="718" t="s">
        <v>315</v>
      </c>
      <c r="G18" s="718" t="s">
        <v>315</v>
      </c>
      <c r="H18" s="718" t="s">
        <v>315</v>
      </c>
      <c r="I18" s="718" t="s">
        <v>315</v>
      </c>
      <c r="J18" s="718" t="s">
        <v>315</v>
      </c>
      <c r="K18" s="718" t="s">
        <v>315</v>
      </c>
      <c r="L18" s="718">
        <v>1</v>
      </c>
      <c r="M18" s="719">
        <v>2714</v>
      </c>
      <c r="N18" s="718">
        <v>1</v>
      </c>
      <c r="O18" s="719">
        <v>129</v>
      </c>
      <c r="P18" s="718" t="s">
        <v>317</v>
      </c>
      <c r="Q18" s="719" t="s">
        <v>318</v>
      </c>
      <c r="R18" s="718" t="s">
        <v>318</v>
      </c>
      <c r="S18" s="719" t="s">
        <v>318</v>
      </c>
      <c r="T18" s="718" t="s">
        <v>318</v>
      </c>
      <c r="U18" s="719" t="s">
        <v>318</v>
      </c>
      <c r="V18" s="718">
        <v>1</v>
      </c>
      <c r="W18" s="719">
        <v>79</v>
      </c>
      <c r="X18" s="717">
        <v>1</v>
      </c>
      <c r="Y18" s="717">
        <v>174</v>
      </c>
      <c r="Z18" s="717" t="s">
        <v>315</v>
      </c>
      <c r="AA18" s="717" t="s">
        <v>315</v>
      </c>
    </row>
    <row r="19" spans="1:27" ht="14.25" customHeight="1" x14ac:dyDescent="0.2">
      <c r="A19" s="713" t="s">
        <v>251</v>
      </c>
      <c r="B19" s="714">
        <v>2</v>
      </c>
      <c r="C19" s="714">
        <v>3908</v>
      </c>
      <c r="D19" s="714">
        <v>0</v>
      </c>
      <c r="E19" s="714">
        <v>0</v>
      </c>
      <c r="F19" s="714"/>
      <c r="G19" s="714"/>
      <c r="H19" s="714">
        <v>2</v>
      </c>
      <c r="I19" s="714">
        <v>4304.6797570465969</v>
      </c>
      <c r="J19" s="714"/>
      <c r="K19" s="714"/>
      <c r="L19" s="714" t="s">
        <v>316</v>
      </c>
      <c r="M19" s="715" t="s">
        <v>316</v>
      </c>
      <c r="N19" s="714" t="s">
        <v>317</v>
      </c>
      <c r="O19" s="715" t="s">
        <v>318</v>
      </c>
      <c r="P19" s="714" t="s">
        <v>317</v>
      </c>
      <c r="Q19" s="715" t="s">
        <v>318</v>
      </c>
      <c r="R19" s="714" t="s">
        <v>318</v>
      </c>
      <c r="S19" s="715" t="s">
        <v>318</v>
      </c>
      <c r="T19" s="714">
        <v>4</v>
      </c>
      <c r="U19" s="715">
        <v>1496.73</v>
      </c>
      <c r="V19" s="714">
        <v>7</v>
      </c>
      <c r="W19" s="715">
        <v>6667</v>
      </c>
      <c r="X19" s="717">
        <v>8</v>
      </c>
      <c r="Y19" s="717">
        <v>4425.3099999999995</v>
      </c>
      <c r="Z19" s="717">
        <v>7</v>
      </c>
      <c r="AA19" s="717">
        <v>13120.99</v>
      </c>
    </row>
    <row r="20" spans="1:27" ht="14.25" customHeight="1" x14ac:dyDescent="0.2">
      <c r="A20" s="713" t="s">
        <v>321</v>
      </c>
      <c r="B20" s="714">
        <v>364</v>
      </c>
      <c r="C20" s="714">
        <v>93930</v>
      </c>
      <c r="D20" s="714">
        <v>314</v>
      </c>
      <c r="E20" s="714">
        <v>246383</v>
      </c>
      <c r="F20" s="714">
        <v>292</v>
      </c>
      <c r="G20" s="714">
        <v>98406</v>
      </c>
      <c r="H20" s="714">
        <v>234.54500381388252</v>
      </c>
      <c r="I20" s="714">
        <v>106188.16154503179</v>
      </c>
      <c r="J20" s="714">
        <v>297</v>
      </c>
      <c r="K20" s="714">
        <v>75095</v>
      </c>
      <c r="L20" s="714">
        <v>244</v>
      </c>
      <c r="M20" s="715">
        <v>63168</v>
      </c>
      <c r="N20" s="714">
        <v>204</v>
      </c>
      <c r="O20" s="715">
        <v>43187</v>
      </c>
      <c r="P20" s="714">
        <v>178</v>
      </c>
      <c r="Q20" s="715">
        <v>82841.739999999991</v>
      </c>
      <c r="R20" s="714">
        <v>180</v>
      </c>
      <c r="S20" s="715">
        <v>48287.3</v>
      </c>
      <c r="T20" s="714">
        <v>204</v>
      </c>
      <c r="U20" s="715">
        <v>46767.59</v>
      </c>
      <c r="V20" s="714">
        <v>194</v>
      </c>
      <c r="W20" s="715">
        <v>92854</v>
      </c>
      <c r="X20" s="717">
        <v>162</v>
      </c>
      <c r="Y20" s="717">
        <v>175002.12</v>
      </c>
      <c r="Z20" s="717">
        <v>144</v>
      </c>
      <c r="AA20" s="717">
        <v>61651.56</v>
      </c>
    </row>
    <row r="21" spans="1:27" ht="14.25" customHeight="1" x14ac:dyDescent="0.2">
      <c r="A21" s="713" t="s">
        <v>322</v>
      </c>
      <c r="B21" s="714">
        <v>39</v>
      </c>
      <c r="C21" s="714">
        <v>29294</v>
      </c>
      <c r="D21" s="714">
        <v>43</v>
      </c>
      <c r="E21" s="714">
        <v>76464</v>
      </c>
      <c r="F21" s="714">
        <v>24</v>
      </c>
      <c r="G21" s="714">
        <v>8746</v>
      </c>
      <c r="H21" s="714">
        <v>21.421052631578945</v>
      </c>
      <c r="I21" s="714">
        <v>21577.939451456772</v>
      </c>
      <c r="J21" s="714">
        <v>6</v>
      </c>
      <c r="K21" s="714">
        <v>6736</v>
      </c>
      <c r="L21" s="714">
        <v>26</v>
      </c>
      <c r="M21" s="715">
        <v>11270</v>
      </c>
      <c r="N21" s="714">
        <v>13</v>
      </c>
      <c r="O21" s="715">
        <v>6488</v>
      </c>
      <c r="P21" s="714">
        <v>11</v>
      </c>
      <c r="Q21" s="715">
        <v>5300</v>
      </c>
      <c r="R21" s="714">
        <v>30</v>
      </c>
      <c r="S21" s="715">
        <v>33845</v>
      </c>
      <c r="T21" s="714">
        <v>42</v>
      </c>
      <c r="U21" s="715">
        <v>43022.37</v>
      </c>
      <c r="V21" s="714">
        <v>34</v>
      </c>
      <c r="W21" s="715">
        <v>46550</v>
      </c>
      <c r="X21" s="717">
        <v>47</v>
      </c>
      <c r="Y21" s="717">
        <v>61816.94</v>
      </c>
      <c r="Z21" s="717">
        <v>35</v>
      </c>
      <c r="AA21" s="717">
        <v>21557.56</v>
      </c>
    </row>
    <row r="22" spans="1:27" ht="14.25" customHeight="1" x14ac:dyDescent="0.2">
      <c r="A22" s="713" t="s">
        <v>323</v>
      </c>
      <c r="B22" s="714">
        <v>21</v>
      </c>
      <c r="C22" s="714">
        <v>37478</v>
      </c>
      <c r="D22" s="714">
        <v>19</v>
      </c>
      <c r="E22" s="714">
        <v>89903</v>
      </c>
      <c r="F22" s="714">
        <v>14</v>
      </c>
      <c r="G22" s="714">
        <v>20788</v>
      </c>
      <c r="H22" s="714">
        <v>13.659801678108316</v>
      </c>
      <c r="I22" s="714">
        <v>28804.936889057608</v>
      </c>
      <c r="J22" s="714">
        <v>42</v>
      </c>
      <c r="K22" s="714">
        <v>17936</v>
      </c>
      <c r="L22" s="714">
        <v>74</v>
      </c>
      <c r="M22" s="715">
        <v>18911</v>
      </c>
      <c r="N22" s="714">
        <v>67</v>
      </c>
      <c r="O22" s="715">
        <v>21852</v>
      </c>
      <c r="P22" s="714">
        <v>37</v>
      </c>
      <c r="Q22" s="715">
        <v>15879</v>
      </c>
      <c r="R22" s="714">
        <v>38</v>
      </c>
      <c r="S22" s="715">
        <v>19564</v>
      </c>
      <c r="T22" s="714">
        <v>79</v>
      </c>
      <c r="U22" s="715">
        <v>23832.25</v>
      </c>
      <c r="V22" s="714">
        <v>52</v>
      </c>
      <c r="W22" s="715">
        <v>155764</v>
      </c>
      <c r="X22" s="717">
        <v>60</v>
      </c>
      <c r="Y22" s="717">
        <v>89794.11</v>
      </c>
      <c r="Z22" s="717">
        <v>34</v>
      </c>
      <c r="AA22" s="717">
        <v>31191.83</v>
      </c>
    </row>
    <row r="23" spans="1:27" ht="14.25" customHeight="1" x14ac:dyDescent="0.2">
      <c r="A23" s="713" t="s">
        <v>324</v>
      </c>
      <c r="B23" s="714" t="s">
        <v>315</v>
      </c>
      <c r="C23" s="714" t="s">
        <v>315</v>
      </c>
      <c r="D23" s="714" t="s">
        <v>315</v>
      </c>
      <c r="E23" s="714" t="s">
        <v>315</v>
      </c>
      <c r="F23" s="714" t="s">
        <v>315</v>
      </c>
      <c r="G23" s="714" t="s">
        <v>315</v>
      </c>
      <c r="H23" s="714" t="s">
        <v>315</v>
      </c>
      <c r="I23" s="714" t="s">
        <v>315</v>
      </c>
      <c r="J23" s="714">
        <v>10</v>
      </c>
      <c r="K23" s="714">
        <v>5257</v>
      </c>
      <c r="L23" s="714">
        <v>1</v>
      </c>
      <c r="M23" s="715">
        <v>620</v>
      </c>
      <c r="N23" s="714">
        <v>1</v>
      </c>
      <c r="O23" s="715">
        <v>310</v>
      </c>
      <c r="P23" s="718" t="s">
        <v>317</v>
      </c>
      <c r="Q23" s="719" t="s">
        <v>318</v>
      </c>
      <c r="R23" s="718" t="s">
        <v>318</v>
      </c>
      <c r="S23" s="719" t="s">
        <v>318</v>
      </c>
      <c r="T23" s="718">
        <v>1</v>
      </c>
      <c r="U23" s="719">
        <v>41</v>
      </c>
      <c r="V23" s="718">
        <v>4</v>
      </c>
      <c r="W23" s="719">
        <v>677</v>
      </c>
      <c r="X23" s="717">
        <v>2</v>
      </c>
      <c r="Y23" s="717">
        <v>2168.25</v>
      </c>
      <c r="Z23" s="717">
        <v>8</v>
      </c>
      <c r="AA23" s="717">
        <v>1007.95</v>
      </c>
    </row>
    <row r="24" spans="1:27" ht="14.25" customHeight="1" x14ac:dyDescent="0.2">
      <c r="A24" s="713" t="s">
        <v>325</v>
      </c>
      <c r="B24" s="714">
        <v>2</v>
      </c>
      <c r="C24" s="714">
        <v>11229</v>
      </c>
      <c r="D24" s="714">
        <v>1</v>
      </c>
      <c r="E24" s="714">
        <v>169</v>
      </c>
      <c r="F24" s="714" t="s">
        <v>315</v>
      </c>
      <c r="G24" s="714" t="s">
        <v>315</v>
      </c>
      <c r="H24" s="714">
        <v>0.93135011441647597</v>
      </c>
      <c r="I24" s="714">
        <v>3789.0210116731519</v>
      </c>
      <c r="J24" s="714"/>
      <c r="K24" s="714"/>
      <c r="L24" s="714" t="s">
        <v>316</v>
      </c>
      <c r="M24" s="715" t="s">
        <v>316</v>
      </c>
      <c r="N24" s="714" t="s">
        <v>317</v>
      </c>
      <c r="O24" s="715" t="s">
        <v>318</v>
      </c>
      <c r="P24" s="718" t="s">
        <v>317</v>
      </c>
      <c r="Q24" s="719" t="s">
        <v>318</v>
      </c>
      <c r="R24" s="718" t="s">
        <v>318</v>
      </c>
      <c r="S24" s="719" t="s">
        <v>318</v>
      </c>
      <c r="T24" s="718">
        <v>1</v>
      </c>
      <c r="U24" s="719">
        <v>100</v>
      </c>
      <c r="V24" s="718">
        <v>3</v>
      </c>
      <c r="W24" s="719">
        <v>458</v>
      </c>
      <c r="X24" s="715" t="s">
        <v>315</v>
      </c>
      <c r="Y24" s="715" t="s">
        <v>318</v>
      </c>
      <c r="Z24" s="715">
        <v>2</v>
      </c>
      <c r="AA24" s="715">
        <v>396</v>
      </c>
    </row>
    <row r="25" spans="1:27" ht="14.25" customHeight="1" x14ac:dyDescent="0.2">
      <c r="A25" s="713" t="s">
        <v>326</v>
      </c>
      <c r="B25" s="714">
        <v>40</v>
      </c>
      <c r="C25" s="714">
        <v>128260</v>
      </c>
      <c r="D25" s="714">
        <v>33</v>
      </c>
      <c r="E25" s="714">
        <v>67576</v>
      </c>
      <c r="F25" s="714">
        <v>46</v>
      </c>
      <c r="G25" s="714">
        <v>53804</v>
      </c>
      <c r="H25" s="714">
        <v>28.871853546910753</v>
      </c>
      <c r="I25" s="714">
        <v>60147.30116731517</v>
      </c>
      <c r="J25" s="714">
        <v>25</v>
      </c>
      <c r="K25" s="714">
        <v>5692</v>
      </c>
      <c r="L25" s="714">
        <v>1</v>
      </c>
      <c r="M25" s="715">
        <v>252</v>
      </c>
      <c r="N25" s="714">
        <v>3</v>
      </c>
      <c r="O25" s="715">
        <v>1503</v>
      </c>
      <c r="P25" s="714">
        <v>5</v>
      </c>
      <c r="Q25" s="715">
        <v>2933</v>
      </c>
      <c r="R25" s="714">
        <v>32</v>
      </c>
      <c r="S25" s="715">
        <v>97792</v>
      </c>
      <c r="T25" s="714">
        <v>29</v>
      </c>
      <c r="U25" s="715">
        <v>38849.050000000003</v>
      </c>
      <c r="V25" s="714">
        <v>31</v>
      </c>
      <c r="W25" s="715">
        <v>72095</v>
      </c>
      <c r="X25" s="717">
        <v>20</v>
      </c>
      <c r="Y25" s="717">
        <v>23464.62</v>
      </c>
      <c r="Z25" s="717">
        <v>31</v>
      </c>
      <c r="AA25" s="717">
        <v>81982.509999999995</v>
      </c>
    </row>
    <row r="26" spans="1:27" ht="14.25" customHeight="1" x14ac:dyDescent="0.2">
      <c r="A26" s="713" t="s">
        <v>327</v>
      </c>
      <c r="B26" s="714" t="s">
        <v>315</v>
      </c>
      <c r="C26" s="714" t="s">
        <v>315</v>
      </c>
      <c r="D26" s="714" t="s">
        <v>315</v>
      </c>
      <c r="E26" s="714" t="s">
        <v>315</v>
      </c>
      <c r="F26" s="718" t="s">
        <v>315</v>
      </c>
      <c r="G26" s="718" t="s">
        <v>315</v>
      </c>
      <c r="H26" s="714" t="s">
        <v>315</v>
      </c>
      <c r="I26" s="714" t="s">
        <v>315</v>
      </c>
      <c r="J26" s="714">
        <v>10</v>
      </c>
      <c r="K26" s="714">
        <v>4284</v>
      </c>
      <c r="L26" s="714">
        <v>7</v>
      </c>
      <c r="M26" s="715">
        <v>2126</v>
      </c>
      <c r="N26" s="714">
        <v>12</v>
      </c>
      <c r="O26" s="715">
        <v>11316</v>
      </c>
      <c r="P26" s="714">
        <v>16</v>
      </c>
      <c r="Q26" s="715">
        <v>21419</v>
      </c>
      <c r="R26" s="714">
        <v>13</v>
      </c>
      <c r="S26" s="715">
        <v>9955</v>
      </c>
      <c r="T26" s="714">
        <v>15</v>
      </c>
      <c r="U26" s="715">
        <v>12168.84</v>
      </c>
      <c r="V26" s="714">
        <v>6</v>
      </c>
      <c r="W26" s="715">
        <v>485</v>
      </c>
      <c r="X26" s="717">
        <v>6</v>
      </c>
      <c r="Y26" s="717">
        <v>51027.63</v>
      </c>
      <c r="Z26" s="717">
        <v>2</v>
      </c>
      <c r="AA26" s="717">
        <v>5424</v>
      </c>
    </row>
    <row r="27" spans="1:27" ht="14.25" customHeight="1" x14ac:dyDescent="0.2">
      <c r="A27" s="713" t="s">
        <v>252</v>
      </c>
      <c r="B27" s="714" t="s">
        <v>315</v>
      </c>
      <c r="C27" s="714" t="s">
        <v>315</v>
      </c>
      <c r="D27" s="714" t="s">
        <v>315</v>
      </c>
      <c r="E27" s="714" t="s">
        <v>315</v>
      </c>
      <c r="F27" s="718" t="s">
        <v>315</v>
      </c>
      <c r="G27" s="718" t="s">
        <v>315</v>
      </c>
      <c r="H27" s="714" t="s">
        <v>315</v>
      </c>
      <c r="I27" s="714" t="s">
        <v>315</v>
      </c>
      <c r="J27" s="714">
        <v>11</v>
      </c>
      <c r="K27" s="714">
        <v>11117</v>
      </c>
      <c r="L27" s="714">
        <v>46</v>
      </c>
      <c r="M27" s="715">
        <v>14435</v>
      </c>
      <c r="N27" s="714">
        <v>23</v>
      </c>
      <c r="O27" s="715">
        <v>24483</v>
      </c>
      <c r="P27" s="714">
        <v>10</v>
      </c>
      <c r="Q27" s="715">
        <v>4040</v>
      </c>
      <c r="R27" s="714">
        <v>14</v>
      </c>
      <c r="S27" s="715">
        <v>5651</v>
      </c>
      <c r="T27" s="714">
        <v>16</v>
      </c>
      <c r="U27" s="715">
        <v>4941.1000000000004</v>
      </c>
      <c r="V27" s="714">
        <v>12</v>
      </c>
      <c r="W27" s="715">
        <v>10731</v>
      </c>
      <c r="X27" s="717">
        <v>6</v>
      </c>
      <c r="Y27" s="717">
        <v>3556.63</v>
      </c>
      <c r="Z27" s="717">
        <v>6</v>
      </c>
      <c r="AA27" s="717">
        <v>2248.87</v>
      </c>
    </row>
    <row r="28" spans="1:27" ht="14.25" customHeight="1" x14ac:dyDescent="0.2">
      <c r="A28" s="713" t="s">
        <v>253</v>
      </c>
      <c r="B28" s="714" t="s">
        <v>315</v>
      </c>
      <c r="C28" s="714" t="s">
        <v>315</v>
      </c>
      <c r="D28" s="714" t="s">
        <v>315</v>
      </c>
      <c r="E28" s="714" t="s">
        <v>315</v>
      </c>
      <c r="F28" s="718" t="s">
        <v>315</v>
      </c>
      <c r="G28" s="718" t="s">
        <v>315</v>
      </c>
      <c r="H28" s="714" t="s">
        <v>315</v>
      </c>
      <c r="I28" s="714" t="s">
        <v>315</v>
      </c>
      <c r="J28" s="714" t="s">
        <v>315</v>
      </c>
      <c r="K28" s="714" t="s">
        <v>315</v>
      </c>
      <c r="L28" s="714">
        <v>1</v>
      </c>
      <c r="M28" s="715">
        <v>436</v>
      </c>
      <c r="N28" s="714">
        <v>1</v>
      </c>
      <c r="O28" s="715">
        <v>65</v>
      </c>
      <c r="P28" s="714" t="s">
        <v>317</v>
      </c>
      <c r="Q28" s="715" t="s">
        <v>318</v>
      </c>
      <c r="R28" s="714" t="s">
        <v>318</v>
      </c>
      <c r="S28" s="715" t="s">
        <v>318</v>
      </c>
      <c r="T28" s="714" t="s">
        <v>318</v>
      </c>
      <c r="U28" s="715" t="s">
        <v>318</v>
      </c>
      <c r="V28" s="714" t="s">
        <v>315</v>
      </c>
      <c r="W28" s="715" t="s">
        <v>318</v>
      </c>
      <c r="X28" s="715" t="s">
        <v>315</v>
      </c>
      <c r="Y28" s="715" t="s">
        <v>318</v>
      </c>
      <c r="Z28" s="715">
        <v>0</v>
      </c>
      <c r="AA28" s="715">
        <v>0</v>
      </c>
    </row>
    <row r="29" spans="1:27" ht="14.25" customHeight="1" x14ac:dyDescent="0.2">
      <c r="A29" s="713" t="s">
        <v>254</v>
      </c>
      <c r="B29" s="714">
        <v>13</v>
      </c>
      <c r="C29" s="714">
        <v>24508</v>
      </c>
      <c r="D29" s="714">
        <v>14</v>
      </c>
      <c r="E29" s="714">
        <v>10832</v>
      </c>
      <c r="F29" s="714">
        <v>14</v>
      </c>
      <c r="G29" s="714">
        <v>7037</v>
      </c>
      <c r="H29" s="714">
        <v>10.089626239511823</v>
      </c>
      <c r="I29" s="714">
        <v>9784.2043276074783</v>
      </c>
      <c r="J29" s="714">
        <v>9</v>
      </c>
      <c r="K29" s="714">
        <v>5884</v>
      </c>
      <c r="L29" s="714">
        <v>51</v>
      </c>
      <c r="M29" s="715">
        <v>14683</v>
      </c>
      <c r="N29" s="714">
        <v>27</v>
      </c>
      <c r="O29" s="715">
        <v>8554</v>
      </c>
      <c r="P29" s="714">
        <v>16</v>
      </c>
      <c r="Q29" s="715">
        <v>23977</v>
      </c>
      <c r="R29" s="714">
        <v>18</v>
      </c>
      <c r="S29" s="715">
        <v>26631</v>
      </c>
      <c r="T29" s="714">
        <v>18</v>
      </c>
      <c r="U29" s="715">
        <v>11957.78</v>
      </c>
      <c r="V29" s="714">
        <v>12</v>
      </c>
      <c r="W29" s="715">
        <v>5365</v>
      </c>
      <c r="X29" s="717">
        <v>17</v>
      </c>
      <c r="Y29" s="717">
        <v>16822.7</v>
      </c>
      <c r="Z29" s="717">
        <v>10</v>
      </c>
      <c r="AA29" s="717">
        <v>5818.19</v>
      </c>
    </row>
    <row r="30" spans="1:27" ht="14.25" customHeight="1" x14ac:dyDescent="0.2">
      <c r="A30" s="713" t="s">
        <v>255</v>
      </c>
      <c r="B30" s="714">
        <v>3</v>
      </c>
      <c r="C30" s="714">
        <v>2614</v>
      </c>
      <c r="D30" s="714">
        <v>1</v>
      </c>
      <c r="E30" s="714">
        <v>879</v>
      </c>
      <c r="F30" s="714">
        <v>1</v>
      </c>
      <c r="G30" s="714">
        <v>113</v>
      </c>
      <c r="H30" s="714">
        <v>1.5522501906941266</v>
      </c>
      <c r="I30" s="714">
        <v>4887.3650564676855</v>
      </c>
      <c r="J30" s="714">
        <v>6</v>
      </c>
      <c r="K30" s="714">
        <v>1854</v>
      </c>
      <c r="L30" s="714">
        <v>23</v>
      </c>
      <c r="M30" s="715">
        <v>2703</v>
      </c>
      <c r="N30" s="714">
        <v>14</v>
      </c>
      <c r="O30" s="715">
        <v>2892</v>
      </c>
      <c r="P30" s="714">
        <v>9</v>
      </c>
      <c r="Q30" s="715">
        <v>6477</v>
      </c>
      <c r="R30" s="714">
        <v>6</v>
      </c>
      <c r="S30" s="715">
        <v>3751</v>
      </c>
      <c r="T30" s="714">
        <v>13</v>
      </c>
      <c r="U30" s="715">
        <v>3486.46</v>
      </c>
      <c r="V30" s="714">
        <v>7</v>
      </c>
      <c r="W30" s="715">
        <v>1192</v>
      </c>
      <c r="X30" s="717">
        <v>8</v>
      </c>
      <c r="Y30" s="717">
        <v>6411.95</v>
      </c>
      <c r="Z30" s="717">
        <v>11</v>
      </c>
      <c r="AA30" s="717">
        <v>4758.91</v>
      </c>
    </row>
    <row r="31" spans="1:27" ht="14.25" customHeight="1" x14ac:dyDescent="0.2">
      <c r="A31" s="713" t="s">
        <v>149</v>
      </c>
      <c r="B31" s="714" t="s">
        <v>315</v>
      </c>
      <c r="C31" s="714" t="s">
        <v>315</v>
      </c>
      <c r="D31" s="714" t="s">
        <v>315</v>
      </c>
      <c r="E31" s="714" t="s">
        <v>315</v>
      </c>
      <c r="F31" s="718" t="s">
        <v>315</v>
      </c>
      <c r="G31" s="718" t="s">
        <v>315</v>
      </c>
      <c r="H31" s="714" t="s">
        <v>315</v>
      </c>
      <c r="I31" s="714" t="s">
        <v>315</v>
      </c>
      <c r="J31" s="714" t="s">
        <v>315</v>
      </c>
      <c r="K31" s="714" t="s">
        <v>315</v>
      </c>
      <c r="L31" s="714">
        <v>18</v>
      </c>
      <c r="M31" s="715">
        <v>14605</v>
      </c>
      <c r="N31" s="714">
        <v>7</v>
      </c>
      <c r="O31" s="715">
        <v>10837</v>
      </c>
      <c r="P31" s="714">
        <v>10</v>
      </c>
      <c r="Q31" s="715">
        <v>3212</v>
      </c>
      <c r="R31" s="714">
        <v>5</v>
      </c>
      <c r="S31" s="715">
        <v>1351</v>
      </c>
      <c r="T31" s="714">
        <v>22</v>
      </c>
      <c r="U31" s="715">
        <v>15480.77</v>
      </c>
      <c r="V31" s="714">
        <v>20</v>
      </c>
      <c r="W31" s="715">
        <v>38075</v>
      </c>
      <c r="X31" s="717">
        <v>20</v>
      </c>
      <c r="Y31" s="717">
        <v>11781.31</v>
      </c>
      <c r="Z31" s="717">
        <v>9</v>
      </c>
      <c r="AA31" s="717">
        <v>5945.45</v>
      </c>
    </row>
    <row r="32" spans="1:27" ht="14.25" customHeight="1" x14ac:dyDescent="0.2">
      <c r="A32" s="713" t="s">
        <v>150</v>
      </c>
      <c r="B32" s="714">
        <v>43</v>
      </c>
      <c r="C32" s="714">
        <v>17568</v>
      </c>
      <c r="D32" s="714">
        <v>52</v>
      </c>
      <c r="E32" s="714">
        <v>12396</v>
      </c>
      <c r="F32" s="714">
        <v>35</v>
      </c>
      <c r="G32" s="714">
        <v>11416</v>
      </c>
      <c r="H32" s="714">
        <v>35.701754385964911</v>
      </c>
      <c r="I32" s="714">
        <v>10486.127284805922</v>
      </c>
      <c r="J32" s="714">
        <v>49</v>
      </c>
      <c r="K32" s="714">
        <v>11728</v>
      </c>
      <c r="L32" s="714">
        <v>73</v>
      </c>
      <c r="M32" s="715">
        <v>13044</v>
      </c>
      <c r="N32" s="714">
        <v>38</v>
      </c>
      <c r="O32" s="715">
        <v>2843</v>
      </c>
      <c r="P32" s="714">
        <v>34</v>
      </c>
      <c r="Q32" s="715">
        <v>4478</v>
      </c>
      <c r="R32" s="714">
        <v>31</v>
      </c>
      <c r="S32" s="715">
        <v>7095</v>
      </c>
      <c r="T32" s="714">
        <v>31</v>
      </c>
      <c r="U32" s="715">
        <v>3393.8199999999997</v>
      </c>
      <c r="V32" s="714">
        <v>18</v>
      </c>
      <c r="W32" s="715">
        <v>2441</v>
      </c>
      <c r="X32" s="723">
        <v>17</v>
      </c>
      <c r="Y32" s="723">
        <v>2132.16</v>
      </c>
      <c r="Z32" s="723">
        <v>22</v>
      </c>
      <c r="AA32" s="723">
        <v>5430.8799999999992</v>
      </c>
    </row>
    <row r="33" spans="1:27" x14ac:dyDescent="0.2">
      <c r="A33" s="560" t="s">
        <v>328</v>
      </c>
      <c r="B33" s="724">
        <f t="shared" ref="B33:K33" si="3">B8+B12</f>
        <v>7643</v>
      </c>
      <c r="C33" s="724">
        <f t="shared" si="3"/>
        <v>1566883</v>
      </c>
      <c r="D33" s="724">
        <f t="shared" si="3"/>
        <v>7427</v>
      </c>
      <c r="E33" s="724">
        <f t="shared" si="3"/>
        <v>1694944</v>
      </c>
      <c r="F33" s="724">
        <f t="shared" si="3"/>
        <v>7353</v>
      </c>
      <c r="G33" s="724">
        <f t="shared" si="3"/>
        <v>1422017</v>
      </c>
      <c r="H33" s="724">
        <f t="shared" si="3"/>
        <v>6259.5163996948895</v>
      </c>
      <c r="I33" s="724">
        <f t="shared" si="3"/>
        <v>1218738.7295814748</v>
      </c>
      <c r="J33" s="724">
        <f t="shared" si="3"/>
        <v>6556</v>
      </c>
      <c r="K33" s="724">
        <f t="shared" si="3"/>
        <v>1188119</v>
      </c>
      <c r="L33" s="724">
        <v>7638</v>
      </c>
      <c r="M33" s="724">
        <v>1323349</v>
      </c>
      <c r="N33" s="724">
        <f t="shared" ref="N33:W33" si="4">+N8+N12</f>
        <v>6590</v>
      </c>
      <c r="O33" s="724">
        <f t="shared" si="4"/>
        <v>1539916</v>
      </c>
      <c r="P33" s="724">
        <f t="shared" si="4"/>
        <v>6913</v>
      </c>
      <c r="Q33" s="724">
        <f t="shared" si="4"/>
        <v>1318799.95</v>
      </c>
      <c r="R33" s="724">
        <f t="shared" si="4"/>
        <v>6870</v>
      </c>
      <c r="S33" s="724">
        <f t="shared" si="4"/>
        <v>1442562.73</v>
      </c>
      <c r="T33" s="724">
        <f t="shared" si="4"/>
        <v>6903</v>
      </c>
      <c r="U33" s="724">
        <f t="shared" si="4"/>
        <v>1481467.94</v>
      </c>
      <c r="V33" s="724">
        <f t="shared" si="4"/>
        <v>7244</v>
      </c>
      <c r="W33" s="724">
        <f t="shared" si="4"/>
        <v>1633756.764</v>
      </c>
      <c r="X33" s="724">
        <v>6735</v>
      </c>
      <c r="Y33" s="724">
        <v>1610921.21</v>
      </c>
      <c r="Z33" s="724">
        <v>6237</v>
      </c>
      <c r="AA33" s="724">
        <v>1259901.4700000002</v>
      </c>
    </row>
    <row r="50" spans="23:25" x14ac:dyDescent="0.2">
      <c r="W50" t="e">
        <f>W5+W8</f>
        <v>#VALUE!</v>
      </c>
    </row>
    <row r="51" spans="23:25" x14ac:dyDescent="0.2">
      <c r="W51" t="e">
        <f>W9+W14+W15+W16</f>
        <v>#VALUE!</v>
      </c>
      <c r="Y51" t="e">
        <f>Y9+Y14+Y15+Y16</f>
        <v>#VALUE!</v>
      </c>
    </row>
    <row r="52" spans="23:25" x14ac:dyDescent="0.2">
      <c r="W52">
        <f>W17+W19+W20+W21+W22+W27+W31+W32+W33+W34+W29+W30+W35+1</f>
        <v>1997932.764</v>
      </c>
      <c r="X52">
        <f>X17+X19+X20+X21+X22+X27+X31+X32+X33+X34+X29+X30+X35</f>
        <v>7082</v>
      </c>
    </row>
    <row r="53" spans="23:25" x14ac:dyDescent="0.2">
      <c r="W53" t="e">
        <f>SUM(W50:W52)</f>
        <v>#VALUE!</v>
      </c>
      <c r="X53">
        <f>SUM(X50:X52)</f>
        <v>7082</v>
      </c>
    </row>
    <row r="57" spans="23:25" x14ac:dyDescent="0.2">
      <c r="W57">
        <v>109</v>
      </c>
    </row>
    <row r="60" spans="23:25" x14ac:dyDescent="0.2">
      <c r="W60" t="e">
        <f>W52+W53+W54+W56+W57+W58</f>
        <v>#VALUE!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L4:M4"/>
    <mergeCell ref="B4:C4"/>
    <mergeCell ref="D4:E4"/>
    <mergeCell ref="F4:G4"/>
    <mergeCell ref="H4:I4"/>
    <mergeCell ref="J4:K4"/>
  </mergeCells>
  <hyperlinks>
    <hyperlink ref="A1" location="'Contents(NA)'!A1" display="Back to Table of contents"/>
  </hyperlinks>
  <pageMargins left="0.24" right="0.28999999999999998" top="1" bottom="1" header="0.5" footer="0.5"/>
  <pageSetup orientation="landscape" r:id="rId1"/>
  <headerFooter alignWithMargins="0">
    <oddHeader>&amp;C- 35 -</oddHeader>
  </headerFooter>
  <ignoredErrors>
    <ignoredError sqref="B4:M4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0"/>
  <sheetViews>
    <sheetView workbookViewId="0">
      <selection activeCell="AR15" sqref="AR15"/>
    </sheetView>
  </sheetViews>
  <sheetFormatPr defaultRowHeight="12.75" x14ac:dyDescent="0.2"/>
  <cols>
    <col min="1" max="1" width="26.28515625" customWidth="1"/>
    <col min="2" max="4" width="7.85546875" customWidth="1"/>
    <col min="5" max="5" width="5.5703125" style="785" customWidth="1"/>
    <col min="6" max="8" width="7.85546875" customWidth="1"/>
    <col min="9" max="9" width="5.5703125" customWidth="1"/>
    <col min="10" max="12" width="7.85546875" customWidth="1"/>
    <col min="13" max="13" width="5.42578125" customWidth="1"/>
    <col min="14" max="16" width="7.140625" customWidth="1"/>
    <col min="17" max="17" width="5" customWidth="1"/>
    <col min="18" max="19" width="7.5703125" customWidth="1"/>
    <col min="20" max="20" width="7.42578125" customWidth="1"/>
    <col min="21" max="21" width="5.42578125" customWidth="1"/>
    <col min="22" max="22" width="7.42578125" customWidth="1"/>
    <col min="23" max="23" width="6.85546875" customWidth="1"/>
    <col min="24" max="24" width="6.42578125" customWidth="1"/>
    <col min="25" max="25" width="5" customWidth="1"/>
    <col min="26" max="26" width="7.140625" customWidth="1"/>
    <col min="27" max="27" width="7.42578125" customWidth="1"/>
    <col min="28" max="28" width="6.85546875" customWidth="1"/>
    <col min="29" max="29" width="5.140625" customWidth="1"/>
    <col min="30" max="30" width="6.5703125" style="601" customWidth="1"/>
    <col min="31" max="31" width="8.140625" style="601" customWidth="1"/>
    <col min="32" max="32" width="7.7109375" style="601" customWidth="1"/>
    <col min="33" max="33" width="5.140625" style="601" customWidth="1"/>
    <col min="34" max="43" width="9.140625" style="601" customWidth="1"/>
    <col min="44" max="44" width="11.42578125" style="601" customWidth="1"/>
    <col min="45" max="61" width="9.140625" style="601" customWidth="1"/>
    <col min="62" max="65" width="9" style="792" customWidth="1"/>
    <col min="66" max="66" width="11.42578125" style="601" customWidth="1"/>
    <col min="67" max="73" width="9.140625" style="601" customWidth="1"/>
    <col min="74" max="90" width="9.140625" style="601"/>
    <col min="256" max="256" width="20.7109375" customWidth="1"/>
    <col min="257" max="329" width="0" hidden="1" customWidth="1"/>
    <col min="512" max="512" width="20.7109375" customWidth="1"/>
    <col min="513" max="585" width="0" hidden="1" customWidth="1"/>
    <col min="768" max="768" width="20.7109375" customWidth="1"/>
    <col min="769" max="841" width="0" hidden="1" customWidth="1"/>
    <col min="1024" max="1024" width="20.7109375" customWidth="1"/>
    <col min="1025" max="1097" width="0" hidden="1" customWidth="1"/>
    <col min="1280" max="1280" width="20.7109375" customWidth="1"/>
    <col min="1281" max="1353" width="0" hidden="1" customWidth="1"/>
    <col min="1536" max="1536" width="20.7109375" customWidth="1"/>
    <col min="1537" max="1609" width="0" hidden="1" customWidth="1"/>
    <col min="1792" max="1792" width="20.7109375" customWidth="1"/>
    <col min="1793" max="1865" width="0" hidden="1" customWidth="1"/>
    <col min="2048" max="2048" width="20.7109375" customWidth="1"/>
    <col min="2049" max="2121" width="0" hidden="1" customWidth="1"/>
    <col min="2304" max="2304" width="20.7109375" customWidth="1"/>
    <col min="2305" max="2377" width="0" hidden="1" customWidth="1"/>
    <col min="2560" max="2560" width="20.7109375" customWidth="1"/>
    <col min="2561" max="2633" width="0" hidden="1" customWidth="1"/>
    <col min="2816" max="2816" width="20.7109375" customWidth="1"/>
    <col min="2817" max="2889" width="0" hidden="1" customWidth="1"/>
    <col min="3072" max="3072" width="20.7109375" customWidth="1"/>
    <col min="3073" max="3145" width="0" hidden="1" customWidth="1"/>
    <col min="3328" max="3328" width="20.7109375" customWidth="1"/>
    <col min="3329" max="3401" width="0" hidden="1" customWidth="1"/>
    <col min="3584" max="3584" width="20.7109375" customWidth="1"/>
    <col min="3585" max="3657" width="0" hidden="1" customWidth="1"/>
    <col min="3840" max="3840" width="20.7109375" customWidth="1"/>
    <col min="3841" max="3913" width="0" hidden="1" customWidth="1"/>
    <col min="4096" max="4096" width="20.7109375" customWidth="1"/>
    <col min="4097" max="4169" width="0" hidden="1" customWidth="1"/>
    <col min="4352" max="4352" width="20.7109375" customWidth="1"/>
    <col min="4353" max="4425" width="0" hidden="1" customWidth="1"/>
    <col min="4608" max="4608" width="20.7109375" customWidth="1"/>
    <col min="4609" max="4681" width="0" hidden="1" customWidth="1"/>
    <col min="4864" max="4864" width="20.7109375" customWidth="1"/>
    <col min="4865" max="4937" width="0" hidden="1" customWidth="1"/>
    <col min="5120" max="5120" width="20.7109375" customWidth="1"/>
    <col min="5121" max="5193" width="0" hidden="1" customWidth="1"/>
    <col min="5376" max="5376" width="20.7109375" customWidth="1"/>
    <col min="5377" max="5449" width="0" hidden="1" customWidth="1"/>
    <col min="5632" max="5632" width="20.7109375" customWidth="1"/>
    <col min="5633" max="5705" width="0" hidden="1" customWidth="1"/>
    <col min="5888" max="5888" width="20.7109375" customWidth="1"/>
    <col min="5889" max="5961" width="0" hidden="1" customWidth="1"/>
    <col min="6144" max="6144" width="20.7109375" customWidth="1"/>
    <col min="6145" max="6217" width="0" hidden="1" customWidth="1"/>
    <col min="6400" max="6400" width="20.7109375" customWidth="1"/>
    <col min="6401" max="6473" width="0" hidden="1" customWidth="1"/>
    <col min="6656" max="6656" width="20.7109375" customWidth="1"/>
    <col min="6657" max="6729" width="0" hidden="1" customWidth="1"/>
    <col min="6912" max="6912" width="20.7109375" customWidth="1"/>
    <col min="6913" max="6985" width="0" hidden="1" customWidth="1"/>
    <col min="7168" max="7168" width="20.7109375" customWidth="1"/>
    <col min="7169" max="7241" width="0" hidden="1" customWidth="1"/>
    <col min="7424" max="7424" width="20.7109375" customWidth="1"/>
    <col min="7425" max="7497" width="0" hidden="1" customWidth="1"/>
    <col min="7680" max="7680" width="20.7109375" customWidth="1"/>
    <col min="7681" max="7753" width="0" hidden="1" customWidth="1"/>
    <col min="7936" max="7936" width="20.7109375" customWidth="1"/>
    <col min="7937" max="8009" width="0" hidden="1" customWidth="1"/>
    <col min="8192" max="8192" width="20.7109375" customWidth="1"/>
    <col min="8193" max="8265" width="0" hidden="1" customWidth="1"/>
    <col min="8448" max="8448" width="20.7109375" customWidth="1"/>
    <col min="8449" max="8521" width="0" hidden="1" customWidth="1"/>
    <col min="8704" max="8704" width="20.7109375" customWidth="1"/>
    <col min="8705" max="8777" width="0" hidden="1" customWidth="1"/>
    <col min="8960" max="8960" width="20.7109375" customWidth="1"/>
    <col min="8961" max="9033" width="0" hidden="1" customWidth="1"/>
    <col min="9216" max="9216" width="20.7109375" customWidth="1"/>
    <col min="9217" max="9289" width="0" hidden="1" customWidth="1"/>
    <col min="9472" max="9472" width="20.7109375" customWidth="1"/>
    <col min="9473" max="9545" width="0" hidden="1" customWidth="1"/>
    <col min="9728" max="9728" width="20.7109375" customWidth="1"/>
    <col min="9729" max="9801" width="0" hidden="1" customWidth="1"/>
    <col min="9984" max="9984" width="20.7109375" customWidth="1"/>
    <col min="9985" max="10057" width="0" hidden="1" customWidth="1"/>
    <col min="10240" max="10240" width="20.7109375" customWidth="1"/>
    <col min="10241" max="10313" width="0" hidden="1" customWidth="1"/>
    <col min="10496" max="10496" width="20.7109375" customWidth="1"/>
    <col min="10497" max="10569" width="0" hidden="1" customWidth="1"/>
    <col min="10752" max="10752" width="20.7109375" customWidth="1"/>
    <col min="10753" max="10825" width="0" hidden="1" customWidth="1"/>
    <col min="11008" max="11008" width="20.7109375" customWidth="1"/>
    <col min="11009" max="11081" width="0" hidden="1" customWidth="1"/>
    <col min="11264" max="11264" width="20.7109375" customWidth="1"/>
    <col min="11265" max="11337" width="0" hidden="1" customWidth="1"/>
    <col min="11520" max="11520" width="20.7109375" customWidth="1"/>
    <col min="11521" max="11593" width="0" hidden="1" customWidth="1"/>
    <col min="11776" max="11776" width="20.7109375" customWidth="1"/>
    <col min="11777" max="11849" width="0" hidden="1" customWidth="1"/>
    <col min="12032" max="12032" width="20.7109375" customWidth="1"/>
    <col min="12033" max="12105" width="0" hidden="1" customWidth="1"/>
    <col min="12288" max="12288" width="20.7109375" customWidth="1"/>
    <col min="12289" max="12361" width="0" hidden="1" customWidth="1"/>
    <col min="12544" max="12544" width="20.7109375" customWidth="1"/>
    <col min="12545" max="12617" width="0" hidden="1" customWidth="1"/>
    <col min="12800" max="12800" width="20.7109375" customWidth="1"/>
    <col min="12801" max="12873" width="0" hidden="1" customWidth="1"/>
    <col min="13056" max="13056" width="20.7109375" customWidth="1"/>
    <col min="13057" max="13129" width="0" hidden="1" customWidth="1"/>
    <col min="13312" max="13312" width="20.7109375" customWidth="1"/>
    <col min="13313" max="13385" width="0" hidden="1" customWidth="1"/>
    <col min="13568" max="13568" width="20.7109375" customWidth="1"/>
    <col min="13569" max="13641" width="0" hidden="1" customWidth="1"/>
    <col min="13824" max="13824" width="20.7109375" customWidth="1"/>
    <col min="13825" max="13897" width="0" hidden="1" customWidth="1"/>
    <col min="14080" max="14080" width="20.7109375" customWidth="1"/>
    <col min="14081" max="14153" width="0" hidden="1" customWidth="1"/>
    <col min="14336" max="14336" width="20.7109375" customWidth="1"/>
    <col min="14337" max="14409" width="0" hidden="1" customWidth="1"/>
    <col min="14592" max="14592" width="20.7109375" customWidth="1"/>
    <col min="14593" max="14665" width="0" hidden="1" customWidth="1"/>
    <col min="14848" max="14848" width="20.7109375" customWidth="1"/>
    <col min="14849" max="14921" width="0" hidden="1" customWidth="1"/>
    <col min="15104" max="15104" width="20.7109375" customWidth="1"/>
    <col min="15105" max="15177" width="0" hidden="1" customWidth="1"/>
    <col min="15360" max="15360" width="20.7109375" customWidth="1"/>
    <col min="15361" max="15433" width="0" hidden="1" customWidth="1"/>
    <col min="15616" max="15616" width="20.7109375" customWidth="1"/>
    <col min="15617" max="15689" width="0" hidden="1" customWidth="1"/>
    <col min="15872" max="15872" width="20.7109375" customWidth="1"/>
    <col min="15873" max="15945" width="0" hidden="1" customWidth="1"/>
    <col min="16128" max="16128" width="20.7109375" customWidth="1"/>
    <col min="16129" max="16201" width="0" hidden="1" customWidth="1"/>
  </cols>
  <sheetData>
    <row r="1" spans="1:89" ht="21" customHeight="1" x14ac:dyDescent="0.2">
      <c r="A1" s="1077" t="s">
        <v>551</v>
      </c>
    </row>
    <row r="2" spans="1:89" ht="18.75" x14ac:dyDescent="0.25">
      <c r="A2" s="1076" t="s">
        <v>556</v>
      </c>
      <c r="B2" s="315"/>
      <c r="C2" s="315"/>
      <c r="D2" s="315"/>
      <c r="E2" s="726"/>
      <c r="F2" s="315"/>
      <c r="G2" s="315"/>
      <c r="H2" s="315"/>
      <c r="I2" s="315"/>
      <c r="J2" s="315"/>
      <c r="K2" s="315"/>
      <c r="L2" s="315"/>
      <c r="M2" s="727"/>
      <c r="BJ2" s="791"/>
      <c r="BK2" s="791"/>
      <c r="BL2" s="791"/>
      <c r="BM2" s="791"/>
    </row>
    <row r="3" spans="1:89" x14ac:dyDescent="0.2">
      <c r="A3" s="121"/>
      <c r="B3" s="121"/>
      <c r="C3" s="121"/>
      <c r="D3" s="121"/>
      <c r="E3" s="728"/>
      <c r="F3" s="121"/>
      <c r="G3" s="121"/>
      <c r="H3" s="121"/>
      <c r="I3" s="121"/>
      <c r="J3" s="121"/>
      <c r="K3" s="121"/>
      <c r="L3" s="121"/>
      <c r="M3" s="608"/>
    </row>
    <row r="4" spans="1:89" ht="15" customHeight="1" x14ac:dyDescent="0.2">
      <c r="A4" s="729" t="s">
        <v>105</v>
      </c>
      <c r="B4" s="730" t="s">
        <v>105</v>
      </c>
      <c r="C4" s="228">
        <v>1999</v>
      </c>
      <c r="D4" s="731"/>
      <c r="E4" s="831"/>
      <c r="F4" s="730" t="s">
        <v>105</v>
      </c>
      <c r="G4" s="228">
        <v>2000</v>
      </c>
      <c r="H4" s="731"/>
      <c r="I4" s="732"/>
      <c r="J4" s="730" t="s">
        <v>105</v>
      </c>
      <c r="K4" s="228">
        <v>2001</v>
      </c>
      <c r="L4" s="731"/>
      <c r="M4" s="733"/>
      <c r="N4" s="731" t="s">
        <v>105</v>
      </c>
      <c r="O4" s="228">
        <v>2002</v>
      </c>
      <c r="P4" s="731"/>
      <c r="Q4" s="733"/>
      <c r="R4" s="730" t="s">
        <v>105</v>
      </c>
      <c r="S4" s="228">
        <v>2003</v>
      </c>
      <c r="T4" s="731"/>
      <c r="U4" s="733"/>
      <c r="V4" s="730"/>
      <c r="W4" s="228">
        <v>2004</v>
      </c>
      <c r="X4" s="734"/>
      <c r="Y4" s="732"/>
      <c r="Z4" s="1175">
        <v>2005</v>
      </c>
      <c r="AA4" s="1176"/>
      <c r="AB4" s="1176"/>
      <c r="AC4" s="1177"/>
      <c r="AD4" s="1178">
        <v>2006</v>
      </c>
      <c r="AE4" s="1171"/>
      <c r="AF4" s="1171"/>
      <c r="AG4" s="1172"/>
      <c r="AH4" s="1171">
        <v>2007</v>
      </c>
      <c r="AI4" s="1171"/>
      <c r="AJ4" s="1171"/>
      <c r="AK4" s="1172"/>
      <c r="AL4" s="1171">
        <v>2008</v>
      </c>
      <c r="AM4" s="1171"/>
      <c r="AN4" s="1171"/>
      <c r="AO4" s="1172"/>
      <c r="AP4" s="1171">
        <v>2009</v>
      </c>
      <c r="AQ4" s="1171"/>
      <c r="AR4" s="1171"/>
      <c r="AS4" s="1172"/>
      <c r="AT4" s="1171">
        <v>2010</v>
      </c>
      <c r="AU4" s="1171"/>
      <c r="AV4" s="1171"/>
      <c r="AW4" s="1172"/>
      <c r="AX4" s="1171">
        <v>2011</v>
      </c>
      <c r="AY4" s="1171"/>
      <c r="AZ4" s="1171"/>
      <c r="BA4" s="1172"/>
      <c r="BB4" s="1171">
        <v>2012</v>
      </c>
      <c r="BC4" s="1171"/>
      <c r="BD4" s="1171"/>
      <c r="BE4" s="1172"/>
      <c r="BF4" s="1171">
        <v>2013</v>
      </c>
      <c r="BG4" s="1171"/>
      <c r="BH4" s="1171"/>
      <c r="BI4" s="1172"/>
      <c r="BJ4" s="1171">
        <v>2014</v>
      </c>
      <c r="BK4" s="1171"/>
      <c r="BL4" s="1171"/>
      <c r="BM4" s="1172"/>
      <c r="BN4" s="1171">
        <v>2015</v>
      </c>
      <c r="BO4" s="1171"/>
      <c r="BP4" s="1171"/>
      <c r="BQ4" s="1172"/>
      <c r="BR4" s="1171">
        <v>2016</v>
      </c>
      <c r="BS4" s="1171"/>
      <c r="BT4" s="1171"/>
      <c r="BU4" s="1172"/>
      <c r="BV4" s="1171">
        <v>2017</v>
      </c>
      <c r="BW4" s="1171"/>
      <c r="BX4" s="1171"/>
      <c r="BY4" s="1172"/>
      <c r="BZ4" s="1171">
        <v>2018</v>
      </c>
      <c r="CA4" s="1171"/>
      <c r="CB4" s="1171"/>
      <c r="CC4" s="1172"/>
      <c r="CD4" s="1171">
        <v>2019</v>
      </c>
      <c r="CE4" s="1171"/>
      <c r="CF4" s="1171"/>
      <c r="CG4" s="1172"/>
      <c r="CH4" s="1171">
        <v>2020</v>
      </c>
      <c r="CI4" s="1171"/>
      <c r="CJ4" s="1171"/>
      <c r="CK4" s="1172"/>
    </row>
    <row r="5" spans="1:89" ht="15" customHeight="1" x14ac:dyDescent="0.2">
      <c r="A5" s="735" t="s">
        <v>329</v>
      </c>
      <c r="B5" s="736" t="s">
        <v>330</v>
      </c>
      <c r="C5" s="736" t="s">
        <v>331</v>
      </c>
      <c r="D5" s="1173" t="s">
        <v>248</v>
      </c>
      <c r="E5" s="1174"/>
      <c r="F5" s="736" t="s">
        <v>330</v>
      </c>
      <c r="G5" s="736" t="s">
        <v>331</v>
      </c>
      <c r="H5" s="1173" t="s">
        <v>248</v>
      </c>
      <c r="I5" s="1174"/>
      <c r="J5" s="736" t="s">
        <v>330</v>
      </c>
      <c r="K5" s="736" t="s">
        <v>331</v>
      </c>
      <c r="L5" s="1173" t="s">
        <v>248</v>
      </c>
      <c r="M5" s="1174"/>
      <c r="N5" s="832" t="s">
        <v>330</v>
      </c>
      <c r="O5" s="736" t="s">
        <v>331</v>
      </c>
      <c r="P5" s="1173" t="s">
        <v>248</v>
      </c>
      <c r="Q5" s="1174"/>
      <c r="R5" s="832" t="s">
        <v>330</v>
      </c>
      <c r="S5" s="736" t="s">
        <v>331</v>
      </c>
      <c r="T5" s="1173" t="s">
        <v>248</v>
      </c>
      <c r="U5" s="1174"/>
      <c r="V5" s="832" t="s">
        <v>330</v>
      </c>
      <c r="W5" s="736" t="s">
        <v>331</v>
      </c>
      <c r="X5" s="1173" t="s">
        <v>248</v>
      </c>
      <c r="Y5" s="1174"/>
      <c r="Z5" s="832" t="s">
        <v>330</v>
      </c>
      <c r="AA5" s="736" t="s">
        <v>331</v>
      </c>
      <c r="AB5" s="1173" t="s">
        <v>248</v>
      </c>
      <c r="AC5" s="1174"/>
      <c r="AD5" s="832" t="s">
        <v>330</v>
      </c>
      <c r="AE5" s="736" t="s">
        <v>331</v>
      </c>
      <c r="AF5" s="1173" t="s">
        <v>248</v>
      </c>
      <c r="AG5" s="1174"/>
      <c r="AH5" s="832" t="s">
        <v>330</v>
      </c>
      <c r="AI5" s="736" t="s">
        <v>331</v>
      </c>
      <c r="AJ5" s="1173" t="s">
        <v>248</v>
      </c>
      <c r="AK5" s="1174"/>
      <c r="AL5" s="832" t="s">
        <v>330</v>
      </c>
      <c r="AM5" s="736" t="s">
        <v>331</v>
      </c>
      <c r="AN5" s="1173" t="s">
        <v>248</v>
      </c>
      <c r="AO5" s="1174"/>
      <c r="AP5" s="832" t="s">
        <v>330</v>
      </c>
      <c r="AQ5" s="736" t="s">
        <v>331</v>
      </c>
      <c r="AR5" s="1173" t="s">
        <v>248</v>
      </c>
      <c r="AS5" s="1174"/>
      <c r="AT5" s="832" t="s">
        <v>330</v>
      </c>
      <c r="AU5" s="736" t="s">
        <v>331</v>
      </c>
      <c r="AV5" s="1173" t="s">
        <v>248</v>
      </c>
      <c r="AW5" s="1174"/>
      <c r="AX5" s="832" t="s">
        <v>330</v>
      </c>
      <c r="AY5" s="736" t="s">
        <v>331</v>
      </c>
      <c r="AZ5" s="1173" t="s">
        <v>248</v>
      </c>
      <c r="BA5" s="1174"/>
      <c r="BB5" s="832" t="s">
        <v>330</v>
      </c>
      <c r="BC5" s="736" t="s">
        <v>331</v>
      </c>
      <c r="BD5" s="1173" t="s">
        <v>248</v>
      </c>
      <c r="BE5" s="1174"/>
      <c r="BF5" s="832" t="s">
        <v>330</v>
      </c>
      <c r="BG5" s="736" t="s">
        <v>331</v>
      </c>
      <c r="BH5" s="1173" t="s">
        <v>248</v>
      </c>
      <c r="BI5" s="1174"/>
      <c r="BJ5" s="832" t="s">
        <v>330</v>
      </c>
      <c r="BK5" s="736" t="s">
        <v>331</v>
      </c>
      <c r="BL5" s="1173" t="s">
        <v>248</v>
      </c>
      <c r="BM5" s="1174"/>
      <c r="BN5" s="832" t="s">
        <v>330</v>
      </c>
      <c r="BO5" s="736" t="s">
        <v>331</v>
      </c>
      <c r="BP5" s="1173" t="s">
        <v>248</v>
      </c>
      <c r="BQ5" s="1174"/>
      <c r="BR5" s="832" t="s">
        <v>330</v>
      </c>
      <c r="BS5" s="736" t="s">
        <v>331</v>
      </c>
      <c r="BT5" s="1173" t="s">
        <v>248</v>
      </c>
      <c r="BU5" s="1174"/>
      <c r="BV5" s="832" t="s">
        <v>330</v>
      </c>
      <c r="BW5" s="736" t="s">
        <v>331</v>
      </c>
      <c r="BX5" s="1173" t="s">
        <v>248</v>
      </c>
      <c r="BY5" s="1174"/>
      <c r="BZ5" s="832" t="s">
        <v>330</v>
      </c>
      <c r="CA5" s="736" t="s">
        <v>331</v>
      </c>
      <c r="CB5" s="1173" t="s">
        <v>248</v>
      </c>
      <c r="CC5" s="1174"/>
      <c r="CD5" s="832" t="s">
        <v>330</v>
      </c>
      <c r="CE5" s="736" t="s">
        <v>331</v>
      </c>
      <c r="CF5" s="1173" t="s">
        <v>248</v>
      </c>
      <c r="CG5" s="1174"/>
      <c r="CH5" s="832" t="s">
        <v>330</v>
      </c>
      <c r="CI5" s="736" t="s">
        <v>331</v>
      </c>
      <c r="CJ5" s="1173" t="s">
        <v>248</v>
      </c>
      <c r="CK5" s="1174"/>
    </row>
    <row r="6" spans="1:89" ht="15" customHeight="1" x14ac:dyDescent="0.2">
      <c r="A6" s="737" t="s">
        <v>332</v>
      </c>
      <c r="B6" s="736" t="s">
        <v>333</v>
      </c>
      <c r="C6" s="736" t="s">
        <v>333</v>
      </c>
      <c r="D6" s="736" t="s">
        <v>333</v>
      </c>
      <c r="E6" s="736" t="s">
        <v>334</v>
      </c>
      <c r="F6" s="736" t="s">
        <v>333</v>
      </c>
      <c r="G6" s="736" t="s">
        <v>333</v>
      </c>
      <c r="H6" s="736" t="s">
        <v>333</v>
      </c>
      <c r="I6" s="736" t="s">
        <v>334</v>
      </c>
      <c r="J6" s="736" t="s">
        <v>333</v>
      </c>
      <c r="K6" s="736" t="s">
        <v>333</v>
      </c>
      <c r="L6" s="736" t="s">
        <v>333</v>
      </c>
      <c r="M6" s="738" t="s">
        <v>334</v>
      </c>
      <c r="N6" s="832" t="s">
        <v>333</v>
      </c>
      <c r="O6" s="736" t="s">
        <v>333</v>
      </c>
      <c r="P6" s="736" t="s">
        <v>333</v>
      </c>
      <c r="Q6" s="738" t="s">
        <v>334</v>
      </c>
      <c r="R6" s="736" t="s">
        <v>333</v>
      </c>
      <c r="S6" s="736" t="s">
        <v>333</v>
      </c>
      <c r="T6" s="736" t="s">
        <v>333</v>
      </c>
      <c r="U6" s="738" t="s">
        <v>334</v>
      </c>
      <c r="V6" s="736" t="s">
        <v>333</v>
      </c>
      <c r="W6" s="736" t="s">
        <v>333</v>
      </c>
      <c r="X6" s="736" t="s">
        <v>333</v>
      </c>
      <c r="Y6" s="738" t="s">
        <v>334</v>
      </c>
      <c r="Z6" s="736" t="s">
        <v>333</v>
      </c>
      <c r="AA6" s="736" t="s">
        <v>333</v>
      </c>
      <c r="AB6" s="736" t="s">
        <v>333</v>
      </c>
      <c r="AC6" s="738" t="s">
        <v>334</v>
      </c>
      <c r="AD6" s="1040" t="s">
        <v>333</v>
      </c>
      <c r="AE6" s="1040" t="s">
        <v>333</v>
      </c>
      <c r="AF6" s="1040" t="s">
        <v>333</v>
      </c>
      <c r="AG6" s="1043" t="s">
        <v>334</v>
      </c>
      <c r="AH6" s="1041" t="s">
        <v>333</v>
      </c>
      <c r="AI6" s="1040" t="s">
        <v>333</v>
      </c>
      <c r="AJ6" s="1040" t="s">
        <v>333</v>
      </c>
      <c r="AK6" s="1043" t="s">
        <v>334</v>
      </c>
      <c r="AL6" s="1041" t="s">
        <v>333</v>
      </c>
      <c r="AM6" s="1040" t="s">
        <v>333</v>
      </c>
      <c r="AN6" s="1040" t="s">
        <v>333</v>
      </c>
      <c r="AO6" s="1043" t="s">
        <v>334</v>
      </c>
      <c r="AP6" s="1041" t="s">
        <v>333</v>
      </c>
      <c r="AQ6" s="1040" t="s">
        <v>333</v>
      </c>
      <c r="AR6" s="1040" t="s">
        <v>333</v>
      </c>
      <c r="AS6" s="1043" t="s">
        <v>334</v>
      </c>
      <c r="AT6" s="1044" t="s">
        <v>333</v>
      </c>
      <c r="AU6" s="1045" t="s">
        <v>333</v>
      </c>
      <c r="AV6" s="1045" t="s">
        <v>333</v>
      </c>
      <c r="AW6" s="1046" t="s">
        <v>334</v>
      </c>
      <c r="AX6" s="1044" t="s">
        <v>333</v>
      </c>
      <c r="AY6" s="1045" t="s">
        <v>333</v>
      </c>
      <c r="AZ6" s="1045" t="s">
        <v>333</v>
      </c>
      <c r="BA6" s="1046" t="s">
        <v>334</v>
      </c>
      <c r="BB6" s="1044" t="s">
        <v>333</v>
      </c>
      <c r="BC6" s="1045" t="s">
        <v>333</v>
      </c>
      <c r="BD6" s="1045" t="s">
        <v>333</v>
      </c>
      <c r="BE6" s="1046" t="s">
        <v>334</v>
      </c>
      <c r="BF6" s="1044" t="s">
        <v>333</v>
      </c>
      <c r="BG6" s="1045" t="s">
        <v>333</v>
      </c>
      <c r="BH6" s="1045" t="s">
        <v>333</v>
      </c>
      <c r="BI6" s="1046" t="s">
        <v>334</v>
      </c>
      <c r="BJ6" s="1044" t="s">
        <v>333</v>
      </c>
      <c r="BK6" s="1045" t="s">
        <v>333</v>
      </c>
      <c r="BL6" s="1045" t="s">
        <v>333</v>
      </c>
      <c r="BM6" s="1046" t="s">
        <v>334</v>
      </c>
      <c r="BN6" s="1044" t="s">
        <v>333</v>
      </c>
      <c r="BO6" s="1045" t="s">
        <v>333</v>
      </c>
      <c r="BP6" s="1045" t="s">
        <v>333</v>
      </c>
      <c r="BQ6" s="1046" t="s">
        <v>334</v>
      </c>
      <c r="BR6" s="1044" t="s">
        <v>333</v>
      </c>
      <c r="BS6" s="1045" t="s">
        <v>333</v>
      </c>
      <c r="BT6" s="1045" t="s">
        <v>333</v>
      </c>
      <c r="BU6" s="1046" t="s">
        <v>334</v>
      </c>
      <c r="BV6" s="1044" t="s">
        <v>333</v>
      </c>
      <c r="BW6" s="1045" t="s">
        <v>333</v>
      </c>
      <c r="BX6" s="1045" t="s">
        <v>333</v>
      </c>
      <c r="BY6" s="1046" t="s">
        <v>334</v>
      </c>
      <c r="BZ6" s="1044" t="s">
        <v>333</v>
      </c>
      <c r="CA6" s="1045" t="s">
        <v>333</v>
      </c>
      <c r="CB6" s="1045" t="s">
        <v>333</v>
      </c>
      <c r="CC6" s="1046" t="s">
        <v>334</v>
      </c>
      <c r="CD6" s="1042" t="s">
        <v>333</v>
      </c>
      <c r="CE6" s="1042" t="s">
        <v>333</v>
      </c>
      <c r="CF6" s="1042" t="s">
        <v>333</v>
      </c>
      <c r="CG6" s="1047" t="s">
        <v>334</v>
      </c>
      <c r="CH6" s="1042" t="s">
        <v>333</v>
      </c>
      <c r="CI6" s="1042" t="s">
        <v>333</v>
      </c>
      <c r="CJ6" s="1042" t="s">
        <v>333</v>
      </c>
      <c r="CK6" s="1047" t="s">
        <v>334</v>
      </c>
    </row>
    <row r="7" spans="1:89" ht="24.95" customHeight="1" x14ac:dyDescent="0.2">
      <c r="A7" s="739" t="s">
        <v>335</v>
      </c>
      <c r="B7" s="507">
        <v>806</v>
      </c>
      <c r="C7" s="508">
        <v>335</v>
      </c>
      <c r="D7" s="508">
        <v>1141</v>
      </c>
      <c r="E7" s="80">
        <v>13.780193236714977</v>
      </c>
      <c r="F7" s="1032">
        <v>754</v>
      </c>
      <c r="G7" s="740">
        <v>428</v>
      </c>
      <c r="H7" s="740">
        <v>1182</v>
      </c>
      <c r="I7" s="80">
        <v>14.187972632337054</v>
      </c>
      <c r="J7" s="1036">
        <v>755</v>
      </c>
      <c r="K7" s="741">
        <v>484</v>
      </c>
      <c r="L7" s="741">
        <v>1239</v>
      </c>
      <c r="M7" s="743">
        <v>13.768196466274031</v>
      </c>
      <c r="N7" s="742">
        <v>707</v>
      </c>
      <c r="O7" s="742">
        <v>523</v>
      </c>
      <c r="P7" s="741">
        <v>1230</v>
      </c>
      <c r="Q7" s="743">
        <v>14.185215084765309</v>
      </c>
      <c r="R7" s="1032">
        <v>709</v>
      </c>
      <c r="S7" s="740">
        <v>433</v>
      </c>
      <c r="T7" s="741">
        <v>1142</v>
      </c>
      <c r="U7" s="743">
        <v>13.108356290174472</v>
      </c>
      <c r="V7" s="1032" t="s">
        <v>282</v>
      </c>
      <c r="W7" s="740" t="s">
        <v>282</v>
      </c>
      <c r="X7" s="740" t="s">
        <v>282</v>
      </c>
      <c r="Y7" s="786" t="s">
        <v>282</v>
      </c>
      <c r="Z7" s="1032">
        <v>408</v>
      </c>
      <c r="AA7" s="740">
        <v>500</v>
      </c>
      <c r="AB7" s="741">
        <v>908</v>
      </c>
      <c r="AC7" s="743">
        <v>12.045635447068188</v>
      </c>
      <c r="AD7" s="744">
        <v>577</v>
      </c>
      <c r="AE7" s="745">
        <v>409</v>
      </c>
      <c r="AF7" s="746">
        <v>986</v>
      </c>
      <c r="AG7" s="747">
        <v>12.139867027825659</v>
      </c>
      <c r="AH7" s="745">
        <v>483</v>
      </c>
      <c r="AI7" s="745">
        <v>543</v>
      </c>
      <c r="AJ7" s="746">
        <v>1026</v>
      </c>
      <c r="AK7" s="747">
        <v>12.615271117668758</v>
      </c>
      <c r="AL7" s="745">
        <v>403</v>
      </c>
      <c r="AM7" s="745">
        <v>391</v>
      </c>
      <c r="AN7" s="746">
        <v>794</v>
      </c>
      <c r="AO7" s="747">
        <v>11.326676176890157</v>
      </c>
      <c r="AP7" s="745">
        <v>377</v>
      </c>
      <c r="AQ7" s="745">
        <v>318</v>
      </c>
      <c r="AR7" s="746">
        <v>695</v>
      </c>
      <c r="AS7" s="1048">
        <v>10.07830626450116</v>
      </c>
      <c r="AT7" s="744">
        <v>346</v>
      </c>
      <c r="AU7" s="745">
        <v>320</v>
      </c>
      <c r="AV7" s="746">
        <v>666</v>
      </c>
      <c r="AW7" s="747">
        <v>9.6929122398486385</v>
      </c>
      <c r="AX7" s="744">
        <v>328</v>
      </c>
      <c r="AY7" s="745">
        <v>443</v>
      </c>
      <c r="AZ7" s="746">
        <v>771</v>
      </c>
      <c r="BA7" s="747">
        <v>13.172731932342389</v>
      </c>
      <c r="BB7" s="744">
        <v>417</v>
      </c>
      <c r="BC7" s="745">
        <v>487</v>
      </c>
      <c r="BD7" s="746">
        <v>904</v>
      </c>
      <c r="BE7" s="747">
        <v>14.865975990790989</v>
      </c>
      <c r="BF7" s="744">
        <v>401</v>
      </c>
      <c r="BG7" s="745">
        <v>522</v>
      </c>
      <c r="BH7" s="746">
        <v>923</v>
      </c>
      <c r="BI7" s="747">
        <v>13.212138562839964</v>
      </c>
      <c r="BJ7" s="744">
        <v>342</v>
      </c>
      <c r="BK7" s="745">
        <v>386</v>
      </c>
      <c r="BL7" s="746">
        <v>728</v>
      </c>
      <c r="BM7" s="747">
        <v>11.885714285714286</v>
      </c>
      <c r="BN7" s="744">
        <v>399</v>
      </c>
      <c r="BO7" s="745">
        <v>300</v>
      </c>
      <c r="BP7" s="746">
        <v>699</v>
      </c>
      <c r="BQ7" s="747">
        <v>10.691342918323645</v>
      </c>
      <c r="BR7" s="744">
        <v>341</v>
      </c>
      <c r="BS7" s="745">
        <v>242</v>
      </c>
      <c r="BT7" s="746">
        <v>583</v>
      </c>
      <c r="BU7" s="747">
        <v>9.0485798541052311</v>
      </c>
      <c r="BV7" s="744">
        <v>263</v>
      </c>
      <c r="BW7" s="745">
        <v>313</v>
      </c>
      <c r="BX7" s="746">
        <v>576</v>
      </c>
      <c r="BY7" s="747">
        <v>9.0324604045789556</v>
      </c>
      <c r="BZ7" s="744">
        <v>236</v>
      </c>
      <c r="CA7" s="745">
        <v>336</v>
      </c>
      <c r="CB7" s="746">
        <v>572</v>
      </c>
      <c r="CC7" s="747">
        <v>8.4615384615384617</v>
      </c>
      <c r="CD7" s="744">
        <v>320</v>
      </c>
      <c r="CE7" s="745">
        <v>388</v>
      </c>
      <c r="CF7" s="746">
        <v>708</v>
      </c>
      <c r="CG7" s="747">
        <v>11.277476903472444</v>
      </c>
      <c r="CH7" s="744">
        <v>216</v>
      </c>
      <c r="CI7" s="745">
        <v>422</v>
      </c>
      <c r="CJ7" s="746">
        <v>638</v>
      </c>
      <c r="CK7" s="747">
        <v>10.900392960874765</v>
      </c>
    </row>
    <row r="8" spans="1:89" ht="24.95" customHeight="1" x14ac:dyDescent="0.2">
      <c r="A8" s="635" t="s">
        <v>336</v>
      </c>
      <c r="B8" s="485">
        <v>1978</v>
      </c>
      <c r="C8" s="486">
        <v>1975</v>
      </c>
      <c r="D8" s="486">
        <v>3953</v>
      </c>
      <c r="E8" s="787">
        <v>47.741545893719803</v>
      </c>
      <c r="F8" s="1033">
        <v>1728</v>
      </c>
      <c r="G8" s="748">
        <v>2444</v>
      </c>
      <c r="H8" s="748">
        <v>4172</v>
      </c>
      <c r="I8" s="787">
        <v>50.078021846116918</v>
      </c>
      <c r="J8" s="101">
        <v>1734</v>
      </c>
      <c r="K8" s="102">
        <v>2879</v>
      </c>
      <c r="L8" s="102">
        <v>4613</v>
      </c>
      <c r="M8" s="749">
        <v>51.261251250138905</v>
      </c>
      <c r="N8" s="378">
        <v>1658</v>
      </c>
      <c r="O8" s="378">
        <v>2729</v>
      </c>
      <c r="P8" s="102">
        <v>4387</v>
      </c>
      <c r="Q8" s="749">
        <v>50.593933802329602</v>
      </c>
      <c r="R8" s="1033">
        <v>1648</v>
      </c>
      <c r="S8" s="748">
        <v>2785</v>
      </c>
      <c r="T8" s="102">
        <v>4433</v>
      </c>
      <c r="U8" s="749">
        <v>50.883838383838388</v>
      </c>
      <c r="V8" s="1033" t="s">
        <v>282</v>
      </c>
      <c r="W8" s="748" t="s">
        <v>282</v>
      </c>
      <c r="X8" s="748" t="s">
        <v>282</v>
      </c>
      <c r="Y8" s="788" t="s">
        <v>282</v>
      </c>
      <c r="Z8" s="1033">
        <v>1270</v>
      </c>
      <c r="AA8" s="748">
        <v>2421</v>
      </c>
      <c r="AB8" s="102">
        <v>3691</v>
      </c>
      <c r="AC8" s="749">
        <v>48.965242769965506</v>
      </c>
      <c r="AD8" s="750">
        <v>1506</v>
      </c>
      <c r="AE8" s="751">
        <v>2558</v>
      </c>
      <c r="AF8" s="108">
        <v>4064</v>
      </c>
      <c r="AG8" s="752">
        <v>50.036936715094804</v>
      </c>
      <c r="AH8" s="751">
        <v>1278</v>
      </c>
      <c r="AI8" s="751">
        <v>2694</v>
      </c>
      <c r="AJ8" s="108">
        <v>3972</v>
      </c>
      <c r="AK8" s="752">
        <v>48.838067133898932</v>
      </c>
      <c r="AL8" s="751">
        <v>1126</v>
      </c>
      <c r="AM8" s="751">
        <v>2395</v>
      </c>
      <c r="AN8" s="108">
        <v>3521</v>
      </c>
      <c r="AO8" s="752">
        <v>50.228245363766042</v>
      </c>
      <c r="AP8" s="751">
        <v>1158</v>
      </c>
      <c r="AQ8" s="751">
        <v>2226</v>
      </c>
      <c r="AR8" s="108">
        <v>3384</v>
      </c>
      <c r="AS8" s="793">
        <v>49.071925754060324</v>
      </c>
      <c r="AT8" s="750">
        <v>1110</v>
      </c>
      <c r="AU8" s="751">
        <v>2303</v>
      </c>
      <c r="AV8" s="108">
        <v>3413</v>
      </c>
      <c r="AW8" s="752">
        <v>49.672536748653762</v>
      </c>
      <c r="AX8" s="750">
        <v>994</v>
      </c>
      <c r="AY8" s="751">
        <v>1781</v>
      </c>
      <c r="AZ8" s="108">
        <v>2775</v>
      </c>
      <c r="BA8" s="752">
        <v>47.411583803177862</v>
      </c>
      <c r="BB8" s="750">
        <v>1161</v>
      </c>
      <c r="BC8" s="751">
        <v>1647</v>
      </c>
      <c r="BD8" s="108">
        <v>2808</v>
      </c>
      <c r="BE8" s="752">
        <v>46.176615688209175</v>
      </c>
      <c r="BF8" s="750">
        <v>1185</v>
      </c>
      <c r="BG8" s="751">
        <v>2103</v>
      </c>
      <c r="BH8" s="108">
        <v>3288</v>
      </c>
      <c r="BI8" s="752">
        <v>47.065559690810197</v>
      </c>
      <c r="BJ8" s="750">
        <v>1112</v>
      </c>
      <c r="BK8" s="751">
        <v>1874</v>
      </c>
      <c r="BL8" s="108">
        <v>2986</v>
      </c>
      <c r="BM8" s="752">
        <v>48.751020408163264</v>
      </c>
      <c r="BN8" s="750">
        <v>1229</v>
      </c>
      <c r="BO8" s="751">
        <v>2153</v>
      </c>
      <c r="BP8" s="108">
        <v>3382</v>
      </c>
      <c r="BQ8" s="752">
        <v>51.728357295809111</v>
      </c>
      <c r="BR8" s="750">
        <v>1139</v>
      </c>
      <c r="BS8" s="751">
        <v>2113</v>
      </c>
      <c r="BT8" s="108">
        <v>3252</v>
      </c>
      <c r="BU8" s="752">
        <v>50.473381964923171</v>
      </c>
      <c r="BV8" s="750">
        <v>986</v>
      </c>
      <c r="BW8" s="751">
        <v>2224</v>
      </c>
      <c r="BX8" s="108">
        <v>3210</v>
      </c>
      <c r="BY8" s="752">
        <v>50.337149129684796</v>
      </c>
      <c r="BZ8" s="750">
        <v>991</v>
      </c>
      <c r="CA8" s="751">
        <v>2536</v>
      </c>
      <c r="CB8" s="108">
        <v>3527</v>
      </c>
      <c r="CC8" s="752">
        <v>52.174556213017752</v>
      </c>
      <c r="CD8" s="750">
        <v>747</v>
      </c>
      <c r="CE8" s="751">
        <v>2061</v>
      </c>
      <c r="CF8" s="108">
        <v>2808</v>
      </c>
      <c r="CG8" s="752">
        <v>44.727620261229688</v>
      </c>
      <c r="CH8" s="750">
        <v>601</v>
      </c>
      <c r="CI8" s="751">
        <v>1976</v>
      </c>
      <c r="CJ8" s="108">
        <v>2577</v>
      </c>
      <c r="CK8" s="752">
        <v>44.028703229113276</v>
      </c>
    </row>
    <row r="9" spans="1:89" ht="24.95" customHeight="1" x14ac:dyDescent="0.2">
      <c r="A9" s="635" t="s">
        <v>337</v>
      </c>
      <c r="B9" s="485">
        <v>1199</v>
      </c>
      <c r="C9" s="486">
        <v>1522</v>
      </c>
      <c r="D9" s="486">
        <v>2721</v>
      </c>
      <c r="E9" s="787">
        <v>32.862318840579711</v>
      </c>
      <c r="F9" s="1033">
        <v>1057</v>
      </c>
      <c r="G9" s="748">
        <v>1622</v>
      </c>
      <c r="H9" s="748">
        <v>2679</v>
      </c>
      <c r="I9" s="787">
        <v>32.157003961109112</v>
      </c>
      <c r="J9" s="101">
        <v>1076</v>
      </c>
      <c r="K9" s="102">
        <v>1789</v>
      </c>
      <c r="L9" s="102">
        <v>2865</v>
      </c>
      <c r="M9" s="749">
        <v>31.836870763418158</v>
      </c>
      <c r="N9" s="378">
        <v>1038</v>
      </c>
      <c r="O9" s="378">
        <v>1726</v>
      </c>
      <c r="P9" s="102">
        <v>2764</v>
      </c>
      <c r="Q9" s="749">
        <v>31.876369507553914</v>
      </c>
      <c r="R9" s="1033">
        <v>1051</v>
      </c>
      <c r="S9" s="748">
        <v>1792</v>
      </c>
      <c r="T9" s="102">
        <v>2843</v>
      </c>
      <c r="U9" s="749">
        <v>32.633149678604227</v>
      </c>
      <c r="V9" s="1033" t="s">
        <v>282</v>
      </c>
      <c r="W9" s="748" t="s">
        <v>282</v>
      </c>
      <c r="X9" s="748" t="s">
        <v>282</v>
      </c>
      <c r="Y9" s="788" t="s">
        <v>282</v>
      </c>
      <c r="Z9" s="1033">
        <v>947</v>
      </c>
      <c r="AA9" s="748">
        <v>1621</v>
      </c>
      <c r="AB9" s="102">
        <v>2568</v>
      </c>
      <c r="AC9" s="749">
        <v>34.067391881135578</v>
      </c>
      <c r="AD9" s="750">
        <v>1088</v>
      </c>
      <c r="AE9" s="751">
        <v>1606</v>
      </c>
      <c r="AF9" s="108">
        <v>2694</v>
      </c>
      <c r="AG9" s="752">
        <v>33.169170155134204</v>
      </c>
      <c r="AH9" s="751">
        <v>832</v>
      </c>
      <c r="AI9" s="751">
        <v>1825</v>
      </c>
      <c r="AJ9" s="108">
        <v>2657</v>
      </c>
      <c r="AK9" s="752">
        <v>32.669371695561296</v>
      </c>
      <c r="AL9" s="751">
        <v>700</v>
      </c>
      <c r="AM9" s="751">
        <v>1430</v>
      </c>
      <c r="AN9" s="108">
        <v>2130</v>
      </c>
      <c r="AO9" s="752">
        <v>30.385164051355208</v>
      </c>
      <c r="AP9" s="751">
        <v>691</v>
      </c>
      <c r="AQ9" s="751">
        <v>1681</v>
      </c>
      <c r="AR9" s="108">
        <v>2372</v>
      </c>
      <c r="AS9" s="793">
        <v>34.396751740139209</v>
      </c>
      <c r="AT9" s="750">
        <v>726</v>
      </c>
      <c r="AU9" s="751">
        <v>1553</v>
      </c>
      <c r="AV9" s="108">
        <v>2279</v>
      </c>
      <c r="AW9" s="752">
        <v>33.168388880803377</v>
      </c>
      <c r="AX9" s="750">
        <v>683</v>
      </c>
      <c r="AY9" s="751">
        <v>1196</v>
      </c>
      <c r="AZ9" s="108">
        <v>1879</v>
      </c>
      <c r="BA9" s="752">
        <v>32.103194942764397</v>
      </c>
      <c r="BB9" s="750">
        <v>772</v>
      </c>
      <c r="BC9" s="751">
        <v>1209</v>
      </c>
      <c r="BD9" s="108">
        <v>1981</v>
      </c>
      <c r="BE9" s="752">
        <v>32.576878802828482</v>
      </c>
      <c r="BF9" s="750">
        <v>815</v>
      </c>
      <c r="BG9" s="751">
        <v>1428</v>
      </c>
      <c r="BH9" s="108">
        <v>2243</v>
      </c>
      <c r="BI9" s="752">
        <v>32.107071285427999</v>
      </c>
      <c r="BJ9" s="750">
        <v>690</v>
      </c>
      <c r="BK9" s="751">
        <v>1215</v>
      </c>
      <c r="BL9" s="108">
        <v>1905</v>
      </c>
      <c r="BM9" s="752">
        <v>31.102040816326532</v>
      </c>
      <c r="BN9" s="750">
        <v>751</v>
      </c>
      <c r="BO9" s="751">
        <v>1223</v>
      </c>
      <c r="BP9" s="108">
        <v>1974</v>
      </c>
      <c r="BQ9" s="752">
        <v>30.192719486081369</v>
      </c>
      <c r="BR9" s="750">
        <v>837</v>
      </c>
      <c r="BS9" s="751">
        <v>1229</v>
      </c>
      <c r="BT9" s="108">
        <v>2066</v>
      </c>
      <c r="BU9" s="752">
        <v>32.065807853484401</v>
      </c>
      <c r="BV9" s="750">
        <v>667</v>
      </c>
      <c r="BW9" s="751">
        <v>1339</v>
      </c>
      <c r="BX9" s="108">
        <v>2006</v>
      </c>
      <c r="BY9" s="752">
        <v>31.456797867335741</v>
      </c>
      <c r="BZ9" s="750">
        <v>669</v>
      </c>
      <c r="CA9" s="751">
        <v>1420</v>
      </c>
      <c r="CB9" s="108">
        <v>2089</v>
      </c>
      <c r="CC9" s="752">
        <v>30.902366863905321</v>
      </c>
      <c r="CD9" s="750">
        <v>684</v>
      </c>
      <c r="CE9" s="751">
        <v>1448</v>
      </c>
      <c r="CF9" s="108">
        <v>2132</v>
      </c>
      <c r="CG9" s="752">
        <v>33.959859827970689</v>
      </c>
      <c r="CH9" s="750">
        <v>588</v>
      </c>
      <c r="CI9" s="751">
        <v>1470</v>
      </c>
      <c r="CJ9" s="108">
        <v>2058</v>
      </c>
      <c r="CK9" s="752">
        <v>35.161455663762176</v>
      </c>
    </row>
    <row r="10" spans="1:89" ht="24.95" customHeight="1" x14ac:dyDescent="0.2">
      <c r="A10" s="635" t="s">
        <v>338</v>
      </c>
      <c r="B10" s="485">
        <v>157</v>
      </c>
      <c r="C10" s="486">
        <v>219</v>
      </c>
      <c r="D10" s="486">
        <v>376</v>
      </c>
      <c r="E10" s="787">
        <v>3.5410628019323669</v>
      </c>
      <c r="F10" s="1033">
        <v>90</v>
      </c>
      <c r="G10" s="748">
        <v>139</v>
      </c>
      <c r="H10" s="748">
        <v>229</v>
      </c>
      <c r="I10" s="787">
        <v>2.748769655503541</v>
      </c>
      <c r="J10" s="101">
        <v>107</v>
      </c>
      <c r="K10" s="102">
        <v>109</v>
      </c>
      <c r="L10" s="102">
        <v>216</v>
      </c>
      <c r="M10" s="749">
        <v>2.4002666962995889</v>
      </c>
      <c r="N10" s="378">
        <v>109</v>
      </c>
      <c r="O10" s="378">
        <v>108</v>
      </c>
      <c r="P10" s="102">
        <v>217</v>
      </c>
      <c r="Q10" s="749">
        <v>1.5025948564179448</v>
      </c>
      <c r="R10" s="1033">
        <v>96</v>
      </c>
      <c r="S10" s="748">
        <v>108</v>
      </c>
      <c r="T10" s="102">
        <v>204</v>
      </c>
      <c r="U10" s="749">
        <v>2.3415977961432506</v>
      </c>
      <c r="V10" s="1039">
        <v>2.6877844308347686E-2</v>
      </c>
      <c r="W10" s="748" t="s">
        <v>282</v>
      </c>
      <c r="X10" s="748" t="s">
        <v>282</v>
      </c>
      <c r="Y10" s="788" t="s">
        <v>282</v>
      </c>
      <c r="Z10" s="1033">
        <v>102</v>
      </c>
      <c r="AA10" s="748">
        <v>185</v>
      </c>
      <c r="AB10" s="753">
        <v>287</v>
      </c>
      <c r="AC10" s="749">
        <v>3.807375961793579</v>
      </c>
      <c r="AD10" s="750">
        <v>103</v>
      </c>
      <c r="AE10" s="751">
        <v>163</v>
      </c>
      <c r="AF10" s="790">
        <v>266</v>
      </c>
      <c r="AG10" s="752">
        <v>3.2750554050726426</v>
      </c>
      <c r="AH10" s="751">
        <v>108</v>
      </c>
      <c r="AI10" s="751">
        <v>237</v>
      </c>
      <c r="AJ10" s="790">
        <v>345</v>
      </c>
      <c r="AK10" s="752">
        <v>4.2419771302102545</v>
      </c>
      <c r="AL10" s="751">
        <v>118</v>
      </c>
      <c r="AM10" s="751">
        <v>365</v>
      </c>
      <c r="AN10" s="790">
        <v>483</v>
      </c>
      <c r="AO10" s="752">
        <v>6.8901569186875884</v>
      </c>
      <c r="AP10" s="751">
        <v>128</v>
      </c>
      <c r="AQ10" s="751">
        <v>220</v>
      </c>
      <c r="AR10" s="790">
        <v>348</v>
      </c>
      <c r="AS10" s="793">
        <v>5.0464037122969838</v>
      </c>
      <c r="AT10" s="750">
        <v>128</v>
      </c>
      <c r="AU10" s="751">
        <v>244</v>
      </c>
      <c r="AV10" s="108">
        <v>372</v>
      </c>
      <c r="AW10" s="752">
        <v>5.4140590889244651</v>
      </c>
      <c r="AX10" s="750">
        <v>153</v>
      </c>
      <c r="AY10" s="751">
        <v>201</v>
      </c>
      <c r="AZ10" s="108">
        <v>354</v>
      </c>
      <c r="BA10" s="752">
        <v>6.0481804202972835</v>
      </c>
      <c r="BB10" s="750">
        <v>89</v>
      </c>
      <c r="BC10" s="751">
        <v>203</v>
      </c>
      <c r="BD10" s="108">
        <v>292</v>
      </c>
      <c r="BE10" s="752">
        <v>4.8018418023351428</v>
      </c>
      <c r="BF10" s="750">
        <v>168</v>
      </c>
      <c r="BG10" s="751">
        <v>255</v>
      </c>
      <c r="BH10" s="108">
        <v>423</v>
      </c>
      <c r="BI10" s="752">
        <v>6.0549670770111659</v>
      </c>
      <c r="BJ10" s="750">
        <v>154</v>
      </c>
      <c r="BK10" s="751">
        <v>204</v>
      </c>
      <c r="BL10" s="108">
        <v>358</v>
      </c>
      <c r="BM10" s="752">
        <v>5.8448979591836734</v>
      </c>
      <c r="BN10" s="750">
        <v>136</v>
      </c>
      <c r="BO10" s="751">
        <v>238</v>
      </c>
      <c r="BP10" s="108">
        <v>374</v>
      </c>
      <c r="BQ10" s="752">
        <v>5.7204037932089324</v>
      </c>
      <c r="BR10" s="750">
        <v>160</v>
      </c>
      <c r="BS10" s="751">
        <v>267</v>
      </c>
      <c r="BT10" s="108">
        <v>427</v>
      </c>
      <c r="BU10" s="752">
        <v>6.627347508924414</v>
      </c>
      <c r="BV10" s="750">
        <v>177</v>
      </c>
      <c r="BW10" s="751">
        <v>271</v>
      </c>
      <c r="BX10" s="108">
        <v>448</v>
      </c>
      <c r="BY10" s="752">
        <v>7.0252469813391878</v>
      </c>
      <c r="BZ10" s="750">
        <v>160</v>
      </c>
      <c r="CA10" s="751">
        <v>297</v>
      </c>
      <c r="CB10" s="108">
        <v>457</v>
      </c>
      <c r="CC10" s="752">
        <v>6.7603550295857993</v>
      </c>
      <c r="CD10" s="750">
        <v>161</v>
      </c>
      <c r="CE10" s="751">
        <v>312</v>
      </c>
      <c r="CF10" s="108">
        <v>473</v>
      </c>
      <c r="CG10" s="752">
        <v>7.5342465753424657</v>
      </c>
      <c r="CH10" s="750">
        <v>155</v>
      </c>
      <c r="CI10" s="751">
        <v>308</v>
      </c>
      <c r="CJ10" s="108">
        <v>463</v>
      </c>
      <c r="CK10" s="752">
        <v>7.9104732615752598</v>
      </c>
    </row>
    <row r="11" spans="1:89" ht="24.95" customHeight="1" x14ac:dyDescent="0.2">
      <c r="A11" s="635" t="s">
        <v>339</v>
      </c>
      <c r="B11" s="485">
        <v>47</v>
      </c>
      <c r="C11" s="486">
        <v>42</v>
      </c>
      <c r="D11" s="486">
        <v>89</v>
      </c>
      <c r="E11" s="787">
        <v>1.0748792270531402</v>
      </c>
      <c r="F11" s="1033">
        <v>35</v>
      </c>
      <c r="G11" s="748">
        <v>34</v>
      </c>
      <c r="H11" s="748">
        <v>69</v>
      </c>
      <c r="I11" s="787">
        <v>0.82823190493338128</v>
      </c>
      <c r="J11" s="101">
        <v>29</v>
      </c>
      <c r="K11" s="102">
        <v>37</v>
      </c>
      <c r="L11" s="102">
        <v>66</v>
      </c>
      <c r="M11" s="749">
        <v>0.73341482386931878</v>
      </c>
      <c r="N11" s="378">
        <v>32</v>
      </c>
      <c r="O11" s="378">
        <v>41</v>
      </c>
      <c r="P11" s="102">
        <v>73</v>
      </c>
      <c r="Q11" s="749">
        <v>0.84188674893322568</v>
      </c>
      <c r="R11" s="1033">
        <v>46</v>
      </c>
      <c r="S11" s="748">
        <v>44</v>
      </c>
      <c r="T11" s="102">
        <v>90</v>
      </c>
      <c r="U11" s="749">
        <v>1.0330578512396695</v>
      </c>
      <c r="V11" s="1033" t="s">
        <v>282</v>
      </c>
      <c r="W11" s="748" t="s">
        <v>282</v>
      </c>
      <c r="X11" s="748" t="s">
        <v>282</v>
      </c>
      <c r="Y11" s="788" t="s">
        <v>282</v>
      </c>
      <c r="Z11" s="1033">
        <v>38</v>
      </c>
      <c r="AA11" s="748">
        <v>46</v>
      </c>
      <c r="AB11" s="753">
        <v>84</v>
      </c>
      <c r="AC11" s="749">
        <v>1.1143539400371449</v>
      </c>
      <c r="AD11" s="750">
        <v>46</v>
      </c>
      <c r="AE11" s="751">
        <v>66</v>
      </c>
      <c r="AF11" s="790">
        <v>112</v>
      </c>
      <c r="AG11" s="752">
        <v>1.3789706968726916</v>
      </c>
      <c r="AH11" s="751">
        <v>31</v>
      </c>
      <c r="AI11" s="751">
        <v>102</v>
      </c>
      <c r="AJ11" s="790">
        <v>133</v>
      </c>
      <c r="AK11" s="752">
        <v>1.6353129226607648</v>
      </c>
      <c r="AL11" s="751">
        <v>17</v>
      </c>
      <c r="AM11" s="751">
        <v>65</v>
      </c>
      <c r="AN11" s="790">
        <v>82</v>
      </c>
      <c r="AO11" s="752">
        <v>1.1697574893009985</v>
      </c>
      <c r="AP11" s="751">
        <v>20</v>
      </c>
      <c r="AQ11" s="751">
        <v>77</v>
      </c>
      <c r="AR11" s="790">
        <v>97</v>
      </c>
      <c r="AS11" s="793">
        <v>1.4066125290023201</v>
      </c>
      <c r="AT11" s="750">
        <v>32</v>
      </c>
      <c r="AU11" s="751">
        <v>109</v>
      </c>
      <c r="AV11" s="108">
        <v>141</v>
      </c>
      <c r="AW11" s="752">
        <v>2.0521030417697572</v>
      </c>
      <c r="AX11" s="750">
        <v>22</v>
      </c>
      <c r="AY11" s="751">
        <v>52</v>
      </c>
      <c r="AZ11" s="108">
        <v>74</v>
      </c>
      <c r="BA11" s="752">
        <v>1.2643089014180762</v>
      </c>
      <c r="BB11" s="750">
        <v>36</v>
      </c>
      <c r="BC11" s="751">
        <v>60</v>
      </c>
      <c r="BD11" s="108">
        <v>96</v>
      </c>
      <c r="BE11" s="752">
        <v>1.5786877158362114</v>
      </c>
      <c r="BF11" s="750">
        <v>50</v>
      </c>
      <c r="BG11" s="751">
        <v>59</v>
      </c>
      <c r="BH11" s="108">
        <v>109</v>
      </c>
      <c r="BI11" s="752">
        <v>1.5602633839106785</v>
      </c>
      <c r="BJ11" s="750">
        <v>43</v>
      </c>
      <c r="BK11" s="751">
        <v>105</v>
      </c>
      <c r="BL11" s="108">
        <v>148</v>
      </c>
      <c r="BM11" s="752">
        <v>2.416326530612245</v>
      </c>
      <c r="BN11" s="750">
        <v>24</v>
      </c>
      <c r="BO11" s="751">
        <v>85</v>
      </c>
      <c r="BP11" s="108">
        <v>109</v>
      </c>
      <c r="BQ11" s="752">
        <v>1.6671765065769351</v>
      </c>
      <c r="BR11" s="750">
        <v>28</v>
      </c>
      <c r="BS11" s="751">
        <v>87</v>
      </c>
      <c r="BT11" s="108">
        <v>115</v>
      </c>
      <c r="BU11" s="752">
        <v>1.7848828185627812</v>
      </c>
      <c r="BV11" s="750">
        <v>37</v>
      </c>
      <c r="BW11" s="751">
        <v>100</v>
      </c>
      <c r="BX11" s="108">
        <v>137</v>
      </c>
      <c r="BY11" s="752">
        <v>2.148345617061314</v>
      </c>
      <c r="BZ11" s="750">
        <v>25</v>
      </c>
      <c r="CA11" s="751">
        <v>90</v>
      </c>
      <c r="CB11" s="108">
        <v>115</v>
      </c>
      <c r="CC11" s="752">
        <v>1.7011834319526626</v>
      </c>
      <c r="CD11" s="750">
        <v>27</v>
      </c>
      <c r="CE11" s="751">
        <v>130</v>
      </c>
      <c r="CF11" s="108">
        <v>157</v>
      </c>
      <c r="CG11" s="752">
        <v>2.5007964319847082</v>
      </c>
      <c r="CH11" s="750">
        <v>32</v>
      </c>
      <c r="CI11" s="751">
        <v>85</v>
      </c>
      <c r="CJ11" s="108">
        <v>117</v>
      </c>
      <c r="CK11" s="752">
        <v>1.9989748846745259</v>
      </c>
    </row>
    <row r="12" spans="1:89" ht="24.95" customHeight="1" x14ac:dyDescent="0.2">
      <c r="A12" s="607"/>
      <c r="B12" s="754"/>
      <c r="C12" s="505"/>
      <c r="D12" s="505"/>
      <c r="E12" s="506"/>
      <c r="F12" s="1034"/>
      <c r="G12" s="755"/>
      <c r="H12" s="756"/>
      <c r="I12" s="789"/>
      <c r="J12" s="1037"/>
      <c r="K12" s="757"/>
      <c r="L12" s="757"/>
      <c r="M12" s="763" t="s">
        <v>105</v>
      </c>
      <c r="N12" s="758"/>
      <c r="O12" s="758"/>
      <c r="P12" s="758"/>
      <c r="Q12" s="759"/>
      <c r="R12" s="1038"/>
      <c r="S12" s="760"/>
      <c r="T12" s="760"/>
      <c r="U12" s="762"/>
      <c r="V12" s="1038"/>
      <c r="W12" s="760"/>
      <c r="X12" s="761"/>
      <c r="Y12" s="762"/>
      <c r="Z12" s="1038"/>
      <c r="AA12" s="760"/>
      <c r="AB12" s="761"/>
      <c r="AC12" s="762"/>
      <c r="AD12" s="1049"/>
      <c r="AE12" s="1050"/>
      <c r="AF12" s="1051"/>
      <c r="AG12" s="725"/>
      <c r="AH12" s="1052"/>
      <c r="AI12" s="1050"/>
      <c r="AJ12" s="1051"/>
      <c r="AK12" s="725"/>
      <c r="AL12" s="1052"/>
      <c r="AM12" s="1050"/>
      <c r="AN12" s="1051"/>
      <c r="AO12" s="725"/>
      <c r="AP12" s="1052"/>
      <c r="AQ12" s="1050"/>
      <c r="AR12" s="1051"/>
      <c r="AS12" s="725"/>
      <c r="AT12" s="1053"/>
      <c r="AU12" s="896"/>
      <c r="AV12" s="896"/>
      <c r="AW12" s="1054"/>
      <c r="AX12" s="1053"/>
      <c r="AY12" s="896"/>
      <c r="AZ12" s="896"/>
      <c r="BA12" s="794"/>
      <c r="BB12" s="1053"/>
      <c r="BC12" s="896"/>
      <c r="BD12" s="896"/>
      <c r="BE12" s="1054"/>
      <c r="BF12" s="1053"/>
      <c r="BG12" s="896"/>
      <c r="BH12" s="896"/>
      <c r="BI12" s="1054"/>
      <c r="BJ12" s="1053"/>
      <c r="BK12" s="896"/>
      <c r="BL12" s="896"/>
      <c r="BM12" s="896"/>
      <c r="BN12" s="1053"/>
      <c r="BO12" s="896"/>
      <c r="BP12" s="896"/>
      <c r="BQ12" s="1054"/>
      <c r="BR12" s="1053"/>
      <c r="BS12" s="896"/>
      <c r="BT12" s="896"/>
      <c r="BU12" s="1054"/>
      <c r="BV12" s="1053"/>
      <c r="BW12" s="896"/>
      <c r="BX12" s="896"/>
      <c r="BY12" s="1054"/>
      <c r="BZ12" s="1053"/>
      <c r="CA12" s="896"/>
      <c r="CB12" s="896"/>
      <c r="CC12" s="1054"/>
      <c r="CD12" s="764"/>
      <c r="CE12" s="765"/>
      <c r="CF12" s="765"/>
      <c r="CG12" s="766"/>
      <c r="CH12" s="764"/>
      <c r="CI12" s="765"/>
      <c r="CJ12" s="765"/>
      <c r="CK12" s="766"/>
    </row>
    <row r="13" spans="1:89" ht="24.95" customHeight="1" x14ac:dyDescent="0.2">
      <c r="A13" s="606" t="s">
        <v>103</v>
      </c>
      <c r="B13" s="767">
        <v>4187</v>
      </c>
      <c r="C13" s="768">
        <v>4093</v>
      </c>
      <c r="D13" s="768">
        <v>8280</v>
      </c>
      <c r="E13" s="1031">
        <v>100</v>
      </c>
      <c r="F13" s="1035">
        <v>3664</v>
      </c>
      <c r="G13" s="769">
        <v>4667</v>
      </c>
      <c r="H13" s="769">
        <v>8331</v>
      </c>
      <c r="I13" s="1031">
        <v>100</v>
      </c>
      <c r="J13" s="773">
        <v>3701</v>
      </c>
      <c r="K13" s="770">
        <v>5298</v>
      </c>
      <c r="L13" s="770">
        <v>8999</v>
      </c>
      <c r="M13" s="771">
        <v>100.00000000000001</v>
      </c>
      <c r="N13" s="770">
        <v>3544</v>
      </c>
      <c r="O13" s="770">
        <v>5127</v>
      </c>
      <c r="P13" s="770">
        <v>8671</v>
      </c>
      <c r="Q13" s="771">
        <v>99.999999999999986</v>
      </c>
      <c r="R13" s="773">
        <v>3550</v>
      </c>
      <c r="S13" s="770">
        <v>5162</v>
      </c>
      <c r="T13" s="770">
        <v>8712</v>
      </c>
      <c r="U13" s="772">
        <v>100</v>
      </c>
      <c r="V13" s="773">
        <v>3094</v>
      </c>
      <c r="W13" s="770">
        <v>4863</v>
      </c>
      <c r="X13" s="770">
        <v>7957</v>
      </c>
      <c r="Y13" s="772">
        <v>100</v>
      </c>
      <c r="Z13" s="773">
        <v>2765</v>
      </c>
      <c r="AA13" s="770">
        <v>4773</v>
      </c>
      <c r="AB13" s="770">
        <v>7538</v>
      </c>
      <c r="AC13" s="772">
        <v>100</v>
      </c>
      <c r="AD13" s="1055">
        <v>3320</v>
      </c>
      <c r="AE13" s="939">
        <v>4802</v>
      </c>
      <c r="AF13" s="939">
        <v>8122</v>
      </c>
      <c r="AG13" s="1056">
        <v>100</v>
      </c>
      <c r="AH13" s="939">
        <v>2732</v>
      </c>
      <c r="AI13" s="939">
        <v>5401</v>
      </c>
      <c r="AJ13" s="939">
        <v>8133</v>
      </c>
      <c r="AK13" s="1056">
        <v>100</v>
      </c>
      <c r="AL13" s="939">
        <v>2364</v>
      </c>
      <c r="AM13" s="939">
        <v>4646</v>
      </c>
      <c r="AN13" s="939">
        <v>7010</v>
      </c>
      <c r="AO13" s="1056">
        <v>100</v>
      </c>
      <c r="AP13" s="939">
        <v>2374</v>
      </c>
      <c r="AQ13" s="939">
        <v>4522</v>
      </c>
      <c r="AR13" s="939">
        <v>6896</v>
      </c>
      <c r="AS13" s="1056">
        <v>99.999999999999986</v>
      </c>
      <c r="AT13" s="939">
        <v>2342</v>
      </c>
      <c r="AU13" s="939">
        <v>4529</v>
      </c>
      <c r="AV13" s="939">
        <v>6871</v>
      </c>
      <c r="AW13" s="1056">
        <v>100</v>
      </c>
      <c r="AX13" s="939">
        <v>2180</v>
      </c>
      <c r="AY13" s="939">
        <v>3673</v>
      </c>
      <c r="AZ13" s="939">
        <v>5853</v>
      </c>
      <c r="BA13" s="1056">
        <v>100</v>
      </c>
      <c r="BB13" s="939">
        <v>2475</v>
      </c>
      <c r="BC13" s="939">
        <v>3606</v>
      </c>
      <c r="BD13" s="939">
        <v>6081</v>
      </c>
      <c r="BE13" s="1056">
        <v>100</v>
      </c>
      <c r="BF13" s="939">
        <v>2619</v>
      </c>
      <c r="BG13" s="939">
        <v>4367</v>
      </c>
      <c r="BH13" s="939">
        <v>6986</v>
      </c>
      <c r="BI13" s="1056">
        <v>100</v>
      </c>
      <c r="BJ13" s="939">
        <v>2341</v>
      </c>
      <c r="BK13" s="939">
        <v>3784</v>
      </c>
      <c r="BL13" s="939">
        <v>6125</v>
      </c>
      <c r="BM13" s="939">
        <v>99.999999999999986</v>
      </c>
      <c r="BN13" s="1055">
        <v>2539</v>
      </c>
      <c r="BO13" s="939">
        <v>3999</v>
      </c>
      <c r="BP13" s="939">
        <v>6538</v>
      </c>
      <c r="BQ13" s="1056">
        <v>100</v>
      </c>
      <c r="BR13" s="1055">
        <v>2505</v>
      </c>
      <c r="BS13" s="939">
        <v>3938</v>
      </c>
      <c r="BT13" s="939">
        <v>6443</v>
      </c>
      <c r="BU13" s="1056">
        <v>100</v>
      </c>
      <c r="BV13" s="1055">
        <v>2130</v>
      </c>
      <c r="BW13" s="939">
        <v>4247</v>
      </c>
      <c r="BX13" s="939">
        <v>6377</v>
      </c>
      <c r="BY13" s="1056">
        <v>100</v>
      </c>
      <c r="BZ13" s="1055">
        <v>2081</v>
      </c>
      <c r="CA13" s="939">
        <v>4679</v>
      </c>
      <c r="CB13" s="939">
        <v>6760</v>
      </c>
      <c r="CC13" s="1056">
        <v>99.999999999999986</v>
      </c>
      <c r="CD13" s="774">
        <v>1939</v>
      </c>
      <c r="CE13" s="775">
        <v>4339</v>
      </c>
      <c r="CF13" s="775">
        <v>6278</v>
      </c>
      <c r="CG13" s="776">
        <v>100</v>
      </c>
      <c r="CH13" s="774">
        <v>1592</v>
      </c>
      <c r="CI13" s="775">
        <v>4261</v>
      </c>
      <c r="CJ13" s="775">
        <v>5853</v>
      </c>
      <c r="CK13" s="776">
        <v>100</v>
      </c>
    </row>
    <row r="14" spans="1:89" ht="24.95" customHeight="1" x14ac:dyDescent="0.2">
      <c r="A14" s="777"/>
      <c r="B14" s="778"/>
      <c r="C14" s="778"/>
      <c r="D14" s="778"/>
      <c r="E14" s="779"/>
      <c r="F14" s="780"/>
      <c r="G14" s="780"/>
      <c r="H14" s="780"/>
      <c r="I14" s="781"/>
      <c r="J14" s="782"/>
      <c r="K14" s="782"/>
      <c r="L14" s="783"/>
      <c r="M14" s="784"/>
    </row>
    <row r="15" spans="1:89" x14ac:dyDescent="0.2">
      <c r="A15" s="45" t="s">
        <v>105</v>
      </c>
      <c r="B15" s="121"/>
      <c r="C15" s="121"/>
      <c r="D15" s="121"/>
      <c r="E15" s="728"/>
      <c r="F15" s="121"/>
      <c r="G15" s="121"/>
      <c r="H15" s="121"/>
      <c r="I15" s="121"/>
      <c r="J15" s="121"/>
      <c r="K15" s="121"/>
      <c r="L15" s="121"/>
      <c r="M15" s="608"/>
    </row>
    <row r="50" spans="22:24" x14ac:dyDescent="0.2">
      <c r="V50" s="677" t="e">
        <v>#VALUE!</v>
      </c>
    </row>
    <row r="51" spans="22:24" x14ac:dyDescent="0.2">
      <c r="V51" s="677" t="e">
        <v>#VALUE!</v>
      </c>
      <c r="X51" s="677" t="e">
        <v>#VALUE!</v>
      </c>
    </row>
    <row r="52" spans="22:24" x14ac:dyDescent="0.2">
      <c r="V52">
        <v>1</v>
      </c>
      <c r="W52">
        <v>0</v>
      </c>
    </row>
    <row r="53" spans="22:24" x14ac:dyDescent="0.2">
      <c r="V53" t="e">
        <v>#VALUE!</v>
      </c>
      <c r="W53">
        <v>0</v>
      </c>
    </row>
    <row r="57" spans="22:24" x14ac:dyDescent="0.2">
      <c r="V57">
        <v>109</v>
      </c>
    </row>
    <row r="60" spans="22:24" x14ac:dyDescent="0.2">
      <c r="V60" t="e">
        <v>#VALUE!</v>
      </c>
    </row>
  </sheetData>
  <mergeCells count="38">
    <mergeCell ref="BP5:BQ5"/>
    <mergeCell ref="BT5:BU5"/>
    <mergeCell ref="BX5:BY5"/>
    <mergeCell ref="CB5:CC5"/>
    <mergeCell ref="CF5:CG5"/>
    <mergeCell ref="AN5:AO5"/>
    <mergeCell ref="AZ5:BA5"/>
    <mergeCell ref="BD5:BE5"/>
    <mergeCell ref="BH5:BI5"/>
    <mergeCell ref="BL5:BM5"/>
    <mergeCell ref="AR5:AS5"/>
    <mergeCell ref="AV5:AW5"/>
    <mergeCell ref="T5:U5"/>
    <mergeCell ref="X5:Y5"/>
    <mergeCell ref="AB5:AC5"/>
    <mergeCell ref="AF5:AG5"/>
    <mergeCell ref="AJ5:AK5"/>
    <mergeCell ref="BZ4:CC4"/>
    <mergeCell ref="CD4:CG4"/>
    <mergeCell ref="CH4:CK4"/>
    <mergeCell ref="D5:E5"/>
    <mergeCell ref="H5:I5"/>
    <mergeCell ref="L5:M5"/>
    <mergeCell ref="P5:Q5"/>
    <mergeCell ref="AX4:BA4"/>
    <mergeCell ref="BB4:BE4"/>
    <mergeCell ref="BF4:BI4"/>
    <mergeCell ref="BJ4:BM4"/>
    <mergeCell ref="BN4:BQ4"/>
    <mergeCell ref="BR4:BU4"/>
    <mergeCell ref="Z4:AC4"/>
    <mergeCell ref="AD4:AG4"/>
    <mergeCell ref="CJ5:CK5"/>
    <mergeCell ref="AH4:AK4"/>
    <mergeCell ref="AL4:AO4"/>
    <mergeCell ref="AP4:AS4"/>
    <mergeCell ref="AT4:AW4"/>
    <mergeCell ref="BV4:BY4"/>
  </mergeCells>
  <hyperlinks>
    <hyperlink ref="A1" location="'Contents(NA)'!A1" display="Back to Table of contents"/>
  </hyperlinks>
  <pageMargins left="0.46" right="0.06" top="1" bottom="1" header="0.5" footer="0.5"/>
  <pageSetup orientation="landscape" r:id="rId1"/>
  <headerFooter alignWithMargins="0">
    <oddHeader>&amp;C- 37 -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3"/>
  <sheetViews>
    <sheetView workbookViewId="0"/>
  </sheetViews>
  <sheetFormatPr defaultRowHeight="11.25" x14ac:dyDescent="0.2"/>
  <cols>
    <col min="1" max="1" width="22.85546875" style="797" customWidth="1"/>
    <col min="2" max="2" width="46" style="798" customWidth="1"/>
    <col min="3" max="3" width="13" style="798" hidden="1" customWidth="1"/>
    <col min="4" max="5" width="14.42578125" style="798" hidden="1" customWidth="1"/>
    <col min="6" max="18" width="12.85546875" style="798" hidden="1" customWidth="1"/>
    <col min="19" max="19" width="8.85546875" style="798" customWidth="1"/>
    <col min="20" max="21" width="11.5703125" style="798" customWidth="1"/>
    <col min="22" max="22" width="10.42578125" style="798" bestFit="1" customWidth="1"/>
    <col min="23" max="23" width="7.7109375" style="798" bestFit="1" customWidth="1"/>
    <col min="24" max="25" width="11.5703125" style="798" customWidth="1"/>
    <col min="26" max="26" width="10.42578125" style="798" bestFit="1" customWidth="1"/>
    <col min="27" max="16384" width="9.140625" style="798"/>
  </cols>
  <sheetData>
    <row r="1" spans="1:58" ht="21" customHeight="1" x14ac:dyDescent="0.2">
      <c r="A1" s="1077" t="s">
        <v>551</v>
      </c>
    </row>
    <row r="2" spans="1:58" s="796" customFormat="1" ht="15" customHeight="1" x14ac:dyDescent="0.2">
      <c r="A2" s="795" t="s">
        <v>340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</row>
    <row r="3" spans="1:58" x14ac:dyDescent="0.2"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800" t="s">
        <v>106</v>
      </c>
      <c r="T3" s="799"/>
      <c r="U3" s="799"/>
      <c r="V3" s="799"/>
      <c r="W3" s="799"/>
      <c r="X3" s="799"/>
      <c r="Y3" s="799"/>
    </row>
    <row r="4" spans="1:58" ht="12" x14ac:dyDescent="0.2">
      <c r="A4" s="801"/>
      <c r="B4" s="1186" t="s">
        <v>341</v>
      </c>
      <c r="C4" s="1192" t="s">
        <v>342</v>
      </c>
      <c r="D4" s="1193"/>
      <c r="E4" s="1193"/>
      <c r="F4" s="1194"/>
      <c r="G4" s="1192" t="s">
        <v>343</v>
      </c>
      <c r="H4" s="1193"/>
      <c r="I4" s="1193"/>
      <c r="J4" s="1194"/>
      <c r="K4" s="1192" t="s">
        <v>344</v>
      </c>
      <c r="L4" s="1193"/>
      <c r="M4" s="1193"/>
      <c r="N4" s="1194"/>
      <c r="O4" s="1192" t="s">
        <v>345</v>
      </c>
      <c r="P4" s="1193"/>
      <c r="Q4" s="1193"/>
      <c r="R4" s="1194"/>
      <c r="S4" s="1192" t="s">
        <v>346</v>
      </c>
      <c r="T4" s="1193"/>
      <c r="U4" s="1193"/>
      <c r="V4" s="1194"/>
      <c r="W4" s="1192" t="s">
        <v>347</v>
      </c>
      <c r="X4" s="1193"/>
      <c r="Y4" s="1193"/>
      <c r="Z4" s="1194"/>
      <c r="AA4" s="1192" t="s">
        <v>348</v>
      </c>
      <c r="AB4" s="1193"/>
      <c r="AC4" s="1193"/>
      <c r="AD4" s="1194"/>
      <c r="AE4" s="1192" t="s">
        <v>349</v>
      </c>
      <c r="AF4" s="1193"/>
      <c r="AG4" s="1193"/>
      <c r="AH4" s="1194"/>
      <c r="AI4" s="1192" t="s">
        <v>350</v>
      </c>
      <c r="AJ4" s="1193"/>
      <c r="AK4" s="1193"/>
      <c r="AL4" s="1194"/>
      <c r="AM4" s="1192" t="s">
        <v>351</v>
      </c>
      <c r="AN4" s="1193"/>
      <c r="AO4" s="1193"/>
      <c r="AP4" s="1194"/>
      <c r="AQ4" s="1192" t="s">
        <v>352</v>
      </c>
      <c r="AR4" s="1193"/>
      <c r="AS4" s="1193"/>
      <c r="AT4" s="1194"/>
      <c r="AU4" s="1192" t="s">
        <v>353</v>
      </c>
      <c r="AV4" s="1193"/>
      <c r="AW4" s="1193"/>
      <c r="AX4" s="1194"/>
      <c r="AY4" s="1192" t="s">
        <v>354</v>
      </c>
      <c r="AZ4" s="1193"/>
      <c r="BA4" s="1193"/>
      <c r="BB4" s="1194"/>
      <c r="BC4" s="1195" t="s">
        <v>355</v>
      </c>
      <c r="BD4" s="1196"/>
      <c r="BE4" s="1196"/>
      <c r="BF4" s="1197"/>
    </row>
    <row r="5" spans="1:58" ht="11.25" customHeight="1" x14ac:dyDescent="0.2">
      <c r="A5" s="802" t="s">
        <v>356</v>
      </c>
      <c r="B5" s="1187"/>
      <c r="C5" s="1186" t="s">
        <v>248</v>
      </c>
      <c r="D5" s="1183" t="s">
        <v>357</v>
      </c>
      <c r="E5" s="1183" t="s">
        <v>358</v>
      </c>
      <c r="F5" s="1183" t="s">
        <v>158</v>
      </c>
      <c r="G5" s="1186" t="s">
        <v>248</v>
      </c>
      <c r="H5" s="1183" t="s">
        <v>357</v>
      </c>
      <c r="I5" s="1183" t="s">
        <v>358</v>
      </c>
      <c r="J5" s="1183" t="s">
        <v>158</v>
      </c>
      <c r="K5" s="1186" t="s">
        <v>248</v>
      </c>
      <c r="L5" s="1183" t="s">
        <v>357</v>
      </c>
      <c r="M5" s="1183" t="s">
        <v>358</v>
      </c>
      <c r="N5" s="1183" t="s">
        <v>158</v>
      </c>
      <c r="O5" s="1186" t="s">
        <v>248</v>
      </c>
      <c r="P5" s="1183" t="s">
        <v>357</v>
      </c>
      <c r="Q5" s="1183" t="s">
        <v>358</v>
      </c>
      <c r="R5" s="1183" t="s">
        <v>158</v>
      </c>
      <c r="S5" s="1186" t="s">
        <v>248</v>
      </c>
      <c r="T5" s="1183" t="s">
        <v>357</v>
      </c>
      <c r="U5" s="1183" t="s">
        <v>358</v>
      </c>
      <c r="V5" s="1183" t="s">
        <v>158</v>
      </c>
      <c r="W5" s="1186" t="s">
        <v>248</v>
      </c>
      <c r="X5" s="1183" t="s">
        <v>357</v>
      </c>
      <c r="Y5" s="1183" t="s">
        <v>358</v>
      </c>
      <c r="Z5" s="1183" t="s">
        <v>158</v>
      </c>
      <c r="AA5" s="1186" t="s">
        <v>248</v>
      </c>
      <c r="AB5" s="1183" t="s">
        <v>357</v>
      </c>
      <c r="AC5" s="1183" t="s">
        <v>358</v>
      </c>
      <c r="AD5" s="1183" t="s">
        <v>158</v>
      </c>
      <c r="AE5" s="1186" t="s">
        <v>248</v>
      </c>
      <c r="AF5" s="1183" t="s">
        <v>357</v>
      </c>
      <c r="AG5" s="1183" t="s">
        <v>358</v>
      </c>
      <c r="AH5" s="1183" t="s">
        <v>158</v>
      </c>
      <c r="AI5" s="1186" t="s">
        <v>248</v>
      </c>
      <c r="AJ5" s="1183" t="s">
        <v>357</v>
      </c>
      <c r="AK5" s="1183" t="s">
        <v>358</v>
      </c>
      <c r="AL5" s="1183" t="s">
        <v>158</v>
      </c>
      <c r="AM5" s="1186" t="s">
        <v>248</v>
      </c>
      <c r="AN5" s="1183" t="s">
        <v>357</v>
      </c>
      <c r="AO5" s="1183" t="s">
        <v>358</v>
      </c>
      <c r="AP5" s="1183" t="s">
        <v>158</v>
      </c>
      <c r="AQ5" s="1186" t="s">
        <v>248</v>
      </c>
      <c r="AR5" s="1183" t="s">
        <v>357</v>
      </c>
      <c r="AS5" s="1183" t="s">
        <v>358</v>
      </c>
      <c r="AT5" s="1183" t="s">
        <v>158</v>
      </c>
      <c r="AU5" s="1186" t="s">
        <v>248</v>
      </c>
      <c r="AV5" s="1183" t="s">
        <v>357</v>
      </c>
      <c r="AW5" s="1183" t="s">
        <v>358</v>
      </c>
      <c r="AX5" s="1183" t="s">
        <v>158</v>
      </c>
      <c r="AY5" s="1186" t="s">
        <v>248</v>
      </c>
      <c r="AZ5" s="1183" t="s">
        <v>357</v>
      </c>
      <c r="BA5" s="1183" t="s">
        <v>358</v>
      </c>
      <c r="BB5" s="1183" t="s">
        <v>158</v>
      </c>
      <c r="BC5" s="1189" t="s">
        <v>248</v>
      </c>
      <c r="BD5" s="1179" t="s">
        <v>357</v>
      </c>
      <c r="BE5" s="1179" t="s">
        <v>358</v>
      </c>
      <c r="BF5" s="1179" t="s">
        <v>359</v>
      </c>
    </row>
    <row r="6" spans="1:58" x14ac:dyDescent="0.2">
      <c r="A6" s="802" t="s">
        <v>360</v>
      </c>
      <c r="B6" s="1187"/>
      <c r="C6" s="1187"/>
      <c r="D6" s="1184"/>
      <c r="E6" s="1184"/>
      <c r="F6" s="1184"/>
      <c r="G6" s="1187"/>
      <c r="H6" s="1184"/>
      <c r="I6" s="1184"/>
      <c r="J6" s="1184"/>
      <c r="K6" s="1187"/>
      <c r="L6" s="1184"/>
      <c r="M6" s="1184"/>
      <c r="N6" s="1184"/>
      <c r="O6" s="1187"/>
      <c r="P6" s="1184"/>
      <c r="Q6" s="1184"/>
      <c r="R6" s="1184"/>
      <c r="S6" s="1187"/>
      <c r="T6" s="1184"/>
      <c r="U6" s="1184"/>
      <c r="V6" s="1184"/>
      <c r="W6" s="1187"/>
      <c r="X6" s="1184"/>
      <c r="Y6" s="1184"/>
      <c r="Z6" s="1184"/>
      <c r="AA6" s="1187"/>
      <c r="AB6" s="1184"/>
      <c r="AC6" s="1184"/>
      <c r="AD6" s="1184"/>
      <c r="AE6" s="1187"/>
      <c r="AF6" s="1184"/>
      <c r="AG6" s="1184"/>
      <c r="AH6" s="1184"/>
      <c r="AI6" s="1187"/>
      <c r="AJ6" s="1184"/>
      <c r="AK6" s="1184"/>
      <c r="AL6" s="1184"/>
      <c r="AM6" s="1187"/>
      <c r="AN6" s="1184"/>
      <c r="AO6" s="1184"/>
      <c r="AP6" s="1184"/>
      <c r="AQ6" s="1187"/>
      <c r="AR6" s="1184"/>
      <c r="AS6" s="1184"/>
      <c r="AT6" s="1184"/>
      <c r="AU6" s="1187"/>
      <c r="AV6" s="1184"/>
      <c r="AW6" s="1184"/>
      <c r="AX6" s="1184"/>
      <c r="AY6" s="1187"/>
      <c r="AZ6" s="1184"/>
      <c r="BA6" s="1184"/>
      <c r="BB6" s="1184"/>
      <c r="BC6" s="1190"/>
      <c r="BD6" s="1180"/>
      <c r="BE6" s="1180"/>
      <c r="BF6" s="1180"/>
    </row>
    <row r="7" spans="1:58" x14ac:dyDescent="0.2">
      <c r="A7" s="803"/>
      <c r="B7" s="1188"/>
      <c r="C7" s="1188"/>
      <c r="D7" s="1185"/>
      <c r="E7" s="1185"/>
      <c r="F7" s="1185"/>
      <c r="G7" s="1188"/>
      <c r="H7" s="1185"/>
      <c r="I7" s="1185"/>
      <c r="J7" s="1185"/>
      <c r="K7" s="1188"/>
      <c r="L7" s="1185"/>
      <c r="M7" s="1185"/>
      <c r="N7" s="1185"/>
      <c r="O7" s="1188"/>
      <c r="P7" s="1185"/>
      <c r="Q7" s="1185"/>
      <c r="R7" s="1185"/>
      <c r="S7" s="1188"/>
      <c r="T7" s="1185"/>
      <c r="U7" s="1185"/>
      <c r="V7" s="1185"/>
      <c r="W7" s="1188"/>
      <c r="X7" s="1185"/>
      <c r="Y7" s="1185"/>
      <c r="Z7" s="1185"/>
      <c r="AA7" s="1188"/>
      <c r="AB7" s="1185"/>
      <c r="AC7" s="1185"/>
      <c r="AD7" s="1185"/>
      <c r="AE7" s="1188"/>
      <c r="AF7" s="1185"/>
      <c r="AG7" s="1185"/>
      <c r="AH7" s="1185"/>
      <c r="AI7" s="1188"/>
      <c r="AJ7" s="1185"/>
      <c r="AK7" s="1185"/>
      <c r="AL7" s="1185"/>
      <c r="AM7" s="1188"/>
      <c r="AN7" s="1185"/>
      <c r="AO7" s="1185"/>
      <c r="AP7" s="1185"/>
      <c r="AQ7" s="1188"/>
      <c r="AR7" s="1185"/>
      <c r="AS7" s="1185"/>
      <c r="AT7" s="1185"/>
      <c r="AU7" s="1188"/>
      <c r="AV7" s="1185"/>
      <c r="AW7" s="1185"/>
      <c r="AX7" s="1185"/>
      <c r="AY7" s="1188"/>
      <c r="AZ7" s="1185"/>
      <c r="BA7" s="1185"/>
      <c r="BB7" s="1185"/>
      <c r="BC7" s="1191"/>
      <c r="BD7" s="1181"/>
      <c r="BE7" s="1181"/>
      <c r="BF7" s="1181"/>
    </row>
    <row r="8" spans="1:58" ht="11.25" customHeight="1" x14ac:dyDescent="0.2">
      <c r="A8" s="804" t="s">
        <v>361</v>
      </c>
      <c r="B8" s="805" t="s">
        <v>362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>
        <v>5802.3641969999999</v>
      </c>
      <c r="T8" s="806">
        <v>4043.4877839999999</v>
      </c>
      <c r="U8" s="806">
        <v>1666.3994729999999</v>
      </c>
      <c r="V8" s="806">
        <v>92.476939999999999</v>
      </c>
      <c r="W8" s="806">
        <v>6650.9407250000004</v>
      </c>
      <c r="X8" s="806">
        <v>5148.6551520000003</v>
      </c>
      <c r="Y8" s="806">
        <v>1416.8643570000002</v>
      </c>
      <c r="Z8" s="806">
        <v>85.421216000000001</v>
      </c>
      <c r="AA8" s="806">
        <v>6777.4301299999997</v>
      </c>
      <c r="AB8" s="806">
        <v>5113.0509119999997</v>
      </c>
      <c r="AC8" s="806">
        <v>1643.069256</v>
      </c>
      <c r="AD8" s="806">
        <v>21.309961999999999</v>
      </c>
      <c r="AE8" s="806">
        <v>6928</v>
      </c>
      <c r="AF8" s="806">
        <v>5058</v>
      </c>
      <c r="AG8" s="806">
        <v>1870</v>
      </c>
      <c r="AH8" s="806">
        <v>0</v>
      </c>
      <c r="AI8" s="806">
        <v>6498.4981260000004</v>
      </c>
      <c r="AJ8" s="806">
        <v>4538.8221969999995</v>
      </c>
      <c r="AK8" s="806">
        <v>1959.386585</v>
      </c>
      <c r="AL8" s="806">
        <v>0</v>
      </c>
      <c r="AM8" s="806">
        <v>7363.8</v>
      </c>
      <c r="AN8" s="806">
        <v>5126</v>
      </c>
      <c r="AO8" s="806">
        <v>2231.6999999999998</v>
      </c>
      <c r="AP8" s="806">
        <v>6.2</v>
      </c>
      <c r="AQ8" s="806">
        <v>6712.3</v>
      </c>
      <c r="AR8" s="806">
        <v>4190</v>
      </c>
      <c r="AS8" s="806">
        <v>2522.3000000000002</v>
      </c>
      <c r="AT8" s="806">
        <v>0</v>
      </c>
      <c r="AU8" s="806">
        <v>7402.4000000000005</v>
      </c>
      <c r="AV8" s="806">
        <v>5008.6000000000004</v>
      </c>
      <c r="AW8" s="806">
        <v>2393.8000000000002</v>
      </c>
      <c r="AX8" s="806">
        <v>0</v>
      </c>
      <c r="AY8" s="806">
        <v>7535.7052800000001</v>
      </c>
      <c r="AZ8" s="806">
        <v>4963.4935589999995</v>
      </c>
      <c r="BA8" s="806">
        <v>2572.2117210000001</v>
      </c>
      <c r="BB8" s="806">
        <v>0</v>
      </c>
      <c r="BC8" s="807">
        <v>8585</v>
      </c>
      <c r="BD8" s="808">
        <v>5762</v>
      </c>
      <c r="BE8" s="808">
        <v>2672</v>
      </c>
      <c r="BF8" s="808">
        <v>151</v>
      </c>
    </row>
    <row r="9" spans="1:58" ht="11.25" customHeight="1" x14ac:dyDescent="0.2">
      <c r="A9" s="804" t="s">
        <v>363</v>
      </c>
      <c r="B9" s="805" t="s">
        <v>364</v>
      </c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>
        <v>150.641625</v>
      </c>
      <c r="T9" s="806">
        <v>150.641625</v>
      </c>
      <c r="U9" s="806">
        <v>0</v>
      </c>
      <c r="V9" s="806">
        <v>0</v>
      </c>
      <c r="W9" s="806">
        <v>160.59045999999998</v>
      </c>
      <c r="X9" s="806">
        <v>160.59045999999998</v>
      </c>
      <c r="Y9" s="806">
        <v>0</v>
      </c>
      <c r="Z9" s="806">
        <v>0</v>
      </c>
      <c r="AA9" s="806">
        <v>163.57916</v>
      </c>
      <c r="AB9" s="806">
        <v>163.57916</v>
      </c>
      <c r="AC9" s="806">
        <v>0</v>
      </c>
      <c r="AD9" s="806">
        <v>0</v>
      </c>
      <c r="AE9" s="806">
        <v>127</v>
      </c>
      <c r="AF9" s="806">
        <v>127</v>
      </c>
      <c r="AG9" s="806">
        <v>0</v>
      </c>
      <c r="AH9" s="806">
        <v>0</v>
      </c>
      <c r="AI9" s="806">
        <v>133.979658</v>
      </c>
      <c r="AJ9" s="806">
        <v>133.979658</v>
      </c>
      <c r="AK9" s="806">
        <v>0</v>
      </c>
      <c r="AL9" s="806">
        <v>0</v>
      </c>
      <c r="AM9" s="806">
        <v>138.19999999999999</v>
      </c>
      <c r="AN9" s="806">
        <v>138.19999999999999</v>
      </c>
      <c r="AO9" s="806">
        <v>0</v>
      </c>
      <c r="AP9" s="806">
        <v>0</v>
      </c>
      <c r="AQ9" s="806">
        <v>151.30000000000001</v>
      </c>
      <c r="AR9" s="806">
        <v>151.30000000000001</v>
      </c>
      <c r="AS9" s="806">
        <v>0</v>
      </c>
      <c r="AT9" s="806">
        <v>0</v>
      </c>
      <c r="AU9" s="806">
        <v>186.5</v>
      </c>
      <c r="AV9" s="806">
        <v>186.5</v>
      </c>
      <c r="AW9" s="806">
        <v>0</v>
      </c>
      <c r="AX9" s="806">
        <v>0</v>
      </c>
      <c r="AY9" s="806">
        <v>222.39985300000001</v>
      </c>
      <c r="AZ9" s="806">
        <v>222.39985300000001</v>
      </c>
      <c r="BA9" s="806">
        <v>0</v>
      </c>
      <c r="BB9" s="806">
        <v>0</v>
      </c>
      <c r="BC9" s="807">
        <v>267</v>
      </c>
      <c r="BD9" s="808">
        <v>267</v>
      </c>
      <c r="BE9" s="808">
        <v>0</v>
      </c>
      <c r="BF9" s="808">
        <v>0</v>
      </c>
    </row>
    <row r="10" spans="1:58" ht="12" x14ac:dyDescent="0.2">
      <c r="A10" s="804" t="s">
        <v>365</v>
      </c>
      <c r="B10" s="805" t="s">
        <v>366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>
        <v>181.015038</v>
      </c>
      <c r="T10" s="806">
        <v>25.325455000000002</v>
      </c>
      <c r="U10" s="806">
        <v>155.68958299999997</v>
      </c>
      <c r="V10" s="806">
        <v>0</v>
      </c>
      <c r="W10" s="806">
        <v>202.73353499999996</v>
      </c>
      <c r="X10" s="806">
        <v>28.944811000000001</v>
      </c>
      <c r="Y10" s="806">
        <v>173.78872399999997</v>
      </c>
      <c r="Z10" s="806">
        <v>0</v>
      </c>
      <c r="AA10" s="806">
        <v>254.44402100000002</v>
      </c>
      <c r="AB10" s="806">
        <v>29.808900000000001</v>
      </c>
      <c r="AC10" s="806">
        <v>224.63512100000003</v>
      </c>
      <c r="AD10" s="806">
        <v>0</v>
      </c>
      <c r="AE10" s="806">
        <v>194</v>
      </c>
      <c r="AF10" s="806">
        <v>32</v>
      </c>
      <c r="AG10" s="806">
        <v>162.56454000000002</v>
      </c>
      <c r="AH10" s="806">
        <v>0</v>
      </c>
      <c r="AI10" s="806">
        <v>230.40399500000001</v>
      </c>
      <c r="AJ10" s="806">
        <v>34.127395</v>
      </c>
      <c r="AK10" s="806">
        <v>196.2766</v>
      </c>
      <c r="AL10" s="806">
        <v>0</v>
      </c>
      <c r="AM10" s="806">
        <v>262.89999999999998</v>
      </c>
      <c r="AN10" s="806">
        <v>20.2</v>
      </c>
      <c r="AO10" s="806">
        <v>242.7</v>
      </c>
      <c r="AP10" s="806">
        <v>0</v>
      </c>
      <c r="AQ10" s="806">
        <v>301.2</v>
      </c>
      <c r="AR10" s="806">
        <v>46.5</v>
      </c>
      <c r="AS10" s="806">
        <v>254.7</v>
      </c>
      <c r="AT10" s="806">
        <v>0</v>
      </c>
      <c r="AU10" s="806">
        <v>246.60000000000002</v>
      </c>
      <c r="AV10" s="806">
        <v>34.799999999999997</v>
      </c>
      <c r="AW10" s="806">
        <v>211.8</v>
      </c>
      <c r="AX10" s="806">
        <v>0</v>
      </c>
      <c r="AY10" s="806">
        <v>208.10594500000002</v>
      </c>
      <c r="AZ10" s="806">
        <v>26.054482</v>
      </c>
      <c r="BA10" s="806">
        <v>182.05146300000001</v>
      </c>
      <c r="BB10" s="806">
        <v>0</v>
      </c>
      <c r="BC10" s="807">
        <v>252</v>
      </c>
      <c r="BD10" s="808">
        <v>20</v>
      </c>
      <c r="BE10" s="808">
        <v>232</v>
      </c>
      <c r="BF10" s="808">
        <v>0</v>
      </c>
    </row>
    <row r="11" spans="1:58" ht="12" x14ac:dyDescent="0.2">
      <c r="A11" s="804" t="s">
        <v>367</v>
      </c>
      <c r="B11" s="805" t="s">
        <v>368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>
        <v>2228.3566549999996</v>
      </c>
      <c r="T11" s="806">
        <v>2228.3566549999996</v>
      </c>
      <c r="U11" s="806">
        <v>0</v>
      </c>
      <c r="V11" s="806">
        <v>0</v>
      </c>
      <c r="W11" s="806">
        <v>2615.6392370000003</v>
      </c>
      <c r="X11" s="806">
        <v>2615.6392370000003</v>
      </c>
      <c r="Y11" s="806">
        <v>0</v>
      </c>
      <c r="Z11" s="806">
        <v>0</v>
      </c>
      <c r="AA11" s="806">
        <v>2821.480395</v>
      </c>
      <c r="AB11" s="806">
        <v>2821.480395</v>
      </c>
      <c r="AC11" s="806">
        <v>0</v>
      </c>
      <c r="AD11" s="806">
        <v>0</v>
      </c>
      <c r="AE11" s="806">
        <v>3397</v>
      </c>
      <c r="AF11" s="806">
        <v>3397</v>
      </c>
      <c r="AG11" s="806">
        <v>0</v>
      </c>
      <c r="AH11" s="806">
        <v>0</v>
      </c>
      <c r="AI11" s="806">
        <v>4079.7465070000003</v>
      </c>
      <c r="AJ11" s="806">
        <v>4079.7465070000003</v>
      </c>
      <c r="AK11" s="806">
        <v>0</v>
      </c>
      <c r="AL11" s="806">
        <v>0</v>
      </c>
      <c r="AM11" s="806">
        <v>4048.5</v>
      </c>
      <c r="AN11" s="806">
        <v>4048.5</v>
      </c>
      <c r="AO11" s="806">
        <v>0</v>
      </c>
      <c r="AP11" s="806">
        <v>0</v>
      </c>
      <c r="AQ11" s="806">
        <v>2942</v>
      </c>
      <c r="AR11" s="806">
        <v>2942</v>
      </c>
      <c r="AS11" s="806">
        <v>0</v>
      </c>
      <c r="AT11" s="806">
        <v>0</v>
      </c>
      <c r="AU11" s="806">
        <v>2687.4</v>
      </c>
      <c r="AV11" s="806">
        <v>2687.4</v>
      </c>
      <c r="AW11" s="806">
        <v>0</v>
      </c>
      <c r="AX11" s="806">
        <v>0</v>
      </c>
      <c r="AY11" s="806">
        <v>3657.485498</v>
      </c>
      <c r="AZ11" s="806">
        <v>3657.485498</v>
      </c>
      <c r="BA11" s="806">
        <v>0</v>
      </c>
      <c r="BB11" s="806">
        <v>0</v>
      </c>
      <c r="BC11" s="807">
        <v>3717</v>
      </c>
      <c r="BD11" s="808">
        <v>3717</v>
      </c>
      <c r="BE11" s="808">
        <v>0</v>
      </c>
      <c r="BF11" s="808">
        <v>0</v>
      </c>
    </row>
    <row r="12" spans="1:58" ht="12" x14ac:dyDescent="0.2">
      <c r="A12" s="804" t="s">
        <v>369</v>
      </c>
      <c r="B12" s="805" t="s">
        <v>370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>
        <v>20875.854534999995</v>
      </c>
      <c r="T12" s="806">
        <v>8525.8380049999996</v>
      </c>
      <c r="U12" s="806">
        <v>12350.016529999999</v>
      </c>
      <c r="V12" s="806">
        <v>0</v>
      </c>
      <c r="W12" s="806">
        <v>22261.398819999999</v>
      </c>
      <c r="X12" s="806">
        <v>10388.991262</v>
      </c>
      <c r="Y12" s="806">
        <v>11872.407557999999</v>
      </c>
      <c r="Z12" s="806">
        <v>0</v>
      </c>
      <c r="AA12" s="806">
        <v>22995.390482000003</v>
      </c>
      <c r="AB12" s="806">
        <v>11872.776866</v>
      </c>
      <c r="AC12" s="806">
        <v>11122.613616000001</v>
      </c>
      <c r="AD12" s="806">
        <v>0</v>
      </c>
      <c r="AE12" s="806">
        <v>24247</v>
      </c>
      <c r="AF12" s="806">
        <v>12563</v>
      </c>
      <c r="AG12" s="806">
        <v>11684</v>
      </c>
      <c r="AH12" s="806">
        <v>0</v>
      </c>
      <c r="AI12" s="806">
        <v>24282.343166000002</v>
      </c>
      <c r="AJ12" s="806">
        <v>10996.487068</v>
      </c>
      <c r="AK12" s="806">
        <v>13285.856098</v>
      </c>
      <c r="AL12" s="806">
        <v>0</v>
      </c>
      <c r="AM12" s="806">
        <v>23591.3</v>
      </c>
      <c r="AN12" s="806">
        <v>10632.2</v>
      </c>
      <c r="AO12" s="806">
        <v>12959.1</v>
      </c>
      <c r="AP12" s="806">
        <v>0</v>
      </c>
      <c r="AQ12" s="806">
        <v>24172.5</v>
      </c>
      <c r="AR12" s="806">
        <v>10843.5</v>
      </c>
      <c r="AS12" s="806">
        <v>13329</v>
      </c>
      <c r="AT12" s="806">
        <v>0</v>
      </c>
      <c r="AU12" s="806">
        <v>28986.6</v>
      </c>
      <c r="AV12" s="806">
        <v>14339.1</v>
      </c>
      <c r="AW12" s="806">
        <v>14647.5</v>
      </c>
      <c r="AX12" s="806">
        <v>0</v>
      </c>
      <c r="AY12" s="806">
        <v>26810.521906000002</v>
      </c>
      <c r="AZ12" s="806">
        <v>10950.387237000001</v>
      </c>
      <c r="BA12" s="806">
        <v>15860.134668999999</v>
      </c>
      <c r="BB12" s="806">
        <v>0</v>
      </c>
      <c r="BC12" s="807">
        <v>27027</v>
      </c>
      <c r="BD12" s="808">
        <v>11941</v>
      </c>
      <c r="BE12" s="808">
        <v>15086</v>
      </c>
      <c r="BF12" s="808">
        <v>0</v>
      </c>
    </row>
    <row r="13" spans="1:58" ht="12" x14ac:dyDescent="0.2">
      <c r="A13" s="804" t="s">
        <v>371</v>
      </c>
      <c r="B13" s="805" t="s">
        <v>372</v>
      </c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>
        <v>1305.8092879999999</v>
      </c>
      <c r="T13" s="806">
        <v>1.549404</v>
      </c>
      <c r="U13" s="806">
        <v>1304.2598839999998</v>
      </c>
      <c r="V13" s="806">
        <v>0</v>
      </c>
      <c r="W13" s="806">
        <v>1287.4435900000001</v>
      </c>
      <c r="X13" s="806">
        <v>3.1142339999999997</v>
      </c>
      <c r="Y13" s="806">
        <v>1284.3293560000002</v>
      </c>
      <c r="Z13" s="806">
        <v>0</v>
      </c>
      <c r="AA13" s="806">
        <v>1304.0037110000001</v>
      </c>
      <c r="AB13" s="806">
        <v>2.3076539999999999</v>
      </c>
      <c r="AC13" s="806">
        <v>1301.6960570000001</v>
      </c>
      <c r="AD13" s="806">
        <v>0</v>
      </c>
      <c r="AE13" s="806">
        <v>1476</v>
      </c>
      <c r="AF13" s="806">
        <v>1</v>
      </c>
      <c r="AG13" s="806">
        <v>1475</v>
      </c>
      <c r="AH13" s="806">
        <v>0</v>
      </c>
      <c r="AI13" s="806">
        <v>1447.9044270000002</v>
      </c>
      <c r="AJ13" s="806">
        <v>0.81062699999999999</v>
      </c>
      <c r="AK13" s="806">
        <v>1447.0938000000001</v>
      </c>
      <c r="AL13" s="806">
        <v>0</v>
      </c>
      <c r="AM13" s="806">
        <v>1598.5</v>
      </c>
      <c r="AN13" s="806">
        <v>1</v>
      </c>
      <c r="AO13" s="806">
        <v>1597.5</v>
      </c>
      <c r="AP13" s="806">
        <v>0</v>
      </c>
      <c r="AQ13" s="806">
        <v>1729.6</v>
      </c>
      <c r="AR13" s="806">
        <v>0.7</v>
      </c>
      <c r="AS13" s="806">
        <v>1728.9</v>
      </c>
      <c r="AT13" s="806">
        <v>0</v>
      </c>
      <c r="AU13" s="806">
        <v>1689.7</v>
      </c>
      <c r="AV13" s="806">
        <v>1.4</v>
      </c>
      <c r="AW13" s="806">
        <v>1688.3</v>
      </c>
      <c r="AX13" s="806">
        <v>0</v>
      </c>
      <c r="AY13" s="806">
        <v>1942.4367520000001</v>
      </c>
      <c r="AZ13" s="806">
        <v>0.205482</v>
      </c>
      <c r="BA13" s="806">
        <v>1942.23127</v>
      </c>
      <c r="BB13" s="806">
        <v>0</v>
      </c>
      <c r="BC13" s="807">
        <v>1387</v>
      </c>
      <c r="BD13" s="808">
        <v>0</v>
      </c>
      <c r="BE13" s="808">
        <v>1387</v>
      </c>
      <c r="BF13" s="808">
        <v>0</v>
      </c>
    </row>
    <row r="14" spans="1:58" ht="12" x14ac:dyDescent="0.2">
      <c r="A14" s="804" t="s">
        <v>373</v>
      </c>
      <c r="B14" s="805" t="s">
        <v>374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>
        <v>2357.2457769999996</v>
      </c>
      <c r="T14" s="806">
        <v>2.944E-3</v>
      </c>
      <c r="U14" s="806">
        <v>2357.2428329999998</v>
      </c>
      <c r="V14" s="806">
        <v>0</v>
      </c>
      <c r="W14" s="806">
        <v>2691.5573469999999</v>
      </c>
      <c r="X14" s="806">
        <v>0</v>
      </c>
      <c r="Y14" s="806">
        <v>2691.5573469999999</v>
      </c>
      <c r="Z14" s="806">
        <v>0</v>
      </c>
      <c r="AA14" s="806">
        <v>1561.2049609999999</v>
      </c>
      <c r="AB14" s="806">
        <v>1.5E-3</v>
      </c>
      <c r="AC14" s="806">
        <v>1561.2034609999998</v>
      </c>
      <c r="AD14" s="806">
        <v>0</v>
      </c>
      <c r="AE14" s="806">
        <v>1680.424548</v>
      </c>
      <c r="AF14" s="806">
        <v>0</v>
      </c>
      <c r="AG14" s="806">
        <v>1680.424548</v>
      </c>
      <c r="AH14" s="806">
        <v>0</v>
      </c>
      <c r="AI14" s="806">
        <v>1770.886346</v>
      </c>
      <c r="AJ14" s="806">
        <v>0</v>
      </c>
      <c r="AK14" s="806">
        <v>1770.886346</v>
      </c>
      <c r="AL14" s="806">
        <v>0</v>
      </c>
      <c r="AM14" s="806">
        <v>1672.9</v>
      </c>
      <c r="AN14" s="806">
        <v>0</v>
      </c>
      <c r="AO14" s="806">
        <v>1672.9</v>
      </c>
      <c r="AP14" s="806">
        <v>0</v>
      </c>
      <c r="AQ14" s="806">
        <v>1618.1</v>
      </c>
      <c r="AR14" s="806">
        <v>0</v>
      </c>
      <c r="AS14" s="806">
        <v>1618.1</v>
      </c>
      <c r="AT14" s="806">
        <v>0</v>
      </c>
      <c r="AU14" s="806">
        <v>1958</v>
      </c>
      <c r="AV14" s="806">
        <v>0</v>
      </c>
      <c r="AW14" s="806">
        <v>1958</v>
      </c>
      <c r="AX14" s="806">
        <v>0</v>
      </c>
      <c r="AY14" s="806">
        <v>1966.475987</v>
      </c>
      <c r="AZ14" s="806">
        <v>0</v>
      </c>
      <c r="BA14" s="806">
        <v>1966.475987</v>
      </c>
      <c r="BB14" s="806">
        <v>0</v>
      </c>
      <c r="BC14" s="807">
        <v>1943</v>
      </c>
      <c r="BD14" s="808">
        <v>0</v>
      </c>
      <c r="BE14" s="808">
        <v>1943</v>
      </c>
      <c r="BF14" s="808">
        <v>0</v>
      </c>
    </row>
    <row r="15" spans="1:58" ht="12" x14ac:dyDescent="0.2">
      <c r="A15" s="804" t="s">
        <v>375</v>
      </c>
      <c r="B15" s="805" t="s">
        <v>376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>
        <v>7211.3301860000001</v>
      </c>
      <c r="T15" s="806">
        <v>6900.8814789999997</v>
      </c>
      <c r="U15" s="806">
        <v>310.44870700000001</v>
      </c>
      <c r="V15" s="806">
        <v>0</v>
      </c>
      <c r="W15" s="806">
        <v>8074.0758379999997</v>
      </c>
      <c r="X15" s="806">
        <v>7786.9978860000001</v>
      </c>
      <c r="Y15" s="806">
        <v>287.07795199999998</v>
      </c>
      <c r="Z15" s="806">
        <v>0</v>
      </c>
      <c r="AA15" s="806">
        <v>7498.075433</v>
      </c>
      <c r="AB15" s="806">
        <v>7146.8929619999999</v>
      </c>
      <c r="AC15" s="806">
        <v>351.18247100000002</v>
      </c>
      <c r="AD15" s="806">
        <v>0</v>
      </c>
      <c r="AE15" s="806">
        <v>8586</v>
      </c>
      <c r="AF15" s="806">
        <v>8215</v>
      </c>
      <c r="AG15" s="806">
        <v>371</v>
      </c>
      <c r="AH15" s="806">
        <v>0</v>
      </c>
      <c r="AI15" s="806">
        <v>8574.9853309999999</v>
      </c>
      <c r="AJ15" s="806">
        <v>8197.9480120000007</v>
      </c>
      <c r="AK15" s="806">
        <v>377.03731900000002</v>
      </c>
      <c r="AL15" s="806">
        <v>0</v>
      </c>
      <c r="AM15" s="806">
        <v>8874.5</v>
      </c>
      <c r="AN15" s="806">
        <v>8456</v>
      </c>
      <c r="AO15" s="806">
        <v>418.6</v>
      </c>
      <c r="AP15" s="806">
        <v>0</v>
      </c>
      <c r="AQ15" s="806">
        <v>8031.7</v>
      </c>
      <c r="AR15" s="806">
        <v>7650.4</v>
      </c>
      <c r="AS15" s="806">
        <v>381.3</v>
      </c>
      <c r="AT15" s="806">
        <v>0</v>
      </c>
      <c r="AU15" s="806">
        <v>8021.7</v>
      </c>
      <c r="AV15" s="806">
        <v>7469.7</v>
      </c>
      <c r="AW15" s="806">
        <v>552</v>
      </c>
      <c r="AX15" s="806">
        <v>0</v>
      </c>
      <c r="AY15" s="806">
        <v>7901.0252650000002</v>
      </c>
      <c r="AZ15" s="806">
        <v>7351.9020300000002</v>
      </c>
      <c r="BA15" s="806">
        <v>549.12323500000002</v>
      </c>
      <c r="BB15" s="806">
        <v>0</v>
      </c>
      <c r="BC15" s="807">
        <v>7373</v>
      </c>
      <c r="BD15" s="808">
        <v>6752</v>
      </c>
      <c r="BE15" s="808">
        <v>621</v>
      </c>
      <c r="BF15" s="808">
        <v>0</v>
      </c>
    </row>
    <row r="16" spans="1:58" ht="12" x14ac:dyDescent="0.2">
      <c r="A16" s="804" t="s">
        <v>377</v>
      </c>
      <c r="B16" s="805" t="s">
        <v>378</v>
      </c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>
        <v>1922.9367629999999</v>
      </c>
      <c r="T16" s="806">
        <v>209.61885000000001</v>
      </c>
      <c r="U16" s="806">
        <v>1713.3179129999999</v>
      </c>
      <c r="V16" s="806">
        <v>0</v>
      </c>
      <c r="W16" s="806">
        <v>2007.0005650000001</v>
      </c>
      <c r="X16" s="806">
        <v>236.598885</v>
      </c>
      <c r="Y16" s="806">
        <v>1770.4016799999999</v>
      </c>
      <c r="Z16" s="806">
        <v>0</v>
      </c>
      <c r="AA16" s="806">
        <v>2125.7692149999998</v>
      </c>
      <c r="AB16" s="806">
        <v>257.95785000000001</v>
      </c>
      <c r="AC16" s="806">
        <v>1867.811365</v>
      </c>
      <c r="AD16" s="806">
        <v>0</v>
      </c>
      <c r="AE16" s="806">
        <v>2281</v>
      </c>
      <c r="AF16" s="806">
        <v>274</v>
      </c>
      <c r="AG16" s="806">
        <v>2007</v>
      </c>
      <c r="AH16" s="806">
        <v>0</v>
      </c>
      <c r="AI16" s="806">
        <v>2298.7056739999998</v>
      </c>
      <c r="AJ16" s="806">
        <v>299.600122</v>
      </c>
      <c r="AK16" s="806">
        <v>1999.105552</v>
      </c>
      <c r="AL16" s="806">
        <v>0</v>
      </c>
      <c r="AM16" s="806">
        <v>2327.1999999999998</v>
      </c>
      <c r="AN16" s="806">
        <v>254.5</v>
      </c>
      <c r="AO16" s="806">
        <v>2072.6999999999998</v>
      </c>
      <c r="AP16" s="806">
        <v>0</v>
      </c>
      <c r="AQ16" s="806">
        <v>2367.8000000000002</v>
      </c>
      <c r="AR16" s="806">
        <v>242.4</v>
      </c>
      <c r="AS16" s="806">
        <v>2125.5</v>
      </c>
      <c r="AT16" s="806">
        <v>0</v>
      </c>
      <c r="AU16" s="806">
        <v>2936.3</v>
      </c>
      <c r="AV16" s="806">
        <v>223.3</v>
      </c>
      <c r="AW16" s="806">
        <v>2713</v>
      </c>
      <c r="AX16" s="806">
        <v>0</v>
      </c>
      <c r="AY16" s="806">
        <v>2977.58536</v>
      </c>
      <c r="AZ16" s="806">
        <v>168.882621</v>
      </c>
      <c r="BA16" s="806">
        <v>2808.7027389999998</v>
      </c>
      <c r="BB16" s="806">
        <v>0</v>
      </c>
      <c r="BC16" s="807">
        <v>3270</v>
      </c>
      <c r="BD16" s="808">
        <v>214</v>
      </c>
      <c r="BE16" s="808">
        <v>3056</v>
      </c>
      <c r="BF16" s="808">
        <v>0</v>
      </c>
    </row>
    <row r="17" spans="1:58" ht="12" x14ac:dyDescent="0.2">
      <c r="A17" s="804" t="s">
        <v>379</v>
      </c>
      <c r="B17" s="805" t="s">
        <v>380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>
        <v>1240.205087</v>
      </c>
      <c r="T17" s="806">
        <v>501.93692000000004</v>
      </c>
      <c r="U17" s="806">
        <v>738.26816700000006</v>
      </c>
      <c r="V17" s="806">
        <v>0</v>
      </c>
      <c r="W17" s="806">
        <v>1316.4441750000001</v>
      </c>
      <c r="X17" s="806">
        <v>472.89995600000003</v>
      </c>
      <c r="Y17" s="806">
        <v>843.544219</v>
      </c>
      <c r="Z17" s="806">
        <v>0</v>
      </c>
      <c r="AA17" s="806">
        <v>1583.3582160000001</v>
      </c>
      <c r="AB17" s="806">
        <v>509.288275</v>
      </c>
      <c r="AC17" s="806">
        <v>1074.0699410000002</v>
      </c>
      <c r="AD17" s="806">
        <v>0</v>
      </c>
      <c r="AE17" s="806">
        <v>1814</v>
      </c>
      <c r="AF17" s="806">
        <v>607</v>
      </c>
      <c r="AG17" s="806">
        <v>1207</v>
      </c>
      <c r="AH17" s="806">
        <v>0</v>
      </c>
      <c r="AI17" s="806">
        <v>1935.206379</v>
      </c>
      <c r="AJ17" s="806">
        <v>652.35125000000005</v>
      </c>
      <c r="AK17" s="806">
        <v>1282.855129</v>
      </c>
      <c r="AL17" s="806">
        <v>0</v>
      </c>
      <c r="AM17" s="806">
        <v>1915.3</v>
      </c>
      <c r="AN17" s="806">
        <v>544.4</v>
      </c>
      <c r="AO17" s="806">
        <v>1370.9</v>
      </c>
      <c r="AP17" s="806">
        <v>0</v>
      </c>
      <c r="AQ17" s="806">
        <v>1578.6</v>
      </c>
      <c r="AR17" s="806">
        <v>390.4</v>
      </c>
      <c r="AS17" s="806">
        <v>1188.2</v>
      </c>
      <c r="AT17" s="806">
        <v>0</v>
      </c>
      <c r="AU17" s="806">
        <v>1935.5</v>
      </c>
      <c r="AV17" s="806">
        <v>429.2</v>
      </c>
      <c r="AW17" s="806">
        <v>1506.3</v>
      </c>
      <c r="AX17" s="806">
        <v>0</v>
      </c>
      <c r="AY17" s="806">
        <v>1928.9695750000001</v>
      </c>
      <c r="AZ17" s="806">
        <v>361.32238799999999</v>
      </c>
      <c r="BA17" s="806">
        <v>1567.647187</v>
      </c>
      <c r="BB17" s="806">
        <v>0</v>
      </c>
      <c r="BC17" s="807">
        <v>1941</v>
      </c>
      <c r="BD17" s="808">
        <v>238</v>
      </c>
      <c r="BE17" s="808">
        <v>1703</v>
      </c>
      <c r="BF17" s="808">
        <v>0</v>
      </c>
    </row>
    <row r="18" spans="1:58" ht="23.85" customHeight="1" x14ac:dyDescent="0.2">
      <c r="A18" s="809" t="s">
        <v>381</v>
      </c>
      <c r="B18" s="805" t="s">
        <v>382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>
        <v>1356.7329780000002</v>
      </c>
      <c r="T18" s="806">
        <v>1328.7551570000001</v>
      </c>
      <c r="U18" s="806">
        <v>27.977820999999999</v>
      </c>
      <c r="V18" s="806">
        <v>0</v>
      </c>
      <c r="W18" s="806">
        <v>1209.095959</v>
      </c>
      <c r="X18" s="806">
        <v>1184.0204530000001</v>
      </c>
      <c r="Y18" s="806">
        <v>25.075506000000001</v>
      </c>
      <c r="Z18" s="806">
        <v>0</v>
      </c>
      <c r="AA18" s="806">
        <v>1248.1991839999998</v>
      </c>
      <c r="AB18" s="806">
        <v>1212.8992029999999</v>
      </c>
      <c r="AC18" s="806">
        <v>35.299981000000002</v>
      </c>
      <c r="AD18" s="806">
        <v>0</v>
      </c>
      <c r="AE18" s="806">
        <v>1262.734093</v>
      </c>
      <c r="AF18" s="806">
        <v>1224</v>
      </c>
      <c r="AG18" s="806">
        <v>38.734093000000001</v>
      </c>
      <c r="AH18" s="806">
        <v>0</v>
      </c>
      <c r="AI18" s="806">
        <v>1306.0267609999999</v>
      </c>
      <c r="AJ18" s="806">
        <v>1266.8022739999999</v>
      </c>
      <c r="AK18" s="806">
        <v>39.224487000000003</v>
      </c>
      <c r="AL18" s="806">
        <v>0</v>
      </c>
      <c r="AM18" s="806">
        <v>1345.9</v>
      </c>
      <c r="AN18" s="806">
        <v>1296.7</v>
      </c>
      <c r="AO18" s="806">
        <v>49.2</v>
      </c>
      <c r="AP18" s="806">
        <v>0</v>
      </c>
      <c r="AQ18" s="806">
        <v>1323.7</v>
      </c>
      <c r="AR18" s="806">
        <v>1271.3</v>
      </c>
      <c r="AS18" s="806">
        <v>52.4</v>
      </c>
      <c r="AT18" s="806">
        <v>0</v>
      </c>
      <c r="AU18" s="806">
        <v>1559.3999999999999</v>
      </c>
      <c r="AV18" s="806">
        <v>1503.1</v>
      </c>
      <c r="AW18" s="806">
        <v>56.3</v>
      </c>
      <c r="AX18" s="806">
        <v>0</v>
      </c>
      <c r="AY18" s="806">
        <v>1672.4846809999999</v>
      </c>
      <c r="AZ18" s="806">
        <v>1621.0705049999999</v>
      </c>
      <c r="BA18" s="806">
        <v>51.414175999999998</v>
      </c>
      <c r="BB18" s="806">
        <v>0</v>
      </c>
      <c r="BC18" s="807">
        <v>1770</v>
      </c>
      <c r="BD18" s="808">
        <v>1688</v>
      </c>
      <c r="BE18" s="808">
        <v>82</v>
      </c>
      <c r="BF18" s="808">
        <v>0</v>
      </c>
    </row>
    <row r="19" spans="1:58" ht="12" x14ac:dyDescent="0.2">
      <c r="A19" s="804" t="s">
        <v>383</v>
      </c>
      <c r="B19" s="805" t="s">
        <v>384</v>
      </c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>
        <v>1867.3756389999999</v>
      </c>
      <c r="T19" s="806">
        <v>1586.4905409999999</v>
      </c>
      <c r="U19" s="806">
        <v>280.88509799999997</v>
      </c>
      <c r="V19" s="806">
        <v>0</v>
      </c>
      <c r="W19" s="806">
        <v>1915.90491</v>
      </c>
      <c r="X19" s="806">
        <v>1624.0762109999998</v>
      </c>
      <c r="Y19" s="806">
        <v>291.82869900000003</v>
      </c>
      <c r="Z19" s="806">
        <v>0</v>
      </c>
      <c r="AA19" s="806">
        <v>1699.3582419999998</v>
      </c>
      <c r="AB19" s="806">
        <v>1588.9463899999998</v>
      </c>
      <c r="AC19" s="806">
        <v>110.411852</v>
      </c>
      <c r="AD19" s="806">
        <v>0</v>
      </c>
      <c r="AE19" s="806">
        <v>1864.6849849999999</v>
      </c>
      <c r="AF19" s="806">
        <v>1709</v>
      </c>
      <c r="AG19" s="806">
        <v>155.68498499999998</v>
      </c>
      <c r="AH19" s="806">
        <v>0</v>
      </c>
      <c r="AI19" s="806">
        <v>1869.500628</v>
      </c>
      <c r="AJ19" s="806">
        <v>1697.0892749999998</v>
      </c>
      <c r="AK19" s="806">
        <v>172.41135299999999</v>
      </c>
      <c r="AL19" s="806">
        <v>0</v>
      </c>
      <c r="AM19" s="806">
        <v>1993</v>
      </c>
      <c r="AN19" s="806">
        <v>1793.4</v>
      </c>
      <c r="AO19" s="806">
        <v>199.5</v>
      </c>
      <c r="AP19" s="806">
        <v>0</v>
      </c>
      <c r="AQ19" s="806">
        <v>1975.4</v>
      </c>
      <c r="AR19" s="806">
        <v>1749.4</v>
      </c>
      <c r="AS19" s="806">
        <v>226</v>
      </c>
      <c r="AT19" s="806">
        <v>0</v>
      </c>
      <c r="AU19" s="806">
        <v>2085.3000000000002</v>
      </c>
      <c r="AV19" s="806">
        <v>1840.7</v>
      </c>
      <c r="AW19" s="806">
        <v>244.6</v>
      </c>
      <c r="AX19" s="806">
        <v>0</v>
      </c>
      <c r="AY19" s="806">
        <v>2301.383292</v>
      </c>
      <c r="AZ19" s="806">
        <v>2006.7935030000001</v>
      </c>
      <c r="BA19" s="806">
        <v>294.589789</v>
      </c>
      <c r="BB19" s="806">
        <v>0</v>
      </c>
      <c r="BC19" s="807">
        <v>2494</v>
      </c>
      <c r="BD19" s="808">
        <v>2160</v>
      </c>
      <c r="BE19" s="808">
        <v>334</v>
      </c>
      <c r="BF19" s="808">
        <v>0</v>
      </c>
    </row>
    <row r="20" spans="1:58" ht="12" x14ac:dyDescent="0.2">
      <c r="A20" s="804" t="s">
        <v>385</v>
      </c>
      <c r="B20" s="805" t="s">
        <v>386</v>
      </c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>
        <v>18272.102704999998</v>
      </c>
      <c r="T20" s="806">
        <v>8222.4462172499989</v>
      </c>
      <c r="U20" s="806">
        <v>10049.656487749999</v>
      </c>
      <c r="V20" s="806">
        <v>0</v>
      </c>
      <c r="W20" s="806">
        <v>23132.532417999999</v>
      </c>
      <c r="X20" s="806">
        <v>10409.639588099999</v>
      </c>
      <c r="Y20" s="806">
        <v>12722.8928299</v>
      </c>
      <c r="Z20" s="806">
        <v>0</v>
      </c>
      <c r="AA20" s="806">
        <v>26188.586939000004</v>
      </c>
      <c r="AB20" s="806">
        <v>11784.864122550001</v>
      </c>
      <c r="AC20" s="806">
        <v>14403.722816450001</v>
      </c>
      <c r="AD20" s="806">
        <v>0</v>
      </c>
      <c r="AE20" s="806">
        <v>25201</v>
      </c>
      <c r="AF20" s="806">
        <v>11340</v>
      </c>
      <c r="AG20" s="806">
        <v>13860</v>
      </c>
      <c r="AH20" s="806">
        <v>0</v>
      </c>
      <c r="AI20" s="806">
        <v>22309.386309000001</v>
      </c>
      <c r="AJ20" s="806">
        <v>10039.223839050001</v>
      </c>
      <c r="AK20" s="806">
        <v>12270.162469950003</v>
      </c>
      <c r="AL20" s="806">
        <v>0</v>
      </c>
      <c r="AM20" s="806">
        <v>16702.7</v>
      </c>
      <c r="AN20" s="806">
        <v>7516.2</v>
      </c>
      <c r="AO20" s="806">
        <v>9186.5</v>
      </c>
      <c r="AP20" s="806">
        <v>0</v>
      </c>
      <c r="AQ20" s="806">
        <v>8724.4</v>
      </c>
      <c r="AR20" s="806">
        <v>3926</v>
      </c>
      <c r="AS20" s="806">
        <v>4798.3999999999996</v>
      </c>
      <c r="AT20" s="806">
        <v>0</v>
      </c>
      <c r="AU20" s="806">
        <v>15655.7</v>
      </c>
      <c r="AV20" s="806">
        <v>7045.1</v>
      </c>
      <c r="AW20" s="806">
        <v>8610.6</v>
      </c>
      <c r="AX20" s="806">
        <v>0</v>
      </c>
      <c r="AY20" s="806">
        <v>21168.469026856714</v>
      </c>
      <c r="AZ20" s="806">
        <v>9525.8110620855223</v>
      </c>
      <c r="BA20" s="806">
        <v>11642.657964771193</v>
      </c>
      <c r="BB20" s="806">
        <v>0</v>
      </c>
      <c r="BC20" s="807">
        <v>21918</v>
      </c>
      <c r="BD20" s="808">
        <v>8258</v>
      </c>
      <c r="BE20" s="808">
        <v>13660</v>
      </c>
      <c r="BF20" s="808">
        <v>0</v>
      </c>
    </row>
    <row r="21" spans="1:58" ht="12" x14ac:dyDescent="0.2">
      <c r="A21" s="804" t="s">
        <v>387</v>
      </c>
      <c r="B21" s="805" t="s">
        <v>388</v>
      </c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>
        <v>10607.532232000001</v>
      </c>
      <c r="T21" s="806">
        <v>6216.9311399999997</v>
      </c>
      <c r="U21" s="806">
        <v>4390.6010919999999</v>
      </c>
      <c r="V21" s="806">
        <v>0</v>
      </c>
      <c r="W21" s="806">
        <v>10532.811230000001</v>
      </c>
      <c r="X21" s="806">
        <v>6679.3764230000006</v>
      </c>
      <c r="Y21" s="806">
        <v>3853.4348070000001</v>
      </c>
      <c r="Z21" s="806">
        <v>0</v>
      </c>
      <c r="AA21" s="806">
        <v>10176.026809999999</v>
      </c>
      <c r="AB21" s="806">
        <v>5819.5766290000001</v>
      </c>
      <c r="AC21" s="806">
        <v>4356.4501810000002</v>
      </c>
      <c r="AD21" s="806">
        <v>0</v>
      </c>
      <c r="AE21" s="806">
        <v>10751</v>
      </c>
      <c r="AF21" s="806">
        <v>5903</v>
      </c>
      <c r="AG21" s="806">
        <v>4848</v>
      </c>
      <c r="AH21" s="806">
        <v>0</v>
      </c>
      <c r="AI21" s="806">
        <v>10998.614059</v>
      </c>
      <c r="AJ21" s="806">
        <v>5928.9306390000002</v>
      </c>
      <c r="AK21" s="806">
        <v>5069.6834200000003</v>
      </c>
      <c r="AL21" s="806">
        <v>0</v>
      </c>
      <c r="AM21" s="806">
        <v>11609.8</v>
      </c>
      <c r="AN21" s="806">
        <v>5974.4</v>
      </c>
      <c r="AO21" s="806">
        <v>5635.4</v>
      </c>
      <c r="AP21" s="806">
        <v>0</v>
      </c>
      <c r="AQ21" s="806">
        <v>11425.1</v>
      </c>
      <c r="AR21" s="806">
        <v>5668.1</v>
      </c>
      <c r="AS21" s="806">
        <v>5756.9</v>
      </c>
      <c r="AT21" s="806">
        <v>0</v>
      </c>
      <c r="AU21" s="806">
        <v>12237.5</v>
      </c>
      <c r="AV21" s="806">
        <v>6166.2</v>
      </c>
      <c r="AW21" s="806">
        <v>6071.3</v>
      </c>
      <c r="AX21" s="806">
        <v>0</v>
      </c>
      <c r="AY21" s="806">
        <v>13217.183392999999</v>
      </c>
      <c r="AZ21" s="806">
        <v>6478.3235919999997</v>
      </c>
      <c r="BA21" s="806">
        <v>6738.8598009999996</v>
      </c>
      <c r="BB21" s="806">
        <v>0</v>
      </c>
      <c r="BC21" s="807">
        <v>13947</v>
      </c>
      <c r="BD21" s="808">
        <v>6487</v>
      </c>
      <c r="BE21" s="808">
        <v>7460</v>
      </c>
      <c r="BF21" s="808">
        <v>0</v>
      </c>
    </row>
    <row r="22" spans="1:58" ht="12" x14ac:dyDescent="0.2">
      <c r="A22" s="804" t="s">
        <v>389</v>
      </c>
      <c r="B22" s="805" t="s">
        <v>390</v>
      </c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>
        <v>3247.6567869999994</v>
      </c>
      <c r="T22" s="806">
        <v>2866.8639229999999</v>
      </c>
      <c r="U22" s="806">
        <v>380.79246475000002</v>
      </c>
      <c r="V22" s="806">
        <v>0</v>
      </c>
      <c r="W22" s="806">
        <v>3292.1871149999997</v>
      </c>
      <c r="X22" s="806">
        <v>2880.3141209999999</v>
      </c>
      <c r="Y22" s="806">
        <v>411.87299400000001</v>
      </c>
      <c r="Z22" s="806">
        <v>0</v>
      </c>
      <c r="AA22" s="806">
        <v>3517.1245640000002</v>
      </c>
      <c r="AB22" s="806">
        <v>3028.859657</v>
      </c>
      <c r="AC22" s="806">
        <v>488.26490699999999</v>
      </c>
      <c r="AD22" s="806">
        <v>0</v>
      </c>
      <c r="AE22" s="806">
        <v>3599</v>
      </c>
      <c r="AF22" s="806">
        <v>3049</v>
      </c>
      <c r="AG22" s="806">
        <v>551</v>
      </c>
      <c r="AH22" s="806">
        <v>0</v>
      </c>
      <c r="AI22" s="806">
        <v>3604.4249990000003</v>
      </c>
      <c r="AJ22" s="806">
        <v>3005.7940010000002</v>
      </c>
      <c r="AK22" s="806">
        <v>598.63099799999998</v>
      </c>
      <c r="AL22" s="806">
        <v>0</v>
      </c>
      <c r="AM22" s="806">
        <v>3716.5</v>
      </c>
      <c r="AN22" s="806">
        <v>3066.9</v>
      </c>
      <c r="AO22" s="806">
        <v>649.6</v>
      </c>
      <c r="AP22" s="806">
        <v>0</v>
      </c>
      <c r="AQ22" s="806">
        <v>3670.4</v>
      </c>
      <c r="AR22" s="806">
        <v>3063.2</v>
      </c>
      <c r="AS22" s="806">
        <v>607.20000000000005</v>
      </c>
      <c r="AT22" s="806">
        <v>0</v>
      </c>
      <c r="AU22" s="806">
        <v>4011.2</v>
      </c>
      <c r="AV22" s="806">
        <v>3289.2</v>
      </c>
      <c r="AW22" s="806">
        <v>722</v>
      </c>
      <c r="AX22" s="806">
        <v>0</v>
      </c>
      <c r="AY22" s="806">
        <v>4323.5068300000003</v>
      </c>
      <c r="AZ22" s="806">
        <v>3538.9883810000001</v>
      </c>
      <c r="BA22" s="806">
        <v>784.51844900000003</v>
      </c>
      <c r="BB22" s="806">
        <v>0</v>
      </c>
      <c r="BC22" s="807">
        <v>4744</v>
      </c>
      <c r="BD22" s="808">
        <v>3692</v>
      </c>
      <c r="BE22" s="808">
        <v>1052</v>
      </c>
      <c r="BF22" s="808">
        <v>0</v>
      </c>
    </row>
    <row r="23" spans="1:58" ht="12" x14ac:dyDescent="0.2">
      <c r="A23" s="804" t="s">
        <v>391</v>
      </c>
      <c r="B23" s="805" t="s">
        <v>392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>
        <v>3689.6328089999997</v>
      </c>
      <c r="T23" s="806">
        <v>3507.4075940000002</v>
      </c>
      <c r="U23" s="806">
        <v>182.22521499999999</v>
      </c>
      <c r="V23" s="806">
        <v>0</v>
      </c>
      <c r="W23" s="806">
        <v>3604.4220950000004</v>
      </c>
      <c r="X23" s="806">
        <v>3426.7054170000006</v>
      </c>
      <c r="Y23" s="806">
        <v>177.71667799999997</v>
      </c>
      <c r="Z23" s="806">
        <v>0</v>
      </c>
      <c r="AA23" s="806">
        <v>4631.6952469999997</v>
      </c>
      <c r="AB23" s="806">
        <v>4476.560477</v>
      </c>
      <c r="AC23" s="806">
        <v>155.13477</v>
      </c>
      <c r="AD23" s="806">
        <v>0</v>
      </c>
      <c r="AE23" s="806">
        <v>3971.9749959999999</v>
      </c>
      <c r="AF23" s="806">
        <v>3814</v>
      </c>
      <c r="AG23" s="806">
        <v>157.974996</v>
      </c>
      <c r="AH23" s="806">
        <v>0</v>
      </c>
      <c r="AI23" s="806">
        <v>3676.8360830000001</v>
      </c>
      <c r="AJ23" s="806">
        <v>3509.0029709999999</v>
      </c>
      <c r="AK23" s="806">
        <v>167.833112</v>
      </c>
      <c r="AL23" s="806">
        <v>0</v>
      </c>
      <c r="AM23" s="806">
        <v>4004.3</v>
      </c>
      <c r="AN23" s="806">
        <v>3815.3</v>
      </c>
      <c r="AO23" s="806">
        <v>189</v>
      </c>
      <c r="AP23" s="806">
        <v>0</v>
      </c>
      <c r="AQ23" s="806">
        <v>3259.7</v>
      </c>
      <c r="AR23" s="806">
        <v>3077</v>
      </c>
      <c r="AS23" s="806">
        <v>182.7</v>
      </c>
      <c r="AT23" s="806">
        <v>0</v>
      </c>
      <c r="AU23" s="806">
        <v>3508.6</v>
      </c>
      <c r="AV23" s="806">
        <v>2782.6</v>
      </c>
      <c r="AW23" s="806">
        <v>726</v>
      </c>
      <c r="AX23" s="806">
        <v>0</v>
      </c>
      <c r="AY23" s="806">
        <v>3795.0152819999998</v>
      </c>
      <c r="AZ23" s="806">
        <v>3094.4072179999998</v>
      </c>
      <c r="BA23" s="806">
        <v>700.60806400000001</v>
      </c>
      <c r="BB23" s="806">
        <v>0</v>
      </c>
      <c r="BC23" s="807">
        <v>4604</v>
      </c>
      <c r="BD23" s="808">
        <v>3951</v>
      </c>
      <c r="BE23" s="808">
        <v>653</v>
      </c>
      <c r="BF23" s="808">
        <v>0</v>
      </c>
    </row>
    <row r="24" spans="1:58" ht="12" x14ac:dyDescent="0.2">
      <c r="A24" s="804" t="s">
        <v>393</v>
      </c>
      <c r="B24" s="805" t="s">
        <v>394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>
        <v>5270.0863689999996</v>
      </c>
      <c r="T24" s="806">
        <v>5270.0863689999996</v>
      </c>
      <c r="U24" s="806">
        <v>0</v>
      </c>
      <c r="V24" s="806">
        <v>0</v>
      </c>
      <c r="W24" s="806">
        <v>5028.2776459999995</v>
      </c>
      <c r="X24" s="806">
        <v>5028.2776459999995</v>
      </c>
      <c r="Y24" s="806">
        <v>0</v>
      </c>
      <c r="Z24" s="806">
        <v>0</v>
      </c>
      <c r="AA24" s="806">
        <v>5445.5172309999998</v>
      </c>
      <c r="AB24" s="806">
        <v>5445.5172309999998</v>
      </c>
      <c r="AC24" s="806">
        <v>0</v>
      </c>
      <c r="AD24" s="806">
        <v>0</v>
      </c>
      <c r="AE24" s="806">
        <v>5074</v>
      </c>
      <c r="AF24" s="806">
        <v>5074</v>
      </c>
      <c r="AG24" s="806">
        <v>0</v>
      </c>
      <c r="AH24" s="806">
        <v>0</v>
      </c>
      <c r="AI24" s="806">
        <v>4674.8160619999999</v>
      </c>
      <c r="AJ24" s="806">
        <v>4674.8160619999999</v>
      </c>
      <c r="AK24" s="806">
        <v>0</v>
      </c>
      <c r="AL24" s="806">
        <v>0</v>
      </c>
      <c r="AM24" s="806">
        <v>5553.7</v>
      </c>
      <c r="AN24" s="806">
        <v>5553.7</v>
      </c>
      <c r="AO24" s="806">
        <v>0</v>
      </c>
      <c r="AP24" s="806">
        <v>0</v>
      </c>
      <c r="AQ24" s="806">
        <v>4603.1000000000004</v>
      </c>
      <c r="AR24" s="806">
        <v>4603.1000000000004</v>
      </c>
      <c r="AS24" s="806">
        <v>0</v>
      </c>
      <c r="AT24" s="806">
        <v>0</v>
      </c>
      <c r="AU24" s="806">
        <v>5573.8</v>
      </c>
      <c r="AV24" s="806">
        <v>5573.8</v>
      </c>
      <c r="AW24" s="806">
        <v>0</v>
      </c>
      <c r="AX24" s="806">
        <v>0</v>
      </c>
      <c r="AY24" s="806">
        <v>6238.777196</v>
      </c>
      <c r="AZ24" s="806">
        <v>6238.777196</v>
      </c>
      <c r="BA24" s="806">
        <v>0</v>
      </c>
      <c r="BB24" s="806">
        <v>0</v>
      </c>
      <c r="BC24" s="807">
        <v>6142</v>
      </c>
      <c r="BD24" s="808">
        <v>6142</v>
      </c>
      <c r="BE24" s="808">
        <v>0</v>
      </c>
      <c r="BF24" s="808">
        <v>0</v>
      </c>
    </row>
    <row r="25" spans="1:58" ht="22.5" x14ac:dyDescent="0.2">
      <c r="A25" s="804" t="s">
        <v>395</v>
      </c>
      <c r="B25" s="805" t="s">
        <v>396</v>
      </c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>
        <v>3544.3576230000008</v>
      </c>
      <c r="T25" s="806">
        <v>2831.9588289500007</v>
      </c>
      <c r="U25" s="806">
        <v>443.85769925</v>
      </c>
      <c r="V25" s="806">
        <v>268.5410948</v>
      </c>
      <c r="W25" s="806">
        <v>4867.8529519999993</v>
      </c>
      <c r="X25" s="806">
        <v>4021.4142408000002</v>
      </c>
      <c r="Y25" s="806">
        <v>463.45350074999999</v>
      </c>
      <c r="Z25" s="806">
        <v>382.98521045000001</v>
      </c>
      <c r="AA25" s="806">
        <v>4652.1700700000001</v>
      </c>
      <c r="AB25" s="806">
        <v>3870.2002850500003</v>
      </c>
      <c r="AC25" s="806">
        <v>543.24060900000006</v>
      </c>
      <c r="AD25" s="806">
        <v>238.72917595000001</v>
      </c>
      <c r="AE25" s="806">
        <v>3887.7317647499999</v>
      </c>
      <c r="AF25" s="806">
        <v>2899</v>
      </c>
      <c r="AG25" s="806">
        <v>561.73176475000002</v>
      </c>
      <c r="AH25" s="806">
        <v>427</v>
      </c>
      <c r="AI25" s="806">
        <v>3533.7943079999995</v>
      </c>
      <c r="AJ25" s="806">
        <v>2874.9193515999996</v>
      </c>
      <c r="AK25" s="806">
        <v>576.71948525000005</v>
      </c>
      <c r="AL25" s="806">
        <v>82.155471150000011</v>
      </c>
      <c r="AM25" s="806">
        <v>4104.5</v>
      </c>
      <c r="AN25" s="806">
        <v>3125.2</v>
      </c>
      <c r="AO25" s="806">
        <v>622.4</v>
      </c>
      <c r="AP25" s="806">
        <v>356.9</v>
      </c>
      <c r="AQ25" s="806">
        <v>3853.2</v>
      </c>
      <c r="AR25" s="806">
        <v>2869</v>
      </c>
      <c r="AS25" s="806">
        <v>670.2</v>
      </c>
      <c r="AT25" s="806">
        <v>314</v>
      </c>
      <c r="AU25" s="806">
        <v>4244.7999999999993</v>
      </c>
      <c r="AV25" s="806">
        <v>3164.2</v>
      </c>
      <c r="AW25" s="806">
        <v>748.6</v>
      </c>
      <c r="AX25" s="806">
        <v>332</v>
      </c>
      <c r="AY25" s="806">
        <v>4943.9555380000002</v>
      </c>
      <c r="AZ25" s="806">
        <v>3694.4598909500005</v>
      </c>
      <c r="BA25" s="806">
        <v>791.7215655</v>
      </c>
      <c r="BB25" s="806">
        <v>457.77408155000001</v>
      </c>
      <c r="BC25" s="807">
        <v>6296</v>
      </c>
      <c r="BD25" s="808">
        <v>4864</v>
      </c>
      <c r="BE25" s="808">
        <v>849</v>
      </c>
      <c r="BF25" s="808">
        <v>583</v>
      </c>
    </row>
    <row r="26" spans="1:58" ht="12" x14ac:dyDescent="0.2">
      <c r="A26" s="804" t="s">
        <v>397</v>
      </c>
      <c r="B26" s="805" t="s">
        <v>398</v>
      </c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>
        <v>8130.4217980000003</v>
      </c>
      <c r="T26" s="806">
        <v>984.81087555000011</v>
      </c>
      <c r="U26" s="806">
        <v>3203.3740289500001</v>
      </c>
      <c r="V26" s="806">
        <v>3942.2368935</v>
      </c>
      <c r="W26" s="806">
        <v>8058.4960259999998</v>
      </c>
      <c r="X26" s="806">
        <v>1279.13176705</v>
      </c>
      <c r="Y26" s="806">
        <v>3100.6185782499992</v>
      </c>
      <c r="Z26" s="806">
        <v>3678.7456807000008</v>
      </c>
      <c r="AA26" s="806">
        <v>9535.8374069999991</v>
      </c>
      <c r="AB26" s="806">
        <v>2397.4033735499997</v>
      </c>
      <c r="AC26" s="806">
        <v>2707.6475102499999</v>
      </c>
      <c r="AD26" s="806">
        <v>4430.7865231999995</v>
      </c>
      <c r="AE26" s="806">
        <v>9440</v>
      </c>
      <c r="AF26" s="806">
        <v>1708</v>
      </c>
      <c r="AG26" s="806">
        <v>3686</v>
      </c>
      <c r="AH26" s="806">
        <v>4045</v>
      </c>
      <c r="AI26" s="806">
        <v>9492.2602859999988</v>
      </c>
      <c r="AJ26" s="806">
        <v>2444.7144578499997</v>
      </c>
      <c r="AK26" s="806">
        <v>2911.3196067499998</v>
      </c>
      <c r="AL26" s="806">
        <v>4136.2262213999993</v>
      </c>
      <c r="AM26" s="806">
        <v>8719</v>
      </c>
      <c r="AN26" s="806">
        <v>1921</v>
      </c>
      <c r="AO26" s="806">
        <v>2905.1</v>
      </c>
      <c r="AP26" s="806">
        <v>3892.8</v>
      </c>
      <c r="AQ26" s="806">
        <v>9875.7999999999993</v>
      </c>
      <c r="AR26" s="806">
        <v>1704</v>
      </c>
      <c r="AS26" s="806">
        <v>3322.8</v>
      </c>
      <c r="AT26" s="806">
        <v>4849</v>
      </c>
      <c r="AU26" s="806">
        <v>11138.1</v>
      </c>
      <c r="AV26" s="806">
        <v>2821.6</v>
      </c>
      <c r="AW26" s="806">
        <v>3553.4</v>
      </c>
      <c r="AX26" s="806">
        <v>4763.1000000000004</v>
      </c>
      <c r="AY26" s="806">
        <v>13271.364087999998</v>
      </c>
      <c r="AZ26" s="806">
        <v>1939.06387195</v>
      </c>
      <c r="BA26" s="806">
        <v>4231.1064968000001</v>
      </c>
      <c r="BB26" s="806">
        <v>7101.193719249999</v>
      </c>
      <c r="BC26" s="807">
        <v>12729</v>
      </c>
      <c r="BD26" s="808">
        <v>1439</v>
      </c>
      <c r="BE26" s="808">
        <v>4895</v>
      </c>
      <c r="BF26" s="808">
        <v>6395</v>
      </c>
    </row>
    <row r="27" spans="1:58" ht="12" x14ac:dyDescent="0.2">
      <c r="A27" s="804" t="s">
        <v>399</v>
      </c>
      <c r="B27" s="805" t="s">
        <v>400</v>
      </c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>
        <v>3688.8956389999994</v>
      </c>
      <c r="T27" s="806">
        <v>1724.4277677499999</v>
      </c>
      <c r="U27" s="806">
        <v>379.74017499999997</v>
      </c>
      <c r="V27" s="806">
        <v>1584.72769625</v>
      </c>
      <c r="W27" s="806">
        <v>3439.4321049999999</v>
      </c>
      <c r="X27" s="806">
        <v>1575.0215265499999</v>
      </c>
      <c r="Y27" s="806">
        <v>362.77453250000002</v>
      </c>
      <c r="Z27" s="806">
        <v>1501.6360459499999</v>
      </c>
      <c r="AA27" s="806">
        <v>4200.6791069999999</v>
      </c>
      <c r="AB27" s="806">
        <v>1936.1967032</v>
      </c>
      <c r="AC27" s="806">
        <v>346.48958399999998</v>
      </c>
      <c r="AD27" s="806">
        <v>1917.9928198000002</v>
      </c>
      <c r="AE27" s="806">
        <v>3506</v>
      </c>
      <c r="AF27" s="806">
        <v>1669</v>
      </c>
      <c r="AG27" s="806">
        <v>380.52169549999996</v>
      </c>
      <c r="AH27" s="806">
        <v>1457</v>
      </c>
      <c r="AI27" s="806">
        <v>3984.7746260000004</v>
      </c>
      <c r="AJ27" s="806">
        <v>1929.72385545</v>
      </c>
      <c r="AK27" s="806">
        <v>369.85191700000001</v>
      </c>
      <c r="AL27" s="806">
        <v>1685.1988535500002</v>
      </c>
      <c r="AM27" s="806">
        <v>3972.7</v>
      </c>
      <c r="AN27" s="806">
        <v>1853.6</v>
      </c>
      <c r="AO27" s="806">
        <v>357.8</v>
      </c>
      <c r="AP27" s="806">
        <v>1761.2</v>
      </c>
      <c r="AQ27" s="806">
        <v>4301.8999999999996</v>
      </c>
      <c r="AR27" s="806">
        <v>2410.3000000000002</v>
      </c>
      <c r="AS27" s="806">
        <v>387.6</v>
      </c>
      <c r="AT27" s="806">
        <v>1504</v>
      </c>
      <c r="AU27" s="806">
        <v>5591.4</v>
      </c>
      <c r="AV27" s="806">
        <v>2243.1999999999998</v>
      </c>
      <c r="AW27" s="806">
        <v>362</v>
      </c>
      <c r="AX27" s="806">
        <v>2986.2</v>
      </c>
      <c r="AY27" s="806">
        <v>6836.1471970000002</v>
      </c>
      <c r="AZ27" s="806">
        <v>2632.0714804999998</v>
      </c>
      <c r="BA27" s="806">
        <v>542.06631700000003</v>
      </c>
      <c r="BB27" s="806">
        <v>3662.0093995000002</v>
      </c>
      <c r="BC27" s="807">
        <v>5878</v>
      </c>
      <c r="BD27" s="808">
        <v>3913</v>
      </c>
      <c r="BE27" s="808">
        <v>462</v>
      </c>
      <c r="BF27" s="808">
        <v>1503</v>
      </c>
    </row>
    <row r="28" spans="1:58" ht="12" x14ac:dyDescent="0.2">
      <c r="A28" s="804" t="s">
        <v>401</v>
      </c>
      <c r="B28" s="805" t="s">
        <v>402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>
        <v>8709.6955899999994</v>
      </c>
      <c r="T28" s="806">
        <v>1945.9657467999998</v>
      </c>
      <c r="U28" s="806">
        <v>1211.3650381499999</v>
      </c>
      <c r="V28" s="806">
        <v>5552.3648050500005</v>
      </c>
      <c r="W28" s="806">
        <v>8419.7596439999998</v>
      </c>
      <c r="X28" s="806">
        <v>2066.1987401000001</v>
      </c>
      <c r="Y28" s="806">
        <v>1187.1966180500001</v>
      </c>
      <c r="Z28" s="806">
        <v>5166.3642858499998</v>
      </c>
      <c r="AA28" s="806">
        <v>9706.4068210000005</v>
      </c>
      <c r="AB28" s="806">
        <v>2877</v>
      </c>
      <c r="AC28" s="806">
        <v>1265.5454536500001</v>
      </c>
      <c r="AD28" s="806">
        <v>5564</v>
      </c>
      <c r="AE28" s="806">
        <v>8744</v>
      </c>
      <c r="AF28" s="806">
        <v>1810</v>
      </c>
      <c r="AG28" s="806">
        <v>1186</v>
      </c>
      <c r="AH28" s="806">
        <v>5748</v>
      </c>
      <c r="AI28" s="806">
        <v>8721.7346519999992</v>
      </c>
      <c r="AJ28" s="806">
        <v>2116.25479335</v>
      </c>
      <c r="AK28" s="806">
        <v>974.92416350000008</v>
      </c>
      <c r="AL28" s="806">
        <v>5630.5556951500002</v>
      </c>
      <c r="AM28" s="806">
        <v>8750.6</v>
      </c>
      <c r="AN28" s="806">
        <v>2003.1</v>
      </c>
      <c r="AO28" s="806">
        <v>947.6</v>
      </c>
      <c r="AP28" s="806">
        <v>5799.9</v>
      </c>
      <c r="AQ28" s="806">
        <v>9372.9</v>
      </c>
      <c r="AR28" s="806">
        <v>2555.8000000000002</v>
      </c>
      <c r="AS28" s="806">
        <v>1099</v>
      </c>
      <c r="AT28" s="806">
        <v>5718</v>
      </c>
      <c r="AU28" s="806">
        <v>11694.3</v>
      </c>
      <c r="AV28" s="806">
        <v>2546.3000000000002</v>
      </c>
      <c r="AW28" s="806">
        <v>1069.7</v>
      </c>
      <c r="AX28" s="806">
        <v>8078.3</v>
      </c>
      <c r="AY28" s="806">
        <v>11201.228720999999</v>
      </c>
      <c r="AZ28" s="806">
        <v>2104.1817273500001</v>
      </c>
      <c r="BA28" s="806">
        <v>1416.78678485</v>
      </c>
      <c r="BB28" s="806">
        <v>7680.2602088000003</v>
      </c>
      <c r="BC28" s="807">
        <v>10055</v>
      </c>
      <c r="BD28" s="808">
        <v>1013</v>
      </c>
      <c r="BE28" s="808">
        <v>2439</v>
      </c>
      <c r="BF28" s="808">
        <v>6603</v>
      </c>
    </row>
    <row r="29" spans="1:58" ht="12" x14ac:dyDescent="0.2">
      <c r="A29" s="804" t="s">
        <v>403</v>
      </c>
      <c r="B29" s="805" t="s">
        <v>404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>
        <v>6490.7427829999997</v>
      </c>
      <c r="T29" s="806">
        <v>797.94287020000013</v>
      </c>
      <c r="U29" s="806">
        <v>2239.7121963</v>
      </c>
      <c r="V29" s="806">
        <v>3453.0877165000002</v>
      </c>
      <c r="W29" s="806">
        <v>6962.3180659999998</v>
      </c>
      <c r="X29" s="806">
        <v>746.08361720000005</v>
      </c>
      <c r="Y29" s="806">
        <v>2348.9847726000003</v>
      </c>
      <c r="Z29" s="806">
        <v>3867.2496761999996</v>
      </c>
      <c r="AA29" s="806">
        <v>6930.8620200000005</v>
      </c>
      <c r="AB29" s="806">
        <v>590.27094140000008</v>
      </c>
      <c r="AC29" s="806">
        <v>2434.5868443499999</v>
      </c>
      <c r="AD29" s="806">
        <v>3906.0042342500001</v>
      </c>
      <c r="AE29" s="806">
        <v>7221</v>
      </c>
      <c r="AF29" s="806">
        <v>600</v>
      </c>
      <c r="AG29" s="806">
        <v>2922</v>
      </c>
      <c r="AH29" s="806">
        <v>3699</v>
      </c>
      <c r="AI29" s="806">
        <v>7460.9560190000002</v>
      </c>
      <c r="AJ29" s="806">
        <v>707.2252537999999</v>
      </c>
      <c r="AK29" s="806">
        <v>2915.5310820500004</v>
      </c>
      <c r="AL29" s="806">
        <v>3838.1996831500001</v>
      </c>
      <c r="AM29" s="806">
        <v>7816.8</v>
      </c>
      <c r="AN29" s="806">
        <v>689.4</v>
      </c>
      <c r="AO29" s="806">
        <v>3195.4</v>
      </c>
      <c r="AP29" s="806">
        <v>3932</v>
      </c>
      <c r="AQ29" s="806">
        <v>9673.7999999999993</v>
      </c>
      <c r="AR29" s="806">
        <v>808.9</v>
      </c>
      <c r="AS29" s="806">
        <v>5656.9</v>
      </c>
      <c r="AT29" s="806">
        <v>3208</v>
      </c>
      <c r="AU29" s="806">
        <v>10869</v>
      </c>
      <c r="AV29" s="806">
        <v>921.9</v>
      </c>
      <c r="AW29" s="806">
        <v>3154.2</v>
      </c>
      <c r="AX29" s="806">
        <v>6792.9</v>
      </c>
      <c r="AY29" s="806">
        <v>12008.364953</v>
      </c>
      <c r="AZ29" s="806">
        <v>929.12633600000004</v>
      </c>
      <c r="BA29" s="806">
        <v>3375.2797860000001</v>
      </c>
      <c r="BB29" s="806">
        <v>7703.9588309999999</v>
      </c>
      <c r="BC29" s="807">
        <v>8121</v>
      </c>
      <c r="BD29" s="808">
        <v>1227</v>
      </c>
      <c r="BE29" s="808">
        <v>2388</v>
      </c>
      <c r="BF29" s="808">
        <v>4506</v>
      </c>
    </row>
    <row r="30" spans="1:58" ht="12" x14ac:dyDescent="0.2">
      <c r="A30" s="804" t="s">
        <v>405</v>
      </c>
      <c r="B30" s="805" t="s">
        <v>406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>
        <v>1358.820348</v>
      </c>
      <c r="T30" s="806">
        <v>111.14663985000001</v>
      </c>
      <c r="U30" s="806">
        <v>222.12241315</v>
      </c>
      <c r="V30" s="806">
        <v>1025.551295</v>
      </c>
      <c r="W30" s="806">
        <v>896.49406700000009</v>
      </c>
      <c r="X30" s="806">
        <v>54.848331950000002</v>
      </c>
      <c r="Y30" s="806">
        <v>279.87682509999996</v>
      </c>
      <c r="Z30" s="806">
        <v>561.76890994999997</v>
      </c>
      <c r="AA30" s="806">
        <v>724.16779600000007</v>
      </c>
      <c r="AB30" s="806">
        <v>46.577296349999997</v>
      </c>
      <c r="AC30" s="806">
        <v>305.42031740000004</v>
      </c>
      <c r="AD30" s="806">
        <v>372.17018225000004</v>
      </c>
      <c r="AE30" s="806">
        <v>2673</v>
      </c>
      <c r="AF30" s="806">
        <v>39</v>
      </c>
      <c r="AG30" s="806">
        <v>366</v>
      </c>
      <c r="AH30" s="806">
        <v>2267</v>
      </c>
      <c r="AI30" s="806">
        <v>3062.8148699999997</v>
      </c>
      <c r="AJ30" s="806">
        <v>45.456610649999995</v>
      </c>
      <c r="AK30" s="806">
        <v>366.73734414999996</v>
      </c>
      <c r="AL30" s="806">
        <v>2650.6209151999997</v>
      </c>
      <c r="AM30" s="806">
        <v>905</v>
      </c>
      <c r="AN30" s="806">
        <v>41.3</v>
      </c>
      <c r="AO30" s="806">
        <v>329.1</v>
      </c>
      <c r="AP30" s="806">
        <v>534.70000000000005</v>
      </c>
      <c r="AQ30" s="806">
        <v>943.7</v>
      </c>
      <c r="AR30" s="806">
        <v>127.5</v>
      </c>
      <c r="AS30" s="806">
        <v>338.2</v>
      </c>
      <c r="AT30" s="806">
        <v>478</v>
      </c>
      <c r="AU30" s="806">
        <v>1768.8000000000002</v>
      </c>
      <c r="AV30" s="806">
        <v>132.9</v>
      </c>
      <c r="AW30" s="806">
        <v>323.2</v>
      </c>
      <c r="AX30" s="806">
        <v>1312.7</v>
      </c>
      <c r="AY30" s="806">
        <v>1004.7802449999999</v>
      </c>
      <c r="AZ30" s="806">
        <v>64.751305500000001</v>
      </c>
      <c r="BA30" s="806">
        <v>425.06383769999991</v>
      </c>
      <c r="BB30" s="806">
        <v>514.96510179999996</v>
      </c>
      <c r="BC30" s="807">
        <v>1086</v>
      </c>
      <c r="BD30" s="808">
        <v>64</v>
      </c>
      <c r="BE30" s="808">
        <v>295</v>
      </c>
      <c r="BF30" s="808">
        <v>727</v>
      </c>
    </row>
    <row r="31" spans="1:58" ht="12" x14ac:dyDescent="0.2">
      <c r="A31" s="804" t="s">
        <v>407</v>
      </c>
      <c r="B31" s="805" t="s">
        <v>408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>
        <v>3931.7514010000004</v>
      </c>
      <c r="T31" s="806">
        <v>1516.3968104999999</v>
      </c>
      <c r="U31" s="806">
        <v>1933.0108203000007</v>
      </c>
      <c r="V31" s="806">
        <v>482.34377019999999</v>
      </c>
      <c r="W31" s="806">
        <v>3921.1346569999996</v>
      </c>
      <c r="X31" s="806">
        <v>1573.0879571500002</v>
      </c>
      <c r="Y31" s="806">
        <v>1880.3708128999997</v>
      </c>
      <c r="Z31" s="806">
        <v>467.67588695000001</v>
      </c>
      <c r="AA31" s="806">
        <v>3784.6607120000003</v>
      </c>
      <c r="AB31" s="806">
        <v>1578.9503771500001</v>
      </c>
      <c r="AC31" s="806">
        <v>1676.5598013000001</v>
      </c>
      <c r="AD31" s="806">
        <v>529.15053354999998</v>
      </c>
      <c r="AE31" s="806">
        <v>4132</v>
      </c>
      <c r="AF31" s="806">
        <v>1606</v>
      </c>
      <c r="AG31" s="806">
        <v>1981</v>
      </c>
      <c r="AH31" s="806">
        <v>544</v>
      </c>
      <c r="AI31" s="806">
        <v>3639.5002949999998</v>
      </c>
      <c r="AJ31" s="806">
        <v>1257.0492108999999</v>
      </c>
      <c r="AK31" s="806">
        <v>1836.8959050000001</v>
      </c>
      <c r="AL31" s="806">
        <v>545.55517910000003</v>
      </c>
      <c r="AM31" s="806">
        <v>3474.1</v>
      </c>
      <c r="AN31" s="806">
        <v>1109.5999999999999</v>
      </c>
      <c r="AO31" s="806">
        <v>1849.2</v>
      </c>
      <c r="AP31" s="806">
        <v>515.29999999999995</v>
      </c>
      <c r="AQ31" s="806">
        <v>3372.4</v>
      </c>
      <c r="AR31" s="806">
        <v>1046.8</v>
      </c>
      <c r="AS31" s="806">
        <v>2028.6</v>
      </c>
      <c r="AT31" s="806">
        <v>297</v>
      </c>
      <c r="AU31" s="806">
        <v>4058.9</v>
      </c>
      <c r="AV31" s="806">
        <v>1054.3</v>
      </c>
      <c r="AW31" s="806">
        <v>2323.5</v>
      </c>
      <c r="AX31" s="806">
        <v>681.1</v>
      </c>
      <c r="AY31" s="806">
        <v>4032.8328260000003</v>
      </c>
      <c r="AZ31" s="806">
        <v>943.43595850000008</v>
      </c>
      <c r="BA31" s="806">
        <v>2386.1350833000001</v>
      </c>
      <c r="BB31" s="806">
        <v>703.26178419999997</v>
      </c>
      <c r="BC31" s="807">
        <v>4445</v>
      </c>
      <c r="BD31" s="808">
        <v>605</v>
      </c>
      <c r="BE31" s="808">
        <v>3015</v>
      </c>
      <c r="BF31" s="808">
        <v>825</v>
      </c>
    </row>
    <row r="32" spans="1:58" ht="12" x14ac:dyDescent="0.2">
      <c r="A32" s="804" t="s">
        <v>409</v>
      </c>
      <c r="B32" s="805" t="s">
        <v>250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>
        <v>0</v>
      </c>
      <c r="T32" s="806">
        <v>0</v>
      </c>
      <c r="U32" s="806">
        <v>0</v>
      </c>
      <c r="V32" s="806">
        <v>0</v>
      </c>
      <c r="W32" s="806">
        <v>0</v>
      </c>
      <c r="X32" s="806">
        <v>0</v>
      </c>
      <c r="Y32" s="806">
        <v>0</v>
      </c>
      <c r="Z32" s="806">
        <v>0</v>
      </c>
      <c r="AA32" s="806">
        <v>0</v>
      </c>
      <c r="AB32" s="806">
        <v>0</v>
      </c>
      <c r="AC32" s="806">
        <v>0</v>
      </c>
      <c r="AD32" s="806">
        <v>0</v>
      </c>
      <c r="AE32" s="806">
        <v>0</v>
      </c>
      <c r="AF32" s="806">
        <v>0</v>
      </c>
      <c r="AG32" s="806">
        <v>0</v>
      </c>
      <c r="AH32" s="806">
        <v>0</v>
      </c>
      <c r="AI32" s="806">
        <v>0</v>
      </c>
      <c r="AJ32" s="806">
        <v>0</v>
      </c>
      <c r="AK32" s="806">
        <v>0</v>
      </c>
      <c r="AL32" s="806">
        <v>0</v>
      </c>
      <c r="AM32" s="806">
        <v>0</v>
      </c>
      <c r="AN32" s="806">
        <v>0</v>
      </c>
      <c r="AO32" s="806">
        <v>0</v>
      </c>
      <c r="AP32" s="806">
        <v>0</v>
      </c>
      <c r="AQ32" s="806">
        <v>0</v>
      </c>
      <c r="AR32" s="806">
        <v>0</v>
      </c>
      <c r="AS32" s="806">
        <v>0</v>
      </c>
      <c r="AT32" s="806">
        <v>0</v>
      </c>
      <c r="AU32" s="806">
        <v>4.8</v>
      </c>
      <c r="AV32" s="806">
        <v>4.8</v>
      </c>
      <c r="AW32" s="806">
        <v>0</v>
      </c>
      <c r="AX32" s="806">
        <v>0</v>
      </c>
      <c r="AY32" s="806">
        <v>1.0239400000000001</v>
      </c>
      <c r="AZ32" s="806">
        <v>1.0239400000000001</v>
      </c>
      <c r="BA32" s="806">
        <v>0</v>
      </c>
      <c r="BB32" s="806">
        <v>0</v>
      </c>
      <c r="BC32" s="807">
        <v>3</v>
      </c>
      <c r="BD32" s="808">
        <v>0</v>
      </c>
      <c r="BE32" s="808">
        <v>0</v>
      </c>
      <c r="BF32" s="808">
        <v>3</v>
      </c>
    </row>
    <row r="33" spans="1:58" ht="22.5" x14ac:dyDescent="0.2">
      <c r="A33" s="804" t="s">
        <v>410</v>
      </c>
      <c r="B33" s="805" t="s">
        <v>411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>
        <v>1.212164</v>
      </c>
      <c r="T33" s="806">
        <v>1.212164</v>
      </c>
      <c r="U33" s="806">
        <v>0</v>
      </c>
      <c r="V33" s="806">
        <v>0</v>
      </c>
      <c r="W33" s="806">
        <v>0</v>
      </c>
      <c r="X33" s="806">
        <v>0</v>
      </c>
      <c r="Y33" s="806">
        <v>0</v>
      </c>
      <c r="Z33" s="806">
        <v>0</v>
      </c>
      <c r="AA33" s="806">
        <v>656.50055000000009</v>
      </c>
      <c r="AB33" s="806">
        <v>264.67694900000004</v>
      </c>
      <c r="AC33" s="806">
        <v>391.823601</v>
      </c>
      <c r="AD33" s="806">
        <v>0</v>
      </c>
      <c r="AE33" s="806">
        <v>1</v>
      </c>
      <c r="AF33" s="806">
        <v>1</v>
      </c>
      <c r="AG33" s="806">
        <v>0</v>
      </c>
      <c r="AH33" s="806">
        <v>0</v>
      </c>
      <c r="AI33" s="806">
        <v>0</v>
      </c>
      <c r="AJ33" s="806">
        <v>0</v>
      </c>
      <c r="AK33" s="806">
        <v>0</v>
      </c>
      <c r="AL33" s="806">
        <v>0</v>
      </c>
      <c r="AM33" s="806">
        <v>1.5</v>
      </c>
      <c r="AN33" s="806">
        <v>1.5</v>
      </c>
      <c r="AO33" s="806">
        <v>0</v>
      </c>
      <c r="AP33" s="806">
        <v>0</v>
      </c>
      <c r="AQ33" s="806">
        <v>1.7</v>
      </c>
      <c r="AR33" s="806">
        <v>1.7</v>
      </c>
      <c r="AS33" s="806">
        <v>0</v>
      </c>
      <c r="AT33" s="806">
        <v>0</v>
      </c>
      <c r="AU33" s="806">
        <v>678.9</v>
      </c>
      <c r="AV33" s="806">
        <v>289.5</v>
      </c>
      <c r="AW33" s="806">
        <v>389.4</v>
      </c>
      <c r="AX33" s="806">
        <v>0</v>
      </c>
      <c r="AY33" s="806">
        <v>617.57992300000001</v>
      </c>
      <c r="AZ33" s="806">
        <v>272.552617</v>
      </c>
      <c r="BA33" s="806">
        <v>345.02730600000001</v>
      </c>
      <c r="BB33" s="806">
        <v>0</v>
      </c>
      <c r="BC33" s="807">
        <v>33</v>
      </c>
      <c r="BD33" s="808">
        <v>33</v>
      </c>
      <c r="BE33" s="808">
        <v>0</v>
      </c>
      <c r="BF33" s="808">
        <v>0</v>
      </c>
    </row>
    <row r="34" spans="1:58" ht="12" x14ac:dyDescent="0.2">
      <c r="A34" s="804" t="s">
        <v>412</v>
      </c>
      <c r="B34" s="805" t="s">
        <v>413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>
        <v>741.66741300000001</v>
      </c>
      <c r="T34" s="806">
        <v>336.64624100000003</v>
      </c>
      <c r="U34" s="806">
        <v>405.02117200000004</v>
      </c>
      <c r="V34" s="806">
        <v>0</v>
      </c>
      <c r="W34" s="806">
        <v>670.78317400000003</v>
      </c>
      <c r="X34" s="806">
        <v>301.77477000000005</v>
      </c>
      <c r="Y34" s="806">
        <v>369.00840399999998</v>
      </c>
      <c r="Z34" s="806">
        <v>0</v>
      </c>
      <c r="AA34" s="806">
        <v>0</v>
      </c>
      <c r="AB34" s="806">
        <v>0</v>
      </c>
      <c r="AC34" s="806">
        <v>0</v>
      </c>
      <c r="AD34" s="806">
        <v>0</v>
      </c>
      <c r="AE34" s="806">
        <v>720.16268100000002</v>
      </c>
      <c r="AF34" s="806">
        <v>333</v>
      </c>
      <c r="AG34" s="806">
        <v>387.16268099999996</v>
      </c>
      <c r="AH34" s="806">
        <v>0</v>
      </c>
      <c r="AI34" s="806">
        <v>718.89426000000003</v>
      </c>
      <c r="AJ34" s="806">
        <v>325.398347</v>
      </c>
      <c r="AK34" s="806">
        <v>393.49591299999997</v>
      </c>
      <c r="AL34" s="806">
        <v>0</v>
      </c>
      <c r="AM34" s="806">
        <v>677.9</v>
      </c>
      <c r="AN34" s="806">
        <v>285.8</v>
      </c>
      <c r="AO34" s="806">
        <v>392.2</v>
      </c>
      <c r="AP34" s="806">
        <v>0</v>
      </c>
      <c r="AQ34" s="806">
        <v>657.8</v>
      </c>
      <c r="AR34" s="806">
        <v>288.3</v>
      </c>
      <c r="AS34" s="806">
        <v>369.5</v>
      </c>
      <c r="AT34" s="806">
        <v>0</v>
      </c>
      <c r="AU34" s="806">
        <v>0</v>
      </c>
      <c r="AV34" s="806">
        <v>0</v>
      </c>
      <c r="AW34" s="806">
        <v>0</v>
      </c>
      <c r="AX34" s="806">
        <v>0</v>
      </c>
      <c r="AY34" s="806">
        <v>0</v>
      </c>
      <c r="AZ34" s="806">
        <v>0</v>
      </c>
      <c r="BA34" s="806">
        <v>0</v>
      </c>
      <c r="BB34" s="806">
        <v>0</v>
      </c>
      <c r="BC34" s="807">
        <v>623</v>
      </c>
      <c r="BD34" s="808">
        <v>280</v>
      </c>
      <c r="BE34" s="808">
        <v>343</v>
      </c>
      <c r="BF34" s="808">
        <v>0</v>
      </c>
    </row>
    <row r="35" spans="1:58" ht="22.5" x14ac:dyDescent="0.2">
      <c r="A35" s="804" t="s">
        <v>414</v>
      </c>
      <c r="B35" s="805" t="s">
        <v>415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>
        <v>0</v>
      </c>
      <c r="T35" s="806">
        <v>0</v>
      </c>
      <c r="U35" s="806">
        <v>0</v>
      </c>
      <c r="V35" s="806">
        <v>0</v>
      </c>
      <c r="W35" s="806">
        <v>0</v>
      </c>
      <c r="X35" s="806">
        <v>0</v>
      </c>
      <c r="Y35" s="806">
        <v>0</v>
      </c>
      <c r="Z35" s="806">
        <v>0</v>
      </c>
      <c r="AA35" s="806">
        <v>0</v>
      </c>
      <c r="AB35" s="806">
        <v>0</v>
      </c>
      <c r="AC35" s="806">
        <v>0</v>
      </c>
      <c r="AD35" s="806">
        <v>0</v>
      </c>
      <c r="AE35" s="806">
        <v>0</v>
      </c>
      <c r="AF35" s="806">
        <v>0</v>
      </c>
      <c r="AG35" s="806">
        <v>0</v>
      </c>
      <c r="AH35" s="806">
        <v>0</v>
      </c>
      <c r="AI35" s="806">
        <v>0</v>
      </c>
      <c r="AJ35" s="806">
        <v>0</v>
      </c>
      <c r="AK35" s="806">
        <v>0</v>
      </c>
      <c r="AL35" s="806">
        <v>0</v>
      </c>
      <c r="AM35" s="806">
        <v>0</v>
      </c>
      <c r="AN35" s="806">
        <v>0</v>
      </c>
      <c r="AO35" s="806">
        <v>0</v>
      </c>
      <c r="AP35" s="806">
        <v>0</v>
      </c>
      <c r="AQ35" s="806">
        <v>0</v>
      </c>
      <c r="AR35" s="806">
        <v>0</v>
      </c>
      <c r="AS35" s="806">
        <v>0</v>
      </c>
      <c r="AT35" s="806">
        <v>0</v>
      </c>
      <c r="AU35" s="806">
        <v>0</v>
      </c>
      <c r="AV35" s="806">
        <v>0</v>
      </c>
      <c r="AW35" s="806">
        <v>0</v>
      </c>
      <c r="AX35" s="806">
        <v>0</v>
      </c>
      <c r="AY35" s="806">
        <v>0</v>
      </c>
      <c r="AZ35" s="806">
        <v>0</v>
      </c>
      <c r="BA35" s="806">
        <v>0</v>
      </c>
      <c r="BB35" s="806">
        <v>0</v>
      </c>
      <c r="BC35" s="807" t="s">
        <v>315</v>
      </c>
      <c r="BD35" s="808" t="s">
        <v>315</v>
      </c>
      <c r="BE35" s="808">
        <v>0</v>
      </c>
      <c r="BF35" s="808">
        <v>0</v>
      </c>
    </row>
    <row r="36" spans="1:58" ht="12" x14ac:dyDescent="0.2">
      <c r="A36" s="804" t="s">
        <v>416</v>
      </c>
      <c r="B36" s="810" t="s">
        <v>417</v>
      </c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>
        <v>0</v>
      </c>
      <c r="T36" s="806">
        <v>0</v>
      </c>
      <c r="U36" s="806">
        <v>0</v>
      </c>
      <c r="V36" s="806">
        <v>0</v>
      </c>
      <c r="W36" s="806">
        <v>0</v>
      </c>
      <c r="X36" s="806">
        <v>0</v>
      </c>
      <c r="Y36" s="806">
        <v>0</v>
      </c>
      <c r="Z36" s="806">
        <v>0</v>
      </c>
      <c r="AA36" s="806">
        <v>11.153905</v>
      </c>
      <c r="AB36" s="806">
        <v>3.157578</v>
      </c>
      <c r="AC36" s="806">
        <v>7.996327</v>
      </c>
      <c r="AD36" s="806">
        <v>0</v>
      </c>
      <c r="AE36" s="806">
        <v>0</v>
      </c>
      <c r="AF36" s="806">
        <v>0</v>
      </c>
      <c r="AG36" s="806">
        <v>0</v>
      </c>
      <c r="AH36" s="806">
        <v>0</v>
      </c>
      <c r="AI36" s="806">
        <v>0</v>
      </c>
      <c r="AJ36" s="806">
        <v>0</v>
      </c>
      <c r="AK36" s="806">
        <v>0</v>
      </c>
      <c r="AL36" s="806">
        <v>0</v>
      </c>
      <c r="AM36" s="806">
        <v>0</v>
      </c>
      <c r="AN36" s="806">
        <v>0</v>
      </c>
      <c r="AO36" s="806">
        <v>0</v>
      </c>
      <c r="AP36" s="806">
        <v>0</v>
      </c>
      <c r="AQ36" s="806">
        <v>0</v>
      </c>
      <c r="AR36" s="806">
        <v>0</v>
      </c>
      <c r="AS36" s="806">
        <v>0</v>
      </c>
      <c r="AT36" s="806">
        <v>0</v>
      </c>
      <c r="AU36" s="806">
        <v>50.1</v>
      </c>
      <c r="AV36" s="806">
        <v>0</v>
      </c>
      <c r="AW36" s="806">
        <v>50.1</v>
      </c>
      <c r="AX36" s="806">
        <v>0</v>
      </c>
      <c r="AY36" s="806">
        <v>0</v>
      </c>
      <c r="AZ36" s="806">
        <v>0</v>
      </c>
      <c r="BA36" s="806">
        <v>0</v>
      </c>
      <c r="BB36" s="806">
        <v>0</v>
      </c>
      <c r="BC36" s="807">
        <v>350</v>
      </c>
      <c r="BD36" s="808">
        <v>0</v>
      </c>
      <c r="BE36" s="808">
        <v>350</v>
      </c>
      <c r="BF36" s="808">
        <v>0</v>
      </c>
    </row>
    <row r="37" spans="1:58" ht="12" x14ac:dyDescent="0.2">
      <c r="A37" s="804" t="s">
        <v>418</v>
      </c>
      <c r="B37" s="811" t="s">
        <v>419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>
        <v>0</v>
      </c>
      <c r="T37" s="806">
        <v>0</v>
      </c>
      <c r="U37" s="806">
        <v>0</v>
      </c>
      <c r="V37" s="806">
        <v>0</v>
      </c>
      <c r="W37" s="806">
        <v>0</v>
      </c>
      <c r="X37" s="806">
        <v>0</v>
      </c>
      <c r="Y37" s="806">
        <v>0</v>
      </c>
      <c r="Z37" s="806">
        <v>0</v>
      </c>
      <c r="AA37" s="806">
        <v>0</v>
      </c>
      <c r="AB37" s="806">
        <v>0</v>
      </c>
      <c r="AC37" s="806">
        <v>0</v>
      </c>
      <c r="AD37" s="806">
        <v>0</v>
      </c>
      <c r="AE37" s="806">
        <v>0</v>
      </c>
      <c r="AF37" s="806">
        <v>0</v>
      </c>
      <c r="AG37" s="806">
        <v>0</v>
      </c>
      <c r="AH37" s="806">
        <v>0</v>
      </c>
      <c r="AI37" s="806">
        <v>0</v>
      </c>
      <c r="AJ37" s="806">
        <v>0</v>
      </c>
      <c r="AK37" s="806">
        <v>0</v>
      </c>
      <c r="AL37" s="806">
        <v>0</v>
      </c>
      <c r="AM37" s="806">
        <v>0</v>
      </c>
      <c r="AN37" s="806">
        <v>0</v>
      </c>
      <c r="AO37" s="806">
        <v>0</v>
      </c>
      <c r="AP37" s="806">
        <v>0</v>
      </c>
      <c r="AQ37" s="806">
        <v>0</v>
      </c>
      <c r="AR37" s="806">
        <v>0</v>
      </c>
      <c r="AS37" s="806">
        <v>0</v>
      </c>
      <c r="AT37" s="806">
        <v>0</v>
      </c>
      <c r="AU37" s="806">
        <v>0</v>
      </c>
      <c r="AV37" s="806">
        <v>0</v>
      </c>
      <c r="AW37" s="806">
        <v>0</v>
      </c>
      <c r="AX37" s="806">
        <v>0</v>
      </c>
      <c r="AY37" s="806"/>
      <c r="AZ37" s="806"/>
      <c r="BA37" s="806"/>
      <c r="BB37" s="806"/>
      <c r="BC37" s="807" t="s">
        <v>315</v>
      </c>
      <c r="BD37" s="808" t="s">
        <v>315</v>
      </c>
      <c r="BE37" s="808">
        <v>0</v>
      </c>
      <c r="BF37" s="808">
        <v>0</v>
      </c>
    </row>
    <row r="38" spans="1:58" ht="12" x14ac:dyDescent="0.2">
      <c r="A38" s="804" t="s">
        <v>420</v>
      </c>
      <c r="B38" s="812" t="s">
        <v>421</v>
      </c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>
        <v>30.50216</v>
      </c>
      <c r="T38" s="813">
        <v>6.537039</v>
      </c>
      <c r="U38" s="813">
        <v>23.965121</v>
      </c>
      <c r="V38" s="813">
        <v>0</v>
      </c>
      <c r="W38" s="813">
        <v>15.838563000000002</v>
      </c>
      <c r="X38" s="806">
        <v>0</v>
      </c>
      <c r="Y38" s="813">
        <v>15.377328000000002</v>
      </c>
      <c r="Z38" s="813">
        <v>0</v>
      </c>
      <c r="AA38" s="813">
        <v>0</v>
      </c>
      <c r="AB38" s="813">
        <v>0</v>
      </c>
      <c r="AC38" s="813">
        <v>0</v>
      </c>
      <c r="AD38" s="813">
        <v>0</v>
      </c>
      <c r="AE38" s="806">
        <v>82.741226999999995</v>
      </c>
      <c r="AF38" s="813">
        <v>3</v>
      </c>
      <c r="AG38" s="813">
        <v>79.741226999999995</v>
      </c>
      <c r="AH38" s="813">
        <v>0</v>
      </c>
      <c r="AI38" s="813">
        <v>62.611341000000003</v>
      </c>
      <c r="AJ38" s="813">
        <v>1.7162919999999999</v>
      </c>
      <c r="AK38" s="813">
        <v>60.895049</v>
      </c>
      <c r="AL38" s="813">
        <v>0</v>
      </c>
      <c r="AM38" s="813">
        <v>54.3</v>
      </c>
      <c r="AN38" s="813">
        <v>0</v>
      </c>
      <c r="AO38" s="813">
        <v>53.9</v>
      </c>
      <c r="AP38" s="813">
        <v>0</v>
      </c>
      <c r="AQ38" s="806">
        <v>94.2</v>
      </c>
      <c r="AR38" s="806">
        <v>0</v>
      </c>
      <c r="AS38" s="806">
        <v>94.2</v>
      </c>
      <c r="AT38" s="806">
        <v>0</v>
      </c>
      <c r="AU38" s="806">
        <v>0</v>
      </c>
      <c r="AV38" s="806">
        <v>0</v>
      </c>
      <c r="AW38" s="806">
        <v>0</v>
      </c>
      <c r="AX38" s="806">
        <v>0</v>
      </c>
      <c r="AY38" s="806">
        <v>226.022538</v>
      </c>
      <c r="AZ38" s="806"/>
      <c r="BA38" s="806">
        <v>226.022538</v>
      </c>
      <c r="BB38" s="806">
        <v>0</v>
      </c>
      <c r="BC38" s="807">
        <v>6</v>
      </c>
      <c r="BD38" s="808">
        <v>0</v>
      </c>
      <c r="BE38" s="808">
        <v>6</v>
      </c>
      <c r="BF38" s="808">
        <v>0</v>
      </c>
    </row>
    <row r="39" spans="1:58" ht="12" x14ac:dyDescent="0.2">
      <c r="A39" s="1182" t="s">
        <v>103</v>
      </c>
      <c r="B39" s="1182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>
        <v>124215.03215100001</v>
      </c>
      <c r="T39" s="814">
        <v>61843.748607850001</v>
      </c>
      <c r="U39" s="814">
        <v>45969.949932599986</v>
      </c>
      <c r="V39" s="814">
        <v>16401.333610549998</v>
      </c>
      <c r="W39" s="814">
        <v>133235.20112899996</v>
      </c>
      <c r="X39" s="814">
        <v>69692.900137899996</v>
      </c>
      <c r="Y39" s="814">
        <v>47830.454079050003</v>
      </c>
      <c r="Z39" s="814">
        <v>15711.846912049999</v>
      </c>
      <c r="AA39" s="814">
        <v>140194.010244</v>
      </c>
      <c r="AB39" s="814">
        <v>74839</v>
      </c>
      <c r="AC39" s="814">
        <v>48374.875843400005</v>
      </c>
      <c r="AD39" s="814">
        <v>16980</v>
      </c>
      <c r="AE39" s="814">
        <v>142863</v>
      </c>
      <c r="AF39" s="814">
        <v>73057</v>
      </c>
      <c r="AG39" s="814">
        <v>51620</v>
      </c>
      <c r="AH39" s="814">
        <v>18187</v>
      </c>
      <c r="AI39" s="814">
        <v>140370.11875300002</v>
      </c>
      <c r="AJ39" s="814">
        <v>70758.503655649984</v>
      </c>
      <c r="AK39" s="814">
        <v>51042.813734650023</v>
      </c>
      <c r="AL39" s="814">
        <v>18568.801362699996</v>
      </c>
      <c r="AM39" s="814">
        <v>135195.79999999999</v>
      </c>
      <c r="AN39" s="814">
        <v>69268.7</v>
      </c>
      <c r="AO39" s="814">
        <v>49128</v>
      </c>
      <c r="AP39" s="814">
        <v>16799.2</v>
      </c>
      <c r="AQ39" s="815">
        <v>126734.7</v>
      </c>
      <c r="AR39" s="815">
        <v>61627.8</v>
      </c>
      <c r="AS39" s="815">
        <v>48738.8</v>
      </c>
      <c r="AT39" s="815">
        <v>16368</v>
      </c>
      <c r="AU39" s="815">
        <v>150781</v>
      </c>
      <c r="AV39" s="815">
        <v>71759</v>
      </c>
      <c r="AW39" s="815">
        <v>54076</v>
      </c>
      <c r="AX39" s="815">
        <v>24946.400000000001</v>
      </c>
      <c r="AY39" s="815">
        <v>162010.83109085672</v>
      </c>
      <c r="AZ39" s="815">
        <v>72786.971734835548</v>
      </c>
      <c r="BA39" s="815">
        <v>61400.436229921193</v>
      </c>
      <c r="BB39" s="815">
        <v>27823.423126100002</v>
      </c>
      <c r="BC39" s="816">
        <v>161006</v>
      </c>
      <c r="BD39" s="817">
        <v>74727</v>
      </c>
      <c r="BE39" s="817">
        <v>64983</v>
      </c>
      <c r="BF39" s="817">
        <v>21296</v>
      </c>
    </row>
    <row r="40" spans="1:58" ht="13.5" customHeight="1" x14ac:dyDescent="0.2">
      <c r="A40" s="818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</row>
    <row r="41" spans="1:58" ht="16.5" customHeight="1" x14ac:dyDescent="0.2">
      <c r="A41" s="818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0"/>
      <c r="T41" s="820"/>
      <c r="U41" s="820"/>
      <c r="V41" s="820"/>
      <c r="W41" s="820"/>
      <c r="X41" s="820"/>
      <c r="Y41" s="820"/>
      <c r="Z41" s="820"/>
    </row>
    <row r="42" spans="1:58" ht="16.5" customHeight="1" x14ac:dyDescent="0.2">
      <c r="A42" s="818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</row>
    <row r="43" spans="1:58" ht="18.95" customHeight="1" x14ac:dyDescent="0.2">
      <c r="C43" s="819"/>
      <c r="D43" s="819"/>
      <c r="E43" s="819"/>
      <c r="F43" s="819"/>
      <c r="G43" s="819"/>
      <c r="H43" s="819"/>
      <c r="I43" s="819"/>
      <c r="J43" s="819"/>
      <c r="K43" s="819"/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</row>
    <row r="44" spans="1:58" ht="18.95" customHeight="1" x14ac:dyDescent="0.2"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</row>
    <row r="45" spans="1:58" ht="18.95" customHeight="1" x14ac:dyDescent="0.2"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</row>
    <row r="46" spans="1:58" ht="18.95" customHeight="1" x14ac:dyDescent="0.2"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</row>
    <row r="47" spans="1:58" ht="18.95" customHeight="1" x14ac:dyDescent="0.2"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</row>
    <row r="48" spans="1:58" ht="18.95" customHeight="1" x14ac:dyDescent="0.2"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</row>
    <row r="49" spans="3:26" ht="18.95" customHeight="1" x14ac:dyDescent="0.2"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</row>
    <row r="50" spans="3:26" ht="18.95" customHeight="1" x14ac:dyDescent="0.2"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</row>
    <row r="51" spans="3:26" ht="18.95" customHeight="1" x14ac:dyDescent="0.2"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</row>
    <row r="52" spans="3:26" ht="18.95" customHeight="1" x14ac:dyDescent="0.2"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</row>
    <row r="53" spans="3:26" ht="18.95" customHeight="1" x14ac:dyDescent="0.2"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</row>
    <row r="54" spans="3:26" ht="18.95" customHeight="1" x14ac:dyDescent="0.2"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</row>
    <row r="55" spans="3:26" ht="18.95" customHeight="1" x14ac:dyDescent="0.2"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</row>
    <row r="56" spans="3:26" ht="18.95" customHeight="1" x14ac:dyDescent="0.2"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</row>
    <row r="57" spans="3:26" ht="18.95" customHeight="1" x14ac:dyDescent="0.2"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</row>
    <row r="58" spans="3:26" ht="18.95" customHeight="1" x14ac:dyDescent="0.2"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  <c r="Z58" s="819"/>
    </row>
    <row r="59" spans="3:26" ht="18.95" customHeight="1" x14ac:dyDescent="0.2"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</row>
    <row r="60" spans="3:26" ht="18.95" customHeight="1" x14ac:dyDescent="0.2"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3:26" ht="18.95" customHeight="1" x14ac:dyDescent="0.2"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3:26" ht="18.95" customHeight="1" x14ac:dyDescent="0.2"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3:26" ht="18.95" customHeight="1" x14ac:dyDescent="0.2"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3:26" ht="18.95" customHeight="1" x14ac:dyDescent="0.2"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3:26" ht="18.95" customHeight="1" x14ac:dyDescent="0.2"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3:26" ht="18.95" customHeight="1" x14ac:dyDescent="0.2"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3:26" ht="18.95" customHeight="1" x14ac:dyDescent="0.2"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3:26" ht="18.95" customHeight="1" x14ac:dyDescent="0.2"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3:26" ht="18.95" customHeight="1" x14ac:dyDescent="0.2"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3:26" ht="18.95" customHeight="1" x14ac:dyDescent="0.2"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3:26" ht="18.95" customHeight="1" x14ac:dyDescent="0.2"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3:26" ht="18.95" customHeight="1" x14ac:dyDescent="0.2">
      <c r="C72" s="819"/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19"/>
      <c r="Y72" s="819"/>
      <c r="Z72" s="819"/>
    </row>
    <row r="73" spans="3:26" ht="18.95" customHeight="1" x14ac:dyDescent="0.2"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3:26" ht="18.95" customHeight="1" x14ac:dyDescent="0.2"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3:26" ht="18.95" customHeight="1" x14ac:dyDescent="0.2"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3:26" ht="18.95" customHeight="1" x14ac:dyDescent="0.2"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3:26" ht="18.95" customHeight="1" x14ac:dyDescent="0.2"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3:26" ht="18.95" customHeight="1" x14ac:dyDescent="0.2"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3:26" ht="18.95" customHeight="1" x14ac:dyDescent="0.2"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3:26" ht="18.95" customHeight="1" x14ac:dyDescent="0.2"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3:26" ht="18.95" customHeight="1" x14ac:dyDescent="0.2"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3:26" ht="18.95" customHeight="1" x14ac:dyDescent="0.2"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3:26" ht="18.95" customHeight="1" x14ac:dyDescent="0.2"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3:26" ht="18.95" customHeight="1" x14ac:dyDescent="0.2"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3:26" ht="18.95" customHeight="1" x14ac:dyDescent="0.2"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3:26" ht="18.95" customHeight="1" x14ac:dyDescent="0.2"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3:26" ht="18.95" customHeight="1" x14ac:dyDescent="0.2"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3:26" ht="18.95" customHeight="1" x14ac:dyDescent="0.2"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3:26" ht="18.95" customHeight="1" x14ac:dyDescent="0.2"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3:26" ht="18.95" customHeight="1" x14ac:dyDescent="0.2"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3:26" ht="18.95" customHeight="1" x14ac:dyDescent="0.2"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3:26" ht="18.95" customHeight="1" x14ac:dyDescent="0.2"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3:26" ht="18.95" customHeight="1" x14ac:dyDescent="0.2"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  <row r="94" spans="3:26" ht="18.95" customHeight="1" x14ac:dyDescent="0.2">
      <c r="C94" s="819"/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  <c r="Z94" s="819"/>
    </row>
    <row r="95" spans="3:26" ht="18.95" customHeight="1" x14ac:dyDescent="0.2">
      <c r="C95" s="819"/>
      <c r="D95" s="819"/>
      <c r="E95" s="819"/>
      <c r="F95" s="819"/>
      <c r="G95" s="819"/>
      <c r="H95" s="819"/>
      <c r="I95" s="819"/>
      <c r="J95" s="819"/>
      <c r="K95" s="819"/>
      <c r="L95" s="819"/>
      <c r="M95" s="81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819"/>
    </row>
    <row r="96" spans="3:26" ht="18.95" customHeight="1" x14ac:dyDescent="0.2">
      <c r="C96" s="819"/>
      <c r="D96" s="819"/>
      <c r="E96" s="819"/>
      <c r="F96" s="819"/>
      <c r="G96" s="819"/>
      <c r="H96" s="819"/>
      <c r="I96" s="819"/>
      <c r="J96" s="819"/>
      <c r="K96" s="819"/>
      <c r="L96" s="819"/>
      <c r="M96" s="819"/>
      <c r="N96" s="819"/>
      <c r="O96" s="819"/>
      <c r="P96" s="819"/>
      <c r="Q96" s="819"/>
      <c r="R96" s="819"/>
      <c r="S96" s="819"/>
      <c r="T96" s="819"/>
      <c r="U96" s="819"/>
      <c r="V96" s="819"/>
      <c r="W96" s="819"/>
      <c r="X96" s="819"/>
      <c r="Y96" s="819"/>
      <c r="Z96" s="819"/>
    </row>
    <row r="97" spans="3:26" ht="18.95" customHeight="1" x14ac:dyDescent="0.2">
      <c r="C97" s="819"/>
      <c r="D97" s="819"/>
      <c r="E97" s="819"/>
      <c r="F97" s="819"/>
      <c r="G97" s="819"/>
      <c r="H97" s="819"/>
      <c r="I97" s="819"/>
      <c r="J97" s="819"/>
      <c r="K97" s="819"/>
      <c r="L97" s="819"/>
      <c r="M97" s="819"/>
      <c r="N97" s="819"/>
      <c r="O97" s="819"/>
      <c r="P97" s="819"/>
      <c r="Q97" s="819"/>
      <c r="R97" s="819"/>
      <c r="S97" s="819"/>
      <c r="T97" s="819"/>
      <c r="U97" s="819"/>
      <c r="V97" s="819"/>
      <c r="W97" s="819"/>
      <c r="X97" s="819"/>
      <c r="Y97" s="819"/>
      <c r="Z97" s="819"/>
    </row>
    <row r="98" spans="3:26" ht="18.95" customHeight="1" x14ac:dyDescent="0.2">
      <c r="C98" s="819"/>
      <c r="D98" s="819"/>
      <c r="E98" s="819"/>
      <c r="F98" s="819"/>
      <c r="G98" s="819"/>
      <c r="H98" s="819"/>
      <c r="I98" s="819"/>
      <c r="J98" s="819"/>
      <c r="K98" s="819"/>
      <c r="L98" s="819"/>
      <c r="M98" s="819"/>
      <c r="N98" s="819"/>
      <c r="O98" s="819"/>
      <c r="P98" s="819"/>
      <c r="Q98" s="819"/>
      <c r="R98" s="819"/>
      <c r="S98" s="819"/>
      <c r="T98" s="819"/>
      <c r="U98" s="819"/>
      <c r="V98" s="819"/>
      <c r="W98" s="819"/>
      <c r="X98" s="819"/>
      <c r="Y98" s="819"/>
      <c r="Z98" s="819"/>
    </row>
    <row r="99" spans="3:26" ht="18.95" customHeight="1" x14ac:dyDescent="0.2">
      <c r="C99" s="819"/>
      <c r="D99" s="819"/>
      <c r="E99" s="819"/>
      <c r="F99" s="819"/>
      <c r="G99" s="819"/>
      <c r="H99" s="819"/>
      <c r="I99" s="819"/>
      <c r="J99" s="819"/>
      <c r="K99" s="819"/>
      <c r="L99" s="819"/>
      <c r="M99" s="819"/>
      <c r="N99" s="819"/>
      <c r="O99" s="819"/>
      <c r="P99" s="819"/>
      <c r="Q99" s="819"/>
      <c r="R99" s="819"/>
      <c r="S99" s="819"/>
      <c r="T99" s="819"/>
      <c r="U99" s="819"/>
      <c r="V99" s="819"/>
      <c r="W99" s="819"/>
      <c r="X99" s="819"/>
      <c r="Y99" s="819"/>
      <c r="Z99" s="819"/>
    </row>
    <row r="100" spans="3:26" ht="18.95" customHeight="1" x14ac:dyDescent="0.2">
      <c r="C100" s="819"/>
      <c r="D100" s="819"/>
      <c r="E100" s="819"/>
      <c r="F100" s="819"/>
      <c r="G100" s="819"/>
      <c r="H100" s="819"/>
      <c r="I100" s="819"/>
      <c r="J100" s="819"/>
      <c r="K100" s="819"/>
      <c r="L100" s="819"/>
      <c r="M100" s="819"/>
      <c r="N100" s="819"/>
      <c r="O100" s="819"/>
      <c r="P100" s="819"/>
      <c r="Q100" s="819"/>
      <c r="R100" s="819"/>
      <c r="S100" s="819"/>
      <c r="T100" s="819"/>
      <c r="U100" s="819"/>
      <c r="V100" s="819"/>
      <c r="W100" s="819"/>
      <c r="X100" s="819"/>
      <c r="Y100" s="819"/>
      <c r="Z100" s="819"/>
    </row>
    <row r="101" spans="3:26" ht="18.95" customHeight="1" x14ac:dyDescent="0.2">
      <c r="C101" s="819"/>
      <c r="D101" s="819"/>
      <c r="E101" s="819"/>
      <c r="F101" s="819"/>
      <c r="G101" s="819"/>
      <c r="H101" s="819"/>
      <c r="I101" s="819"/>
      <c r="J101" s="819"/>
      <c r="K101" s="819"/>
      <c r="L101" s="819"/>
      <c r="M101" s="819"/>
      <c r="N101" s="819"/>
      <c r="O101" s="819"/>
      <c r="P101" s="819"/>
      <c r="Q101" s="819"/>
      <c r="R101" s="819"/>
      <c r="S101" s="819"/>
      <c r="T101" s="819"/>
      <c r="U101" s="819"/>
      <c r="V101" s="819"/>
      <c r="W101" s="819"/>
      <c r="X101" s="819"/>
      <c r="Y101" s="819"/>
      <c r="Z101" s="819"/>
    </row>
    <row r="102" spans="3:26" ht="18.95" customHeight="1" x14ac:dyDescent="0.2">
      <c r="C102" s="819"/>
      <c r="D102" s="819"/>
      <c r="E102" s="819"/>
      <c r="F102" s="819"/>
      <c r="G102" s="819"/>
      <c r="H102" s="819"/>
      <c r="I102" s="819"/>
      <c r="J102" s="819"/>
      <c r="K102" s="819"/>
      <c r="L102" s="819"/>
      <c r="M102" s="819"/>
      <c r="N102" s="819"/>
      <c r="O102" s="819"/>
      <c r="P102" s="819"/>
      <c r="Q102" s="819"/>
      <c r="R102" s="819"/>
      <c r="S102" s="819"/>
      <c r="T102" s="819"/>
      <c r="U102" s="819"/>
      <c r="V102" s="819"/>
      <c r="W102" s="819"/>
      <c r="X102" s="819"/>
      <c r="Y102" s="819"/>
      <c r="Z102" s="819"/>
    </row>
    <row r="103" spans="3:26" ht="18.95" customHeight="1" x14ac:dyDescent="0.2">
      <c r="C103" s="819"/>
      <c r="D103" s="819"/>
      <c r="E103" s="819"/>
      <c r="F103" s="819"/>
      <c r="G103" s="819"/>
      <c r="H103" s="819"/>
      <c r="I103" s="819"/>
      <c r="J103" s="819"/>
      <c r="K103" s="819"/>
      <c r="L103" s="819"/>
      <c r="M103" s="819"/>
      <c r="N103" s="819"/>
      <c r="O103" s="819"/>
      <c r="P103" s="819"/>
      <c r="Q103" s="819"/>
      <c r="R103" s="819"/>
      <c r="S103" s="819"/>
      <c r="T103" s="819"/>
      <c r="U103" s="819"/>
      <c r="V103" s="819"/>
      <c r="W103" s="819"/>
      <c r="X103" s="819"/>
      <c r="Y103" s="819"/>
      <c r="Z103" s="819"/>
    </row>
    <row r="104" spans="3:26" ht="18.95" customHeight="1" x14ac:dyDescent="0.2"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19"/>
      <c r="Y104" s="819"/>
      <c r="Z104" s="819"/>
    </row>
    <row r="105" spans="3:26" ht="18.95" customHeight="1" x14ac:dyDescent="0.2">
      <c r="C105" s="819"/>
      <c r="D105" s="819"/>
      <c r="E105" s="819"/>
      <c r="F105" s="819"/>
      <c r="G105" s="819"/>
      <c r="H105" s="819"/>
      <c r="I105" s="819"/>
      <c r="J105" s="819"/>
      <c r="K105" s="819"/>
      <c r="L105" s="819"/>
      <c r="M105" s="819"/>
      <c r="N105" s="819"/>
      <c r="O105" s="819"/>
      <c r="P105" s="819"/>
      <c r="Q105" s="819"/>
      <c r="R105" s="819"/>
      <c r="S105" s="819"/>
      <c r="T105" s="819"/>
      <c r="U105" s="819"/>
      <c r="V105" s="819"/>
      <c r="W105" s="819"/>
      <c r="X105" s="819"/>
      <c r="Y105" s="819"/>
      <c r="Z105" s="819"/>
    </row>
    <row r="106" spans="3:26" ht="18.95" customHeight="1" x14ac:dyDescent="0.2">
      <c r="C106" s="819"/>
      <c r="D106" s="819"/>
      <c r="E106" s="819"/>
      <c r="F106" s="819"/>
      <c r="G106" s="819"/>
      <c r="H106" s="819"/>
      <c r="I106" s="819"/>
      <c r="J106" s="819"/>
      <c r="K106" s="819"/>
      <c r="L106" s="819"/>
      <c r="M106" s="819"/>
      <c r="N106" s="819"/>
      <c r="O106" s="819"/>
      <c r="P106" s="819"/>
      <c r="Q106" s="819"/>
      <c r="R106" s="819"/>
      <c r="S106" s="819"/>
      <c r="T106" s="819"/>
      <c r="U106" s="819"/>
      <c r="V106" s="819"/>
      <c r="W106" s="819"/>
      <c r="X106" s="819"/>
      <c r="Y106" s="819"/>
      <c r="Z106" s="819"/>
    </row>
    <row r="107" spans="3:26" ht="18.95" customHeight="1" x14ac:dyDescent="0.2"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</row>
    <row r="108" spans="3:26" ht="18.95" customHeight="1" x14ac:dyDescent="0.2">
      <c r="C108" s="819"/>
      <c r="D108" s="819"/>
      <c r="E108" s="819"/>
      <c r="F108" s="819"/>
      <c r="G108" s="819"/>
      <c r="H108" s="819"/>
      <c r="I108" s="819"/>
      <c r="J108" s="819"/>
      <c r="K108" s="819"/>
      <c r="L108" s="819"/>
      <c r="M108" s="819"/>
      <c r="N108" s="819"/>
      <c r="O108" s="819"/>
      <c r="P108" s="819"/>
      <c r="Q108" s="819"/>
      <c r="R108" s="819"/>
      <c r="S108" s="819"/>
      <c r="T108" s="819"/>
      <c r="U108" s="819"/>
      <c r="V108" s="819"/>
      <c r="W108" s="819"/>
      <c r="X108" s="819"/>
      <c r="Y108" s="819"/>
      <c r="Z108" s="819"/>
    </row>
    <row r="109" spans="3:26" ht="18.95" customHeight="1" x14ac:dyDescent="0.2">
      <c r="C109" s="819"/>
      <c r="D109" s="819"/>
      <c r="E109" s="819"/>
      <c r="F109" s="819"/>
      <c r="G109" s="819"/>
      <c r="H109" s="819"/>
      <c r="I109" s="819"/>
      <c r="J109" s="819"/>
      <c r="K109" s="819"/>
      <c r="L109" s="819"/>
      <c r="M109" s="819"/>
      <c r="N109" s="819"/>
      <c r="O109" s="819"/>
      <c r="P109" s="819"/>
      <c r="Q109" s="819"/>
      <c r="R109" s="819"/>
      <c r="S109" s="819"/>
      <c r="T109" s="819"/>
      <c r="U109" s="819"/>
      <c r="V109" s="819"/>
      <c r="W109" s="819"/>
      <c r="X109" s="819"/>
      <c r="Y109" s="819"/>
      <c r="Z109" s="819"/>
    </row>
    <row r="110" spans="3:26" ht="18.95" customHeight="1" x14ac:dyDescent="0.2">
      <c r="C110" s="819"/>
      <c r="D110" s="819"/>
      <c r="E110" s="819"/>
      <c r="F110" s="819"/>
      <c r="G110" s="819"/>
      <c r="H110" s="819"/>
      <c r="I110" s="819"/>
      <c r="J110" s="819"/>
      <c r="K110" s="819"/>
      <c r="L110" s="819"/>
      <c r="M110" s="819"/>
      <c r="N110" s="819"/>
      <c r="O110" s="819"/>
      <c r="P110" s="819"/>
      <c r="Q110" s="819"/>
      <c r="R110" s="819"/>
      <c r="S110" s="819"/>
      <c r="T110" s="819"/>
      <c r="U110" s="819"/>
      <c r="V110" s="819"/>
      <c r="W110" s="819"/>
      <c r="X110" s="819"/>
      <c r="Y110" s="819"/>
      <c r="Z110" s="819"/>
    </row>
    <row r="111" spans="3:26" ht="18.95" customHeight="1" x14ac:dyDescent="0.2">
      <c r="C111" s="819"/>
      <c r="D111" s="819"/>
      <c r="E111" s="819"/>
      <c r="F111" s="819"/>
      <c r="G111" s="819"/>
      <c r="H111" s="819"/>
      <c r="I111" s="819"/>
      <c r="J111" s="819"/>
      <c r="K111" s="819"/>
      <c r="L111" s="819"/>
      <c r="M111" s="819"/>
      <c r="N111" s="819"/>
      <c r="O111" s="819"/>
      <c r="P111" s="819"/>
      <c r="Q111" s="819"/>
      <c r="R111" s="819"/>
      <c r="S111" s="819"/>
      <c r="T111" s="819"/>
      <c r="U111" s="819"/>
      <c r="V111" s="819"/>
      <c r="W111" s="819"/>
      <c r="X111" s="819"/>
      <c r="Y111" s="819"/>
      <c r="Z111" s="819"/>
    </row>
    <row r="112" spans="3:26" ht="18.95" customHeight="1" x14ac:dyDescent="0.2">
      <c r="C112" s="819"/>
      <c r="D112" s="819"/>
      <c r="E112" s="819"/>
      <c r="F112" s="819"/>
      <c r="G112" s="819"/>
      <c r="H112" s="819"/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V112" s="819"/>
      <c r="W112" s="819"/>
      <c r="X112" s="819"/>
      <c r="Y112" s="819"/>
      <c r="Z112" s="819"/>
    </row>
    <row r="113" spans="3:26" ht="18.95" customHeight="1" x14ac:dyDescent="0.2">
      <c r="C113" s="819"/>
      <c r="D113" s="819"/>
      <c r="E113" s="819"/>
      <c r="F113" s="819"/>
      <c r="G113" s="819"/>
      <c r="H113" s="8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V113" s="819"/>
      <c r="W113" s="819"/>
      <c r="X113" s="819"/>
      <c r="Y113" s="819"/>
      <c r="Z113" s="819"/>
    </row>
    <row r="114" spans="3:26" ht="18.95" customHeight="1" x14ac:dyDescent="0.2">
      <c r="C114" s="819"/>
      <c r="D114" s="819"/>
      <c r="E114" s="819"/>
      <c r="F114" s="819"/>
      <c r="G114" s="819"/>
      <c r="H114" s="819"/>
      <c r="I114" s="819"/>
      <c r="J114" s="819"/>
      <c r="K114" s="819"/>
      <c r="L114" s="819"/>
      <c r="M114" s="819"/>
      <c r="N114" s="819"/>
      <c r="O114" s="819"/>
      <c r="P114" s="819"/>
      <c r="Q114" s="819"/>
      <c r="R114" s="819"/>
      <c r="S114" s="819"/>
      <c r="T114" s="819"/>
      <c r="U114" s="819"/>
      <c r="V114" s="819"/>
      <c r="W114" s="819"/>
      <c r="X114" s="819"/>
      <c r="Y114" s="819"/>
      <c r="Z114" s="819"/>
    </row>
    <row r="115" spans="3:26" ht="18.95" customHeight="1" x14ac:dyDescent="0.2">
      <c r="C115" s="819"/>
      <c r="D115" s="819"/>
      <c r="E115" s="819"/>
      <c r="F115" s="819"/>
      <c r="G115" s="819"/>
      <c r="H115" s="819"/>
      <c r="I115" s="819"/>
      <c r="J115" s="819"/>
      <c r="K115" s="819"/>
      <c r="L115" s="819"/>
      <c r="M115" s="819"/>
      <c r="N115" s="819"/>
      <c r="O115" s="819"/>
      <c r="P115" s="819"/>
      <c r="Q115" s="819"/>
      <c r="R115" s="819"/>
      <c r="S115" s="819"/>
      <c r="T115" s="819"/>
      <c r="U115" s="819"/>
      <c r="V115" s="819"/>
      <c r="W115" s="819"/>
      <c r="X115" s="819"/>
      <c r="Y115" s="819"/>
      <c r="Z115" s="819"/>
    </row>
    <row r="116" spans="3:26" ht="18.95" customHeight="1" x14ac:dyDescent="0.2">
      <c r="C116" s="819"/>
      <c r="D116" s="819"/>
      <c r="E116" s="819"/>
      <c r="F116" s="819"/>
      <c r="G116" s="819"/>
      <c r="H116" s="819"/>
      <c r="I116" s="819"/>
      <c r="J116" s="819"/>
      <c r="K116" s="819"/>
      <c r="L116" s="819"/>
      <c r="M116" s="819"/>
      <c r="N116" s="819"/>
      <c r="O116" s="819"/>
      <c r="P116" s="819"/>
      <c r="Q116" s="819"/>
      <c r="R116" s="819"/>
      <c r="S116" s="819"/>
      <c r="T116" s="819"/>
      <c r="U116" s="819"/>
      <c r="V116" s="819"/>
      <c r="W116" s="819"/>
      <c r="X116" s="819"/>
      <c r="Y116" s="819"/>
      <c r="Z116" s="819"/>
    </row>
    <row r="117" spans="3:26" ht="18.95" customHeight="1" x14ac:dyDescent="0.2">
      <c r="C117" s="819"/>
      <c r="D117" s="819"/>
      <c r="E117" s="819"/>
      <c r="F117" s="819"/>
      <c r="G117" s="819"/>
      <c r="H117" s="819"/>
      <c r="I117" s="819"/>
      <c r="J117" s="819"/>
      <c r="K117" s="819"/>
      <c r="L117" s="819"/>
      <c r="M117" s="819"/>
      <c r="N117" s="819"/>
      <c r="O117" s="819"/>
      <c r="P117" s="819"/>
      <c r="Q117" s="819"/>
      <c r="R117" s="819"/>
      <c r="S117" s="819"/>
      <c r="T117" s="819"/>
      <c r="U117" s="819"/>
      <c r="V117" s="819"/>
      <c r="W117" s="819"/>
      <c r="X117" s="819"/>
      <c r="Y117" s="819"/>
      <c r="Z117" s="819"/>
    </row>
    <row r="118" spans="3:26" ht="18.95" customHeight="1" x14ac:dyDescent="0.2">
      <c r="C118" s="819"/>
      <c r="D118" s="819"/>
      <c r="E118" s="819"/>
      <c r="F118" s="819"/>
      <c r="G118" s="819"/>
      <c r="H118" s="819"/>
      <c r="I118" s="819"/>
      <c r="J118" s="819"/>
      <c r="K118" s="819"/>
      <c r="L118" s="819"/>
      <c r="M118" s="819"/>
      <c r="N118" s="819"/>
      <c r="O118" s="819"/>
      <c r="P118" s="819"/>
      <c r="Q118" s="819"/>
      <c r="R118" s="819"/>
      <c r="S118" s="819"/>
      <c r="T118" s="819"/>
      <c r="U118" s="819"/>
      <c r="V118" s="819"/>
      <c r="W118" s="819"/>
      <c r="X118" s="819"/>
      <c r="Y118" s="819"/>
      <c r="Z118" s="819"/>
    </row>
    <row r="119" spans="3:26" ht="18.95" customHeight="1" x14ac:dyDescent="0.2"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</row>
    <row r="120" spans="3:26" ht="18.95" customHeight="1" x14ac:dyDescent="0.2">
      <c r="C120" s="819"/>
      <c r="D120" s="819"/>
      <c r="E120" s="819"/>
      <c r="F120" s="819"/>
      <c r="G120" s="819"/>
      <c r="H120" s="819"/>
      <c r="I120" s="819"/>
      <c r="J120" s="819"/>
      <c r="K120" s="819"/>
      <c r="L120" s="819"/>
      <c r="M120" s="819"/>
      <c r="N120" s="819"/>
      <c r="O120" s="819"/>
      <c r="P120" s="819"/>
      <c r="Q120" s="819"/>
      <c r="R120" s="819"/>
      <c r="S120" s="819"/>
      <c r="T120" s="819"/>
      <c r="U120" s="819"/>
      <c r="V120" s="819"/>
      <c r="W120" s="819"/>
      <c r="X120" s="819"/>
      <c r="Y120" s="819"/>
      <c r="Z120" s="819"/>
    </row>
    <row r="121" spans="3:26" ht="18.95" customHeight="1" x14ac:dyDescent="0.2"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819"/>
      <c r="W121" s="819"/>
      <c r="X121" s="819"/>
      <c r="Y121" s="819"/>
      <c r="Z121" s="819"/>
    </row>
    <row r="122" spans="3:26" ht="18.95" customHeight="1" x14ac:dyDescent="0.2">
      <c r="C122" s="819"/>
      <c r="D122" s="819"/>
      <c r="E122" s="819"/>
      <c r="F122" s="819"/>
      <c r="G122" s="819"/>
      <c r="H122" s="819"/>
      <c r="I122" s="819"/>
      <c r="J122" s="819"/>
      <c r="K122" s="819"/>
      <c r="L122" s="819"/>
      <c r="M122" s="819"/>
      <c r="N122" s="819"/>
      <c r="O122" s="819"/>
      <c r="P122" s="819"/>
      <c r="Q122" s="819"/>
      <c r="R122" s="819"/>
      <c r="S122" s="819"/>
      <c r="T122" s="819"/>
      <c r="U122" s="819"/>
      <c r="V122" s="819"/>
      <c r="W122" s="819"/>
      <c r="X122" s="819"/>
      <c r="Y122" s="819"/>
      <c r="Z122" s="819"/>
    </row>
    <row r="123" spans="3:26" ht="18.95" customHeight="1" x14ac:dyDescent="0.2">
      <c r="C123" s="819"/>
      <c r="D123" s="819"/>
      <c r="E123" s="819"/>
      <c r="F123" s="819"/>
      <c r="G123" s="819"/>
      <c r="H123" s="819"/>
      <c r="I123" s="819"/>
      <c r="J123" s="819"/>
      <c r="K123" s="819"/>
      <c r="L123" s="819"/>
      <c r="M123" s="819"/>
      <c r="N123" s="819"/>
      <c r="O123" s="819"/>
      <c r="P123" s="819"/>
      <c r="Q123" s="819"/>
      <c r="R123" s="819"/>
      <c r="S123" s="819"/>
      <c r="T123" s="819"/>
      <c r="U123" s="819"/>
      <c r="V123" s="819"/>
      <c r="W123" s="819"/>
      <c r="X123" s="819"/>
      <c r="Y123" s="819"/>
      <c r="Z123" s="819"/>
    </row>
    <row r="124" spans="3:26" ht="18.95" customHeight="1" x14ac:dyDescent="0.2">
      <c r="C124" s="819"/>
      <c r="D124" s="819"/>
      <c r="E124" s="819"/>
      <c r="F124" s="819"/>
      <c r="G124" s="819"/>
      <c r="H124" s="819"/>
      <c r="I124" s="819"/>
      <c r="J124" s="819"/>
      <c r="K124" s="819"/>
      <c r="L124" s="819"/>
      <c r="M124" s="819"/>
      <c r="N124" s="819"/>
      <c r="O124" s="819"/>
      <c r="P124" s="819"/>
      <c r="Q124" s="819"/>
      <c r="R124" s="819"/>
      <c r="S124" s="819"/>
      <c r="T124" s="819"/>
      <c r="U124" s="819"/>
      <c r="V124" s="819"/>
      <c r="W124" s="819"/>
      <c r="X124" s="819"/>
      <c r="Y124" s="819"/>
      <c r="Z124" s="819"/>
    </row>
    <row r="125" spans="3:26" ht="18.95" customHeight="1" x14ac:dyDescent="0.2">
      <c r="C125" s="819"/>
      <c r="D125" s="819"/>
      <c r="E125" s="819"/>
      <c r="F125" s="819"/>
      <c r="G125" s="819"/>
      <c r="H125" s="819"/>
      <c r="I125" s="819"/>
      <c r="J125" s="819"/>
      <c r="K125" s="819"/>
      <c r="L125" s="819"/>
      <c r="M125" s="819"/>
      <c r="N125" s="819"/>
      <c r="O125" s="819"/>
      <c r="P125" s="819"/>
      <c r="Q125" s="819"/>
      <c r="R125" s="819"/>
      <c r="S125" s="819"/>
      <c r="T125" s="819"/>
      <c r="U125" s="819"/>
      <c r="V125" s="819"/>
      <c r="W125" s="819"/>
      <c r="X125" s="819"/>
      <c r="Y125" s="819"/>
      <c r="Z125" s="819"/>
    </row>
    <row r="126" spans="3:26" ht="18.95" customHeight="1" x14ac:dyDescent="0.2">
      <c r="C126" s="819"/>
      <c r="D126" s="819"/>
      <c r="E126" s="819"/>
      <c r="F126" s="819"/>
      <c r="G126" s="819"/>
      <c r="H126" s="819"/>
      <c r="I126" s="819"/>
      <c r="J126" s="819"/>
      <c r="K126" s="819"/>
      <c r="L126" s="819"/>
      <c r="M126" s="819"/>
      <c r="N126" s="819"/>
      <c r="O126" s="819"/>
      <c r="P126" s="819"/>
      <c r="Q126" s="819"/>
      <c r="R126" s="819"/>
      <c r="S126" s="819"/>
      <c r="T126" s="819"/>
      <c r="U126" s="819"/>
      <c r="V126" s="819"/>
      <c r="W126" s="819"/>
      <c r="X126" s="819"/>
      <c r="Y126" s="819"/>
      <c r="Z126" s="819"/>
    </row>
    <row r="127" spans="3:26" ht="18.95" customHeight="1" x14ac:dyDescent="0.2">
      <c r="C127" s="819"/>
      <c r="D127" s="819"/>
      <c r="E127" s="819"/>
      <c r="F127" s="819"/>
      <c r="G127" s="819"/>
      <c r="H127" s="819"/>
      <c r="I127" s="819"/>
      <c r="J127" s="819"/>
      <c r="K127" s="819"/>
      <c r="L127" s="819"/>
      <c r="M127" s="819"/>
      <c r="N127" s="819"/>
      <c r="O127" s="819"/>
      <c r="P127" s="819"/>
      <c r="Q127" s="819"/>
      <c r="R127" s="819"/>
      <c r="S127" s="819"/>
      <c r="T127" s="819"/>
      <c r="U127" s="819"/>
      <c r="V127" s="819"/>
      <c r="W127" s="819"/>
      <c r="X127" s="819"/>
      <c r="Y127" s="819"/>
      <c r="Z127" s="819"/>
    </row>
    <row r="128" spans="3:26" ht="18.95" customHeight="1" x14ac:dyDescent="0.2">
      <c r="C128" s="819"/>
      <c r="D128" s="819"/>
      <c r="E128" s="819"/>
      <c r="F128" s="819"/>
      <c r="G128" s="819"/>
      <c r="H128" s="819"/>
      <c r="I128" s="819"/>
      <c r="J128" s="819"/>
      <c r="K128" s="819"/>
      <c r="L128" s="819"/>
      <c r="M128" s="819"/>
      <c r="N128" s="819"/>
      <c r="O128" s="819"/>
      <c r="P128" s="819"/>
      <c r="Q128" s="819"/>
      <c r="R128" s="819"/>
      <c r="S128" s="819"/>
      <c r="T128" s="819"/>
      <c r="U128" s="819"/>
      <c r="V128" s="819"/>
      <c r="W128" s="819"/>
      <c r="X128" s="819"/>
      <c r="Y128" s="819"/>
      <c r="Z128" s="819"/>
    </row>
    <row r="129" spans="3:26" ht="18.95" customHeight="1" x14ac:dyDescent="0.2">
      <c r="C129" s="819"/>
      <c r="D129" s="819"/>
      <c r="E129" s="819"/>
      <c r="F129" s="819"/>
      <c r="G129" s="819"/>
      <c r="H129" s="819"/>
      <c r="I129" s="819"/>
      <c r="J129" s="819"/>
      <c r="K129" s="819"/>
      <c r="L129" s="819"/>
      <c r="M129" s="819"/>
      <c r="N129" s="819"/>
      <c r="O129" s="819"/>
      <c r="P129" s="819"/>
      <c r="Q129" s="819"/>
      <c r="R129" s="819"/>
      <c r="S129" s="819"/>
      <c r="T129" s="819"/>
      <c r="U129" s="819"/>
      <c r="V129" s="819"/>
      <c r="W129" s="819"/>
      <c r="X129" s="819"/>
      <c r="Y129" s="819"/>
      <c r="Z129" s="819"/>
    </row>
    <row r="130" spans="3:26" ht="18.95" customHeight="1" x14ac:dyDescent="0.2">
      <c r="C130" s="819"/>
      <c r="D130" s="819"/>
      <c r="E130" s="819"/>
      <c r="F130" s="819"/>
      <c r="G130" s="819"/>
      <c r="H130" s="819"/>
      <c r="I130" s="819"/>
      <c r="J130" s="819"/>
      <c r="K130" s="819"/>
      <c r="L130" s="819"/>
      <c r="M130" s="819"/>
      <c r="N130" s="819"/>
      <c r="O130" s="819"/>
      <c r="P130" s="819"/>
      <c r="Q130" s="819"/>
      <c r="R130" s="819"/>
      <c r="S130" s="819"/>
      <c r="T130" s="819"/>
      <c r="U130" s="819"/>
      <c r="V130" s="819"/>
      <c r="W130" s="819"/>
      <c r="X130" s="819"/>
      <c r="Y130" s="819"/>
      <c r="Z130" s="819"/>
    </row>
    <row r="131" spans="3:26" ht="18.95" customHeight="1" x14ac:dyDescent="0.2">
      <c r="C131" s="819"/>
      <c r="D131" s="819"/>
      <c r="E131" s="819"/>
      <c r="F131" s="819"/>
      <c r="G131" s="819"/>
      <c r="H131" s="819"/>
      <c r="I131" s="819"/>
      <c r="J131" s="819"/>
      <c r="K131" s="819"/>
      <c r="L131" s="819"/>
      <c r="M131" s="819"/>
      <c r="N131" s="819"/>
      <c r="O131" s="819"/>
      <c r="P131" s="819"/>
      <c r="Q131" s="819"/>
      <c r="R131" s="819"/>
      <c r="S131" s="819"/>
      <c r="T131" s="819"/>
      <c r="U131" s="819"/>
      <c r="V131" s="819"/>
      <c r="W131" s="819"/>
      <c r="X131" s="819"/>
      <c r="Y131" s="819"/>
      <c r="Z131" s="819"/>
    </row>
    <row r="132" spans="3:26" ht="18.95" customHeight="1" x14ac:dyDescent="0.2">
      <c r="C132" s="819"/>
      <c r="D132" s="819"/>
      <c r="E132" s="819"/>
      <c r="F132" s="819"/>
      <c r="G132" s="819"/>
      <c r="H132" s="819"/>
      <c r="I132" s="819"/>
      <c r="J132" s="819"/>
      <c r="K132" s="819"/>
      <c r="L132" s="819"/>
      <c r="M132" s="819"/>
      <c r="N132" s="819"/>
      <c r="O132" s="819"/>
      <c r="P132" s="819"/>
      <c r="Q132" s="819"/>
      <c r="R132" s="819"/>
      <c r="S132" s="819"/>
      <c r="T132" s="819"/>
      <c r="U132" s="819"/>
      <c r="V132" s="819"/>
      <c r="W132" s="819"/>
      <c r="X132" s="819"/>
      <c r="Y132" s="819"/>
      <c r="Z132" s="819"/>
    </row>
    <row r="133" spans="3:26" ht="18.95" customHeight="1" x14ac:dyDescent="0.2">
      <c r="C133" s="819"/>
      <c r="D133" s="819"/>
      <c r="E133" s="819"/>
      <c r="F133" s="819"/>
      <c r="G133" s="819"/>
      <c r="H133" s="819"/>
      <c r="I133" s="819"/>
      <c r="J133" s="819"/>
      <c r="K133" s="819"/>
      <c r="L133" s="819"/>
      <c r="M133" s="819"/>
      <c r="N133" s="819"/>
      <c r="O133" s="819"/>
      <c r="P133" s="819"/>
      <c r="Q133" s="819"/>
      <c r="R133" s="819"/>
      <c r="S133" s="819"/>
      <c r="T133" s="819"/>
      <c r="U133" s="819"/>
      <c r="V133" s="819"/>
      <c r="W133" s="819"/>
      <c r="X133" s="819"/>
      <c r="Y133" s="819"/>
      <c r="Z133" s="819"/>
    </row>
    <row r="134" spans="3:26" ht="18.95" customHeight="1" x14ac:dyDescent="0.2">
      <c r="C134" s="819"/>
      <c r="D134" s="819"/>
      <c r="E134" s="819"/>
      <c r="F134" s="819"/>
      <c r="G134" s="819"/>
      <c r="H134" s="819"/>
      <c r="I134" s="819"/>
      <c r="J134" s="819"/>
      <c r="K134" s="819"/>
      <c r="L134" s="819"/>
      <c r="M134" s="819"/>
      <c r="N134" s="819"/>
      <c r="O134" s="819"/>
      <c r="P134" s="819"/>
      <c r="Q134" s="819"/>
      <c r="R134" s="819"/>
      <c r="S134" s="819"/>
      <c r="T134" s="819"/>
      <c r="U134" s="819"/>
      <c r="V134" s="819"/>
      <c r="W134" s="819"/>
      <c r="X134" s="819"/>
      <c r="Y134" s="819"/>
      <c r="Z134" s="819"/>
    </row>
    <row r="135" spans="3:26" ht="18.95" customHeight="1" x14ac:dyDescent="0.2">
      <c r="C135" s="819"/>
      <c r="D135" s="819"/>
      <c r="E135" s="819"/>
      <c r="F135" s="819"/>
      <c r="G135" s="819"/>
      <c r="H135" s="819"/>
      <c r="I135" s="819"/>
      <c r="J135" s="819"/>
      <c r="K135" s="819"/>
      <c r="L135" s="819"/>
      <c r="M135" s="819"/>
      <c r="N135" s="819"/>
      <c r="O135" s="819"/>
      <c r="P135" s="819"/>
      <c r="Q135" s="819"/>
      <c r="R135" s="819"/>
      <c r="S135" s="819"/>
      <c r="T135" s="819"/>
      <c r="U135" s="819"/>
      <c r="V135" s="819"/>
      <c r="W135" s="819"/>
      <c r="X135" s="819"/>
      <c r="Y135" s="819"/>
      <c r="Z135" s="819"/>
    </row>
    <row r="136" spans="3:26" ht="18.95" customHeight="1" x14ac:dyDescent="0.2">
      <c r="C136" s="819"/>
      <c r="D136" s="819"/>
      <c r="E136" s="819"/>
      <c r="F136" s="819"/>
      <c r="G136" s="819"/>
      <c r="H136" s="819"/>
      <c r="I136" s="819"/>
      <c r="J136" s="819"/>
      <c r="K136" s="819"/>
      <c r="L136" s="819"/>
      <c r="M136" s="819"/>
      <c r="N136" s="819"/>
      <c r="O136" s="819"/>
      <c r="P136" s="819"/>
      <c r="Q136" s="819"/>
      <c r="R136" s="819"/>
      <c r="S136" s="819"/>
      <c r="T136" s="819"/>
      <c r="U136" s="819"/>
      <c r="V136" s="819"/>
      <c r="W136" s="819"/>
      <c r="X136" s="819"/>
      <c r="Y136" s="819"/>
      <c r="Z136" s="819"/>
    </row>
    <row r="137" spans="3:26" ht="18.95" customHeight="1" x14ac:dyDescent="0.2">
      <c r="C137" s="819"/>
      <c r="D137" s="819"/>
      <c r="E137" s="819"/>
      <c r="F137" s="819"/>
      <c r="G137" s="819"/>
      <c r="H137" s="819"/>
      <c r="I137" s="819"/>
      <c r="J137" s="819"/>
      <c r="K137" s="819"/>
      <c r="L137" s="819"/>
      <c r="M137" s="819"/>
      <c r="N137" s="819"/>
      <c r="O137" s="819"/>
      <c r="P137" s="819"/>
      <c r="Q137" s="819"/>
      <c r="R137" s="819"/>
      <c r="S137" s="819"/>
      <c r="T137" s="819"/>
      <c r="U137" s="819"/>
      <c r="V137" s="819"/>
      <c r="W137" s="819"/>
      <c r="X137" s="819"/>
      <c r="Y137" s="819"/>
      <c r="Z137" s="819"/>
    </row>
    <row r="138" spans="3:26" ht="18.95" customHeight="1" x14ac:dyDescent="0.2">
      <c r="C138" s="819"/>
      <c r="D138" s="819"/>
      <c r="E138" s="819"/>
      <c r="F138" s="819"/>
      <c r="G138" s="819"/>
      <c r="H138" s="819"/>
      <c r="I138" s="819"/>
      <c r="J138" s="819"/>
      <c r="K138" s="819"/>
      <c r="L138" s="819"/>
      <c r="M138" s="819"/>
      <c r="N138" s="819"/>
      <c r="O138" s="819"/>
      <c r="P138" s="819"/>
      <c r="Q138" s="819"/>
      <c r="R138" s="819"/>
      <c r="S138" s="819"/>
      <c r="T138" s="819"/>
      <c r="U138" s="819"/>
      <c r="V138" s="819"/>
      <c r="W138" s="819"/>
      <c r="X138" s="819"/>
      <c r="Y138" s="819"/>
      <c r="Z138" s="819"/>
    </row>
    <row r="139" spans="3:26" ht="18.95" customHeight="1" x14ac:dyDescent="0.2">
      <c r="C139" s="819"/>
      <c r="D139" s="819"/>
      <c r="E139" s="819"/>
      <c r="F139" s="819"/>
      <c r="G139" s="819"/>
      <c r="H139" s="819"/>
      <c r="I139" s="819"/>
      <c r="J139" s="819"/>
      <c r="K139" s="819"/>
      <c r="L139" s="819"/>
      <c r="M139" s="819"/>
      <c r="N139" s="819"/>
      <c r="O139" s="819"/>
      <c r="P139" s="819"/>
      <c r="Q139" s="819"/>
      <c r="R139" s="819"/>
      <c r="S139" s="819"/>
      <c r="T139" s="819"/>
      <c r="U139" s="819"/>
      <c r="V139" s="819"/>
      <c r="W139" s="819"/>
      <c r="X139" s="819"/>
      <c r="Y139" s="819"/>
      <c r="Z139" s="819"/>
    </row>
    <row r="140" spans="3:26" ht="18.95" customHeight="1" x14ac:dyDescent="0.2">
      <c r="C140" s="819"/>
      <c r="D140" s="819"/>
      <c r="E140" s="819"/>
      <c r="F140" s="819"/>
      <c r="G140" s="819"/>
      <c r="H140" s="819"/>
      <c r="I140" s="819"/>
      <c r="J140" s="819"/>
      <c r="K140" s="819"/>
      <c r="L140" s="819"/>
      <c r="M140" s="819"/>
      <c r="N140" s="819"/>
      <c r="O140" s="819"/>
      <c r="P140" s="819"/>
      <c r="Q140" s="819"/>
      <c r="R140" s="819"/>
      <c r="S140" s="819"/>
      <c r="T140" s="819"/>
      <c r="U140" s="819"/>
      <c r="V140" s="819"/>
      <c r="W140" s="819"/>
      <c r="X140" s="819"/>
      <c r="Y140" s="819"/>
      <c r="Z140" s="819"/>
    </row>
    <row r="141" spans="3:26" ht="18.95" customHeight="1" x14ac:dyDescent="0.2">
      <c r="C141" s="819"/>
      <c r="D141" s="819"/>
      <c r="E141" s="819"/>
      <c r="F141" s="819"/>
      <c r="G141" s="819"/>
      <c r="H141" s="819"/>
      <c r="I141" s="819"/>
      <c r="J141" s="819"/>
      <c r="K141" s="819"/>
      <c r="L141" s="819"/>
      <c r="M141" s="819"/>
      <c r="N141" s="819"/>
      <c r="O141" s="819"/>
      <c r="P141" s="819"/>
      <c r="Q141" s="819"/>
      <c r="R141" s="819"/>
      <c r="S141" s="819"/>
      <c r="T141" s="819"/>
      <c r="U141" s="819"/>
      <c r="V141" s="819"/>
      <c r="W141" s="819"/>
      <c r="X141" s="819"/>
      <c r="Y141" s="819"/>
      <c r="Z141" s="819"/>
    </row>
    <row r="142" spans="3:26" ht="18.95" customHeight="1" x14ac:dyDescent="0.2">
      <c r="C142" s="819"/>
      <c r="D142" s="819"/>
      <c r="E142" s="819"/>
      <c r="F142" s="819"/>
      <c r="G142" s="819"/>
      <c r="H142" s="819"/>
      <c r="I142" s="819"/>
      <c r="J142" s="819"/>
      <c r="K142" s="819"/>
      <c r="L142" s="819"/>
      <c r="M142" s="819"/>
      <c r="N142" s="819"/>
      <c r="O142" s="819"/>
      <c r="P142" s="819"/>
      <c r="Q142" s="819"/>
      <c r="R142" s="819"/>
      <c r="S142" s="819"/>
      <c r="T142" s="819"/>
      <c r="U142" s="819"/>
      <c r="V142" s="819"/>
      <c r="W142" s="819"/>
      <c r="X142" s="819"/>
      <c r="Y142" s="819"/>
      <c r="Z142" s="819"/>
    </row>
    <row r="143" spans="3:26" ht="18.95" customHeight="1" x14ac:dyDescent="0.2">
      <c r="C143" s="819"/>
      <c r="D143" s="819"/>
      <c r="E143" s="819"/>
      <c r="F143" s="819"/>
      <c r="G143" s="819"/>
      <c r="H143" s="819"/>
      <c r="I143" s="819"/>
      <c r="J143" s="819"/>
      <c r="K143" s="819"/>
      <c r="L143" s="819"/>
      <c r="M143" s="819"/>
      <c r="N143" s="819"/>
      <c r="O143" s="819"/>
      <c r="P143" s="819"/>
      <c r="Q143" s="819"/>
      <c r="R143" s="819"/>
      <c r="S143" s="819"/>
      <c r="T143" s="819"/>
      <c r="U143" s="819"/>
      <c r="V143" s="819"/>
      <c r="W143" s="819"/>
      <c r="X143" s="819"/>
      <c r="Y143" s="819"/>
      <c r="Z143" s="819"/>
    </row>
    <row r="144" spans="3:26" ht="18.95" customHeight="1" x14ac:dyDescent="0.2">
      <c r="C144" s="819"/>
      <c r="D144" s="819"/>
      <c r="E144" s="819"/>
      <c r="F144" s="819"/>
      <c r="G144" s="819"/>
      <c r="H144" s="819"/>
      <c r="I144" s="819"/>
      <c r="J144" s="819"/>
      <c r="K144" s="819"/>
      <c r="L144" s="819"/>
      <c r="M144" s="819"/>
      <c r="N144" s="819"/>
      <c r="O144" s="819"/>
      <c r="P144" s="819"/>
      <c r="Q144" s="819"/>
      <c r="R144" s="819"/>
      <c r="S144" s="819"/>
      <c r="T144" s="819"/>
      <c r="U144" s="819"/>
      <c r="V144" s="819"/>
      <c r="W144" s="819"/>
      <c r="X144" s="819"/>
      <c r="Y144" s="819"/>
      <c r="Z144" s="819"/>
    </row>
    <row r="145" spans="3:26" ht="18.95" customHeight="1" x14ac:dyDescent="0.2">
      <c r="C145" s="819"/>
      <c r="D145" s="819"/>
      <c r="E145" s="819"/>
      <c r="F145" s="819"/>
      <c r="G145" s="819"/>
      <c r="H145" s="819"/>
      <c r="I145" s="819"/>
      <c r="J145" s="819"/>
      <c r="K145" s="819"/>
      <c r="L145" s="819"/>
      <c r="M145" s="819"/>
      <c r="N145" s="819"/>
      <c r="O145" s="819"/>
      <c r="P145" s="819"/>
      <c r="Q145" s="819"/>
      <c r="R145" s="819"/>
      <c r="S145" s="819"/>
      <c r="T145" s="819"/>
      <c r="U145" s="819"/>
      <c r="V145" s="819"/>
      <c r="W145" s="819"/>
      <c r="X145" s="819"/>
      <c r="Y145" s="819"/>
      <c r="Z145" s="819"/>
    </row>
    <row r="146" spans="3:26" ht="18.95" customHeight="1" x14ac:dyDescent="0.2">
      <c r="C146" s="819"/>
      <c r="D146" s="819"/>
      <c r="E146" s="819"/>
      <c r="F146" s="819"/>
      <c r="G146" s="819"/>
      <c r="H146" s="819"/>
      <c r="I146" s="819"/>
      <c r="J146" s="819"/>
      <c r="K146" s="819"/>
      <c r="L146" s="819"/>
      <c r="M146" s="819"/>
      <c r="N146" s="819"/>
      <c r="O146" s="819"/>
      <c r="P146" s="819"/>
      <c r="Q146" s="819"/>
      <c r="R146" s="819"/>
      <c r="S146" s="819"/>
      <c r="T146" s="819"/>
      <c r="U146" s="819"/>
      <c r="V146" s="819"/>
      <c r="W146" s="819"/>
      <c r="X146" s="819"/>
      <c r="Y146" s="819"/>
      <c r="Z146" s="819"/>
    </row>
    <row r="147" spans="3:26" ht="18.95" customHeight="1" x14ac:dyDescent="0.2">
      <c r="C147" s="819"/>
      <c r="D147" s="819"/>
      <c r="E147" s="819"/>
      <c r="F147" s="819"/>
      <c r="G147" s="819"/>
      <c r="H147" s="819"/>
      <c r="I147" s="819"/>
      <c r="J147" s="819"/>
      <c r="K147" s="819"/>
      <c r="L147" s="819"/>
      <c r="M147" s="819"/>
      <c r="N147" s="819"/>
      <c r="O147" s="819"/>
      <c r="P147" s="819"/>
      <c r="Q147" s="819"/>
      <c r="R147" s="819"/>
      <c r="S147" s="819"/>
      <c r="T147" s="819"/>
      <c r="U147" s="819"/>
      <c r="V147" s="819"/>
      <c r="W147" s="819"/>
      <c r="X147" s="819"/>
      <c r="Y147" s="819"/>
      <c r="Z147" s="819"/>
    </row>
    <row r="148" spans="3:26" ht="18.95" customHeight="1" x14ac:dyDescent="0.2">
      <c r="C148" s="819"/>
      <c r="D148" s="819"/>
      <c r="E148" s="819"/>
      <c r="F148" s="819"/>
      <c r="G148" s="819"/>
      <c r="H148" s="819"/>
      <c r="I148" s="819"/>
      <c r="J148" s="819"/>
      <c r="K148" s="819"/>
      <c r="L148" s="819"/>
      <c r="M148" s="819"/>
      <c r="N148" s="819"/>
      <c r="O148" s="819"/>
      <c r="P148" s="819"/>
      <c r="Q148" s="819"/>
      <c r="R148" s="819"/>
      <c r="S148" s="819"/>
      <c r="T148" s="819"/>
      <c r="U148" s="819"/>
      <c r="V148" s="819"/>
      <c r="W148" s="819"/>
      <c r="X148" s="819"/>
      <c r="Y148" s="819"/>
      <c r="Z148" s="819"/>
    </row>
    <row r="149" spans="3:26" ht="18.95" customHeight="1" x14ac:dyDescent="0.2">
      <c r="C149" s="819"/>
      <c r="D149" s="819"/>
      <c r="E149" s="819"/>
      <c r="F149" s="819"/>
      <c r="G149" s="819"/>
      <c r="H149" s="819"/>
      <c r="I149" s="819"/>
      <c r="J149" s="819"/>
      <c r="K149" s="819"/>
      <c r="L149" s="819"/>
      <c r="M149" s="819"/>
      <c r="N149" s="819"/>
      <c r="O149" s="819"/>
      <c r="P149" s="819"/>
      <c r="Q149" s="819"/>
      <c r="R149" s="819"/>
      <c r="S149" s="819"/>
      <c r="T149" s="819"/>
      <c r="U149" s="819"/>
      <c r="V149" s="819"/>
      <c r="W149" s="819"/>
      <c r="X149" s="819"/>
      <c r="Y149" s="819"/>
      <c r="Z149" s="819"/>
    </row>
    <row r="150" spans="3:26" ht="18.95" customHeight="1" x14ac:dyDescent="0.2"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</row>
    <row r="151" spans="3:26" ht="18.95" customHeight="1" x14ac:dyDescent="0.2">
      <c r="C151" s="819"/>
      <c r="D151" s="819"/>
      <c r="E151" s="819"/>
      <c r="F151" s="819"/>
      <c r="G151" s="819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</row>
    <row r="152" spans="3:26" ht="18.95" customHeight="1" x14ac:dyDescent="0.2">
      <c r="C152" s="819"/>
      <c r="D152" s="819"/>
      <c r="E152" s="819"/>
      <c r="F152" s="819"/>
      <c r="G152" s="819"/>
      <c r="H152" s="819"/>
      <c r="I152" s="819"/>
      <c r="J152" s="819"/>
      <c r="K152" s="819"/>
      <c r="L152" s="819"/>
      <c r="M152" s="819"/>
      <c r="N152" s="819"/>
      <c r="O152" s="819"/>
      <c r="P152" s="819"/>
      <c r="Q152" s="819"/>
      <c r="R152" s="819"/>
      <c r="S152" s="819"/>
      <c r="T152" s="819"/>
      <c r="U152" s="819"/>
      <c r="V152" s="819"/>
      <c r="W152" s="819"/>
      <c r="X152" s="819"/>
      <c r="Y152" s="819"/>
      <c r="Z152" s="819"/>
    </row>
    <row r="153" spans="3:26" ht="18.95" customHeight="1" x14ac:dyDescent="0.2">
      <c r="C153" s="819"/>
      <c r="D153" s="819"/>
      <c r="E153" s="819"/>
      <c r="F153" s="819"/>
      <c r="G153" s="819"/>
      <c r="H153" s="819"/>
      <c r="I153" s="819"/>
      <c r="J153" s="819"/>
      <c r="K153" s="819"/>
      <c r="L153" s="819"/>
      <c r="M153" s="819"/>
      <c r="N153" s="819"/>
      <c r="O153" s="819"/>
      <c r="P153" s="819"/>
      <c r="Q153" s="819"/>
      <c r="R153" s="819"/>
      <c r="S153" s="819"/>
      <c r="T153" s="819"/>
      <c r="U153" s="819"/>
      <c r="V153" s="819"/>
      <c r="W153" s="819"/>
      <c r="X153" s="819"/>
      <c r="Y153" s="819"/>
      <c r="Z153" s="819"/>
    </row>
    <row r="154" spans="3:26" ht="18.95" customHeight="1" x14ac:dyDescent="0.2">
      <c r="C154" s="819"/>
      <c r="D154" s="819"/>
      <c r="E154" s="819"/>
      <c r="F154" s="819"/>
      <c r="G154" s="819"/>
      <c r="H154" s="819"/>
      <c r="I154" s="819"/>
      <c r="J154" s="819"/>
      <c r="K154" s="819"/>
      <c r="L154" s="819"/>
      <c r="M154" s="819"/>
      <c r="N154" s="819"/>
      <c r="O154" s="819"/>
      <c r="P154" s="819"/>
      <c r="Q154" s="819"/>
      <c r="R154" s="819"/>
      <c r="S154" s="819"/>
      <c r="T154" s="819"/>
      <c r="U154" s="819"/>
      <c r="V154" s="819"/>
      <c r="W154" s="819"/>
      <c r="X154" s="819"/>
      <c r="Y154" s="819"/>
      <c r="Z154" s="819"/>
    </row>
    <row r="155" spans="3:26" ht="18.95" customHeight="1" x14ac:dyDescent="0.2">
      <c r="C155" s="819"/>
      <c r="D155" s="819"/>
      <c r="E155" s="819"/>
      <c r="F155" s="819"/>
      <c r="G155" s="819"/>
      <c r="H155" s="819"/>
      <c r="I155" s="819"/>
      <c r="J155" s="819"/>
      <c r="K155" s="819"/>
      <c r="L155" s="819"/>
      <c r="M155" s="819"/>
      <c r="N155" s="819"/>
      <c r="O155" s="819"/>
      <c r="P155" s="819"/>
      <c r="Q155" s="819"/>
      <c r="R155" s="819"/>
      <c r="S155" s="819"/>
      <c r="T155" s="819"/>
      <c r="U155" s="819"/>
      <c r="V155" s="819"/>
      <c r="W155" s="819"/>
      <c r="X155" s="819"/>
      <c r="Y155" s="819"/>
      <c r="Z155" s="819"/>
    </row>
    <row r="156" spans="3:26" ht="18.95" customHeight="1" x14ac:dyDescent="0.2">
      <c r="C156" s="819"/>
      <c r="D156" s="819"/>
      <c r="E156" s="819"/>
      <c r="F156" s="819"/>
      <c r="G156" s="819"/>
      <c r="H156" s="819"/>
      <c r="I156" s="819"/>
      <c r="J156" s="819"/>
      <c r="K156" s="819"/>
      <c r="L156" s="819"/>
      <c r="M156" s="819"/>
      <c r="N156" s="819"/>
      <c r="O156" s="819"/>
      <c r="P156" s="819"/>
      <c r="Q156" s="819"/>
      <c r="R156" s="819"/>
      <c r="S156" s="819"/>
      <c r="T156" s="819"/>
      <c r="U156" s="819"/>
      <c r="V156" s="819"/>
      <c r="W156" s="819"/>
      <c r="X156" s="819"/>
      <c r="Y156" s="819"/>
      <c r="Z156" s="819"/>
    </row>
    <row r="157" spans="3:26" ht="18.95" customHeight="1" x14ac:dyDescent="0.2">
      <c r="C157" s="819"/>
      <c r="D157" s="819"/>
      <c r="E157" s="819"/>
      <c r="F157" s="819"/>
      <c r="G157" s="819"/>
      <c r="H157" s="819"/>
      <c r="I157" s="819"/>
      <c r="J157" s="819"/>
      <c r="K157" s="819"/>
      <c r="L157" s="819"/>
      <c r="M157" s="819"/>
      <c r="N157" s="819"/>
      <c r="O157" s="819"/>
      <c r="P157" s="819"/>
      <c r="Q157" s="819"/>
      <c r="R157" s="819"/>
      <c r="S157" s="819"/>
      <c r="T157" s="819"/>
      <c r="U157" s="819"/>
      <c r="V157" s="819"/>
      <c r="W157" s="819"/>
      <c r="X157" s="819"/>
      <c r="Y157" s="819"/>
      <c r="Z157" s="819"/>
    </row>
    <row r="158" spans="3:26" ht="18.95" customHeight="1" x14ac:dyDescent="0.2">
      <c r="C158" s="819"/>
      <c r="D158" s="819"/>
      <c r="E158" s="819"/>
      <c r="F158" s="819"/>
      <c r="G158" s="819"/>
      <c r="H158" s="819"/>
      <c r="I158" s="819"/>
      <c r="J158" s="819"/>
      <c r="K158" s="819"/>
      <c r="L158" s="819"/>
      <c r="M158" s="819"/>
      <c r="N158" s="819"/>
      <c r="O158" s="819"/>
      <c r="P158" s="819"/>
      <c r="Q158" s="819"/>
      <c r="R158" s="819"/>
      <c r="S158" s="819"/>
      <c r="T158" s="819"/>
      <c r="U158" s="819"/>
      <c r="V158" s="819"/>
      <c r="W158" s="819"/>
      <c r="X158" s="819"/>
      <c r="Y158" s="819"/>
      <c r="Z158" s="819"/>
    </row>
    <row r="159" spans="3:26" ht="18.95" customHeight="1" x14ac:dyDescent="0.2">
      <c r="C159" s="819"/>
      <c r="D159" s="819"/>
      <c r="E159" s="819"/>
      <c r="F159" s="819"/>
      <c r="G159" s="819"/>
      <c r="H159" s="819"/>
      <c r="I159" s="819"/>
      <c r="J159" s="819"/>
      <c r="K159" s="819"/>
      <c r="L159" s="819"/>
      <c r="M159" s="819"/>
      <c r="N159" s="819"/>
      <c r="O159" s="819"/>
      <c r="P159" s="819"/>
      <c r="Q159" s="819"/>
      <c r="R159" s="819"/>
      <c r="S159" s="819"/>
      <c r="T159" s="819"/>
      <c r="U159" s="819"/>
      <c r="V159" s="819"/>
      <c r="W159" s="819"/>
      <c r="X159" s="819"/>
      <c r="Y159" s="819"/>
      <c r="Z159" s="819"/>
    </row>
    <row r="160" spans="3:26" ht="18.95" customHeight="1" x14ac:dyDescent="0.2">
      <c r="C160" s="819"/>
      <c r="D160" s="819"/>
      <c r="E160" s="819"/>
      <c r="F160" s="819"/>
      <c r="G160" s="819"/>
      <c r="H160" s="819"/>
      <c r="I160" s="819"/>
      <c r="J160" s="819"/>
      <c r="K160" s="819"/>
      <c r="L160" s="819"/>
      <c r="M160" s="819"/>
      <c r="N160" s="819"/>
      <c r="O160" s="819"/>
      <c r="P160" s="819"/>
      <c r="Q160" s="819"/>
      <c r="R160" s="819"/>
      <c r="S160" s="819"/>
      <c r="T160" s="819"/>
      <c r="U160" s="819"/>
      <c r="V160" s="819"/>
      <c r="W160" s="819"/>
      <c r="X160" s="819"/>
      <c r="Y160" s="819"/>
      <c r="Z160" s="819"/>
    </row>
    <row r="161" spans="3:26" ht="18.95" customHeight="1" x14ac:dyDescent="0.2">
      <c r="C161" s="819"/>
      <c r="D161" s="819"/>
      <c r="E161" s="819"/>
      <c r="F161" s="819"/>
      <c r="G161" s="819"/>
      <c r="H161" s="819"/>
      <c r="I161" s="819"/>
      <c r="J161" s="819"/>
      <c r="K161" s="819"/>
      <c r="L161" s="819"/>
      <c r="M161" s="819"/>
      <c r="N161" s="819"/>
      <c r="O161" s="819"/>
      <c r="P161" s="819"/>
      <c r="Q161" s="819"/>
      <c r="R161" s="819"/>
      <c r="S161" s="819"/>
      <c r="T161" s="819"/>
      <c r="U161" s="819"/>
      <c r="V161" s="819"/>
      <c r="W161" s="819"/>
      <c r="X161" s="819"/>
      <c r="Y161" s="819"/>
      <c r="Z161" s="819"/>
    </row>
    <row r="162" spans="3:26" ht="18.95" customHeight="1" x14ac:dyDescent="0.2">
      <c r="C162" s="819"/>
      <c r="D162" s="819"/>
      <c r="E162" s="819"/>
      <c r="F162" s="819"/>
      <c r="G162" s="819"/>
      <c r="H162" s="819"/>
      <c r="I162" s="819"/>
      <c r="J162" s="819"/>
      <c r="K162" s="819"/>
      <c r="L162" s="819"/>
      <c r="M162" s="819"/>
      <c r="N162" s="819"/>
      <c r="O162" s="819"/>
      <c r="P162" s="819"/>
      <c r="Q162" s="819"/>
      <c r="R162" s="819"/>
      <c r="S162" s="819"/>
      <c r="T162" s="819"/>
      <c r="U162" s="819"/>
      <c r="V162" s="819"/>
      <c r="W162" s="819"/>
      <c r="X162" s="819"/>
      <c r="Y162" s="819"/>
      <c r="Z162" s="819"/>
    </row>
    <row r="163" spans="3:26" ht="18.95" customHeight="1" x14ac:dyDescent="0.2">
      <c r="C163" s="819"/>
      <c r="D163" s="819"/>
      <c r="E163" s="819"/>
      <c r="F163" s="819"/>
      <c r="G163" s="819"/>
      <c r="H163" s="819"/>
      <c r="I163" s="819"/>
      <c r="J163" s="819"/>
      <c r="K163" s="819"/>
      <c r="L163" s="819"/>
      <c r="M163" s="819"/>
      <c r="N163" s="819"/>
      <c r="O163" s="819"/>
      <c r="P163" s="819"/>
      <c r="Q163" s="819"/>
      <c r="R163" s="819"/>
      <c r="S163" s="819"/>
      <c r="T163" s="819"/>
      <c r="U163" s="819"/>
      <c r="V163" s="819"/>
      <c r="W163" s="819"/>
      <c r="X163" s="819"/>
      <c r="Y163" s="819"/>
      <c r="Z163" s="819"/>
    </row>
    <row r="164" spans="3:26" ht="18.95" customHeight="1" x14ac:dyDescent="0.2">
      <c r="C164" s="819"/>
      <c r="D164" s="819"/>
      <c r="E164" s="819"/>
      <c r="F164" s="819"/>
      <c r="G164" s="819"/>
      <c r="H164" s="819"/>
      <c r="I164" s="819"/>
      <c r="J164" s="819"/>
      <c r="K164" s="819"/>
      <c r="L164" s="819"/>
      <c r="M164" s="819"/>
      <c r="N164" s="819"/>
      <c r="O164" s="819"/>
      <c r="P164" s="819"/>
      <c r="Q164" s="819"/>
      <c r="R164" s="819"/>
      <c r="S164" s="819"/>
      <c r="T164" s="819"/>
      <c r="U164" s="819"/>
      <c r="V164" s="819"/>
      <c r="W164" s="819"/>
      <c r="X164" s="819"/>
      <c r="Y164" s="819"/>
      <c r="Z164" s="819"/>
    </row>
    <row r="165" spans="3:26" ht="18.95" customHeight="1" x14ac:dyDescent="0.2">
      <c r="C165" s="819"/>
      <c r="D165" s="819"/>
      <c r="E165" s="819"/>
      <c r="F165" s="819"/>
      <c r="G165" s="819"/>
      <c r="H165" s="819"/>
      <c r="I165" s="819"/>
      <c r="J165" s="819"/>
      <c r="K165" s="819"/>
      <c r="L165" s="819"/>
      <c r="M165" s="819"/>
      <c r="N165" s="819"/>
      <c r="O165" s="819"/>
      <c r="P165" s="819"/>
      <c r="Q165" s="819"/>
      <c r="R165" s="819"/>
      <c r="S165" s="819"/>
      <c r="T165" s="819"/>
      <c r="U165" s="819"/>
      <c r="V165" s="819"/>
      <c r="W165" s="819"/>
      <c r="X165" s="819"/>
      <c r="Y165" s="819"/>
      <c r="Z165" s="819"/>
    </row>
    <row r="166" spans="3:26" ht="18.95" customHeight="1" x14ac:dyDescent="0.2">
      <c r="C166" s="819"/>
      <c r="D166" s="819"/>
      <c r="E166" s="819"/>
      <c r="F166" s="819"/>
      <c r="G166" s="819"/>
      <c r="H166" s="819"/>
      <c r="I166" s="819"/>
      <c r="J166" s="819"/>
      <c r="K166" s="819"/>
      <c r="L166" s="819"/>
      <c r="M166" s="819"/>
      <c r="N166" s="819"/>
      <c r="O166" s="819"/>
      <c r="P166" s="819"/>
      <c r="Q166" s="819"/>
      <c r="R166" s="819"/>
      <c r="S166" s="819"/>
      <c r="T166" s="819"/>
      <c r="U166" s="819"/>
      <c r="V166" s="819"/>
      <c r="W166" s="819"/>
      <c r="X166" s="819"/>
      <c r="Y166" s="819"/>
      <c r="Z166" s="819"/>
    </row>
    <row r="167" spans="3:26" x14ac:dyDescent="0.2">
      <c r="C167" s="819"/>
      <c r="D167" s="819"/>
      <c r="E167" s="819"/>
      <c r="F167" s="819"/>
      <c r="G167" s="819"/>
      <c r="H167" s="819"/>
      <c r="I167" s="819"/>
      <c r="J167" s="819"/>
      <c r="K167" s="819"/>
      <c r="L167" s="819"/>
      <c r="M167" s="819"/>
      <c r="N167" s="819"/>
      <c r="O167" s="819"/>
      <c r="P167" s="819"/>
      <c r="Q167" s="819"/>
      <c r="R167" s="819"/>
      <c r="S167" s="819"/>
      <c r="T167" s="819"/>
      <c r="U167" s="819"/>
      <c r="V167" s="819"/>
      <c r="W167" s="819"/>
      <c r="X167" s="819"/>
      <c r="Y167" s="819"/>
      <c r="Z167" s="819"/>
    </row>
    <row r="168" spans="3:26" x14ac:dyDescent="0.2">
      <c r="C168" s="819"/>
      <c r="D168" s="819"/>
      <c r="E168" s="819"/>
      <c r="F168" s="819"/>
      <c r="G168" s="819"/>
      <c r="H168" s="819"/>
      <c r="I168" s="819"/>
      <c r="J168" s="819"/>
      <c r="K168" s="819"/>
      <c r="L168" s="819"/>
      <c r="M168" s="819"/>
      <c r="N168" s="819"/>
      <c r="O168" s="819"/>
      <c r="P168" s="819"/>
      <c r="Q168" s="819"/>
      <c r="R168" s="819"/>
      <c r="S168" s="819"/>
      <c r="T168" s="819"/>
      <c r="U168" s="819"/>
      <c r="V168" s="819"/>
      <c r="W168" s="819"/>
      <c r="X168" s="819"/>
      <c r="Y168" s="819"/>
      <c r="Z168" s="819"/>
    </row>
    <row r="169" spans="3:26" x14ac:dyDescent="0.2">
      <c r="C169" s="819"/>
      <c r="D169" s="819"/>
      <c r="E169" s="819"/>
      <c r="F169" s="819"/>
      <c r="G169" s="819"/>
      <c r="H169" s="819"/>
      <c r="I169" s="819"/>
      <c r="J169" s="819"/>
      <c r="K169" s="819"/>
      <c r="L169" s="819"/>
      <c r="M169" s="819"/>
      <c r="N169" s="819"/>
      <c r="O169" s="819"/>
      <c r="P169" s="819"/>
      <c r="Q169" s="819"/>
      <c r="R169" s="819"/>
      <c r="S169" s="819"/>
      <c r="T169" s="819"/>
      <c r="U169" s="819"/>
      <c r="V169" s="819"/>
      <c r="W169" s="819"/>
      <c r="X169" s="819"/>
      <c r="Y169" s="819"/>
      <c r="Z169" s="819"/>
    </row>
    <row r="170" spans="3:26" x14ac:dyDescent="0.2">
      <c r="C170" s="819"/>
      <c r="D170" s="819"/>
      <c r="E170" s="819"/>
      <c r="F170" s="819"/>
      <c r="G170" s="819"/>
      <c r="H170" s="819"/>
      <c r="I170" s="819"/>
      <c r="J170" s="819"/>
      <c r="K170" s="819"/>
      <c r="L170" s="819"/>
      <c r="M170" s="819"/>
      <c r="N170" s="819"/>
      <c r="O170" s="819"/>
      <c r="P170" s="819"/>
      <c r="Q170" s="819"/>
      <c r="R170" s="819"/>
      <c r="S170" s="819"/>
      <c r="T170" s="819"/>
      <c r="U170" s="819"/>
      <c r="V170" s="819"/>
      <c r="W170" s="819"/>
      <c r="X170" s="819"/>
      <c r="Y170" s="819"/>
      <c r="Z170" s="819"/>
    </row>
    <row r="171" spans="3:26" x14ac:dyDescent="0.2">
      <c r="C171" s="819"/>
      <c r="D171" s="819"/>
      <c r="E171" s="819"/>
      <c r="F171" s="819"/>
      <c r="G171" s="819"/>
      <c r="H171" s="819"/>
      <c r="I171" s="819"/>
      <c r="J171" s="819"/>
      <c r="K171" s="819"/>
      <c r="L171" s="819"/>
      <c r="M171" s="819"/>
      <c r="N171" s="819"/>
      <c r="O171" s="819"/>
      <c r="P171" s="819"/>
      <c r="Q171" s="819"/>
      <c r="R171" s="819"/>
      <c r="S171" s="819"/>
      <c r="T171" s="819"/>
      <c r="U171" s="819"/>
      <c r="V171" s="819"/>
      <c r="W171" s="819"/>
      <c r="X171" s="819"/>
      <c r="Y171" s="819"/>
      <c r="Z171" s="819"/>
    </row>
    <row r="172" spans="3:26" x14ac:dyDescent="0.2">
      <c r="C172" s="819"/>
      <c r="D172" s="819"/>
      <c r="E172" s="819"/>
      <c r="F172" s="819"/>
      <c r="G172" s="819"/>
      <c r="H172" s="819"/>
      <c r="I172" s="819"/>
      <c r="J172" s="819"/>
      <c r="K172" s="819"/>
      <c r="L172" s="819"/>
      <c r="M172" s="819"/>
      <c r="N172" s="819"/>
      <c r="O172" s="819"/>
      <c r="P172" s="819"/>
      <c r="Q172" s="819"/>
      <c r="R172" s="819"/>
      <c r="S172" s="819"/>
      <c r="T172" s="819"/>
      <c r="U172" s="819"/>
      <c r="V172" s="819"/>
      <c r="W172" s="819"/>
      <c r="X172" s="819"/>
      <c r="Y172" s="819"/>
      <c r="Z172" s="819"/>
    </row>
    <row r="173" spans="3:26" x14ac:dyDescent="0.2">
      <c r="C173" s="819"/>
      <c r="D173" s="819"/>
      <c r="E173" s="819"/>
      <c r="F173" s="819"/>
      <c r="G173" s="819"/>
      <c r="H173" s="819"/>
      <c r="I173" s="819"/>
      <c r="J173" s="819"/>
      <c r="K173" s="819"/>
      <c r="L173" s="819"/>
      <c r="M173" s="819"/>
      <c r="N173" s="819"/>
      <c r="O173" s="819"/>
      <c r="P173" s="819"/>
      <c r="Q173" s="819"/>
      <c r="R173" s="819"/>
      <c r="S173" s="819"/>
      <c r="T173" s="819"/>
      <c r="U173" s="819"/>
      <c r="V173" s="819"/>
      <c r="W173" s="819"/>
      <c r="X173" s="819"/>
      <c r="Y173" s="819"/>
      <c r="Z173" s="819"/>
    </row>
    <row r="174" spans="3:26" x14ac:dyDescent="0.2">
      <c r="C174" s="819"/>
      <c r="D174" s="819"/>
      <c r="E174" s="819"/>
      <c r="F174" s="819"/>
      <c r="G174" s="819"/>
      <c r="H174" s="819"/>
      <c r="I174" s="819"/>
      <c r="J174" s="819"/>
      <c r="K174" s="819"/>
      <c r="L174" s="819"/>
      <c r="M174" s="819"/>
      <c r="N174" s="819"/>
      <c r="O174" s="819"/>
      <c r="P174" s="819"/>
      <c r="Q174" s="819"/>
      <c r="R174" s="819"/>
      <c r="S174" s="819"/>
      <c r="T174" s="819"/>
      <c r="U174" s="819"/>
      <c r="V174" s="819"/>
      <c r="W174" s="819"/>
      <c r="X174" s="819"/>
      <c r="Y174" s="819"/>
      <c r="Z174" s="819"/>
    </row>
    <row r="175" spans="3:26" x14ac:dyDescent="0.2">
      <c r="C175" s="819"/>
      <c r="D175" s="819"/>
      <c r="E175" s="819"/>
      <c r="F175" s="819"/>
      <c r="G175" s="819"/>
      <c r="H175" s="819"/>
      <c r="I175" s="819"/>
      <c r="J175" s="819"/>
      <c r="K175" s="819"/>
      <c r="L175" s="819"/>
      <c r="M175" s="819"/>
      <c r="N175" s="819"/>
      <c r="O175" s="819"/>
      <c r="P175" s="819"/>
      <c r="Q175" s="819"/>
      <c r="R175" s="819"/>
      <c r="S175" s="819"/>
      <c r="T175" s="819"/>
      <c r="U175" s="819"/>
      <c r="V175" s="819"/>
      <c r="W175" s="819"/>
      <c r="X175" s="819"/>
      <c r="Y175" s="819"/>
      <c r="Z175" s="819"/>
    </row>
    <row r="176" spans="3:26" x14ac:dyDescent="0.2">
      <c r="C176" s="819"/>
      <c r="D176" s="819"/>
      <c r="E176" s="819"/>
      <c r="F176" s="819"/>
      <c r="G176" s="819"/>
      <c r="H176" s="819"/>
      <c r="I176" s="819"/>
      <c r="J176" s="819"/>
      <c r="K176" s="819"/>
      <c r="L176" s="819"/>
      <c r="M176" s="819"/>
      <c r="N176" s="819"/>
      <c r="O176" s="819"/>
      <c r="P176" s="819"/>
      <c r="Q176" s="819"/>
      <c r="R176" s="819"/>
      <c r="S176" s="819"/>
      <c r="T176" s="819"/>
      <c r="U176" s="819"/>
      <c r="V176" s="819"/>
      <c r="W176" s="819"/>
      <c r="X176" s="819"/>
      <c r="Y176" s="819"/>
      <c r="Z176" s="819"/>
    </row>
    <row r="177" spans="3:26" x14ac:dyDescent="0.2">
      <c r="C177" s="819"/>
      <c r="D177" s="819"/>
      <c r="E177" s="819"/>
      <c r="F177" s="819"/>
      <c r="G177" s="819"/>
      <c r="H177" s="819"/>
      <c r="I177" s="819"/>
      <c r="J177" s="819"/>
      <c r="K177" s="819"/>
      <c r="L177" s="819"/>
      <c r="M177" s="819"/>
      <c r="N177" s="819"/>
      <c r="O177" s="819"/>
      <c r="P177" s="819"/>
      <c r="Q177" s="819"/>
      <c r="R177" s="819"/>
      <c r="S177" s="819"/>
      <c r="T177" s="819"/>
      <c r="U177" s="819"/>
      <c r="V177" s="819"/>
      <c r="W177" s="819"/>
      <c r="X177" s="819"/>
      <c r="Y177" s="819"/>
      <c r="Z177" s="819"/>
    </row>
    <row r="178" spans="3:26" x14ac:dyDescent="0.2">
      <c r="C178" s="819"/>
      <c r="D178" s="819"/>
      <c r="E178" s="819"/>
      <c r="F178" s="819"/>
      <c r="G178" s="819"/>
      <c r="H178" s="819"/>
      <c r="I178" s="819"/>
      <c r="J178" s="819"/>
      <c r="K178" s="819"/>
      <c r="L178" s="819"/>
      <c r="M178" s="819"/>
      <c r="N178" s="819"/>
      <c r="O178" s="819"/>
      <c r="P178" s="819"/>
      <c r="Q178" s="819"/>
      <c r="R178" s="819"/>
      <c r="S178" s="819"/>
      <c r="T178" s="819"/>
      <c r="U178" s="819"/>
      <c r="V178" s="819"/>
      <c r="W178" s="819"/>
      <c r="X178" s="819"/>
      <c r="Y178" s="819"/>
      <c r="Z178" s="819"/>
    </row>
    <row r="179" spans="3:26" x14ac:dyDescent="0.2">
      <c r="C179" s="819"/>
      <c r="D179" s="819"/>
      <c r="E179" s="819"/>
      <c r="F179" s="819"/>
      <c r="G179" s="819"/>
      <c r="H179" s="819"/>
      <c r="I179" s="819"/>
      <c r="J179" s="819"/>
      <c r="K179" s="819"/>
      <c r="L179" s="819"/>
      <c r="M179" s="819"/>
      <c r="N179" s="819"/>
      <c r="O179" s="819"/>
      <c r="P179" s="819"/>
      <c r="Q179" s="819"/>
      <c r="R179" s="819"/>
      <c r="S179" s="819"/>
      <c r="T179" s="819"/>
      <c r="U179" s="819"/>
      <c r="V179" s="819"/>
      <c r="W179" s="819"/>
      <c r="X179" s="819"/>
      <c r="Y179" s="819"/>
      <c r="Z179" s="819"/>
    </row>
    <row r="180" spans="3:26" x14ac:dyDescent="0.2">
      <c r="C180" s="819"/>
      <c r="D180" s="819"/>
      <c r="E180" s="819"/>
      <c r="F180" s="819"/>
      <c r="G180" s="819"/>
      <c r="H180" s="819"/>
      <c r="I180" s="819"/>
      <c r="J180" s="819"/>
      <c r="K180" s="819"/>
      <c r="L180" s="819"/>
      <c r="M180" s="819"/>
      <c r="N180" s="819"/>
      <c r="O180" s="819"/>
      <c r="P180" s="819"/>
      <c r="Q180" s="819"/>
      <c r="R180" s="819"/>
      <c r="S180" s="819"/>
      <c r="T180" s="819"/>
      <c r="U180" s="819"/>
      <c r="V180" s="819"/>
      <c r="W180" s="819"/>
      <c r="X180" s="819"/>
      <c r="Y180" s="819"/>
      <c r="Z180" s="819"/>
    </row>
    <row r="181" spans="3:26" x14ac:dyDescent="0.2">
      <c r="C181" s="819"/>
      <c r="D181" s="819"/>
      <c r="E181" s="819"/>
      <c r="F181" s="819"/>
      <c r="G181" s="819"/>
      <c r="H181" s="819"/>
      <c r="I181" s="819"/>
      <c r="J181" s="819"/>
      <c r="K181" s="819"/>
      <c r="L181" s="819"/>
      <c r="M181" s="819"/>
      <c r="N181" s="819"/>
      <c r="O181" s="819"/>
      <c r="P181" s="819"/>
      <c r="Q181" s="819"/>
      <c r="R181" s="819"/>
      <c r="S181" s="819"/>
      <c r="T181" s="819"/>
      <c r="U181" s="819"/>
      <c r="V181" s="819"/>
      <c r="W181" s="819"/>
      <c r="X181" s="819"/>
      <c r="Y181" s="819"/>
      <c r="Z181" s="819"/>
    </row>
    <row r="182" spans="3:26" x14ac:dyDescent="0.2">
      <c r="C182" s="819"/>
      <c r="D182" s="819"/>
      <c r="E182" s="819"/>
      <c r="F182" s="819"/>
      <c r="G182" s="819"/>
      <c r="H182" s="819"/>
      <c r="I182" s="819"/>
      <c r="J182" s="819"/>
      <c r="K182" s="819"/>
      <c r="L182" s="819"/>
      <c r="M182" s="819"/>
      <c r="N182" s="819"/>
      <c r="O182" s="819"/>
      <c r="P182" s="819"/>
      <c r="Q182" s="819"/>
      <c r="R182" s="819"/>
      <c r="S182" s="819"/>
      <c r="T182" s="819"/>
      <c r="U182" s="819"/>
      <c r="V182" s="819"/>
      <c r="W182" s="819"/>
      <c r="X182" s="819"/>
      <c r="Y182" s="819"/>
      <c r="Z182" s="819"/>
    </row>
    <row r="183" spans="3:26" x14ac:dyDescent="0.2">
      <c r="C183" s="819"/>
      <c r="D183" s="819"/>
      <c r="E183" s="819"/>
      <c r="F183" s="819"/>
      <c r="G183" s="819"/>
      <c r="H183" s="819"/>
      <c r="I183" s="819"/>
      <c r="J183" s="819"/>
      <c r="K183" s="819"/>
      <c r="L183" s="819"/>
      <c r="M183" s="819"/>
      <c r="N183" s="819"/>
      <c r="O183" s="819"/>
      <c r="P183" s="819"/>
      <c r="Q183" s="819"/>
      <c r="R183" s="819"/>
      <c r="S183" s="819"/>
      <c r="T183" s="819"/>
      <c r="U183" s="819"/>
      <c r="V183" s="819"/>
      <c r="W183" s="819"/>
      <c r="X183" s="819"/>
      <c r="Y183" s="819"/>
      <c r="Z183" s="819"/>
    </row>
    <row r="184" spans="3:26" x14ac:dyDescent="0.2">
      <c r="C184" s="819"/>
      <c r="D184" s="819"/>
      <c r="E184" s="819"/>
      <c r="F184" s="819"/>
      <c r="G184" s="819"/>
      <c r="H184" s="819"/>
      <c r="I184" s="819"/>
      <c r="J184" s="819"/>
      <c r="K184" s="819"/>
      <c r="L184" s="819"/>
      <c r="M184" s="819"/>
      <c r="N184" s="819"/>
      <c r="O184" s="819"/>
      <c r="P184" s="819"/>
      <c r="Q184" s="819"/>
      <c r="R184" s="819"/>
      <c r="S184" s="819"/>
      <c r="T184" s="819"/>
      <c r="U184" s="819"/>
      <c r="V184" s="819"/>
      <c r="W184" s="819"/>
      <c r="X184" s="819"/>
      <c r="Y184" s="819"/>
      <c r="Z184" s="819"/>
    </row>
    <row r="185" spans="3:26" x14ac:dyDescent="0.2">
      <c r="C185" s="819"/>
      <c r="D185" s="819"/>
      <c r="E185" s="819"/>
      <c r="F185" s="819"/>
      <c r="G185" s="819"/>
      <c r="H185" s="819"/>
      <c r="I185" s="819"/>
      <c r="J185" s="819"/>
      <c r="K185" s="819"/>
      <c r="L185" s="819"/>
      <c r="M185" s="819"/>
      <c r="N185" s="819"/>
      <c r="O185" s="819"/>
      <c r="P185" s="819"/>
      <c r="Q185" s="819"/>
      <c r="R185" s="819"/>
      <c r="S185" s="819"/>
      <c r="T185" s="819"/>
      <c r="U185" s="819"/>
      <c r="V185" s="819"/>
      <c r="W185" s="819"/>
      <c r="X185" s="819"/>
      <c r="Y185" s="819"/>
      <c r="Z185" s="819"/>
    </row>
    <row r="186" spans="3:26" x14ac:dyDescent="0.2">
      <c r="C186" s="819"/>
      <c r="D186" s="819"/>
      <c r="E186" s="819"/>
      <c r="F186" s="819"/>
      <c r="G186" s="819"/>
      <c r="H186" s="819"/>
      <c r="I186" s="819"/>
      <c r="J186" s="819"/>
      <c r="K186" s="819"/>
      <c r="L186" s="819"/>
      <c r="M186" s="819"/>
      <c r="N186" s="819"/>
      <c r="O186" s="819"/>
      <c r="P186" s="819"/>
      <c r="Q186" s="819"/>
      <c r="R186" s="819"/>
      <c r="S186" s="819"/>
      <c r="T186" s="819"/>
      <c r="U186" s="819"/>
      <c r="V186" s="819"/>
      <c r="W186" s="819"/>
      <c r="X186" s="819"/>
      <c r="Y186" s="819"/>
      <c r="Z186" s="819"/>
    </row>
    <row r="187" spans="3:26" x14ac:dyDescent="0.2">
      <c r="C187" s="819"/>
      <c r="D187" s="819"/>
      <c r="E187" s="819"/>
      <c r="F187" s="819"/>
      <c r="G187" s="819"/>
      <c r="H187" s="819"/>
      <c r="I187" s="819"/>
      <c r="J187" s="819"/>
      <c r="K187" s="819"/>
      <c r="L187" s="819"/>
      <c r="M187" s="819"/>
      <c r="N187" s="819"/>
      <c r="O187" s="819"/>
      <c r="P187" s="819"/>
      <c r="Q187" s="819"/>
      <c r="R187" s="819"/>
      <c r="S187" s="819"/>
      <c r="T187" s="819"/>
      <c r="U187" s="819"/>
      <c r="V187" s="819"/>
      <c r="W187" s="819"/>
      <c r="X187" s="819"/>
      <c r="Y187" s="819"/>
      <c r="Z187" s="819"/>
    </row>
    <row r="188" spans="3:26" x14ac:dyDescent="0.2">
      <c r="C188" s="819"/>
      <c r="D188" s="819"/>
      <c r="E188" s="819"/>
      <c r="F188" s="819"/>
      <c r="G188" s="819"/>
      <c r="H188" s="819"/>
      <c r="I188" s="819"/>
      <c r="J188" s="819"/>
      <c r="K188" s="819"/>
      <c r="L188" s="819"/>
      <c r="M188" s="819"/>
      <c r="N188" s="819"/>
      <c r="O188" s="819"/>
      <c r="P188" s="819"/>
      <c r="Q188" s="819"/>
      <c r="R188" s="819"/>
      <c r="S188" s="819"/>
      <c r="T188" s="819"/>
      <c r="U188" s="819"/>
      <c r="V188" s="819"/>
      <c r="W188" s="819"/>
      <c r="X188" s="819"/>
      <c r="Y188" s="819"/>
      <c r="Z188" s="819"/>
    </row>
    <row r="189" spans="3:26" x14ac:dyDescent="0.2">
      <c r="C189" s="819"/>
      <c r="D189" s="819"/>
      <c r="E189" s="819"/>
      <c r="F189" s="819"/>
      <c r="G189" s="819"/>
      <c r="H189" s="819"/>
      <c r="I189" s="819"/>
      <c r="J189" s="819"/>
      <c r="K189" s="819"/>
      <c r="L189" s="819"/>
      <c r="M189" s="819"/>
      <c r="N189" s="819"/>
      <c r="O189" s="819"/>
      <c r="P189" s="819"/>
      <c r="Q189" s="819"/>
      <c r="R189" s="819"/>
      <c r="S189" s="819"/>
      <c r="T189" s="819"/>
      <c r="U189" s="819"/>
      <c r="V189" s="819"/>
      <c r="W189" s="819"/>
      <c r="X189" s="819"/>
      <c r="Y189" s="819"/>
      <c r="Z189" s="819"/>
    </row>
    <row r="190" spans="3:26" x14ac:dyDescent="0.2">
      <c r="C190" s="819"/>
      <c r="D190" s="819"/>
      <c r="E190" s="819"/>
      <c r="F190" s="819"/>
      <c r="G190" s="819"/>
      <c r="H190" s="819"/>
      <c r="I190" s="819"/>
      <c r="J190" s="819"/>
      <c r="K190" s="819"/>
      <c r="L190" s="819"/>
      <c r="M190" s="819"/>
      <c r="N190" s="819"/>
      <c r="O190" s="819"/>
      <c r="P190" s="819"/>
      <c r="Q190" s="819"/>
      <c r="R190" s="819"/>
      <c r="S190" s="819"/>
      <c r="T190" s="819"/>
      <c r="U190" s="819"/>
      <c r="V190" s="819"/>
      <c r="W190" s="819"/>
      <c r="X190" s="819"/>
      <c r="Y190" s="819"/>
      <c r="Z190" s="819"/>
    </row>
    <row r="191" spans="3:26" x14ac:dyDescent="0.2">
      <c r="C191" s="819"/>
      <c r="D191" s="819"/>
      <c r="E191" s="819"/>
      <c r="F191" s="819"/>
      <c r="G191" s="819"/>
      <c r="H191" s="819"/>
      <c r="I191" s="819"/>
      <c r="J191" s="819"/>
      <c r="K191" s="819"/>
      <c r="L191" s="819"/>
      <c r="M191" s="819"/>
      <c r="N191" s="819"/>
      <c r="O191" s="819"/>
      <c r="P191" s="819"/>
      <c r="Q191" s="819"/>
      <c r="R191" s="819"/>
      <c r="S191" s="819"/>
      <c r="T191" s="819"/>
      <c r="U191" s="819"/>
      <c r="V191" s="819"/>
      <c r="W191" s="819"/>
      <c r="X191" s="819"/>
      <c r="Y191" s="819"/>
      <c r="Z191" s="819"/>
    </row>
    <row r="192" spans="3:26" x14ac:dyDescent="0.2">
      <c r="C192" s="819"/>
      <c r="D192" s="819"/>
      <c r="E192" s="819"/>
      <c r="F192" s="819"/>
      <c r="G192" s="819"/>
      <c r="H192" s="819"/>
      <c r="I192" s="819"/>
      <c r="J192" s="819"/>
      <c r="K192" s="819"/>
      <c r="L192" s="819"/>
      <c r="M192" s="819"/>
      <c r="N192" s="819"/>
      <c r="O192" s="819"/>
      <c r="P192" s="819"/>
      <c r="Q192" s="819"/>
      <c r="R192" s="819"/>
      <c r="S192" s="819"/>
      <c r="T192" s="819"/>
      <c r="U192" s="819"/>
      <c r="V192" s="819"/>
      <c r="W192" s="819"/>
      <c r="X192" s="819"/>
      <c r="Y192" s="819"/>
      <c r="Z192" s="819"/>
    </row>
    <row r="193" spans="3:26" x14ac:dyDescent="0.2">
      <c r="C193" s="819"/>
      <c r="D193" s="819"/>
      <c r="E193" s="819"/>
      <c r="F193" s="819"/>
      <c r="G193" s="819"/>
      <c r="H193" s="819"/>
      <c r="I193" s="819"/>
      <c r="J193" s="819"/>
      <c r="K193" s="819"/>
      <c r="L193" s="819"/>
      <c r="M193" s="819"/>
      <c r="N193" s="819"/>
      <c r="O193" s="819"/>
      <c r="P193" s="819"/>
      <c r="Q193" s="819"/>
      <c r="R193" s="819"/>
      <c r="S193" s="819"/>
      <c r="T193" s="819"/>
      <c r="U193" s="819"/>
      <c r="V193" s="819"/>
      <c r="W193" s="819"/>
      <c r="X193" s="819"/>
      <c r="Y193" s="819"/>
      <c r="Z193" s="819"/>
    </row>
    <row r="194" spans="3:26" x14ac:dyDescent="0.2">
      <c r="C194" s="819"/>
      <c r="D194" s="819"/>
      <c r="E194" s="819"/>
      <c r="F194" s="819"/>
      <c r="G194" s="819"/>
      <c r="H194" s="819"/>
      <c r="I194" s="819"/>
      <c r="J194" s="819"/>
      <c r="K194" s="819"/>
      <c r="L194" s="819"/>
      <c r="M194" s="819"/>
      <c r="N194" s="819"/>
      <c r="O194" s="819"/>
      <c r="P194" s="819"/>
      <c r="Q194" s="819"/>
      <c r="R194" s="819"/>
      <c r="S194" s="819"/>
      <c r="T194" s="819"/>
      <c r="U194" s="819"/>
      <c r="V194" s="819"/>
      <c r="W194" s="819"/>
      <c r="X194" s="819"/>
      <c r="Y194" s="819"/>
      <c r="Z194" s="819"/>
    </row>
    <row r="195" spans="3:26" x14ac:dyDescent="0.2">
      <c r="C195" s="819"/>
      <c r="D195" s="819"/>
      <c r="E195" s="819"/>
      <c r="F195" s="819"/>
      <c r="G195" s="819"/>
      <c r="H195" s="819"/>
      <c r="I195" s="819"/>
      <c r="J195" s="819"/>
      <c r="K195" s="819"/>
      <c r="L195" s="819"/>
      <c r="M195" s="819"/>
      <c r="N195" s="819"/>
      <c r="O195" s="819"/>
      <c r="P195" s="819"/>
      <c r="Q195" s="819"/>
      <c r="R195" s="819"/>
      <c r="S195" s="819"/>
      <c r="T195" s="819"/>
      <c r="U195" s="819"/>
      <c r="V195" s="819"/>
      <c r="W195" s="819"/>
      <c r="X195" s="819"/>
      <c r="Y195" s="819"/>
      <c r="Z195" s="819"/>
    </row>
    <row r="196" spans="3:26" x14ac:dyDescent="0.2">
      <c r="C196" s="819"/>
      <c r="D196" s="819"/>
      <c r="E196" s="819"/>
      <c r="F196" s="819"/>
      <c r="G196" s="819"/>
      <c r="H196" s="819"/>
      <c r="I196" s="819"/>
      <c r="J196" s="819"/>
      <c r="K196" s="819"/>
      <c r="L196" s="819"/>
      <c r="M196" s="819"/>
      <c r="N196" s="819"/>
      <c r="O196" s="819"/>
      <c r="P196" s="819"/>
      <c r="Q196" s="819"/>
      <c r="R196" s="819"/>
      <c r="S196" s="819"/>
      <c r="T196" s="819"/>
      <c r="U196" s="819"/>
      <c r="V196" s="819"/>
      <c r="W196" s="819"/>
      <c r="X196" s="819"/>
      <c r="Y196" s="819"/>
      <c r="Z196" s="819"/>
    </row>
    <row r="197" spans="3:26" x14ac:dyDescent="0.2">
      <c r="C197" s="819"/>
      <c r="D197" s="819"/>
      <c r="E197" s="819"/>
      <c r="F197" s="819"/>
      <c r="G197" s="819"/>
      <c r="H197" s="819"/>
      <c r="I197" s="819"/>
      <c r="J197" s="819"/>
      <c r="K197" s="819"/>
      <c r="L197" s="819"/>
      <c r="M197" s="819"/>
      <c r="N197" s="819"/>
      <c r="O197" s="819"/>
      <c r="P197" s="819"/>
      <c r="Q197" s="819"/>
      <c r="R197" s="819"/>
      <c r="S197" s="819"/>
      <c r="T197" s="819"/>
      <c r="U197" s="819"/>
      <c r="V197" s="819"/>
      <c r="W197" s="819"/>
      <c r="X197" s="819"/>
      <c r="Y197" s="819"/>
      <c r="Z197" s="819"/>
    </row>
    <row r="198" spans="3:26" x14ac:dyDescent="0.2">
      <c r="C198" s="819"/>
      <c r="D198" s="819"/>
      <c r="E198" s="819"/>
      <c r="F198" s="819"/>
      <c r="G198" s="819"/>
      <c r="H198" s="819"/>
      <c r="I198" s="819"/>
      <c r="J198" s="819"/>
      <c r="K198" s="819"/>
      <c r="L198" s="819"/>
      <c r="M198" s="819"/>
      <c r="N198" s="819"/>
      <c r="O198" s="819"/>
      <c r="P198" s="819"/>
      <c r="Q198" s="819"/>
      <c r="R198" s="819"/>
      <c r="S198" s="819"/>
      <c r="T198" s="819"/>
      <c r="U198" s="819"/>
      <c r="V198" s="819"/>
      <c r="W198" s="819"/>
      <c r="X198" s="819"/>
      <c r="Y198" s="819"/>
      <c r="Z198" s="819"/>
    </row>
    <row r="199" spans="3:26" x14ac:dyDescent="0.2">
      <c r="C199" s="819"/>
      <c r="D199" s="819"/>
      <c r="E199" s="819"/>
      <c r="F199" s="819"/>
      <c r="G199" s="819"/>
      <c r="H199" s="819"/>
      <c r="I199" s="819"/>
      <c r="J199" s="819"/>
      <c r="K199" s="819"/>
      <c r="L199" s="819"/>
      <c r="M199" s="819"/>
      <c r="N199" s="819"/>
      <c r="O199" s="819"/>
      <c r="P199" s="819"/>
      <c r="Q199" s="819"/>
      <c r="R199" s="819"/>
      <c r="S199" s="819"/>
      <c r="T199" s="819"/>
      <c r="U199" s="819"/>
      <c r="V199" s="819"/>
      <c r="W199" s="819"/>
      <c r="X199" s="819"/>
      <c r="Y199" s="819"/>
      <c r="Z199" s="819"/>
    </row>
    <row r="200" spans="3:26" x14ac:dyDescent="0.2">
      <c r="C200" s="819"/>
      <c r="D200" s="819"/>
      <c r="E200" s="819"/>
      <c r="F200" s="819"/>
      <c r="G200" s="819"/>
      <c r="H200" s="819"/>
      <c r="I200" s="819"/>
      <c r="J200" s="819"/>
      <c r="K200" s="819"/>
      <c r="L200" s="819"/>
      <c r="M200" s="819"/>
      <c r="N200" s="819"/>
      <c r="O200" s="819"/>
      <c r="P200" s="819"/>
      <c r="Q200" s="819"/>
      <c r="R200" s="819"/>
      <c r="S200" s="819"/>
      <c r="T200" s="819"/>
      <c r="U200" s="819"/>
      <c r="V200" s="819"/>
      <c r="W200" s="819"/>
      <c r="X200" s="819"/>
      <c r="Y200" s="819"/>
      <c r="Z200" s="819"/>
    </row>
    <row r="201" spans="3:26" x14ac:dyDescent="0.2">
      <c r="C201" s="819"/>
      <c r="D201" s="819"/>
      <c r="E201" s="819"/>
      <c r="F201" s="819"/>
      <c r="G201" s="819"/>
      <c r="H201" s="819"/>
      <c r="I201" s="819"/>
      <c r="J201" s="819"/>
      <c r="K201" s="819"/>
      <c r="L201" s="819"/>
      <c r="M201" s="819"/>
      <c r="N201" s="819"/>
      <c r="O201" s="819"/>
      <c r="P201" s="819"/>
      <c r="Q201" s="819"/>
      <c r="R201" s="819"/>
      <c r="S201" s="819"/>
      <c r="T201" s="819"/>
      <c r="U201" s="819"/>
      <c r="V201" s="819"/>
      <c r="W201" s="819"/>
      <c r="X201" s="819"/>
      <c r="Y201" s="819"/>
      <c r="Z201" s="819"/>
    </row>
    <row r="202" spans="3:26" x14ac:dyDescent="0.2">
      <c r="C202" s="819"/>
      <c r="D202" s="819"/>
      <c r="E202" s="819"/>
      <c r="F202" s="819"/>
      <c r="G202" s="819"/>
      <c r="H202" s="819"/>
      <c r="I202" s="819"/>
      <c r="J202" s="819"/>
      <c r="K202" s="819"/>
      <c r="L202" s="819"/>
      <c r="M202" s="819"/>
      <c r="N202" s="819"/>
      <c r="O202" s="819"/>
      <c r="P202" s="819"/>
      <c r="Q202" s="819"/>
      <c r="R202" s="819"/>
      <c r="S202" s="819"/>
      <c r="T202" s="819"/>
      <c r="U202" s="819"/>
      <c r="V202" s="819"/>
      <c r="W202" s="819"/>
      <c r="X202" s="819"/>
      <c r="Y202" s="819"/>
      <c r="Z202" s="819"/>
    </row>
    <row r="203" spans="3:26" x14ac:dyDescent="0.2">
      <c r="C203" s="819"/>
      <c r="D203" s="819"/>
      <c r="E203" s="819"/>
      <c r="F203" s="819"/>
      <c r="G203" s="819"/>
      <c r="H203" s="819"/>
      <c r="I203" s="819"/>
      <c r="J203" s="819"/>
      <c r="K203" s="819"/>
      <c r="L203" s="819"/>
      <c r="M203" s="819"/>
      <c r="N203" s="819"/>
      <c r="O203" s="819"/>
      <c r="P203" s="819"/>
      <c r="Q203" s="819"/>
      <c r="R203" s="819"/>
      <c r="S203" s="819"/>
      <c r="T203" s="819"/>
      <c r="U203" s="819"/>
      <c r="V203" s="819"/>
      <c r="W203" s="819"/>
      <c r="X203" s="819"/>
      <c r="Y203" s="819"/>
      <c r="Z203" s="819"/>
    </row>
    <row r="204" spans="3:26" x14ac:dyDescent="0.2">
      <c r="C204" s="819"/>
      <c r="D204" s="819"/>
      <c r="E204" s="819"/>
      <c r="F204" s="819"/>
      <c r="G204" s="819"/>
      <c r="H204" s="819"/>
      <c r="I204" s="819"/>
      <c r="J204" s="819"/>
      <c r="K204" s="819"/>
      <c r="L204" s="819"/>
      <c r="M204" s="819"/>
      <c r="N204" s="819"/>
      <c r="O204" s="819"/>
      <c r="P204" s="819"/>
      <c r="Q204" s="819"/>
      <c r="R204" s="819"/>
      <c r="S204" s="819"/>
      <c r="T204" s="819"/>
      <c r="U204" s="819"/>
      <c r="V204" s="819"/>
      <c r="W204" s="819"/>
      <c r="X204" s="819"/>
      <c r="Y204" s="819"/>
      <c r="Z204" s="819"/>
    </row>
    <row r="205" spans="3:26" x14ac:dyDescent="0.2">
      <c r="C205" s="819"/>
      <c r="D205" s="819"/>
      <c r="E205" s="819"/>
      <c r="F205" s="819"/>
      <c r="G205" s="819"/>
      <c r="H205" s="819"/>
      <c r="I205" s="819"/>
      <c r="J205" s="819"/>
      <c r="K205" s="819"/>
      <c r="L205" s="819"/>
      <c r="M205" s="819"/>
      <c r="N205" s="819"/>
      <c r="O205" s="819"/>
      <c r="P205" s="819"/>
      <c r="Q205" s="819"/>
      <c r="R205" s="819"/>
      <c r="S205" s="819"/>
      <c r="T205" s="819"/>
      <c r="U205" s="819"/>
      <c r="V205" s="819"/>
      <c r="W205" s="819"/>
      <c r="X205" s="819"/>
      <c r="Y205" s="819"/>
      <c r="Z205" s="819"/>
    </row>
    <row r="206" spans="3:26" x14ac:dyDescent="0.2">
      <c r="C206" s="819"/>
      <c r="D206" s="819"/>
      <c r="E206" s="819"/>
      <c r="F206" s="819"/>
      <c r="G206" s="819"/>
      <c r="H206" s="819"/>
      <c r="I206" s="819"/>
      <c r="J206" s="819"/>
      <c r="K206" s="819"/>
      <c r="L206" s="819"/>
      <c r="M206" s="819"/>
      <c r="N206" s="819"/>
      <c r="O206" s="819"/>
      <c r="P206" s="819"/>
      <c r="Q206" s="819"/>
      <c r="R206" s="819"/>
      <c r="S206" s="819"/>
      <c r="T206" s="819"/>
      <c r="U206" s="819"/>
      <c r="V206" s="819"/>
      <c r="W206" s="819"/>
      <c r="X206" s="819"/>
      <c r="Y206" s="819"/>
      <c r="Z206" s="819"/>
    </row>
    <row r="207" spans="3:26" x14ac:dyDescent="0.2">
      <c r="C207" s="819"/>
      <c r="D207" s="819"/>
      <c r="E207" s="819"/>
      <c r="F207" s="819"/>
      <c r="G207" s="819"/>
      <c r="H207" s="819"/>
      <c r="I207" s="819"/>
      <c r="J207" s="819"/>
      <c r="K207" s="819"/>
      <c r="L207" s="819"/>
      <c r="M207" s="819"/>
      <c r="N207" s="819"/>
      <c r="O207" s="819"/>
      <c r="P207" s="819"/>
      <c r="Q207" s="819"/>
      <c r="R207" s="819"/>
      <c r="S207" s="819"/>
      <c r="T207" s="819"/>
      <c r="U207" s="819"/>
      <c r="V207" s="819"/>
      <c r="W207" s="819"/>
      <c r="X207" s="819"/>
      <c r="Y207" s="819"/>
      <c r="Z207" s="819"/>
    </row>
    <row r="208" spans="3:26" x14ac:dyDescent="0.2">
      <c r="C208" s="819"/>
      <c r="D208" s="819"/>
      <c r="E208" s="819"/>
      <c r="F208" s="819"/>
      <c r="G208" s="819"/>
      <c r="H208" s="819"/>
      <c r="I208" s="819"/>
      <c r="J208" s="819"/>
      <c r="K208" s="819"/>
      <c r="L208" s="819"/>
      <c r="M208" s="819"/>
      <c r="N208" s="819"/>
      <c r="O208" s="819"/>
      <c r="P208" s="819"/>
      <c r="Q208" s="819"/>
      <c r="R208" s="819"/>
      <c r="S208" s="819"/>
      <c r="T208" s="819"/>
      <c r="U208" s="819"/>
      <c r="V208" s="819"/>
      <c r="W208" s="819"/>
      <c r="X208" s="819"/>
      <c r="Y208" s="819"/>
      <c r="Z208" s="819"/>
    </row>
    <row r="209" spans="3:26" x14ac:dyDescent="0.2">
      <c r="C209" s="819"/>
      <c r="D209" s="819"/>
      <c r="E209" s="819"/>
      <c r="F209" s="819"/>
      <c r="G209" s="819"/>
      <c r="H209" s="819"/>
      <c r="I209" s="819"/>
      <c r="J209" s="819"/>
      <c r="K209" s="819"/>
      <c r="L209" s="819"/>
      <c r="M209" s="819"/>
      <c r="N209" s="819"/>
      <c r="O209" s="819"/>
      <c r="P209" s="819"/>
      <c r="Q209" s="819"/>
      <c r="R209" s="819"/>
      <c r="S209" s="819"/>
      <c r="T209" s="819"/>
      <c r="U209" s="819"/>
      <c r="V209" s="819"/>
      <c r="W209" s="819"/>
      <c r="X209" s="819"/>
      <c r="Y209" s="819"/>
      <c r="Z209" s="819"/>
    </row>
    <row r="210" spans="3:26" x14ac:dyDescent="0.2">
      <c r="C210" s="819"/>
      <c r="D210" s="819"/>
      <c r="E210" s="819"/>
      <c r="F210" s="819"/>
      <c r="G210" s="819"/>
      <c r="H210" s="819"/>
      <c r="I210" s="819"/>
      <c r="J210" s="819"/>
      <c r="K210" s="819"/>
      <c r="L210" s="819"/>
      <c r="M210" s="819"/>
      <c r="N210" s="819"/>
      <c r="O210" s="819"/>
      <c r="P210" s="819"/>
      <c r="Q210" s="819"/>
      <c r="R210" s="819"/>
      <c r="S210" s="819"/>
      <c r="T210" s="819"/>
      <c r="U210" s="819"/>
      <c r="V210" s="819"/>
      <c r="W210" s="819"/>
      <c r="X210" s="819"/>
      <c r="Y210" s="819"/>
      <c r="Z210" s="819"/>
    </row>
    <row r="211" spans="3:26" x14ac:dyDescent="0.2">
      <c r="C211" s="819"/>
      <c r="D211" s="819"/>
      <c r="E211" s="819"/>
      <c r="F211" s="819"/>
      <c r="G211" s="819"/>
      <c r="H211" s="819"/>
      <c r="I211" s="819"/>
      <c r="J211" s="819"/>
      <c r="K211" s="819"/>
      <c r="L211" s="819"/>
      <c r="M211" s="819"/>
      <c r="N211" s="819"/>
      <c r="O211" s="819"/>
      <c r="P211" s="819"/>
      <c r="Q211" s="819"/>
      <c r="R211" s="819"/>
      <c r="S211" s="819"/>
      <c r="T211" s="819"/>
      <c r="U211" s="819"/>
      <c r="V211" s="819"/>
      <c r="W211" s="819"/>
      <c r="X211" s="819"/>
      <c r="Y211" s="819"/>
      <c r="Z211" s="819"/>
    </row>
    <row r="212" spans="3:26" x14ac:dyDescent="0.2">
      <c r="C212" s="819"/>
      <c r="D212" s="819"/>
      <c r="E212" s="819"/>
      <c r="F212" s="819"/>
      <c r="G212" s="819"/>
      <c r="H212" s="819"/>
      <c r="I212" s="819"/>
      <c r="J212" s="819"/>
      <c r="K212" s="819"/>
      <c r="L212" s="819"/>
      <c r="M212" s="819"/>
      <c r="N212" s="819"/>
      <c r="O212" s="819"/>
      <c r="P212" s="819"/>
      <c r="Q212" s="819"/>
      <c r="R212" s="819"/>
      <c r="S212" s="819"/>
      <c r="T212" s="819"/>
      <c r="U212" s="819"/>
      <c r="V212" s="819"/>
      <c r="W212" s="819"/>
      <c r="X212" s="819"/>
      <c r="Y212" s="819"/>
      <c r="Z212" s="819"/>
    </row>
    <row r="213" spans="3:26" x14ac:dyDescent="0.2">
      <c r="C213" s="819"/>
      <c r="D213" s="819"/>
      <c r="E213" s="819"/>
      <c r="F213" s="819"/>
      <c r="G213" s="819"/>
      <c r="H213" s="819"/>
      <c r="I213" s="819"/>
      <c r="J213" s="819"/>
      <c r="K213" s="819"/>
      <c r="L213" s="819"/>
      <c r="M213" s="819"/>
      <c r="N213" s="819"/>
      <c r="O213" s="819"/>
      <c r="P213" s="819"/>
      <c r="Q213" s="819"/>
      <c r="R213" s="819"/>
      <c r="S213" s="819"/>
      <c r="T213" s="819"/>
      <c r="U213" s="819"/>
      <c r="V213" s="819"/>
      <c r="W213" s="819"/>
      <c r="X213" s="819"/>
      <c r="Y213" s="819"/>
      <c r="Z213" s="819"/>
    </row>
    <row r="214" spans="3:26" x14ac:dyDescent="0.2">
      <c r="C214" s="819"/>
      <c r="D214" s="819"/>
      <c r="E214" s="819"/>
      <c r="F214" s="819"/>
      <c r="G214" s="819"/>
      <c r="H214" s="819"/>
      <c r="I214" s="819"/>
      <c r="J214" s="819"/>
      <c r="K214" s="819"/>
      <c r="L214" s="819"/>
      <c r="M214" s="819"/>
      <c r="N214" s="819"/>
      <c r="O214" s="819"/>
      <c r="P214" s="819"/>
      <c r="Q214" s="819"/>
      <c r="R214" s="819"/>
      <c r="S214" s="819"/>
      <c r="T214" s="819"/>
      <c r="U214" s="819"/>
      <c r="V214" s="819"/>
      <c r="W214" s="819"/>
      <c r="X214" s="819"/>
      <c r="Y214" s="819"/>
      <c r="Z214" s="819"/>
    </row>
    <row r="215" spans="3:26" x14ac:dyDescent="0.2">
      <c r="C215" s="819"/>
      <c r="D215" s="819"/>
      <c r="E215" s="819"/>
      <c r="F215" s="819"/>
      <c r="G215" s="819"/>
      <c r="H215" s="819"/>
      <c r="I215" s="819"/>
      <c r="J215" s="819"/>
      <c r="K215" s="819"/>
      <c r="L215" s="819"/>
      <c r="M215" s="819"/>
      <c r="N215" s="819"/>
      <c r="O215" s="819"/>
      <c r="P215" s="819"/>
      <c r="Q215" s="819"/>
      <c r="R215" s="819"/>
      <c r="S215" s="819"/>
      <c r="T215" s="819"/>
      <c r="U215" s="819"/>
      <c r="V215" s="819"/>
      <c r="W215" s="819"/>
      <c r="X215" s="819"/>
      <c r="Y215" s="819"/>
      <c r="Z215" s="819"/>
    </row>
    <row r="216" spans="3:26" x14ac:dyDescent="0.2">
      <c r="C216" s="819"/>
      <c r="D216" s="819"/>
      <c r="E216" s="819"/>
      <c r="F216" s="819"/>
      <c r="G216" s="819"/>
      <c r="H216" s="819"/>
      <c r="I216" s="819"/>
      <c r="J216" s="819"/>
      <c r="K216" s="819"/>
      <c r="L216" s="819"/>
      <c r="M216" s="819"/>
      <c r="N216" s="819"/>
      <c r="O216" s="819"/>
      <c r="P216" s="819"/>
      <c r="Q216" s="819"/>
      <c r="R216" s="819"/>
      <c r="S216" s="819"/>
      <c r="T216" s="819"/>
      <c r="U216" s="819"/>
      <c r="V216" s="819"/>
      <c r="W216" s="819"/>
      <c r="X216" s="819"/>
      <c r="Y216" s="819"/>
      <c r="Z216" s="819"/>
    </row>
    <row r="217" spans="3:26" x14ac:dyDescent="0.2">
      <c r="C217" s="819"/>
      <c r="D217" s="819"/>
      <c r="E217" s="819"/>
      <c r="F217" s="819"/>
      <c r="G217" s="819"/>
      <c r="H217" s="819"/>
      <c r="I217" s="819"/>
      <c r="J217" s="819"/>
      <c r="K217" s="819"/>
      <c r="L217" s="819"/>
      <c r="M217" s="819"/>
      <c r="N217" s="819"/>
      <c r="O217" s="819"/>
      <c r="P217" s="819"/>
      <c r="Q217" s="819"/>
      <c r="R217" s="819"/>
      <c r="S217" s="819"/>
      <c r="T217" s="819"/>
      <c r="U217" s="819"/>
      <c r="V217" s="819"/>
      <c r="W217" s="819"/>
      <c r="X217" s="819"/>
      <c r="Y217" s="819"/>
      <c r="Z217" s="819"/>
    </row>
    <row r="218" spans="3:26" x14ac:dyDescent="0.2">
      <c r="C218" s="819"/>
      <c r="D218" s="819"/>
      <c r="E218" s="819"/>
      <c r="F218" s="819"/>
      <c r="G218" s="819"/>
      <c r="H218" s="819"/>
      <c r="I218" s="819"/>
      <c r="J218" s="819"/>
      <c r="K218" s="819"/>
      <c r="L218" s="819"/>
      <c r="M218" s="819"/>
      <c r="N218" s="819"/>
      <c r="O218" s="819"/>
      <c r="P218" s="819"/>
      <c r="Q218" s="819"/>
      <c r="R218" s="819"/>
      <c r="S218" s="819"/>
      <c r="T218" s="819"/>
      <c r="U218" s="819"/>
      <c r="V218" s="819"/>
      <c r="W218" s="819"/>
      <c r="X218" s="819"/>
      <c r="Y218" s="819"/>
      <c r="Z218" s="819"/>
    </row>
    <row r="219" spans="3:26" x14ac:dyDescent="0.2">
      <c r="C219" s="819"/>
      <c r="D219" s="819"/>
      <c r="E219" s="819"/>
      <c r="F219" s="819"/>
      <c r="G219" s="819"/>
      <c r="H219" s="819"/>
      <c r="I219" s="819"/>
      <c r="J219" s="819"/>
      <c r="K219" s="819"/>
      <c r="L219" s="819"/>
      <c r="M219" s="819"/>
      <c r="N219" s="819"/>
      <c r="O219" s="819"/>
      <c r="P219" s="819"/>
      <c r="Q219" s="819"/>
      <c r="R219" s="819"/>
      <c r="S219" s="819"/>
      <c r="T219" s="819"/>
      <c r="U219" s="819"/>
      <c r="V219" s="819"/>
      <c r="W219" s="819"/>
      <c r="X219" s="819"/>
      <c r="Y219" s="819"/>
      <c r="Z219" s="819"/>
    </row>
    <row r="220" spans="3:26" x14ac:dyDescent="0.2">
      <c r="C220" s="819"/>
      <c r="D220" s="819"/>
      <c r="E220" s="819"/>
      <c r="F220" s="819"/>
      <c r="G220" s="819"/>
      <c r="H220" s="819"/>
      <c r="I220" s="819"/>
      <c r="J220" s="819"/>
      <c r="K220" s="819"/>
      <c r="L220" s="819"/>
      <c r="M220" s="819"/>
      <c r="N220" s="819"/>
      <c r="O220" s="819"/>
      <c r="P220" s="819"/>
      <c r="Q220" s="819"/>
      <c r="R220" s="819"/>
      <c r="S220" s="819"/>
      <c r="T220" s="819"/>
      <c r="U220" s="819"/>
      <c r="V220" s="819"/>
      <c r="W220" s="819"/>
      <c r="X220" s="819"/>
      <c r="Y220" s="819"/>
      <c r="Z220" s="819"/>
    </row>
    <row r="221" spans="3:26" x14ac:dyDescent="0.2">
      <c r="C221" s="819"/>
      <c r="D221" s="819"/>
      <c r="E221" s="819"/>
      <c r="F221" s="819"/>
      <c r="G221" s="819"/>
      <c r="H221" s="819"/>
      <c r="I221" s="819"/>
      <c r="J221" s="819"/>
      <c r="K221" s="819"/>
      <c r="L221" s="819"/>
      <c r="M221" s="819"/>
      <c r="N221" s="819"/>
      <c r="O221" s="819"/>
      <c r="P221" s="819"/>
      <c r="Q221" s="819"/>
      <c r="R221" s="819"/>
      <c r="S221" s="819"/>
      <c r="T221" s="819"/>
      <c r="U221" s="819"/>
      <c r="V221" s="819"/>
      <c r="W221" s="819"/>
      <c r="X221" s="819"/>
      <c r="Y221" s="819"/>
      <c r="Z221" s="819"/>
    </row>
    <row r="222" spans="3:26" x14ac:dyDescent="0.2">
      <c r="C222" s="819"/>
      <c r="D222" s="819"/>
      <c r="E222" s="819"/>
      <c r="F222" s="819"/>
      <c r="G222" s="819"/>
      <c r="H222" s="819"/>
      <c r="I222" s="819"/>
      <c r="J222" s="819"/>
      <c r="K222" s="819"/>
      <c r="L222" s="819"/>
      <c r="M222" s="819"/>
      <c r="N222" s="819"/>
      <c r="O222" s="819"/>
      <c r="P222" s="819"/>
      <c r="Q222" s="819"/>
      <c r="R222" s="819"/>
      <c r="S222" s="819"/>
      <c r="T222" s="819"/>
      <c r="U222" s="819"/>
      <c r="V222" s="819"/>
      <c r="W222" s="819"/>
      <c r="X222" s="819"/>
      <c r="Y222" s="819"/>
      <c r="Z222" s="819"/>
    </row>
    <row r="223" spans="3:26" x14ac:dyDescent="0.2">
      <c r="C223" s="819"/>
      <c r="D223" s="819"/>
      <c r="E223" s="819"/>
      <c r="F223" s="819"/>
      <c r="G223" s="819"/>
      <c r="H223" s="819"/>
      <c r="I223" s="819"/>
      <c r="J223" s="819"/>
      <c r="K223" s="819"/>
      <c r="L223" s="819"/>
      <c r="M223" s="819"/>
      <c r="N223" s="819"/>
      <c r="O223" s="819"/>
      <c r="P223" s="819"/>
      <c r="Q223" s="819"/>
      <c r="R223" s="819"/>
      <c r="S223" s="819"/>
      <c r="T223" s="819"/>
      <c r="U223" s="819"/>
      <c r="V223" s="819"/>
      <c r="W223" s="819"/>
      <c r="X223" s="819"/>
      <c r="Y223" s="819"/>
      <c r="Z223" s="819"/>
    </row>
    <row r="224" spans="3:26" x14ac:dyDescent="0.2">
      <c r="C224" s="819"/>
      <c r="D224" s="819"/>
      <c r="E224" s="819"/>
      <c r="F224" s="819"/>
      <c r="G224" s="819"/>
      <c r="H224" s="819"/>
      <c r="I224" s="819"/>
      <c r="J224" s="819"/>
      <c r="K224" s="819"/>
      <c r="L224" s="819"/>
      <c r="M224" s="819"/>
      <c r="N224" s="819"/>
      <c r="O224" s="819"/>
      <c r="P224" s="819"/>
      <c r="Q224" s="819"/>
      <c r="R224" s="819"/>
      <c r="S224" s="819"/>
      <c r="T224" s="819"/>
      <c r="U224" s="819"/>
      <c r="V224" s="819"/>
      <c r="W224" s="819"/>
      <c r="X224" s="819"/>
      <c r="Y224" s="819"/>
      <c r="Z224" s="819"/>
    </row>
    <row r="225" spans="3:26" x14ac:dyDescent="0.2">
      <c r="C225" s="819"/>
      <c r="D225" s="819"/>
      <c r="E225" s="819"/>
      <c r="F225" s="819"/>
      <c r="G225" s="819"/>
      <c r="H225" s="819"/>
      <c r="I225" s="819"/>
      <c r="J225" s="819"/>
      <c r="K225" s="819"/>
      <c r="L225" s="819"/>
      <c r="M225" s="819"/>
      <c r="N225" s="819"/>
      <c r="O225" s="819"/>
      <c r="P225" s="819"/>
      <c r="Q225" s="819"/>
      <c r="R225" s="819"/>
      <c r="S225" s="819"/>
      <c r="T225" s="819"/>
      <c r="U225" s="819"/>
      <c r="V225" s="819"/>
      <c r="W225" s="819"/>
      <c r="X225" s="819"/>
      <c r="Y225" s="819"/>
      <c r="Z225" s="819"/>
    </row>
    <row r="226" spans="3:26" x14ac:dyDescent="0.2">
      <c r="C226" s="819"/>
      <c r="D226" s="819"/>
      <c r="E226" s="819"/>
      <c r="F226" s="819"/>
      <c r="G226" s="819"/>
      <c r="H226" s="819"/>
      <c r="I226" s="819"/>
      <c r="J226" s="819"/>
      <c r="K226" s="819"/>
      <c r="L226" s="819"/>
      <c r="M226" s="819"/>
      <c r="N226" s="819"/>
      <c r="O226" s="819"/>
      <c r="P226" s="819"/>
      <c r="Q226" s="819"/>
      <c r="R226" s="819"/>
      <c r="S226" s="819"/>
      <c r="T226" s="819"/>
      <c r="U226" s="819"/>
      <c r="V226" s="819"/>
      <c r="W226" s="819"/>
      <c r="X226" s="819"/>
      <c r="Y226" s="819"/>
      <c r="Z226" s="819"/>
    </row>
    <row r="227" spans="3:26" x14ac:dyDescent="0.2">
      <c r="C227" s="819"/>
      <c r="D227" s="819"/>
      <c r="E227" s="819"/>
      <c r="F227" s="819"/>
      <c r="G227" s="819"/>
      <c r="H227" s="819"/>
      <c r="I227" s="819"/>
      <c r="J227" s="819"/>
      <c r="K227" s="819"/>
      <c r="L227" s="819"/>
      <c r="M227" s="819"/>
      <c r="N227" s="819"/>
      <c r="O227" s="819"/>
      <c r="P227" s="819"/>
      <c r="Q227" s="819"/>
      <c r="R227" s="819"/>
      <c r="S227" s="819"/>
      <c r="T227" s="819"/>
      <c r="U227" s="819"/>
      <c r="V227" s="819"/>
      <c r="W227" s="819"/>
      <c r="X227" s="819"/>
      <c r="Y227" s="819"/>
      <c r="Z227" s="819"/>
    </row>
    <row r="228" spans="3:26" x14ac:dyDescent="0.2">
      <c r="C228" s="819"/>
      <c r="D228" s="819"/>
      <c r="E228" s="819"/>
      <c r="F228" s="819"/>
      <c r="G228" s="819"/>
      <c r="H228" s="819"/>
      <c r="I228" s="819"/>
      <c r="J228" s="819"/>
      <c r="K228" s="819"/>
      <c r="L228" s="819"/>
      <c r="M228" s="819"/>
      <c r="N228" s="819"/>
      <c r="O228" s="819"/>
      <c r="P228" s="819"/>
      <c r="Q228" s="819"/>
      <c r="R228" s="819"/>
      <c r="S228" s="819"/>
      <c r="T228" s="819"/>
      <c r="U228" s="819"/>
      <c r="V228" s="819"/>
      <c r="W228" s="819"/>
      <c r="X228" s="819"/>
      <c r="Y228" s="819"/>
      <c r="Z228" s="819"/>
    </row>
    <row r="229" spans="3:26" x14ac:dyDescent="0.2">
      <c r="C229" s="819"/>
      <c r="D229" s="819"/>
      <c r="E229" s="819"/>
      <c r="F229" s="819"/>
      <c r="G229" s="819"/>
      <c r="H229" s="819"/>
      <c r="I229" s="819"/>
      <c r="J229" s="819"/>
      <c r="K229" s="819"/>
      <c r="L229" s="819"/>
      <c r="M229" s="819"/>
      <c r="N229" s="819"/>
      <c r="O229" s="819"/>
      <c r="P229" s="819"/>
      <c r="Q229" s="819"/>
      <c r="R229" s="819"/>
      <c r="S229" s="819"/>
      <c r="T229" s="819"/>
      <c r="U229" s="819"/>
      <c r="V229" s="819"/>
      <c r="W229" s="819"/>
      <c r="X229" s="819"/>
      <c r="Y229" s="819"/>
      <c r="Z229" s="819"/>
    </row>
    <row r="230" spans="3:26" x14ac:dyDescent="0.2">
      <c r="C230" s="819"/>
      <c r="D230" s="819"/>
      <c r="E230" s="819"/>
      <c r="F230" s="819"/>
      <c r="G230" s="819"/>
      <c r="H230" s="819"/>
      <c r="I230" s="819"/>
      <c r="J230" s="819"/>
      <c r="K230" s="819"/>
      <c r="L230" s="819"/>
      <c r="M230" s="819"/>
      <c r="N230" s="819"/>
      <c r="O230" s="819"/>
      <c r="P230" s="819"/>
      <c r="Q230" s="819"/>
      <c r="R230" s="819"/>
      <c r="S230" s="819"/>
      <c r="T230" s="819"/>
      <c r="U230" s="819"/>
      <c r="V230" s="819"/>
      <c r="W230" s="819"/>
      <c r="X230" s="819"/>
      <c r="Y230" s="819"/>
      <c r="Z230" s="819"/>
    </row>
    <row r="231" spans="3:26" x14ac:dyDescent="0.2">
      <c r="C231" s="819"/>
      <c r="D231" s="819"/>
      <c r="E231" s="819"/>
      <c r="F231" s="819"/>
      <c r="G231" s="819"/>
      <c r="H231" s="819"/>
      <c r="I231" s="819"/>
      <c r="J231" s="819"/>
      <c r="K231" s="819"/>
      <c r="L231" s="819"/>
      <c r="M231" s="819"/>
      <c r="N231" s="819"/>
      <c r="O231" s="819"/>
      <c r="P231" s="819"/>
      <c r="Q231" s="819"/>
      <c r="R231" s="819"/>
      <c r="S231" s="819"/>
      <c r="T231" s="819"/>
      <c r="U231" s="819"/>
      <c r="V231" s="819"/>
      <c r="W231" s="819"/>
      <c r="X231" s="819"/>
      <c r="Y231" s="819"/>
      <c r="Z231" s="819"/>
    </row>
    <row r="232" spans="3:26" x14ac:dyDescent="0.2">
      <c r="C232" s="819"/>
      <c r="D232" s="819"/>
      <c r="E232" s="819"/>
      <c r="F232" s="819"/>
      <c r="G232" s="819"/>
      <c r="H232" s="819"/>
      <c r="I232" s="819"/>
      <c r="J232" s="819"/>
      <c r="K232" s="819"/>
      <c r="L232" s="819"/>
      <c r="M232" s="819"/>
      <c r="N232" s="819"/>
      <c r="O232" s="819"/>
      <c r="P232" s="819"/>
      <c r="Q232" s="819"/>
      <c r="R232" s="819"/>
      <c r="S232" s="819"/>
      <c r="T232" s="819"/>
      <c r="U232" s="819"/>
      <c r="V232" s="819"/>
      <c r="W232" s="819"/>
      <c r="X232" s="819"/>
      <c r="Y232" s="819"/>
      <c r="Z232" s="819"/>
    </row>
    <row r="233" spans="3:26" x14ac:dyDescent="0.2">
      <c r="C233" s="819"/>
      <c r="D233" s="819"/>
      <c r="E233" s="819"/>
      <c r="F233" s="819"/>
      <c r="G233" s="819"/>
      <c r="H233" s="819"/>
      <c r="I233" s="819"/>
      <c r="J233" s="819"/>
      <c r="K233" s="819"/>
      <c r="L233" s="819"/>
      <c r="M233" s="819"/>
      <c r="N233" s="819"/>
      <c r="O233" s="819"/>
      <c r="P233" s="819"/>
      <c r="Q233" s="819"/>
      <c r="R233" s="819"/>
      <c r="S233" s="819"/>
      <c r="T233" s="819"/>
      <c r="U233" s="819"/>
      <c r="V233" s="819"/>
      <c r="W233" s="819"/>
      <c r="X233" s="819"/>
      <c r="Y233" s="819"/>
      <c r="Z233" s="819"/>
    </row>
    <row r="234" spans="3:26" x14ac:dyDescent="0.2">
      <c r="C234" s="819"/>
      <c r="D234" s="819"/>
      <c r="E234" s="819"/>
      <c r="F234" s="819"/>
      <c r="G234" s="819"/>
      <c r="H234" s="819"/>
      <c r="I234" s="819"/>
      <c r="J234" s="819"/>
      <c r="K234" s="819"/>
      <c r="L234" s="819"/>
      <c r="M234" s="819"/>
      <c r="N234" s="819"/>
      <c r="O234" s="819"/>
      <c r="P234" s="819"/>
      <c r="Q234" s="819"/>
      <c r="R234" s="819"/>
      <c r="S234" s="819"/>
      <c r="T234" s="819"/>
      <c r="U234" s="819"/>
      <c r="V234" s="819"/>
      <c r="W234" s="819"/>
      <c r="X234" s="819"/>
      <c r="Y234" s="819"/>
      <c r="Z234" s="819"/>
    </row>
    <row r="235" spans="3:26" x14ac:dyDescent="0.2">
      <c r="C235" s="819"/>
      <c r="D235" s="819"/>
      <c r="E235" s="819"/>
      <c r="F235" s="819"/>
      <c r="G235" s="819"/>
      <c r="H235" s="819"/>
      <c r="I235" s="819"/>
      <c r="J235" s="819"/>
      <c r="K235" s="819"/>
      <c r="L235" s="819"/>
      <c r="M235" s="819"/>
      <c r="N235" s="819"/>
      <c r="O235" s="819"/>
      <c r="P235" s="819"/>
      <c r="Q235" s="819"/>
      <c r="R235" s="819"/>
      <c r="S235" s="819"/>
      <c r="T235" s="819"/>
      <c r="U235" s="819"/>
      <c r="V235" s="819"/>
      <c r="W235" s="819"/>
      <c r="X235" s="819"/>
      <c r="Y235" s="819"/>
      <c r="Z235" s="819"/>
    </row>
    <row r="236" spans="3:26" x14ac:dyDescent="0.2">
      <c r="C236" s="819"/>
      <c r="D236" s="819"/>
      <c r="E236" s="819"/>
      <c r="F236" s="819"/>
      <c r="G236" s="819"/>
      <c r="H236" s="819"/>
      <c r="I236" s="819"/>
      <c r="J236" s="819"/>
      <c r="K236" s="819"/>
      <c r="L236" s="819"/>
      <c r="M236" s="819"/>
      <c r="N236" s="819"/>
      <c r="O236" s="819"/>
      <c r="P236" s="819"/>
      <c r="Q236" s="819"/>
      <c r="R236" s="819"/>
      <c r="S236" s="819"/>
      <c r="T236" s="819"/>
      <c r="U236" s="819"/>
      <c r="V236" s="819"/>
      <c r="W236" s="819"/>
      <c r="X236" s="819"/>
      <c r="Y236" s="819"/>
      <c r="Z236" s="819"/>
    </row>
    <row r="237" spans="3:26" x14ac:dyDescent="0.2">
      <c r="C237" s="819"/>
      <c r="D237" s="819"/>
      <c r="E237" s="819"/>
      <c r="F237" s="819"/>
      <c r="G237" s="819"/>
      <c r="H237" s="819"/>
      <c r="I237" s="819"/>
      <c r="J237" s="819"/>
      <c r="K237" s="819"/>
      <c r="L237" s="819"/>
      <c r="M237" s="819"/>
      <c r="N237" s="819"/>
      <c r="O237" s="819"/>
      <c r="P237" s="819"/>
      <c r="Q237" s="819"/>
      <c r="R237" s="819"/>
      <c r="S237" s="819"/>
      <c r="T237" s="819"/>
      <c r="U237" s="819"/>
      <c r="V237" s="819"/>
      <c r="W237" s="819"/>
      <c r="X237" s="819"/>
      <c r="Y237" s="819"/>
      <c r="Z237" s="819"/>
    </row>
    <row r="238" spans="3:26" x14ac:dyDescent="0.2">
      <c r="C238" s="819"/>
      <c r="D238" s="819"/>
      <c r="E238" s="819"/>
      <c r="F238" s="819"/>
      <c r="G238" s="819"/>
      <c r="H238" s="819"/>
      <c r="I238" s="819"/>
      <c r="J238" s="819"/>
      <c r="K238" s="819"/>
      <c r="L238" s="819"/>
      <c r="M238" s="819"/>
      <c r="N238" s="819"/>
      <c r="O238" s="819"/>
      <c r="P238" s="819"/>
      <c r="Q238" s="819"/>
      <c r="R238" s="819"/>
      <c r="S238" s="819"/>
      <c r="T238" s="819"/>
      <c r="U238" s="819"/>
      <c r="V238" s="819"/>
      <c r="W238" s="819"/>
      <c r="X238" s="819"/>
      <c r="Y238" s="819"/>
      <c r="Z238" s="819"/>
    </row>
    <row r="239" spans="3:26" x14ac:dyDescent="0.2">
      <c r="C239" s="819"/>
      <c r="D239" s="819"/>
      <c r="E239" s="819"/>
      <c r="F239" s="819"/>
      <c r="G239" s="819"/>
      <c r="H239" s="819"/>
      <c r="I239" s="819"/>
      <c r="J239" s="819"/>
      <c r="K239" s="819"/>
      <c r="L239" s="819"/>
      <c r="M239" s="819"/>
      <c r="N239" s="819"/>
      <c r="O239" s="819"/>
      <c r="P239" s="819"/>
      <c r="Q239" s="819"/>
      <c r="R239" s="819"/>
      <c r="S239" s="819"/>
      <c r="T239" s="819"/>
      <c r="U239" s="819"/>
      <c r="V239" s="819"/>
      <c r="W239" s="819"/>
      <c r="X239" s="819"/>
      <c r="Y239" s="819"/>
      <c r="Z239" s="819"/>
    </row>
    <row r="240" spans="3:26" x14ac:dyDescent="0.2">
      <c r="C240" s="819"/>
      <c r="D240" s="819"/>
      <c r="E240" s="819"/>
      <c r="F240" s="819"/>
      <c r="G240" s="819"/>
      <c r="H240" s="819"/>
      <c r="I240" s="819"/>
      <c r="J240" s="819"/>
      <c r="K240" s="819"/>
      <c r="L240" s="819"/>
      <c r="M240" s="819"/>
      <c r="N240" s="819"/>
      <c r="O240" s="819"/>
      <c r="P240" s="819"/>
      <c r="Q240" s="819"/>
      <c r="R240" s="819"/>
      <c r="S240" s="819"/>
      <c r="T240" s="819"/>
      <c r="U240" s="819"/>
      <c r="V240" s="819"/>
      <c r="W240" s="819"/>
      <c r="X240" s="819"/>
      <c r="Y240" s="819"/>
      <c r="Z240" s="819"/>
    </row>
    <row r="241" spans="3:26" x14ac:dyDescent="0.2">
      <c r="C241" s="819"/>
      <c r="D241" s="819"/>
      <c r="E241" s="819"/>
      <c r="F241" s="819"/>
      <c r="G241" s="819"/>
      <c r="H241" s="819"/>
      <c r="I241" s="819"/>
      <c r="J241" s="819"/>
      <c r="K241" s="819"/>
      <c r="L241" s="819"/>
      <c r="M241" s="819"/>
      <c r="N241" s="819"/>
      <c r="O241" s="819"/>
      <c r="P241" s="819"/>
      <c r="Q241" s="819"/>
      <c r="R241" s="819"/>
      <c r="S241" s="819"/>
      <c r="T241" s="819"/>
      <c r="U241" s="819"/>
      <c r="V241" s="819"/>
      <c r="W241" s="819"/>
      <c r="X241" s="819"/>
      <c r="Y241" s="819"/>
      <c r="Z241" s="819"/>
    </row>
    <row r="242" spans="3:26" x14ac:dyDescent="0.2">
      <c r="C242" s="819"/>
      <c r="D242" s="819"/>
      <c r="E242" s="819"/>
      <c r="F242" s="819"/>
      <c r="G242" s="819"/>
      <c r="H242" s="819"/>
      <c r="I242" s="819"/>
      <c r="J242" s="819"/>
      <c r="K242" s="819"/>
      <c r="L242" s="819"/>
      <c r="M242" s="819"/>
      <c r="N242" s="819"/>
      <c r="O242" s="819"/>
      <c r="P242" s="819"/>
      <c r="Q242" s="819"/>
      <c r="R242" s="819"/>
      <c r="S242" s="819"/>
      <c r="T242" s="819"/>
      <c r="U242" s="819"/>
      <c r="V242" s="819"/>
      <c r="W242" s="819"/>
      <c r="X242" s="819"/>
      <c r="Y242" s="819"/>
      <c r="Z242" s="819"/>
    </row>
    <row r="243" spans="3:26" x14ac:dyDescent="0.2">
      <c r="C243" s="819"/>
      <c r="D243" s="819"/>
      <c r="E243" s="819"/>
      <c r="F243" s="819"/>
      <c r="G243" s="819"/>
      <c r="H243" s="819"/>
      <c r="I243" s="819"/>
      <c r="J243" s="819"/>
      <c r="K243" s="819"/>
      <c r="L243" s="819"/>
      <c r="M243" s="819"/>
      <c r="N243" s="819"/>
      <c r="O243" s="819"/>
      <c r="P243" s="819"/>
      <c r="Q243" s="819"/>
      <c r="R243" s="819"/>
      <c r="S243" s="819"/>
      <c r="T243" s="819"/>
      <c r="U243" s="819"/>
      <c r="V243" s="819"/>
      <c r="W243" s="819"/>
      <c r="X243" s="819"/>
      <c r="Y243" s="819"/>
      <c r="Z243" s="819"/>
    </row>
    <row r="244" spans="3:26" x14ac:dyDescent="0.2">
      <c r="C244" s="819"/>
      <c r="D244" s="819"/>
      <c r="E244" s="819"/>
      <c r="F244" s="819"/>
      <c r="G244" s="819"/>
      <c r="H244" s="819"/>
      <c r="I244" s="819"/>
      <c r="J244" s="819"/>
      <c r="K244" s="819"/>
      <c r="L244" s="819"/>
      <c r="M244" s="819"/>
      <c r="N244" s="819"/>
      <c r="O244" s="819"/>
      <c r="P244" s="819"/>
      <c r="Q244" s="819"/>
      <c r="R244" s="819"/>
      <c r="S244" s="819"/>
      <c r="T244" s="819"/>
      <c r="U244" s="819"/>
      <c r="V244" s="819"/>
      <c r="W244" s="819"/>
      <c r="X244" s="819"/>
      <c r="Y244" s="819"/>
      <c r="Z244" s="819"/>
    </row>
    <row r="245" spans="3:26" x14ac:dyDescent="0.2">
      <c r="C245" s="819"/>
      <c r="D245" s="819"/>
      <c r="E245" s="819"/>
      <c r="F245" s="819"/>
      <c r="G245" s="819"/>
      <c r="H245" s="819"/>
      <c r="I245" s="819"/>
      <c r="J245" s="819"/>
      <c r="K245" s="819"/>
      <c r="L245" s="819"/>
      <c r="M245" s="819"/>
      <c r="N245" s="819"/>
      <c r="O245" s="819"/>
      <c r="P245" s="819"/>
      <c r="Q245" s="819"/>
      <c r="R245" s="819"/>
      <c r="S245" s="819"/>
      <c r="T245" s="819"/>
      <c r="U245" s="819"/>
      <c r="V245" s="819"/>
      <c r="W245" s="819"/>
      <c r="X245" s="819"/>
      <c r="Y245" s="819"/>
      <c r="Z245" s="819"/>
    </row>
    <row r="246" spans="3:26" x14ac:dyDescent="0.2">
      <c r="C246" s="819"/>
      <c r="D246" s="819"/>
      <c r="E246" s="819"/>
      <c r="F246" s="819"/>
      <c r="G246" s="819"/>
      <c r="H246" s="819"/>
      <c r="I246" s="819"/>
      <c r="J246" s="819"/>
      <c r="K246" s="819"/>
      <c r="L246" s="819"/>
      <c r="M246" s="819"/>
      <c r="N246" s="819"/>
      <c r="O246" s="819"/>
      <c r="P246" s="819"/>
      <c r="Q246" s="819"/>
      <c r="R246" s="819"/>
      <c r="S246" s="819"/>
      <c r="T246" s="819"/>
      <c r="U246" s="819"/>
      <c r="V246" s="819"/>
      <c r="W246" s="819"/>
      <c r="X246" s="819"/>
      <c r="Y246" s="819"/>
      <c r="Z246" s="819"/>
    </row>
    <row r="247" spans="3:26" x14ac:dyDescent="0.2">
      <c r="C247" s="819"/>
      <c r="D247" s="819"/>
      <c r="E247" s="819"/>
      <c r="F247" s="819"/>
      <c r="G247" s="819"/>
      <c r="H247" s="819"/>
      <c r="I247" s="819"/>
      <c r="J247" s="819"/>
      <c r="K247" s="819"/>
      <c r="L247" s="819"/>
      <c r="M247" s="819"/>
      <c r="N247" s="819"/>
      <c r="O247" s="819"/>
      <c r="P247" s="819"/>
      <c r="Q247" s="819"/>
      <c r="R247" s="819"/>
      <c r="S247" s="819"/>
      <c r="T247" s="819"/>
      <c r="U247" s="819"/>
      <c r="V247" s="819"/>
      <c r="W247" s="819"/>
      <c r="X247" s="819"/>
      <c r="Y247" s="819"/>
      <c r="Z247" s="819"/>
    </row>
    <row r="248" spans="3:26" x14ac:dyDescent="0.2">
      <c r="C248" s="819"/>
      <c r="D248" s="819"/>
      <c r="E248" s="819"/>
      <c r="F248" s="819"/>
      <c r="G248" s="819"/>
      <c r="H248" s="819"/>
      <c r="I248" s="819"/>
      <c r="J248" s="819"/>
      <c r="K248" s="819"/>
      <c r="L248" s="819"/>
      <c r="M248" s="819"/>
      <c r="N248" s="819"/>
      <c r="O248" s="819"/>
      <c r="P248" s="819"/>
      <c r="Q248" s="819"/>
      <c r="R248" s="819"/>
      <c r="S248" s="819"/>
      <c r="T248" s="819"/>
      <c r="U248" s="819"/>
      <c r="V248" s="819"/>
      <c r="W248" s="819"/>
      <c r="X248" s="819"/>
      <c r="Y248" s="819"/>
      <c r="Z248" s="819"/>
    </row>
    <row r="249" spans="3:26" x14ac:dyDescent="0.2">
      <c r="C249" s="819"/>
      <c r="D249" s="819"/>
      <c r="E249" s="819"/>
      <c r="F249" s="819"/>
      <c r="G249" s="819"/>
      <c r="H249" s="819"/>
      <c r="I249" s="819"/>
      <c r="J249" s="819"/>
      <c r="K249" s="819"/>
      <c r="L249" s="819"/>
      <c r="M249" s="819"/>
      <c r="N249" s="819"/>
      <c r="O249" s="819"/>
      <c r="P249" s="819"/>
      <c r="Q249" s="819"/>
      <c r="R249" s="819"/>
      <c r="S249" s="819"/>
      <c r="T249" s="819"/>
      <c r="U249" s="819"/>
      <c r="V249" s="819"/>
      <c r="W249" s="819"/>
      <c r="X249" s="819"/>
      <c r="Y249" s="819"/>
      <c r="Z249" s="819"/>
    </row>
    <row r="250" spans="3:26" x14ac:dyDescent="0.2">
      <c r="C250" s="819"/>
      <c r="D250" s="819"/>
      <c r="E250" s="819"/>
      <c r="F250" s="819"/>
      <c r="G250" s="819"/>
      <c r="H250" s="819"/>
      <c r="I250" s="819"/>
      <c r="J250" s="819"/>
      <c r="K250" s="819"/>
      <c r="L250" s="819"/>
      <c r="M250" s="819"/>
      <c r="N250" s="819"/>
      <c r="O250" s="819"/>
      <c r="P250" s="819"/>
      <c r="Q250" s="819"/>
      <c r="R250" s="819"/>
      <c r="S250" s="819"/>
      <c r="T250" s="819"/>
      <c r="U250" s="819"/>
      <c r="V250" s="819"/>
      <c r="W250" s="819"/>
      <c r="X250" s="819"/>
      <c r="Y250" s="819"/>
      <c r="Z250" s="819"/>
    </row>
    <row r="251" spans="3:26" x14ac:dyDescent="0.2">
      <c r="C251" s="819"/>
      <c r="D251" s="819"/>
      <c r="E251" s="819"/>
      <c r="F251" s="819"/>
      <c r="G251" s="819"/>
      <c r="H251" s="819"/>
      <c r="I251" s="819"/>
      <c r="J251" s="819"/>
      <c r="K251" s="819"/>
      <c r="L251" s="819"/>
      <c r="M251" s="819"/>
      <c r="N251" s="819"/>
      <c r="O251" s="819"/>
      <c r="P251" s="819"/>
      <c r="Q251" s="819"/>
      <c r="R251" s="819"/>
      <c r="S251" s="819"/>
      <c r="T251" s="819"/>
      <c r="U251" s="819"/>
      <c r="V251" s="819"/>
      <c r="W251" s="819"/>
      <c r="X251" s="819"/>
      <c r="Y251" s="819"/>
      <c r="Z251" s="819"/>
    </row>
    <row r="252" spans="3:26" x14ac:dyDescent="0.2">
      <c r="C252" s="819"/>
      <c r="D252" s="819"/>
      <c r="E252" s="819"/>
      <c r="F252" s="819"/>
      <c r="G252" s="819"/>
      <c r="H252" s="819"/>
      <c r="I252" s="819"/>
      <c r="J252" s="819"/>
      <c r="K252" s="819"/>
      <c r="L252" s="819"/>
      <c r="M252" s="819"/>
      <c r="N252" s="819"/>
      <c r="O252" s="819"/>
      <c r="P252" s="819"/>
      <c r="Q252" s="819"/>
      <c r="R252" s="819"/>
      <c r="S252" s="819"/>
      <c r="T252" s="819"/>
      <c r="U252" s="819"/>
      <c r="V252" s="819"/>
      <c r="W252" s="819"/>
      <c r="X252" s="819"/>
      <c r="Y252" s="819"/>
      <c r="Z252" s="819"/>
    </row>
    <row r="253" spans="3:26" x14ac:dyDescent="0.2">
      <c r="C253" s="819"/>
      <c r="D253" s="819"/>
      <c r="E253" s="819"/>
      <c r="F253" s="819"/>
      <c r="G253" s="819"/>
      <c r="H253" s="819"/>
      <c r="I253" s="819"/>
      <c r="J253" s="819"/>
      <c r="K253" s="819"/>
      <c r="L253" s="819"/>
      <c r="M253" s="819"/>
      <c r="N253" s="819"/>
      <c r="O253" s="819"/>
      <c r="P253" s="819"/>
      <c r="Q253" s="819"/>
      <c r="R253" s="819"/>
      <c r="S253" s="819"/>
      <c r="T253" s="819"/>
      <c r="U253" s="819"/>
      <c r="V253" s="819"/>
      <c r="W253" s="819"/>
      <c r="X253" s="819"/>
      <c r="Y253" s="819"/>
      <c r="Z253" s="819"/>
    </row>
    <row r="254" spans="3:26" x14ac:dyDescent="0.2">
      <c r="C254" s="819"/>
      <c r="D254" s="819"/>
      <c r="E254" s="819"/>
      <c r="F254" s="819"/>
      <c r="G254" s="819"/>
      <c r="H254" s="819"/>
      <c r="I254" s="819"/>
      <c r="J254" s="819"/>
      <c r="K254" s="819"/>
      <c r="L254" s="819"/>
      <c r="M254" s="819"/>
      <c r="N254" s="819"/>
      <c r="O254" s="819"/>
      <c r="P254" s="819"/>
      <c r="Q254" s="819"/>
      <c r="R254" s="819"/>
      <c r="S254" s="819"/>
      <c r="T254" s="819"/>
      <c r="U254" s="819"/>
      <c r="V254" s="819"/>
      <c r="W254" s="819"/>
      <c r="X254" s="819"/>
      <c r="Y254" s="819"/>
      <c r="Z254" s="819"/>
    </row>
    <row r="255" spans="3:26" x14ac:dyDescent="0.2">
      <c r="C255" s="819"/>
      <c r="D255" s="819"/>
      <c r="E255" s="819"/>
      <c r="F255" s="819"/>
      <c r="G255" s="819"/>
      <c r="H255" s="819"/>
      <c r="I255" s="819"/>
      <c r="J255" s="819"/>
      <c r="K255" s="819"/>
      <c r="L255" s="819"/>
      <c r="M255" s="819"/>
      <c r="N255" s="819"/>
      <c r="O255" s="819"/>
      <c r="P255" s="819"/>
      <c r="Q255" s="819"/>
      <c r="R255" s="819"/>
      <c r="S255" s="819"/>
      <c r="T255" s="819"/>
      <c r="U255" s="819"/>
      <c r="V255" s="819"/>
      <c r="W255" s="819"/>
      <c r="X255" s="819"/>
      <c r="Y255" s="819"/>
      <c r="Z255" s="819"/>
    </row>
    <row r="256" spans="3:26" x14ac:dyDescent="0.2">
      <c r="C256" s="819"/>
      <c r="D256" s="819"/>
      <c r="E256" s="819"/>
      <c r="F256" s="819"/>
      <c r="G256" s="819"/>
      <c r="H256" s="819"/>
      <c r="I256" s="819"/>
      <c r="J256" s="819"/>
      <c r="K256" s="819"/>
      <c r="L256" s="819"/>
      <c r="M256" s="819"/>
      <c r="N256" s="819"/>
      <c r="O256" s="819"/>
      <c r="P256" s="819"/>
      <c r="Q256" s="819"/>
      <c r="R256" s="819"/>
      <c r="S256" s="819"/>
      <c r="T256" s="819"/>
      <c r="U256" s="819"/>
      <c r="V256" s="819"/>
      <c r="W256" s="819"/>
      <c r="X256" s="819"/>
      <c r="Y256" s="819"/>
      <c r="Z256" s="819"/>
    </row>
    <row r="257" spans="3:26" x14ac:dyDescent="0.2">
      <c r="C257" s="819"/>
      <c r="D257" s="819"/>
      <c r="E257" s="819"/>
      <c r="F257" s="819"/>
      <c r="G257" s="819"/>
      <c r="H257" s="819"/>
      <c r="I257" s="819"/>
      <c r="J257" s="819"/>
      <c r="K257" s="819"/>
      <c r="L257" s="819"/>
      <c r="M257" s="819"/>
      <c r="N257" s="819"/>
      <c r="O257" s="819"/>
      <c r="P257" s="819"/>
      <c r="Q257" s="819"/>
      <c r="R257" s="819"/>
      <c r="S257" s="819"/>
      <c r="T257" s="819"/>
      <c r="U257" s="819"/>
      <c r="V257" s="819"/>
      <c r="W257" s="819"/>
      <c r="X257" s="819"/>
      <c r="Y257" s="819"/>
      <c r="Z257" s="819"/>
    </row>
    <row r="258" spans="3:26" x14ac:dyDescent="0.2">
      <c r="C258" s="819"/>
      <c r="D258" s="819"/>
      <c r="E258" s="819"/>
      <c r="F258" s="819"/>
      <c r="G258" s="819"/>
      <c r="H258" s="819"/>
      <c r="I258" s="819"/>
      <c r="J258" s="819"/>
      <c r="K258" s="819"/>
      <c r="L258" s="819"/>
      <c r="M258" s="819"/>
      <c r="N258" s="819"/>
      <c r="O258" s="819"/>
      <c r="P258" s="819"/>
      <c r="Q258" s="819"/>
      <c r="R258" s="819"/>
      <c r="S258" s="819"/>
      <c r="T258" s="819"/>
      <c r="U258" s="819"/>
      <c r="V258" s="819"/>
      <c r="W258" s="819"/>
      <c r="X258" s="819"/>
      <c r="Y258" s="819"/>
      <c r="Z258" s="819"/>
    </row>
    <row r="259" spans="3:26" x14ac:dyDescent="0.2">
      <c r="C259" s="819"/>
      <c r="D259" s="819"/>
      <c r="E259" s="819"/>
      <c r="F259" s="819"/>
      <c r="G259" s="819"/>
      <c r="H259" s="819"/>
      <c r="I259" s="819"/>
      <c r="J259" s="819"/>
      <c r="K259" s="819"/>
      <c r="L259" s="819"/>
      <c r="M259" s="819"/>
      <c r="N259" s="819"/>
      <c r="O259" s="819"/>
      <c r="P259" s="819"/>
      <c r="Q259" s="819"/>
      <c r="R259" s="819"/>
      <c r="S259" s="819"/>
      <c r="T259" s="819"/>
      <c r="U259" s="819"/>
      <c r="V259" s="819"/>
      <c r="W259" s="819"/>
      <c r="X259" s="819"/>
      <c r="Y259" s="819"/>
      <c r="Z259" s="819"/>
    </row>
    <row r="260" spans="3:26" x14ac:dyDescent="0.2">
      <c r="C260" s="819"/>
      <c r="D260" s="819"/>
      <c r="E260" s="819"/>
      <c r="F260" s="819"/>
      <c r="G260" s="819"/>
      <c r="H260" s="819"/>
      <c r="I260" s="819"/>
      <c r="J260" s="819"/>
      <c r="K260" s="819"/>
      <c r="L260" s="819"/>
      <c r="M260" s="819"/>
      <c r="N260" s="819"/>
      <c r="O260" s="819"/>
      <c r="P260" s="819"/>
      <c r="Q260" s="819"/>
      <c r="R260" s="819"/>
      <c r="S260" s="819"/>
      <c r="T260" s="819"/>
      <c r="U260" s="819"/>
      <c r="V260" s="819"/>
      <c r="W260" s="819"/>
      <c r="X260" s="819"/>
      <c r="Y260" s="819"/>
      <c r="Z260" s="819"/>
    </row>
    <row r="261" spans="3:26" x14ac:dyDescent="0.2">
      <c r="C261" s="819"/>
      <c r="D261" s="819"/>
      <c r="E261" s="819"/>
      <c r="F261" s="819"/>
      <c r="G261" s="819"/>
      <c r="H261" s="819"/>
      <c r="I261" s="819"/>
      <c r="J261" s="819"/>
      <c r="K261" s="819"/>
      <c r="L261" s="819"/>
      <c r="M261" s="819"/>
      <c r="N261" s="819"/>
      <c r="O261" s="819"/>
      <c r="P261" s="819"/>
      <c r="Q261" s="819"/>
      <c r="R261" s="819"/>
      <c r="S261" s="819"/>
      <c r="T261" s="819"/>
      <c r="U261" s="819"/>
      <c r="V261" s="819"/>
      <c r="W261" s="819"/>
      <c r="X261" s="819"/>
      <c r="Y261" s="819"/>
      <c r="Z261" s="819"/>
    </row>
    <row r="262" spans="3:26" x14ac:dyDescent="0.2">
      <c r="C262" s="819"/>
      <c r="D262" s="819"/>
      <c r="E262" s="819"/>
      <c r="F262" s="819"/>
      <c r="G262" s="819"/>
      <c r="H262" s="819"/>
      <c r="I262" s="819"/>
      <c r="J262" s="819"/>
      <c r="K262" s="819"/>
      <c r="L262" s="819"/>
      <c r="M262" s="819"/>
      <c r="N262" s="819"/>
      <c r="O262" s="819"/>
      <c r="P262" s="819"/>
      <c r="Q262" s="819"/>
      <c r="R262" s="819"/>
      <c r="S262" s="819"/>
      <c r="T262" s="819"/>
      <c r="U262" s="819"/>
      <c r="V262" s="819"/>
      <c r="W262" s="819"/>
      <c r="X262" s="819"/>
      <c r="Y262" s="819"/>
      <c r="Z262" s="819"/>
    </row>
    <row r="263" spans="3:26" x14ac:dyDescent="0.2">
      <c r="C263" s="819"/>
      <c r="D263" s="819"/>
      <c r="E263" s="819"/>
      <c r="F263" s="819"/>
      <c r="G263" s="819"/>
      <c r="H263" s="819"/>
      <c r="I263" s="819"/>
      <c r="J263" s="819"/>
      <c r="K263" s="819"/>
      <c r="L263" s="819"/>
      <c r="M263" s="819"/>
      <c r="N263" s="819"/>
      <c r="O263" s="819"/>
      <c r="P263" s="819"/>
      <c r="Q263" s="819"/>
      <c r="R263" s="819"/>
      <c r="S263" s="819"/>
      <c r="T263" s="819"/>
      <c r="U263" s="819"/>
      <c r="V263" s="819"/>
      <c r="W263" s="819"/>
      <c r="X263" s="819"/>
      <c r="Y263" s="819"/>
      <c r="Z263" s="819"/>
    </row>
    <row r="264" spans="3:26" x14ac:dyDescent="0.2">
      <c r="C264" s="819"/>
      <c r="D264" s="819"/>
      <c r="E264" s="819"/>
      <c r="F264" s="819"/>
      <c r="G264" s="819"/>
      <c r="H264" s="819"/>
      <c r="I264" s="819"/>
      <c r="J264" s="819"/>
      <c r="K264" s="819"/>
      <c r="L264" s="819"/>
      <c r="M264" s="819"/>
      <c r="N264" s="819"/>
      <c r="O264" s="819"/>
      <c r="P264" s="819"/>
      <c r="Q264" s="819"/>
      <c r="R264" s="819"/>
      <c r="S264" s="819"/>
      <c r="T264" s="819"/>
      <c r="U264" s="819"/>
      <c r="V264" s="819"/>
      <c r="W264" s="819"/>
      <c r="X264" s="819"/>
      <c r="Y264" s="819"/>
      <c r="Z264" s="819"/>
    </row>
    <row r="265" spans="3:26" x14ac:dyDescent="0.2">
      <c r="C265" s="819"/>
      <c r="D265" s="819"/>
      <c r="E265" s="819"/>
      <c r="F265" s="819"/>
      <c r="G265" s="819"/>
      <c r="H265" s="819"/>
      <c r="I265" s="819"/>
      <c r="J265" s="819"/>
      <c r="K265" s="819"/>
      <c r="L265" s="819"/>
      <c r="M265" s="819"/>
      <c r="N265" s="819"/>
      <c r="O265" s="819"/>
      <c r="P265" s="819"/>
      <c r="Q265" s="819"/>
      <c r="R265" s="819"/>
      <c r="S265" s="819"/>
      <c r="T265" s="819"/>
      <c r="U265" s="819"/>
      <c r="V265" s="819"/>
      <c r="W265" s="819"/>
      <c r="X265" s="819"/>
      <c r="Y265" s="819"/>
      <c r="Z265" s="819"/>
    </row>
    <row r="266" spans="3:26" x14ac:dyDescent="0.2">
      <c r="C266" s="819"/>
      <c r="D266" s="819"/>
      <c r="E266" s="819"/>
      <c r="F266" s="819"/>
      <c r="G266" s="819"/>
      <c r="H266" s="819"/>
      <c r="I266" s="819"/>
      <c r="J266" s="819"/>
      <c r="K266" s="819"/>
      <c r="L266" s="819"/>
      <c r="M266" s="819"/>
      <c r="N266" s="819"/>
      <c r="O266" s="819"/>
      <c r="P266" s="819"/>
      <c r="Q266" s="819"/>
      <c r="R266" s="819"/>
      <c r="S266" s="819"/>
      <c r="T266" s="819"/>
      <c r="U266" s="819"/>
      <c r="V266" s="819"/>
      <c r="W266" s="819"/>
      <c r="X266" s="819"/>
      <c r="Y266" s="819"/>
      <c r="Z266" s="819"/>
    </row>
    <row r="267" spans="3:26" x14ac:dyDescent="0.2">
      <c r="C267" s="819"/>
      <c r="D267" s="819"/>
      <c r="E267" s="819"/>
      <c r="F267" s="819"/>
      <c r="G267" s="819"/>
      <c r="H267" s="819"/>
      <c r="I267" s="819"/>
      <c r="J267" s="819"/>
      <c r="K267" s="819"/>
      <c r="L267" s="819"/>
      <c r="M267" s="819"/>
      <c r="N267" s="819"/>
      <c r="O267" s="819"/>
      <c r="P267" s="819"/>
      <c r="Q267" s="819"/>
      <c r="R267" s="819"/>
      <c r="S267" s="819"/>
      <c r="T267" s="819"/>
      <c r="U267" s="819"/>
      <c r="V267" s="819"/>
      <c r="W267" s="819"/>
      <c r="X267" s="819"/>
      <c r="Y267" s="819"/>
      <c r="Z267" s="819"/>
    </row>
    <row r="268" spans="3:26" x14ac:dyDescent="0.2">
      <c r="C268" s="819"/>
      <c r="D268" s="819"/>
      <c r="E268" s="819"/>
      <c r="F268" s="819"/>
      <c r="G268" s="819"/>
      <c r="H268" s="819"/>
      <c r="I268" s="819"/>
      <c r="J268" s="819"/>
      <c r="K268" s="819"/>
      <c r="L268" s="819"/>
      <c r="M268" s="819"/>
      <c r="N268" s="819"/>
      <c r="O268" s="819"/>
      <c r="P268" s="819"/>
      <c r="Q268" s="819"/>
      <c r="R268" s="819"/>
      <c r="S268" s="819"/>
      <c r="T268" s="819"/>
      <c r="U268" s="819"/>
      <c r="V268" s="819"/>
      <c r="W268" s="819"/>
      <c r="X268" s="819"/>
      <c r="Y268" s="819"/>
      <c r="Z268" s="819"/>
    </row>
    <row r="269" spans="3:26" x14ac:dyDescent="0.2">
      <c r="C269" s="819"/>
      <c r="D269" s="819"/>
      <c r="E269" s="819"/>
      <c r="F269" s="819"/>
      <c r="G269" s="819"/>
      <c r="H269" s="819"/>
      <c r="I269" s="819"/>
      <c r="J269" s="819"/>
      <c r="K269" s="819"/>
      <c r="L269" s="819"/>
      <c r="M269" s="819"/>
      <c r="N269" s="819"/>
      <c r="O269" s="819"/>
      <c r="P269" s="819"/>
      <c r="Q269" s="819"/>
      <c r="R269" s="819"/>
      <c r="S269" s="819"/>
      <c r="T269" s="819"/>
      <c r="U269" s="819"/>
      <c r="V269" s="819"/>
      <c r="W269" s="819"/>
      <c r="X269" s="819"/>
      <c r="Y269" s="819"/>
      <c r="Z269" s="819"/>
    </row>
    <row r="270" spans="3:26" x14ac:dyDescent="0.2">
      <c r="C270" s="819"/>
      <c r="D270" s="819"/>
      <c r="E270" s="819"/>
      <c r="F270" s="819"/>
      <c r="G270" s="819"/>
      <c r="H270" s="819"/>
      <c r="I270" s="819"/>
      <c r="J270" s="819"/>
      <c r="K270" s="819"/>
      <c r="L270" s="819"/>
      <c r="M270" s="819"/>
      <c r="N270" s="819"/>
      <c r="O270" s="819"/>
      <c r="P270" s="819"/>
      <c r="Q270" s="819"/>
      <c r="R270" s="819"/>
      <c r="S270" s="819"/>
      <c r="T270" s="819"/>
      <c r="U270" s="819"/>
      <c r="V270" s="819"/>
      <c r="W270" s="819"/>
      <c r="X270" s="819"/>
      <c r="Y270" s="819"/>
      <c r="Z270" s="819"/>
    </row>
    <row r="271" spans="3:26" x14ac:dyDescent="0.2">
      <c r="C271" s="819"/>
      <c r="D271" s="819"/>
      <c r="E271" s="819"/>
      <c r="F271" s="819"/>
      <c r="G271" s="819"/>
      <c r="H271" s="819"/>
      <c r="I271" s="819"/>
      <c r="J271" s="819"/>
      <c r="K271" s="819"/>
      <c r="L271" s="819"/>
      <c r="M271" s="819"/>
      <c r="N271" s="819"/>
      <c r="O271" s="819"/>
      <c r="P271" s="819"/>
      <c r="Q271" s="819"/>
      <c r="R271" s="819"/>
      <c r="S271" s="819"/>
      <c r="T271" s="819"/>
      <c r="U271" s="819"/>
      <c r="V271" s="819"/>
      <c r="W271" s="819"/>
      <c r="X271" s="819"/>
      <c r="Y271" s="819"/>
      <c r="Z271" s="819"/>
    </row>
    <row r="272" spans="3:26" x14ac:dyDescent="0.2">
      <c r="C272" s="819"/>
      <c r="D272" s="819"/>
      <c r="E272" s="819"/>
      <c r="F272" s="819"/>
      <c r="G272" s="819"/>
      <c r="H272" s="819"/>
      <c r="I272" s="819"/>
      <c r="J272" s="819"/>
      <c r="K272" s="819"/>
      <c r="L272" s="819"/>
      <c r="M272" s="819"/>
      <c r="N272" s="819"/>
      <c r="O272" s="819"/>
      <c r="P272" s="819"/>
      <c r="Q272" s="819"/>
      <c r="R272" s="819"/>
      <c r="S272" s="819"/>
      <c r="T272" s="819"/>
      <c r="U272" s="819"/>
      <c r="V272" s="819"/>
      <c r="W272" s="819"/>
      <c r="X272" s="819"/>
      <c r="Y272" s="819"/>
      <c r="Z272" s="819"/>
    </row>
    <row r="273" spans="3:26" x14ac:dyDescent="0.2">
      <c r="C273" s="819"/>
      <c r="D273" s="819"/>
      <c r="E273" s="819"/>
      <c r="F273" s="819"/>
      <c r="G273" s="819"/>
      <c r="H273" s="819"/>
      <c r="I273" s="819"/>
      <c r="J273" s="819"/>
      <c r="K273" s="819"/>
      <c r="L273" s="819"/>
      <c r="M273" s="819"/>
      <c r="N273" s="819"/>
      <c r="O273" s="819"/>
      <c r="P273" s="819"/>
      <c r="Q273" s="819"/>
      <c r="R273" s="819"/>
      <c r="S273" s="819"/>
      <c r="T273" s="819"/>
      <c r="U273" s="819"/>
      <c r="V273" s="819"/>
      <c r="W273" s="819"/>
      <c r="X273" s="819"/>
      <c r="Y273" s="819"/>
      <c r="Z273" s="819"/>
    </row>
    <row r="274" spans="3:26" x14ac:dyDescent="0.2">
      <c r="C274" s="819"/>
      <c r="D274" s="819"/>
      <c r="E274" s="819"/>
      <c r="F274" s="819"/>
      <c r="G274" s="819"/>
      <c r="H274" s="819"/>
      <c r="I274" s="819"/>
      <c r="J274" s="819"/>
      <c r="K274" s="819"/>
      <c r="L274" s="819"/>
      <c r="M274" s="819"/>
      <c r="N274" s="819"/>
      <c r="O274" s="819"/>
      <c r="P274" s="819"/>
      <c r="Q274" s="819"/>
      <c r="R274" s="819"/>
      <c r="S274" s="819"/>
      <c r="T274" s="819"/>
      <c r="U274" s="819"/>
      <c r="V274" s="819"/>
      <c r="W274" s="819"/>
      <c r="X274" s="819"/>
      <c r="Y274" s="819"/>
      <c r="Z274" s="819"/>
    </row>
    <row r="275" spans="3:26" x14ac:dyDescent="0.2">
      <c r="C275" s="819"/>
      <c r="D275" s="819"/>
      <c r="E275" s="819"/>
      <c r="F275" s="819"/>
      <c r="G275" s="819"/>
      <c r="H275" s="819"/>
      <c r="I275" s="819"/>
      <c r="J275" s="819"/>
      <c r="K275" s="819"/>
      <c r="L275" s="819"/>
      <c r="M275" s="819"/>
      <c r="N275" s="819"/>
      <c r="O275" s="819"/>
      <c r="P275" s="819"/>
      <c r="Q275" s="819"/>
      <c r="R275" s="819"/>
      <c r="S275" s="819"/>
      <c r="T275" s="819"/>
      <c r="U275" s="819"/>
      <c r="V275" s="819"/>
      <c r="W275" s="819"/>
      <c r="X275" s="819"/>
      <c r="Y275" s="819"/>
      <c r="Z275" s="819"/>
    </row>
    <row r="276" spans="3:26" x14ac:dyDescent="0.2">
      <c r="C276" s="819"/>
      <c r="D276" s="819"/>
      <c r="E276" s="819"/>
      <c r="F276" s="819"/>
      <c r="G276" s="819"/>
      <c r="H276" s="819"/>
      <c r="I276" s="819"/>
      <c r="J276" s="819"/>
      <c r="K276" s="819"/>
      <c r="L276" s="819"/>
      <c r="M276" s="819"/>
      <c r="N276" s="819"/>
      <c r="O276" s="819"/>
      <c r="P276" s="819"/>
      <c r="Q276" s="819"/>
      <c r="R276" s="819"/>
      <c r="S276" s="819"/>
      <c r="T276" s="819"/>
      <c r="U276" s="819"/>
      <c r="V276" s="819"/>
      <c r="W276" s="819"/>
      <c r="X276" s="819"/>
      <c r="Y276" s="819"/>
      <c r="Z276" s="819"/>
    </row>
    <row r="277" spans="3:26" x14ac:dyDescent="0.2">
      <c r="C277" s="819"/>
      <c r="D277" s="819"/>
      <c r="E277" s="819"/>
      <c r="F277" s="819"/>
      <c r="G277" s="819"/>
      <c r="H277" s="819"/>
      <c r="I277" s="819"/>
      <c r="J277" s="819"/>
      <c r="K277" s="819"/>
      <c r="L277" s="819"/>
      <c r="M277" s="819"/>
      <c r="N277" s="819"/>
      <c r="O277" s="819"/>
      <c r="P277" s="819"/>
      <c r="Q277" s="819"/>
      <c r="R277" s="819"/>
      <c r="S277" s="819"/>
      <c r="T277" s="819"/>
      <c r="U277" s="819"/>
      <c r="V277" s="819"/>
      <c r="W277" s="819"/>
      <c r="X277" s="819"/>
      <c r="Y277" s="819"/>
      <c r="Z277" s="819"/>
    </row>
    <row r="278" spans="3:26" x14ac:dyDescent="0.2">
      <c r="C278" s="819"/>
      <c r="D278" s="819"/>
      <c r="E278" s="819"/>
      <c r="F278" s="819"/>
      <c r="G278" s="819"/>
      <c r="H278" s="819"/>
      <c r="I278" s="819"/>
      <c r="J278" s="819"/>
      <c r="K278" s="819"/>
      <c r="L278" s="819"/>
      <c r="M278" s="819"/>
      <c r="N278" s="819"/>
      <c r="O278" s="819"/>
      <c r="P278" s="819"/>
      <c r="Q278" s="819"/>
      <c r="R278" s="819"/>
      <c r="S278" s="819"/>
      <c r="T278" s="819"/>
      <c r="U278" s="819"/>
      <c r="V278" s="819"/>
      <c r="W278" s="819"/>
      <c r="X278" s="819"/>
      <c r="Y278" s="819"/>
      <c r="Z278" s="819"/>
    </row>
    <row r="279" spans="3:26" x14ac:dyDescent="0.2">
      <c r="C279" s="819"/>
      <c r="D279" s="819"/>
      <c r="E279" s="819"/>
      <c r="F279" s="819"/>
      <c r="G279" s="819"/>
      <c r="H279" s="819"/>
      <c r="I279" s="819"/>
      <c r="J279" s="819"/>
      <c r="K279" s="819"/>
      <c r="L279" s="819"/>
      <c r="M279" s="819"/>
      <c r="N279" s="819"/>
      <c r="O279" s="819"/>
      <c r="P279" s="819"/>
      <c r="Q279" s="819"/>
      <c r="R279" s="819"/>
      <c r="S279" s="819"/>
      <c r="T279" s="819"/>
      <c r="U279" s="819"/>
      <c r="V279" s="819"/>
      <c r="W279" s="819"/>
      <c r="X279" s="819"/>
      <c r="Y279" s="819"/>
      <c r="Z279" s="819"/>
    </row>
    <row r="280" spans="3:26" x14ac:dyDescent="0.2">
      <c r="C280" s="819"/>
      <c r="D280" s="819"/>
      <c r="E280" s="819"/>
      <c r="F280" s="819"/>
      <c r="G280" s="819"/>
      <c r="H280" s="819"/>
      <c r="I280" s="819"/>
      <c r="J280" s="819"/>
      <c r="K280" s="819"/>
      <c r="L280" s="819"/>
      <c r="M280" s="819"/>
      <c r="N280" s="819"/>
      <c r="O280" s="819"/>
      <c r="P280" s="819"/>
      <c r="Q280" s="819"/>
      <c r="R280" s="819"/>
      <c r="S280" s="819"/>
      <c r="T280" s="819"/>
      <c r="U280" s="819"/>
      <c r="V280" s="819"/>
      <c r="W280" s="819"/>
      <c r="X280" s="819"/>
      <c r="Y280" s="819"/>
      <c r="Z280" s="819"/>
    </row>
    <row r="281" spans="3:26" x14ac:dyDescent="0.2">
      <c r="C281" s="819"/>
      <c r="D281" s="819"/>
      <c r="E281" s="819"/>
      <c r="F281" s="819"/>
      <c r="G281" s="819"/>
      <c r="H281" s="819"/>
      <c r="I281" s="819"/>
      <c r="J281" s="819"/>
      <c r="K281" s="819"/>
      <c r="L281" s="819"/>
      <c r="M281" s="819"/>
      <c r="N281" s="819"/>
      <c r="O281" s="819"/>
      <c r="P281" s="819"/>
      <c r="Q281" s="819"/>
      <c r="R281" s="819"/>
      <c r="S281" s="819"/>
      <c r="T281" s="819"/>
      <c r="U281" s="819"/>
      <c r="V281" s="819"/>
      <c r="W281" s="819"/>
      <c r="X281" s="819"/>
      <c r="Y281" s="819"/>
      <c r="Z281" s="819"/>
    </row>
    <row r="282" spans="3:26" x14ac:dyDescent="0.2">
      <c r="C282" s="819"/>
      <c r="D282" s="819"/>
      <c r="E282" s="819"/>
      <c r="F282" s="819"/>
      <c r="G282" s="819"/>
      <c r="H282" s="819"/>
      <c r="I282" s="819"/>
      <c r="J282" s="819"/>
      <c r="K282" s="819"/>
      <c r="L282" s="819"/>
      <c r="M282" s="819"/>
      <c r="N282" s="819"/>
      <c r="O282" s="819"/>
      <c r="P282" s="819"/>
      <c r="Q282" s="819"/>
      <c r="R282" s="819"/>
      <c r="S282" s="819"/>
      <c r="T282" s="819"/>
      <c r="U282" s="819"/>
      <c r="V282" s="819"/>
      <c r="W282" s="819"/>
      <c r="X282" s="819"/>
      <c r="Y282" s="819"/>
      <c r="Z282" s="819"/>
    </row>
    <row r="283" spans="3:26" x14ac:dyDescent="0.2">
      <c r="C283" s="819"/>
      <c r="D283" s="819"/>
      <c r="E283" s="819"/>
      <c r="F283" s="819"/>
      <c r="G283" s="819"/>
      <c r="H283" s="819"/>
      <c r="I283" s="819"/>
      <c r="J283" s="819"/>
      <c r="K283" s="819"/>
      <c r="L283" s="819"/>
      <c r="M283" s="819"/>
      <c r="N283" s="819"/>
      <c r="O283" s="819"/>
      <c r="P283" s="819"/>
      <c r="Q283" s="819"/>
      <c r="R283" s="819"/>
      <c r="S283" s="819"/>
      <c r="T283" s="819"/>
      <c r="U283" s="819"/>
      <c r="V283" s="819"/>
      <c r="W283" s="819"/>
      <c r="X283" s="819"/>
      <c r="Y283" s="819"/>
      <c r="Z283" s="819"/>
    </row>
    <row r="284" spans="3:26" x14ac:dyDescent="0.2">
      <c r="C284" s="819"/>
      <c r="D284" s="819"/>
      <c r="E284" s="819"/>
      <c r="F284" s="819"/>
      <c r="G284" s="819"/>
      <c r="H284" s="819"/>
      <c r="I284" s="819"/>
      <c r="J284" s="819"/>
      <c r="K284" s="819"/>
      <c r="L284" s="819"/>
      <c r="M284" s="819"/>
      <c r="N284" s="819"/>
      <c r="O284" s="819"/>
      <c r="P284" s="819"/>
      <c r="Q284" s="819"/>
      <c r="R284" s="819"/>
      <c r="S284" s="819"/>
      <c r="T284" s="819"/>
      <c r="U284" s="819"/>
      <c r="V284" s="819"/>
      <c r="W284" s="819"/>
      <c r="X284" s="819"/>
      <c r="Y284" s="819"/>
      <c r="Z284" s="819"/>
    </row>
    <row r="285" spans="3:26" x14ac:dyDescent="0.2">
      <c r="C285" s="819"/>
      <c r="D285" s="819"/>
      <c r="E285" s="819"/>
      <c r="F285" s="819"/>
      <c r="G285" s="819"/>
      <c r="H285" s="819"/>
      <c r="I285" s="819"/>
      <c r="J285" s="819"/>
      <c r="K285" s="819"/>
      <c r="L285" s="819"/>
      <c r="M285" s="819"/>
      <c r="N285" s="819"/>
      <c r="O285" s="819"/>
      <c r="P285" s="819"/>
      <c r="Q285" s="819"/>
      <c r="R285" s="819"/>
      <c r="S285" s="819"/>
      <c r="T285" s="819"/>
      <c r="U285" s="819"/>
      <c r="V285" s="819"/>
      <c r="W285" s="819"/>
      <c r="X285" s="819"/>
      <c r="Y285" s="819"/>
      <c r="Z285" s="819"/>
    </row>
    <row r="286" spans="3:26" x14ac:dyDescent="0.2">
      <c r="C286" s="819"/>
      <c r="D286" s="819"/>
      <c r="E286" s="819"/>
      <c r="F286" s="819"/>
      <c r="G286" s="819"/>
      <c r="H286" s="819"/>
      <c r="I286" s="819"/>
      <c r="J286" s="819"/>
      <c r="K286" s="819"/>
      <c r="L286" s="819"/>
      <c r="M286" s="819"/>
      <c r="N286" s="819"/>
      <c r="O286" s="819"/>
      <c r="P286" s="819"/>
      <c r="Q286" s="819"/>
      <c r="R286" s="819"/>
      <c r="S286" s="819"/>
      <c r="T286" s="819"/>
      <c r="U286" s="819"/>
      <c r="V286" s="819"/>
      <c r="W286" s="819"/>
      <c r="X286" s="819"/>
      <c r="Y286" s="819"/>
      <c r="Z286" s="819"/>
    </row>
    <row r="287" spans="3:26" x14ac:dyDescent="0.2">
      <c r="C287" s="819"/>
      <c r="D287" s="819"/>
      <c r="E287" s="819"/>
      <c r="F287" s="819"/>
      <c r="G287" s="819"/>
      <c r="H287" s="819"/>
      <c r="I287" s="819"/>
      <c r="J287" s="819"/>
      <c r="K287" s="819"/>
      <c r="L287" s="819"/>
      <c r="M287" s="819"/>
      <c r="N287" s="819"/>
      <c r="O287" s="819"/>
      <c r="P287" s="819"/>
      <c r="Q287" s="819"/>
      <c r="R287" s="819"/>
      <c r="S287" s="819"/>
      <c r="T287" s="819"/>
      <c r="U287" s="819"/>
      <c r="V287" s="819"/>
      <c r="W287" s="819"/>
      <c r="X287" s="819"/>
      <c r="Y287" s="819"/>
      <c r="Z287" s="819"/>
    </row>
    <row r="288" spans="3:26" x14ac:dyDescent="0.2">
      <c r="C288" s="819"/>
      <c r="D288" s="819"/>
      <c r="E288" s="819"/>
      <c r="F288" s="819"/>
      <c r="G288" s="819"/>
      <c r="H288" s="819"/>
      <c r="I288" s="819"/>
      <c r="J288" s="819"/>
      <c r="K288" s="819"/>
      <c r="L288" s="819"/>
      <c r="M288" s="819"/>
      <c r="N288" s="819"/>
      <c r="O288" s="819"/>
      <c r="P288" s="819"/>
      <c r="Q288" s="819"/>
      <c r="R288" s="819"/>
      <c r="S288" s="819"/>
      <c r="T288" s="819"/>
      <c r="U288" s="819"/>
      <c r="V288" s="819"/>
      <c r="W288" s="819"/>
      <c r="X288" s="819"/>
      <c r="Y288" s="819"/>
      <c r="Z288" s="819"/>
    </row>
    <row r="289" spans="3:26" x14ac:dyDescent="0.2">
      <c r="C289" s="819"/>
      <c r="D289" s="819"/>
      <c r="E289" s="819"/>
      <c r="F289" s="819"/>
      <c r="G289" s="819"/>
      <c r="H289" s="819"/>
      <c r="I289" s="819"/>
      <c r="J289" s="819"/>
      <c r="K289" s="819"/>
      <c r="L289" s="819"/>
      <c r="M289" s="819"/>
      <c r="N289" s="819"/>
      <c r="O289" s="819"/>
      <c r="P289" s="819"/>
      <c r="Q289" s="819"/>
      <c r="R289" s="819"/>
      <c r="S289" s="819"/>
      <c r="T289" s="819"/>
      <c r="U289" s="819"/>
      <c r="V289" s="819"/>
      <c r="W289" s="819"/>
      <c r="X289" s="819"/>
      <c r="Y289" s="819"/>
      <c r="Z289" s="819"/>
    </row>
    <row r="290" spans="3:26" x14ac:dyDescent="0.2">
      <c r="C290" s="819"/>
      <c r="D290" s="819"/>
      <c r="E290" s="819"/>
      <c r="F290" s="819"/>
      <c r="G290" s="819"/>
      <c r="H290" s="819"/>
      <c r="I290" s="819"/>
      <c r="J290" s="819"/>
      <c r="K290" s="819"/>
      <c r="L290" s="819"/>
      <c r="M290" s="819"/>
      <c r="N290" s="819"/>
      <c r="O290" s="819"/>
      <c r="P290" s="819"/>
      <c r="Q290" s="819"/>
      <c r="R290" s="819"/>
      <c r="S290" s="819"/>
      <c r="T290" s="819"/>
      <c r="U290" s="819"/>
      <c r="V290" s="819"/>
      <c r="W290" s="819"/>
      <c r="X290" s="819"/>
      <c r="Y290" s="819"/>
      <c r="Z290" s="819"/>
    </row>
    <row r="291" spans="3:26" x14ac:dyDescent="0.2">
      <c r="C291" s="819"/>
      <c r="D291" s="819"/>
      <c r="E291" s="819"/>
      <c r="F291" s="819"/>
      <c r="G291" s="819"/>
      <c r="H291" s="819"/>
      <c r="I291" s="819"/>
      <c r="J291" s="819"/>
      <c r="K291" s="819"/>
      <c r="L291" s="819"/>
      <c r="M291" s="819"/>
      <c r="N291" s="819"/>
      <c r="O291" s="819"/>
      <c r="P291" s="819"/>
      <c r="Q291" s="819"/>
      <c r="R291" s="819"/>
      <c r="S291" s="819"/>
      <c r="T291" s="819"/>
      <c r="U291" s="819"/>
      <c r="V291" s="819"/>
      <c r="W291" s="819"/>
      <c r="X291" s="819"/>
      <c r="Y291" s="819"/>
      <c r="Z291" s="819"/>
    </row>
    <row r="292" spans="3:26" x14ac:dyDescent="0.2">
      <c r="C292" s="819"/>
      <c r="D292" s="819"/>
      <c r="E292" s="819"/>
      <c r="F292" s="819"/>
      <c r="G292" s="819"/>
      <c r="H292" s="819"/>
      <c r="I292" s="819"/>
      <c r="J292" s="819"/>
      <c r="K292" s="819"/>
      <c r="L292" s="819"/>
      <c r="M292" s="819"/>
      <c r="N292" s="819"/>
      <c r="O292" s="819"/>
      <c r="P292" s="819"/>
      <c r="Q292" s="819"/>
      <c r="R292" s="819"/>
      <c r="S292" s="819"/>
      <c r="T292" s="819"/>
      <c r="U292" s="819"/>
      <c r="V292" s="819"/>
      <c r="W292" s="819"/>
      <c r="X292" s="819"/>
      <c r="Y292" s="819"/>
      <c r="Z292" s="819"/>
    </row>
    <row r="293" spans="3:26" x14ac:dyDescent="0.2">
      <c r="C293" s="819"/>
      <c r="D293" s="819"/>
      <c r="E293" s="819"/>
      <c r="F293" s="819"/>
      <c r="G293" s="819"/>
      <c r="H293" s="819"/>
      <c r="I293" s="819"/>
      <c r="J293" s="819"/>
      <c r="K293" s="819"/>
      <c r="L293" s="819"/>
      <c r="M293" s="819"/>
      <c r="N293" s="819"/>
      <c r="O293" s="819"/>
      <c r="P293" s="819"/>
      <c r="Q293" s="819"/>
      <c r="R293" s="819"/>
      <c r="S293" s="819"/>
      <c r="T293" s="819"/>
      <c r="U293" s="819"/>
      <c r="V293" s="819"/>
      <c r="W293" s="819"/>
      <c r="X293" s="819"/>
      <c r="Y293" s="819"/>
      <c r="Z293" s="819"/>
    </row>
    <row r="294" spans="3:26" x14ac:dyDescent="0.2">
      <c r="C294" s="819"/>
      <c r="D294" s="819"/>
      <c r="E294" s="819"/>
      <c r="F294" s="819"/>
      <c r="G294" s="819"/>
      <c r="H294" s="819"/>
      <c r="I294" s="819"/>
      <c r="J294" s="819"/>
      <c r="K294" s="819"/>
      <c r="L294" s="819"/>
      <c r="M294" s="819"/>
      <c r="N294" s="819"/>
      <c r="O294" s="819"/>
      <c r="P294" s="819"/>
      <c r="Q294" s="819"/>
      <c r="R294" s="819"/>
      <c r="S294" s="819"/>
      <c r="T294" s="819"/>
      <c r="U294" s="819"/>
      <c r="V294" s="819"/>
      <c r="W294" s="819"/>
      <c r="X294" s="819"/>
      <c r="Y294" s="819"/>
      <c r="Z294" s="819"/>
    </row>
    <row r="295" spans="3:26" x14ac:dyDescent="0.2">
      <c r="C295" s="819"/>
      <c r="D295" s="819"/>
      <c r="E295" s="819"/>
      <c r="F295" s="819"/>
      <c r="G295" s="819"/>
      <c r="H295" s="819"/>
      <c r="I295" s="819"/>
      <c r="J295" s="819"/>
      <c r="K295" s="819"/>
      <c r="L295" s="819"/>
      <c r="M295" s="819"/>
      <c r="N295" s="819"/>
      <c r="O295" s="819"/>
      <c r="P295" s="819"/>
      <c r="Q295" s="819"/>
      <c r="R295" s="819"/>
      <c r="S295" s="819"/>
      <c r="T295" s="819"/>
      <c r="U295" s="819"/>
      <c r="V295" s="819"/>
      <c r="W295" s="819"/>
      <c r="X295" s="819"/>
      <c r="Y295" s="819"/>
      <c r="Z295" s="819"/>
    </row>
    <row r="296" spans="3:26" x14ac:dyDescent="0.2">
      <c r="C296" s="819"/>
      <c r="D296" s="819"/>
      <c r="E296" s="819"/>
      <c r="F296" s="819"/>
      <c r="G296" s="819"/>
      <c r="H296" s="819"/>
      <c r="I296" s="819"/>
      <c r="J296" s="819"/>
      <c r="K296" s="819"/>
      <c r="L296" s="819"/>
      <c r="M296" s="819"/>
      <c r="N296" s="819"/>
      <c r="O296" s="819"/>
      <c r="P296" s="819"/>
      <c r="Q296" s="819"/>
      <c r="R296" s="819"/>
      <c r="S296" s="819"/>
      <c r="T296" s="819"/>
      <c r="U296" s="819"/>
      <c r="V296" s="819"/>
      <c r="W296" s="819"/>
      <c r="X296" s="819"/>
      <c r="Y296" s="819"/>
      <c r="Z296" s="819"/>
    </row>
    <row r="297" spans="3:26" x14ac:dyDescent="0.2">
      <c r="C297" s="819"/>
      <c r="D297" s="819"/>
      <c r="E297" s="819"/>
      <c r="F297" s="819"/>
      <c r="G297" s="819"/>
      <c r="H297" s="819"/>
      <c r="I297" s="819"/>
      <c r="J297" s="819"/>
      <c r="K297" s="819"/>
      <c r="L297" s="819"/>
      <c r="M297" s="819"/>
      <c r="N297" s="819"/>
      <c r="O297" s="819"/>
      <c r="P297" s="819"/>
      <c r="Q297" s="819"/>
      <c r="R297" s="819"/>
      <c r="S297" s="819"/>
      <c r="T297" s="819"/>
      <c r="U297" s="819"/>
      <c r="V297" s="819"/>
      <c r="W297" s="819"/>
      <c r="X297" s="819"/>
      <c r="Y297" s="819"/>
      <c r="Z297" s="819"/>
    </row>
    <row r="298" spans="3:26" x14ac:dyDescent="0.2">
      <c r="C298" s="819"/>
      <c r="D298" s="819"/>
      <c r="E298" s="819"/>
      <c r="F298" s="819"/>
      <c r="G298" s="819"/>
      <c r="H298" s="819"/>
      <c r="I298" s="819"/>
      <c r="J298" s="819"/>
      <c r="K298" s="819"/>
      <c r="L298" s="819"/>
      <c r="M298" s="819"/>
      <c r="N298" s="819"/>
      <c r="O298" s="819"/>
      <c r="P298" s="819"/>
      <c r="Q298" s="819"/>
      <c r="R298" s="819"/>
      <c r="S298" s="819"/>
      <c r="T298" s="819"/>
      <c r="U298" s="819"/>
      <c r="V298" s="819"/>
      <c r="W298" s="819"/>
      <c r="X298" s="819"/>
      <c r="Y298" s="819"/>
      <c r="Z298" s="819"/>
    </row>
    <row r="299" spans="3:26" x14ac:dyDescent="0.2">
      <c r="C299" s="819"/>
      <c r="D299" s="819"/>
      <c r="E299" s="819"/>
      <c r="F299" s="819"/>
      <c r="G299" s="819"/>
      <c r="H299" s="819"/>
      <c r="I299" s="819"/>
      <c r="J299" s="819"/>
      <c r="K299" s="819"/>
      <c r="L299" s="819"/>
      <c r="M299" s="819"/>
      <c r="N299" s="819"/>
      <c r="O299" s="819"/>
      <c r="P299" s="819"/>
      <c r="Q299" s="819"/>
      <c r="R299" s="819"/>
      <c r="S299" s="819"/>
      <c r="T299" s="819"/>
      <c r="U299" s="819"/>
      <c r="V299" s="819"/>
      <c r="W299" s="819"/>
      <c r="X299" s="819"/>
      <c r="Y299" s="819"/>
      <c r="Z299" s="819"/>
    </row>
    <row r="300" spans="3:26" x14ac:dyDescent="0.2">
      <c r="C300" s="819"/>
      <c r="D300" s="819"/>
      <c r="E300" s="819"/>
      <c r="F300" s="819"/>
      <c r="G300" s="819"/>
      <c r="H300" s="819"/>
      <c r="I300" s="819"/>
      <c r="J300" s="819"/>
      <c r="K300" s="819"/>
      <c r="L300" s="819"/>
      <c r="M300" s="819"/>
      <c r="N300" s="819"/>
      <c r="O300" s="819"/>
      <c r="P300" s="819"/>
      <c r="Q300" s="819"/>
      <c r="R300" s="819"/>
      <c r="S300" s="819"/>
      <c r="T300" s="819"/>
      <c r="U300" s="819"/>
      <c r="V300" s="819"/>
      <c r="W300" s="819"/>
      <c r="X300" s="819"/>
      <c r="Y300" s="819"/>
      <c r="Z300" s="819"/>
    </row>
    <row r="301" spans="3:26" x14ac:dyDescent="0.2">
      <c r="C301" s="819"/>
      <c r="D301" s="819"/>
      <c r="E301" s="819"/>
      <c r="F301" s="819"/>
      <c r="G301" s="819"/>
      <c r="H301" s="819"/>
      <c r="I301" s="819"/>
      <c r="J301" s="819"/>
      <c r="K301" s="819"/>
      <c r="L301" s="819"/>
      <c r="M301" s="819"/>
      <c r="N301" s="819"/>
      <c r="O301" s="819"/>
      <c r="P301" s="819"/>
      <c r="Q301" s="819"/>
      <c r="R301" s="819"/>
      <c r="S301" s="819"/>
      <c r="T301" s="819"/>
      <c r="U301" s="819"/>
      <c r="V301" s="819"/>
      <c r="W301" s="819"/>
      <c r="X301" s="819"/>
      <c r="Y301" s="819"/>
      <c r="Z301" s="819"/>
    </row>
    <row r="302" spans="3:26" x14ac:dyDescent="0.2">
      <c r="C302" s="819"/>
      <c r="D302" s="819"/>
      <c r="E302" s="819"/>
      <c r="F302" s="819"/>
      <c r="G302" s="819"/>
      <c r="H302" s="819"/>
      <c r="I302" s="819"/>
      <c r="J302" s="819"/>
      <c r="K302" s="819"/>
      <c r="L302" s="819"/>
      <c r="M302" s="819"/>
      <c r="N302" s="819"/>
      <c r="O302" s="819"/>
      <c r="P302" s="819"/>
      <c r="Q302" s="819"/>
      <c r="R302" s="819"/>
      <c r="S302" s="819"/>
      <c r="T302" s="819"/>
      <c r="U302" s="819"/>
      <c r="V302" s="819"/>
      <c r="W302" s="819"/>
      <c r="X302" s="819"/>
      <c r="Y302" s="819"/>
      <c r="Z302" s="819"/>
    </row>
    <row r="303" spans="3:26" x14ac:dyDescent="0.2">
      <c r="C303" s="819"/>
      <c r="D303" s="819"/>
      <c r="E303" s="819"/>
      <c r="F303" s="819"/>
      <c r="G303" s="819"/>
      <c r="H303" s="819"/>
      <c r="I303" s="819"/>
      <c r="J303" s="819"/>
      <c r="K303" s="819"/>
      <c r="L303" s="819"/>
      <c r="M303" s="819"/>
      <c r="N303" s="819"/>
      <c r="O303" s="819"/>
      <c r="P303" s="819"/>
      <c r="Q303" s="819"/>
      <c r="R303" s="819"/>
      <c r="S303" s="819"/>
      <c r="T303" s="819"/>
      <c r="U303" s="819"/>
      <c r="V303" s="819"/>
      <c r="W303" s="819"/>
      <c r="X303" s="819"/>
      <c r="Y303" s="819"/>
      <c r="Z303" s="819"/>
    </row>
    <row r="304" spans="3:26" x14ac:dyDescent="0.2">
      <c r="C304" s="819"/>
      <c r="D304" s="819"/>
      <c r="E304" s="819"/>
      <c r="F304" s="819"/>
      <c r="G304" s="819"/>
      <c r="H304" s="819"/>
      <c r="I304" s="819"/>
      <c r="J304" s="819"/>
      <c r="K304" s="819"/>
      <c r="L304" s="819"/>
      <c r="M304" s="819"/>
      <c r="N304" s="819"/>
      <c r="O304" s="819"/>
      <c r="P304" s="819"/>
      <c r="Q304" s="819"/>
      <c r="R304" s="819"/>
      <c r="S304" s="819"/>
      <c r="T304" s="819"/>
      <c r="U304" s="819"/>
      <c r="V304" s="819"/>
      <c r="W304" s="819"/>
      <c r="X304" s="819"/>
      <c r="Y304" s="819"/>
      <c r="Z304" s="819"/>
    </row>
    <row r="305" spans="3:26" x14ac:dyDescent="0.2">
      <c r="C305" s="819"/>
      <c r="D305" s="819"/>
      <c r="E305" s="819"/>
      <c r="F305" s="819"/>
      <c r="G305" s="819"/>
      <c r="H305" s="819"/>
      <c r="I305" s="819"/>
      <c r="J305" s="819"/>
      <c r="K305" s="819"/>
      <c r="L305" s="819"/>
      <c r="M305" s="819"/>
      <c r="N305" s="819"/>
      <c r="O305" s="819"/>
      <c r="P305" s="819"/>
      <c r="Q305" s="819"/>
      <c r="R305" s="819"/>
      <c r="S305" s="819"/>
      <c r="T305" s="819"/>
      <c r="U305" s="819"/>
      <c r="V305" s="819"/>
      <c r="W305" s="819"/>
      <c r="X305" s="819"/>
      <c r="Y305" s="819"/>
      <c r="Z305" s="819"/>
    </row>
    <row r="306" spans="3:26" x14ac:dyDescent="0.2">
      <c r="C306" s="819"/>
      <c r="D306" s="819"/>
      <c r="E306" s="819"/>
      <c r="F306" s="819"/>
      <c r="G306" s="819"/>
      <c r="H306" s="819"/>
      <c r="I306" s="819"/>
      <c r="J306" s="819"/>
      <c r="K306" s="819"/>
      <c r="L306" s="819"/>
      <c r="M306" s="819"/>
      <c r="N306" s="819"/>
      <c r="O306" s="819"/>
      <c r="P306" s="819"/>
      <c r="Q306" s="819"/>
      <c r="R306" s="819"/>
      <c r="S306" s="819"/>
      <c r="T306" s="819"/>
      <c r="U306" s="819"/>
      <c r="V306" s="819"/>
      <c r="W306" s="819"/>
      <c r="X306" s="819"/>
      <c r="Y306" s="819"/>
      <c r="Z306" s="819"/>
    </row>
    <row r="307" spans="3:26" x14ac:dyDescent="0.2">
      <c r="C307" s="819"/>
      <c r="D307" s="819"/>
      <c r="E307" s="819"/>
      <c r="F307" s="819"/>
      <c r="G307" s="819"/>
      <c r="H307" s="819"/>
      <c r="I307" s="819"/>
      <c r="J307" s="819"/>
      <c r="K307" s="819"/>
      <c r="L307" s="819"/>
      <c r="M307" s="819"/>
      <c r="N307" s="819"/>
      <c r="O307" s="819"/>
      <c r="P307" s="819"/>
      <c r="Q307" s="819"/>
      <c r="R307" s="819"/>
      <c r="S307" s="819"/>
      <c r="T307" s="819"/>
      <c r="U307" s="819"/>
      <c r="V307" s="819"/>
      <c r="W307" s="819"/>
      <c r="X307" s="819"/>
      <c r="Y307" s="819"/>
      <c r="Z307" s="819"/>
    </row>
    <row r="308" spans="3:26" x14ac:dyDescent="0.2">
      <c r="C308" s="819"/>
      <c r="D308" s="819"/>
      <c r="E308" s="819"/>
      <c r="F308" s="819"/>
      <c r="G308" s="819"/>
      <c r="H308" s="819"/>
      <c r="I308" s="819"/>
      <c r="J308" s="819"/>
      <c r="K308" s="819"/>
      <c r="L308" s="819"/>
      <c r="M308" s="819"/>
      <c r="N308" s="819"/>
      <c r="O308" s="819"/>
      <c r="P308" s="819"/>
      <c r="Q308" s="819"/>
      <c r="R308" s="819"/>
      <c r="S308" s="819"/>
      <c r="T308" s="819"/>
      <c r="U308" s="819"/>
      <c r="V308" s="819"/>
      <c r="W308" s="819"/>
      <c r="X308" s="819"/>
      <c r="Y308" s="819"/>
      <c r="Z308" s="819"/>
    </row>
    <row r="309" spans="3:26" x14ac:dyDescent="0.2">
      <c r="C309" s="819"/>
      <c r="D309" s="819"/>
      <c r="E309" s="819"/>
      <c r="F309" s="819"/>
      <c r="G309" s="819"/>
      <c r="H309" s="819"/>
      <c r="I309" s="819"/>
      <c r="J309" s="819"/>
      <c r="K309" s="819"/>
      <c r="L309" s="819"/>
      <c r="M309" s="819"/>
      <c r="N309" s="819"/>
      <c r="O309" s="819"/>
      <c r="P309" s="819"/>
      <c r="Q309" s="819"/>
      <c r="R309" s="819"/>
      <c r="S309" s="819"/>
      <c r="T309" s="819"/>
      <c r="U309" s="819"/>
      <c r="V309" s="819"/>
      <c r="W309" s="819"/>
      <c r="X309" s="819"/>
      <c r="Y309" s="819"/>
      <c r="Z309" s="819"/>
    </row>
    <row r="310" spans="3:26" x14ac:dyDescent="0.2">
      <c r="C310" s="819"/>
      <c r="D310" s="819"/>
      <c r="E310" s="819"/>
      <c r="F310" s="819"/>
      <c r="G310" s="819"/>
      <c r="H310" s="819"/>
      <c r="I310" s="819"/>
      <c r="J310" s="819"/>
      <c r="K310" s="819"/>
      <c r="L310" s="819"/>
      <c r="M310" s="819"/>
      <c r="N310" s="819"/>
      <c r="O310" s="819"/>
      <c r="P310" s="819"/>
      <c r="Q310" s="819"/>
      <c r="R310" s="819"/>
      <c r="S310" s="819"/>
      <c r="T310" s="819"/>
      <c r="U310" s="819"/>
      <c r="V310" s="819"/>
      <c r="W310" s="819"/>
      <c r="X310" s="819"/>
      <c r="Y310" s="819"/>
      <c r="Z310" s="819"/>
    </row>
    <row r="311" spans="3:26" x14ac:dyDescent="0.2">
      <c r="C311" s="819"/>
      <c r="D311" s="819"/>
      <c r="E311" s="819"/>
      <c r="F311" s="819"/>
      <c r="G311" s="819"/>
      <c r="H311" s="819"/>
      <c r="I311" s="819"/>
      <c r="J311" s="819"/>
      <c r="K311" s="819"/>
      <c r="L311" s="819"/>
      <c r="M311" s="819"/>
      <c r="N311" s="819"/>
      <c r="O311" s="819"/>
      <c r="P311" s="819"/>
      <c r="Q311" s="819"/>
      <c r="R311" s="819"/>
      <c r="S311" s="819"/>
      <c r="T311" s="819"/>
      <c r="U311" s="819"/>
      <c r="V311" s="819"/>
      <c r="W311" s="819"/>
      <c r="X311" s="819"/>
      <c r="Y311" s="819"/>
      <c r="Z311" s="819"/>
    </row>
    <row r="312" spans="3:26" x14ac:dyDescent="0.2">
      <c r="C312" s="819"/>
      <c r="D312" s="819"/>
      <c r="E312" s="819"/>
      <c r="F312" s="819"/>
      <c r="G312" s="819"/>
      <c r="H312" s="819"/>
      <c r="I312" s="819"/>
      <c r="J312" s="819"/>
      <c r="K312" s="819"/>
      <c r="L312" s="819"/>
      <c r="M312" s="819"/>
      <c r="N312" s="819"/>
      <c r="O312" s="819"/>
      <c r="P312" s="819"/>
      <c r="Q312" s="819"/>
      <c r="R312" s="819"/>
      <c r="S312" s="819"/>
      <c r="T312" s="819"/>
      <c r="U312" s="819"/>
      <c r="V312" s="819"/>
      <c r="W312" s="819"/>
      <c r="X312" s="819"/>
      <c r="Y312" s="819"/>
      <c r="Z312" s="819"/>
    </row>
    <row r="313" spans="3:26" x14ac:dyDescent="0.2">
      <c r="C313" s="819"/>
      <c r="D313" s="819"/>
      <c r="E313" s="819"/>
      <c r="F313" s="819"/>
      <c r="G313" s="819"/>
      <c r="H313" s="819"/>
      <c r="I313" s="819"/>
      <c r="J313" s="819"/>
      <c r="K313" s="819"/>
      <c r="L313" s="819"/>
      <c r="M313" s="819"/>
      <c r="N313" s="819"/>
      <c r="O313" s="819"/>
      <c r="P313" s="819"/>
      <c r="Q313" s="819"/>
      <c r="R313" s="819"/>
      <c r="S313" s="819"/>
      <c r="T313" s="819"/>
      <c r="U313" s="819"/>
      <c r="V313" s="819"/>
      <c r="W313" s="819"/>
      <c r="X313" s="819"/>
      <c r="Y313" s="819"/>
      <c r="Z313" s="819"/>
    </row>
    <row r="314" spans="3:26" x14ac:dyDescent="0.2">
      <c r="C314" s="819"/>
      <c r="D314" s="819"/>
      <c r="E314" s="819"/>
      <c r="F314" s="819"/>
      <c r="G314" s="819"/>
      <c r="H314" s="819"/>
      <c r="I314" s="819"/>
      <c r="J314" s="819"/>
      <c r="K314" s="819"/>
      <c r="L314" s="819"/>
      <c r="M314" s="819"/>
      <c r="N314" s="819"/>
      <c r="O314" s="819"/>
      <c r="P314" s="819"/>
      <c r="Q314" s="819"/>
      <c r="R314" s="819"/>
      <c r="S314" s="819"/>
      <c r="T314" s="819"/>
      <c r="U314" s="819"/>
      <c r="V314" s="819"/>
      <c r="W314" s="819"/>
      <c r="X314" s="819"/>
      <c r="Y314" s="819"/>
      <c r="Z314" s="819"/>
    </row>
    <row r="315" spans="3:26" x14ac:dyDescent="0.2">
      <c r="C315" s="819"/>
      <c r="D315" s="819"/>
      <c r="E315" s="819"/>
      <c r="F315" s="819"/>
      <c r="G315" s="819"/>
      <c r="H315" s="819"/>
      <c r="I315" s="819"/>
      <c r="J315" s="819"/>
      <c r="K315" s="819"/>
      <c r="L315" s="819"/>
      <c r="M315" s="819"/>
      <c r="N315" s="819"/>
      <c r="O315" s="819"/>
      <c r="P315" s="819"/>
      <c r="Q315" s="819"/>
      <c r="R315" s="819"/>
      <c r="S315" s="819"/>
      <c r="T315" s="819"/>
      <c r="U315" s="819"/>
      <c r="V315" s="819"/>
      <c r="W315" s="819"/>
      <c r="X315" s="819"/>
      <c r="Y315" s="819"/>
      <c r="Z315" s="819"/>
    </row>
    <row r="316" spans="3:26" x14ac:dyDescent="0.2">
      <c r="C316" s="819"/>
      <c r="D316" s="819"/>
      <c r="E316" s="819"/>
      <c r="F316" s="819"/>
      <c r="G316" s="819"/>
      <c r="H316" s="819"/>
      <c r="I316" s="819"/>
      <c r="J316" s="819"/>
      <c r="K316" s="819"/>
      <c r="L316" s="819"/>
      <c r="M316" s="819"/>
      <c r="N316" s="819"/>
      <c r="O316" s="819"/>
      <c r="P316" s="819"/>
      <c r="Q316" s="819"/>
      <c r="R316" s="819"/>
      <c r="S316" s="819"/>
      <c r="T316" s="819"/>
      <c r="U316" s="819"/>
      <c r="V316" s="819"/>
      <c r="W316" s="819"/>
      <c r="X316" s="819"/>
      <c r="Y316" s="819"/>
      <c r="Z316" s="819"/>
    </row>
    <row r="317" spans="3:26" x14ac:dyDescent="0.2">
      <c r="C317" s="819"/>
      <c r="D317" s="819"/>
      <c r="E317" s="819"/>
      <c r="F317" s="819"/>
      <c r="G317" s="819"/>
      <c r="H317" s="819"/>
      <c r="I317" s="819"/>
      <c r="J317" s="819"/>
      <c r="K317" s="819"/>
      <c r="L317" s="819"/>
      <c r="M317" s="819"/>
      <c r="N317" s="819"/>
      <c r="O317" s="819"/>
      <c r="P317" s="819"/>
      <c r="Q317" s="819"/>
      <c r="R317" s="819"/>
      <c r="S317" s="819"/>
      <c r="T317" s="819"/>
      <c r="U317" s="819"/>
      <c r="V317" s="819"/>
      <c r="W317" s="819"/>
      <c r="X317" s="819"/>
      <c r="Y317" s="819"/>
      <c r="Z317" s="819"/>
    </row>
    <row r="318" spans="3:26" x14ac:dyDescent="0.2">
      <c r="C318" s="819"/>
      <c r="D318" s="819"/>
      <c r="E318" s="819"/>
      <c r="F318" s="819"/>
      <c r="G318" s="819"/>
      <c r="H318" s="819"/>
      <c r="I318" s="819"/>
      <c r="J318" s="819"/>
      <c r="K318" s="819"/>
      <c r="L318" s="819"/>
      <c r="M318" s="819"/>
      <c r="N318" s="819"/>
      <c r="O318" s="819"/>
      <c r="P318" s="819"/>
      <c r="Q318" s="819"/>
      <c r="R318" s="819"/>
      <c r="S318" s="819"/>
      <c r="T318" s="819"/>
      <c r="U318" s="819"/>
      <c r="V318" s="819"/>
      <c r="W318" s="819"/>
      <c r="X318" s="819"/>
      <c r="Y318" s="819"/>
      <c r="Z318" s="819"/>
    </row>
    <row r="319" spans="3:26" x14ac:dyDescent="0.2">
      <c r="C319" s="819"/>
      <c r="D319" s="819"/>
      <c r="E319" s="819"/>
      <c r="F319" s="819"/>
      <c r="G319" s="819"/>
      <c r="H319" s="819"/>
      <c r="I319" s="819"/>
      <c r="J319" s="819"/>
      <c r="K319" s="819"/>
      <c r="L319" s="819"/>
      <c r="M319" s="819"/>
      <c r="N319" s="819"/>
      <c r="O319" s="819"/>
      <c r="P319" s="819"/>
      <c r="Q319" s="819"/>
      <c r="R319" s="819"/>
      <c r="S319" s="819"/>
      <c r="T319" s="819"/>
      <c r="U319" s="819"/>
      <c r="V319" s="819"/>
      <c r="W319" s="819"/>
      <c r="X319" s="819"/>
      <c r="Y319" s="819"/>
      <c r="Z319" s="819"/>
    </row>
    <row r="320" spans="3:26" x14ac:dyDescent="0.2">
      <c r="C320" s="819"/>
      <c r="D320" s="819"/>
      <c r="E320" s="819"/>
      <c r="F320" s="819"/>
      <c r="G320" s="819"/>
      <c r="H320" s="819"/>
      <c r="I320" s="819"/>
      <c r="J320" s="819"/>
      <c r="K320" s="819"/>
      <c r="L320" s="819"/>
      <c r="M320" s="819"/>
      <c r="N320" s="819"/>
      <c r="O320" s="819"/>
      <c r="P320" s="819"/>
      <c r="Q320" s="819"/>
      <c r="R320" s="819"/>
      <c r="S320" s="819"/>
      <c r="T320" s="819"/>
      <c r="U320" s="819"/>
      <c r="V320" s="819"/>
      <c r="W320" s="819"/>
      <c r="X320" s="819"/>
      <c r="Y320" s="819"/>
      <c r="Z320" s="819"/>
    </row>
    <row r="321" spans="3:26" x14ac:dyDescent="0.2">
      <c r="C321" s="819"/>
      <c r="D321" s="819"/>
      <c r="E321" s="819"/>
      <c r="F321" s="819"/>
      <c r="G321" s="819"/>
      <c r="H321" s="819"/>
      <c r="I321" s="819"/>
      <c r="J321" s="819"/>
      <c r="K321" s="819"/>
      <c r="L321" s="819"/>
      <c r="M321" s="819"/>
      <c r="N321" s="819"/>
      <c r="O321" s="819"/>
      <c r="P321" s="819"/>
      <c r="Q321" s="819"/>
      <c r="R321" s="819"/>
      <c r="S321" s="819"/>
      <c r="T321" s="819"/>
      <c r="U321" s="819"/>
      <c r="V321" s="819"/>
      <c r="W321" s="819"/>
      <c r="X321" s="819"/>
      <c r="Y321" s="819"/>
      <c r="Z321" s="819"/>
    </row>
    <row r="322" spans="3:26" x14ac:dyDescent="0.2">
      <c r="C322" s="819"/>
      <c r="D322" s="819"/>
      <c r="E322" s="819"/>
      <c r="F322" s="819"/>
      <c r="G322" s="819"/>
      <c r="H322" s="819"/>
      <c r="I322" s="819"/>
      <c r="J322" s="819"/>
      <c r="K322" s="819"/>
      <c r="L322" s="819"/>
      <c r="M322" s="819"/>
      <c r="N322" s="819"/>
      <c r="O322" s="819"/>
      <c r="P322" s="819"/>
      <c r="Q322" s="819"/>
      <c r="R322" s="819"/>
      <c r="S322" s="819"/>
      <c r="T322" s="819"/>
      <c r="U322" s="819"/>
      <c r="V322" s="819"/>
      <c r="W322" s="819"/>
      <c r="X322" s="819"/>
      <c r="Y322" s="819"/>
      <c r="Z322" s="819"/>
    </row>
    <row r="323" spans="3:26" x14ac:dyDescent="0.2">
      <c r="C323" s="819"/>
      <c r="D323" s="819"/>
      <c r="E323" s="819"/>
      <c r="F323" s="819"/>
      <c r="G323" s="819"/>
      <c r="H323" s="819"/>
      <c r="I323" s="819"/>
      <c r="J323" s="819"/>
      <c r="K323" s="819"/>
      <c r="L323" s="819"/>
      <c r="M323" s="819"/>
      <c r="N323" s="819"/>
      <c r="O323" s="819"/>
      <c r="P323" s="819"/>
      <c r="Q323" s="819"/>
      <c r="R323" s="819"/>
      <c r="S323" s="819"/>
      <c r="T323" s="819"/>
      <c r="U323" s="819"/>
      <c r="V323" s="819"/>
      <c r="W323" s="819"/>
      <c r="X323" s="819"/>
      <c r="Y323" s="819"/>
      <c r="Z323" s="819"/>
    </row>
    <row r="324" spans="3:26" x14ac:dyDescent="0.2">
      <c r="C324" s="819"/>
      <c r="D324" s="819"/>
      <c r="E324" s="819"/>
      <c r="F324" s="819"/>
      <c r="G324" s="819"/>
      <c r="H324" s="819"/>
      <c r="I324" s="819"/>
      <c r="J324" s="819"/>
      <c r="K324" s="819"/>
      <c r="L324" s="819"/>
      <c r="M324" s="819"/>
      <c r="N324" s="819"/>
      <c r="O324" s="819"/>
      <c r="P324" s="819"/>
      <c r="Q324" s="819"/>
      <c r="R324" s="819"/>
      <c r="S324" s="819"/>
      <c r="T324" s="819"/>
      <c r="U324" s="819"/>
      <c r="V324" s="819"/>
      <c r="W324" s="819"/>
      <c r="X324" s="819"/>
      <c r="Y324" s="819"/>
      <c r="Z324" s="819"/>
    </row>
    <row r="325" spans="3:26" x14ac:dyDescent="0.2">
      <c r="C325" s="819"/>
      <c r="D325" s="819"/>
      <c r="E325" s="819"/>
      <c r="F325" s="819"/>
      <c r="G325" s="819"/>
      <c r="H325" s="819"/>
      <c r="I325" s="819"/>
      <c r="J325" s="819"/>
      <c r="K325" s="819"/>
      <c r="L325" s="819"/>
      <c r="M325" s="819"/>
      <c r="N325" s="819"/>
      <c r="O325" s="819"/>
      <c r="P325" s="819"/>
      <c r="Q325" s="819"/>
      <c r="R325" s="819"/>
      <c r="S325" s="819"/>
      <c r="T325" s="819"/>
      <c r="U325" s="819"/>
      <c r="V325" s="819"/>
      <c r="W325" s="819"/>
      <c r="X325" s="819"/>
      <c r="Y325" s="819"/>
      <c r="Z325" s="819"/>
    </row>
    <row r="326" spans="3:26" x14ac:dyDescent="0.2">
      <c r="C326" s="819"/>
      <c r="D326" s="819"/>
      <c r="E326" s="819"/>
      <c r="F326" s="819"/>
      <c r="G326" s="819"/>
      <c r="H326" s="819"/>
      <c r="I326" s="819"/>
      <c r="J326" s="819"/>
      <c r="K326" s="819"/>
      <c r="L326" s="819"/>
      <c r="M326" s="819"/>
      <c r="N326" s="819"/>
      <c r="O326" s="819"/>
      <c r="P326" s="819"/>
      <c r="Q326" s="819"/>
      <c r="R326" s="819"/>
      <c r="S326" s="819"/>
      <c r="T326" s="819"/>
      <c r="U326" s="819"/>
      <c r="V326" s="819"/>
      <c r="W326" s="819"/>
      <c r="X326" s="819"/>
      <c r="Y326" s="819"/>
      <c r="Z326" s="819"/>
    </row>
    <row r="327" spans="3:26" x14ac:dyDescent="0.2">
      <c r="C327" s="819"/>
      <c r="D327" s="819"/>
      <c r="E327" s="819"/>
      <c r="F327" s="819"/>
      <c r="G327" s="819"/>
      <c r="H327" s="819"/>
      <c r="I327" s="819"/>
      <c r="J327" s="819"/>
      <c r="K327" s="819"/>
      <c r="L327" s="819"/>
      <c r="M327" s="819"/>
      <c r="N327" s="819"/>
      <c r="O327" s="819"/>
      <c r="P327" s="819"/>
      <c r="Q327" s="819"/>
      <c r="R327" s="819"/>
      <c r="S327" s="819"/>
      <c r="T327" s="819"/>
      <c r="U327" s="819"/>
      <c r="V327" s="819"/>
      <c r="W327" s="819"/>
      <c r="X327" s="819"/>
      <c r="Y327" s="819"/>
      <c r="Z327" s="819"/>
    </row>
    <row r="328" spans="3:26" x14ac:dyDescent="0.2">
      <c r="C328" s="819"/>
      <c r="D328" s="819"/>
      <c r="E328" s="819"/>
      <c r="F328" s="819"/>
      <c r="G328" s="819"/>
      <c r="H328" s="819"/>
      <c r="I328" s="819"/>
      <c r="J328" s="819"/>
      <c r="K328" s="819"/>
      <c r="L328" s="819"/>
      <c r="M328" s="819"/>
      <c r="N328" s="819"/>
      <c r="O328" s="819"/>
      <c r="P328" s="819"/>
      <c r="Q328" s="819"/>
      <c r="R328" s="819"/>
      <c r="S328" s="819"/>
      <c r="T328" s="819"/>
      <c r="U328" s="819"/>
      <c r="V328" s="819"/>
      <c r="W328" s="819"/>
      <c r="X328" s="819"/>
      <c r="Y328" s="819"/>
      <c r="Z328" s="819"/>
    </row>
    <row r="329" spans="3:26" x14ac:dyDescent="0.2">
      <c r="C329" s="819"/>
      <c r="D329" s="819"/>
      <c r="E329" s="819"/>
      <c r="F329" s="819"/>
      <c r="G329" s="819"/>
      <c r="H329" s="819"/>
      <c r="I329" s="819"/>
      <c r="J329" s="819"/>
      <c r="K329" s="819"/>
      <c r="L329" s="819"/>
      <c r="M329" s="819"/>
      <c r="N329" s="819"/>
      <c r="O329" s="819"/>
      <c r="P329" s="819"/>
      <c r="Q329" s="819"/>
      <c r="R329" s="819"/>
      <c r="S329" s="819"/>
      <c r="T329" s="819"/>
      <c r="U329" s="819"/>
      <c r="V329" s="819"/>
      <c r="W329" s="819"/>
      <c r="X329" s="819"/>
      <c r="Y329" s="819"/>
      <c r="Z329" s="819"/>
    </row>
    <row r="330" spans="3:26" x14ac:dyDescent="0.2">
      <c r="C330" s="819"/>
      <c r="D330" s="819"/>
      <c r="E330" s="819"/>
      <c r="F330" s="819"/>
      <c r="G330" s="819"/>
      <c r="H330" s="819"/>
      <c r="I330" s="819"/>
      <c r="J330" s="819"/>
      <c r="K330" s="819"/>
      <c r="L330" s="819"/>
      <c r="M330" s="819"/>
      <c r="N330" s="819"/>
      <c r="O330" s="819"/>
      <c r="P330" s="819"/>
      <c r="Q330" s="819"/>
      <c r="R330" s="819"/>
      <c r="S330" s="819"/>
      <c r="T330" s="819"/>
      <c r="U330" s="819"/>
      <c r="V330" s="819"/>
      <c r="W330" s="819"/>
      <c r="X330" s="819"/>
      <c r="Y330" s="819"/>
      <c r="Z330" s="819"/>
    </row>
    <row r="331" spans="3:26" x14ac:dyDescent="0.2">
      <c r="C331" s="819"/>
      <c r="D331" s="819"/>
      <c r="E331" s="819"/>
      <c r="F331" s="819"/>
      <c r="G331" s="819"/>
      <c r="H331" s="819"/>
      <c r="I331" s="819"/>
      <c r="J331" s="819"/>
      <c r="K331" s="819"/>
      <c r="L331" s="819"/>
      <c r="M331" s="819"/>
      <c r="N331" s="819"/>
      <c r="O331" s="819"/>
      <c r="P331" s="819"/>
      <c r="Q331" s="819"/>
      <c r="R331" s="819"/>
      <c r="S331" s="819"/>
      <c r="T331" s="819"/>
      <c r="U331" s="819"/>
      <c r="V331" s="819"/>
      <c r="W331" s="819"/>
      <c r="X331" s="819"/>
      <c r="Y331" s="819"/>
      <c r="Z331" s="819"/>
    </row>
    <row r="332" spans="3:26" x14ac:dyDescent="0.2">
      <c r="C332" s="819"/>
      <c r="D332" s="819"/>
      <c r="E332" s="819"/>
      <c r="F332" s="819"/>
      <c r="G332" s="819"/>
      <c r="H332" s="819"/>
      <c r="I332" s="819"/>
      <c r="J332" s="819"/>
      <c r="K332" s="819"/>
      <c r="L332" s="819"/>
      <c r="M332" s="819"/>
      <c r="N332" s="819"/>
      <c r="O332" s="819"/>
      <c r="P332" s="819"/>
      <c r="Q332" s="819"/>
      <c r="R332" s="819"/>
      <c r="S332" s="819"/>
      <c r="T332" s="819"/>
      <c r="U332" s="819"/>
      <c r="V332" s="819"/>
      <c r="W332" s="819"/>
      <c r="X332" s="819"/>
      <c r="Y332" s="819"/>
      <c r="Z332" s="819"/>
    </row>
    <row r="333" spans="3:26" x14ac:dyDescent="0.2">
      <c r="C333" s="819"/>
      <c r="D333" s="819"/>
      <c r="E333" s="819"/>
      <c r="F333" s="819"/>
      <c r="G333" s="819"/>
      <c r="H333" s="819"/>
      <c r="I333" s="819"/>
      <c r="J333" s="819"/>
      <c r="K333" s="819"/>
      <c r="L333" s="819"/>
      <c r="M333" s="819"/>
      <c r="N333" s="819"/>
      <c r="O333" s="819"/>
      <c r="P333" s="819"/>
      <c r="Q333" s="819"/>
      <c r="R333" s="819"/>
      <c r="S333" s="819"/>
      <c r="T333" s="819"/>
      <c r="U333" s="819"/>
      <c r="V333" s="819"/>
      <c r="W333" s="819"/>
      <c r="X333" s="819"/>
      <c r="Y333" s="819"/>
      <c r="Z333" s="819"/>
    </row>
    <row r="334" spans="3:26" x14ac:dyDescent="0.2">
      <c r="C334" s="819"/>
      <c r="D334" s="819"/>
      <c r="E334" s="819"/>
      <c r="F334" s="819"/>
      <c r="G334" s="819"/>
      <c r="H334" s="819"/>
      <c r="I334" s="819"/>
      <c r="J334" s="819"/>
      <c r="K334" s="819"/>
      <c r="L334" s="819"/>
      <c r="M334" s="819"/>
      <c r="N334" s="819"/>
      <c r="O334" s="819"/>
      <c r="P334" s="819"/>
      <c r="Q334" s="819"/>
      <c r="R334" s="819"/>
      <c r="S334" s="819"/>
      <c r="T334" s="819"/>
      <c r="U334" s="819"/>
      <c r="V334" s="819"/>
      <c r="W334" s="819"/>
      <c r="X334" s="819"/>
      <c r="Y334" s="819"/>
      <c r="Z334" s="819"/>
    </row>
    <row r="335" spans="3:26" x14ac:dyDescent="0.2">
      <c r="C335" s="819"/>
      <c r="D335" s="819"/>
      <c r="E335" s="819"/>
      <c r="F335" s="819"/>
      <c r="G335" s="819"/>
      <c r="H335" s="819"/>
      <c r="I335" s="819"/>
      <c r="J335" s="819"/>
      <c r="K335" s="819"/>
      <c r="L335" s="819"/>
      <c r="M335" s="819"/>
      <c r="N335" s="819"/>
      <c r="O335" s="819"/>
      <c r="P335" s="819"/>
      <c r="Q335" s="819"/>
      <c r="R335" s="819"/>
      <c r="S335" s="819"/>
      <c r="T335" s="819"/>
      <c r="U335" s="819"/>
      <c r="V335" s="819"/>
      <c r="W335" s="819"/>
      <c r="X335" s="819"/>
      <c r="Y335" s="819"/>
      <c r="Z335" s="819"/>
    </row>
    <row r="336" spans="3:26" x14ac:dyDescent="0.2">
      <c r="C336" s="819"/>
      <c r="D336" s="819"/>
      <c r="E336" s="819"/>
      <c r="F336" s="819"/>
      <c r="G336" s="819"/>
      <c r="H336" s="819"/>
      <c r="I336" s="819"/>
      <c r="J336" s="819"/>
      <c r="K336" s="819"/>
      <c r="L336" s="819"/>
      <c r="M336" s="819"/>
      <c r="N336" s="819"/>
      <c r="O336" s="819"/>
      <c r="P336" s="819"/>
      <c r="Q336" s="819"/>
      <c r="R336" s="819"/>
      <c r="S336" s="819"/>
      <c r="T336" s="819"/>
      <c r="U336" s="819"/>
      <c r="V336" s="819"/>
      <c r="W336" s="819"/>
      <c r="X336" s="819"/>
      <c r="Y336" s="819"/>
      <c r="Z336" s="819"/>
    </row>
    <row r="337" spans="3:26" x14ac:dyDescent="0.2">
      <c r="C337" s="819"/>
      <c r="D337" s="819"/>
      <c r="E337" s="819"/>
      <c r="F337" s="819"/>
      <c r="G337" s="819"/>
      <c r="H337" s="819"/>
      <c r="I337" s="819"/>
      <c r="J337" s="819"/>
      <c r="K337" s="819"/>
      <c r="L337" s="819"/>
      <c r="M337" s="819"/>
      <c r="N337" s="819"/>
      <c r="O337" s="819"/>
      <c r="P337" s="819"/>
      <c r="Q337" s="819"/>
      <c r="R337" s="819"/>
      <c r="S337" s="819"/>
      <c r="T337" s="819"/>
      <c r="U337" s="819"/>
      <c r="V337" s="819"/>
      <c r="W337" s="819"/>
      <c r="X337" s="819"/>
      <c r="Y337" s="819"/>
      <c r="Z337" s="819"/>
    </row>
    <row r="338" spans="3:26" x14ac:dyDescent="0.2">
      <c r="C338" s="819"/>
      <c r="D338" s="819"/>
      <c r="E338" s="819"/>
      <c r="F338" s="819"/>
      <c r="G338" s="819"/>
      <c r="H338" s="819"/>
      <c r="I338" s="819"/>
      <c r="J338" s="819"/>
      <c r="K338" s="819"/>
      <c r="L338" s="819"/>
      <c r="M338" s="819"/>
      <c r="N338" s="819"/>
      <c r="O338" s="819"/>
      <c r="P338" s="819"/>
      <c r="Q338" s="819"/>
      <c r="R338" s="819"/>
      <c r="S338" s="819"/>
      <c r="T338" s="819"/>
      <c r="U338" s="819"/>
      <c r="V338" s="819"/>
      <c r="W338" s="819"/>
      <c r="X338" s="819"/>
      <c r="Y338" s="819"/>
      <c r="Z338" s="819"/>
    </row>
    <row r="339" spans="3:26" x14ac:dyDescent="0.2">
      <c r="C339" s="819"/>
      <c r="D339" s="819"/>
      <c r="E339" s="819"/>
      <c r="F339" s="819"/>
      <c r="G339" s="819"/>
      <c r="H339" s="819"/>
      <c r="I339" s="819"/>
      <c r="J339" s="819"/>
      <c r="K339" s="819"/>
      <c r="L339" s="819"/>
      <c r="M339" s="819"/>
      <c r="N339" s="819"/>
      <c r="O339" s="819"/>
      <c r="P339" s="819"/>
      <c r="Q339" s="819"/>
      <c r="R339" s="819"/>
      <c r="S339" s="819"/>
      <c r="T339" s="819"/>
      <c r="U339" s="819"/>
      <c r="V339" s="819"/>
      <c r="W339" s="819"/>
      <c r="X339" s="819"/>
      <c r="Y339" s="819"/>
      <c r="Z339" s="819"/>
    </row>
    <row r="340" spans="3:26" x14ac:dyDescent="0.2">
      <c r="C340" s="819"/>
      <c r="D340" s="819"/>
      <c r="E340" s="819"/>
      <c r="F340" s="819"/>
      <c r="G340" s="819"/>
      <c r="H340" s="819"/>
      <c r="I340" s="819"/>
      <c r="J340" s="819"/>
      <c r="K340" s="819"/>
      <c r="L340" s="819"/>
      <c r="M340" s="819"/>
      <c r="N340" s="819"/>
      <c r="O340" s="819"/>
      <c r="P340" s="819"/>
      <c r="Q340" s="819"/>
      <c r="R340" s="819"/>
      <c r="S340" s="819"/>
      <c r="T340" s="819"/>
      <c r="U340" s="819"/>
      <c r="V340" s="819"/>
      <c r="W340" s="819"/>
      <c r="X340" s="819"/>
      <c r="Y340" s="819"/>
      <c r="Z340" s="819"/>
    </row>
    <row r="341" spans="3:26" x14ac:dyDescent="0.2">
      <c r="C341" s="819"/>
      <c r="D341" s="819"/>
      <c r="E341" s="819"/>
      <c r="F341" s="819"/>
      <c r="G341" s="819"/>
      <c r="H341" s="819"/>
      <c r="I341" s="819"/>
      <c r="J341" s="819"/>
      <c r="K341" s="819"/>
      <c r="L341" s="819"/>
      <c r="M341" s="819"/>
      <c r="N341" s="819"/>
      <c r="O341" s="819"/>
      <c r="P341" s="819"/>
      <c r="Q341" s="819"/>
      <c r="R341" s="819"/>
      <c r="S341" s="819"/>
      <c r="T341" s="819"/>
      <c r="U341" s="819"/>
      <c r="V341" s="819"/>
      <c r="W341" s="819"/>
      <c r="X341" s="819"/>
      <c r="Y341" s="819"/>
      <c r="Z341" s="819"/>
    </row>
    <row r="342" spans="3:26" x14ac:dyDescent="0.2">
      <c r="C342" s="819"/>
      <c r="D342" s="819"/>
      <c r="E342" s="819"/>
      <c r="F342" s="819"/>
      <c r="G342" s="819"/>
      <c r="H342" s="819"/>
      <c r="I342" s="819"/>
      <c r="J342" s="819"/>
      <c r="K342" s="819"/>
      <c r="L342" s="819"/>
      <c r="M342" s="819"/>
      <c r="N342" s="819"/>
      <c r="O342" s="819"/>
      <c r="P342" s="819"/>
      <c r="Q342" s="819"/>
      <c r="R342" s="819"/>
      <c r="S342" s="819"/>
      <c r="T342" s="819"/>
      <c r="U342" s="819"/>
      <c r="V342" s="819"/>
      <c r="W342" s="819"/>
      <c r="X342" s="819"/>
      <c r="Y342" s="819"/>
      <c r="Z342" s="819"/>
    </row>
    <row r="343" spans="3:26" x14ac:dyDescent="0.2">
      <c r="C343" s="819"/>
      <c r="D343" s="819"/>
      <c r="E343" s="819"/>
      <c r="F343" s="819"/>
      <c r="G343" s="819"/>
      <c r="H343" s="819"/>
      <c r="I343" s="819"/>
      <c r="J343" s="819"/>
      <c r="K343" s="819"/>
      <c r="L343" s="819"/>
      <c r="M343" s="819"/>
      <c r="N343" s="819"/>
      <c r="O343" s="819"/>
      <c r="P343" s="819"/>
      <c r="Q343" s="819"/>
      <c r="R343" s="819"/>
      <c r="S343" s="819"/>
      <c r="T343" s="819"/>
      <c r="U343" s="819"/>
      <c r="V343" s="819"/>
      <c r="W343" s="819"/>
      <c r="X343" s="819"/>
      <c r="Y343" s="819"/>
      <c r="Z343" s="819"/>
    </row>
    <row r="344" spans="3:26" x14ac:dyDescent="0.2">
      <c r="C344" s="819"/>
      <c r="D344" s="819"/>
      <c r="E344" s="819"/>
      <c r="F344" s="819"/>
      <c r="G344" s="819"/>
      <c r="H344" s="819"/>
      <c r="I344" s="819"/>
      <c r="J344" s="819"/>
      <c r="K344" s="819"/>
      <c r="L344" s="819"/>
      <c r="M344" s="819"/>
      <c r="N344" s="819"/>
      <c r="O344" s="819"/>
      <c r="P344" s="819"/>
      <c r="Q344" s="819"/>
      <c r="R344" s="819"/>
      <c r="S344" s="819"/>
      <c r="T344" s="819"/>
      <c r="U344" s="819"/>
      <c r="V344" s="819"/>
      <c r="W344" s="819"/>
      <c r="X344" s="819"/>
      <c r="Y344" s="819"/>
      <c r="Z344" s="819"/>
    </row>
    <row r="345" spans="3:26" x14ac:dyDescent="0.2">
      <c r="C345" s="819"/>
      <c r="D345" s="819"/>
      <c r="E345" s="819"/>
      <c r="F345" s="819"/>
      <c r="G345" s="819"/>
      <c r="H345" s="819"/>
      <c r="I345" s="819"/>
      <c r="J345" s="819"/>
      <c r="K345" s="819"/>
      <c r="L345" s="819"/>
      <c r="M345" s="819"/>
      <c r="N345" s="819"/>
      <c r="O345" s="819"/>
      <c r="P345" s="819"/>
      <c r="Q345" s="819"/>
      <c r="R345" s="819"/>
      <c r="S345" s="819"/>
      <c r="T345" s="819"/>
      <c r="U345" s="819"/>
      <c r="V345" s="819"/>
      <c r="W345" s="819"/>
      <c r="X345" s="819"/>
      <c r="Y345" s="819"/>
      <c r="Z345" s="819"/>
    </row>
    <row r="346" spans="3:26" x14ac:dyDescent="0.2">
      <c r="C346" s="819"/>
      <c r="D346" s="819"/>
      <c r="E346" s="819"/>
      <c r="F346" s="819"/>
      <c r="G346" s="819"/>
      <c r="H346" s="819"/>
      <c r="I346" s="819"/>
      <c r="J346" s="819"/>
      <c r="K346" s="819"/>
      <c r="L346" s="819"/>
      <c r="M346" s="819"/>
      <c r="N346" s="819"/>
      <c r="O346" s="819"/>
      <c r="P346" s="819"/>
      <c r="Q346" s="819"/>
      <c r="R346" s="819"/>
      <c r="S346" s="819"/>
      <c r="T346" s="819"/>
      <c r="U346" s="819"/>
      <c r="V346" s="819"/>
      <c r="W346" s="819"/>
      <c r="X346" s="819"/>
      <c r="Y346" s="819"/>
      <c r="Z346" s="819"/>
    </row>
    <row r="347" spans="3:26" x14ac:dyDescent="0.2">
      <c r="C347" s="819"/>
      <c r="D347" s="819"/>
      <c r="E347" s="819"/>
      <c r="F347" s="819"/>
      <c r="G347" s="819"/>
      <c r="H347" s="819"/>
      <c r="I347" s="819"/>
      <c r="J347" s="819"/>
      <c r="K347" s="819"/>
      <c r="L347" s="819"/>
      <c r="M347" s="819"/>
      <c r="N347" s="819"/>
      <c r="O347" s="819"/>
      <c r="P347" s="819"/>
      <c r="Q347" s="819"/>
      <c r="R347" s="819"/>
      <c r="S347" s="819"/>
      <c r="T347" s="819"/>
      <c r="U347" s="819"/>
      <c r="V347" s="819"/>
      <c r="W347" s="819"/>
      <c r="X347" s="819"/>
      <c r="Y347" s="819"/>
      <c r="Z347" s="819"/>
    </row>
    <row r="348" spans="3:26" x14ac:dyDescent="0.2">
      <c r="C348" s="819"/>
      <c r="D348" s="819"/>
      <c r="E348" s="819"/>
      <c r="F348" s="819"/>
      <c r="G348" s="819"/>
      <c r="H348" s="819"/>
      <c r="I348" s="819"/>
      <c r="J348" s="819"/>
      <c r="K348" s="819"/>
      <c r="L348" s="819"/>
      <c r="M348" s="819"/>
      <c r="N348" s="819"/>
      <c r="O348" s="819"/>
      <c r="P348" s="819"/>
      <c r="Q348" s="819"/>
      <c r="R348" s="819"/>
      <c r="S348" s="819"/>
      <c r="T348" s="819"/>
      <c r="U348" s="819"/>
      <c r="V348" s="819"/>
      <c r="W348" s="819"/>
      <c r="X348" s="819"/>
      <c r="Y348" s="819"/>
      <c r="Z348" s="819"/>
    </row>
    <row r="349" spans="3:26" x14ac:dyDescent="0.2">
      <c r="C349" s="819"/>
      <c r="D349" s="819"/>
      <c r="E349" s="819"/>
      <c r="F349" s="819"/>
      <c r="G349" s="819"/>
      <c r="H349" s="819"/>
      <c r="I349" s="819"/>
      <c r="J349" s="819"/>
      <c r="K349" s="819"/>
      <c r="L349" s="819"/>
      <c r="M349" s="819"/>
      <c r="N349" s="819"/>
      <c r="O349" s="819"/>
      <c r="P349" s="819"/>
      <c r="Q349" s="819"/>
      <c r="R349" s="819"/>
      <c r="S349" s="819"/>
      <c r="T349" s="819"/>
      <c r="U349" s="819"/>
      <c r="V349" s="819"/>
      <c r="W349" s="819"/>
      <c r="X349" s="819"/>
      <c r="Y349" s="819"/>
      <c r="Z349" s="819"/>
    </row>
    <row r="350" spans="3:26" x14ac:dyDescent="0.2">
      <c r="C350" s="819"/>
      <c r="D350" s="819"/>
      <c r="E350" s="819"/>
      <c r="F350" s="819"/>
      <c r="G350" s="819"/>
      <c r="H350" s="819"/>
      <c r="I350" s="819"/>
      <c r="J350" s="819"/>
      <c r="K350" s="819"/>
      <c r="L350" s="819"/>
      <c r="M350" s="819"/>
      <c r="N350" s="819"/>
      <c r="O350" s="819"/>
      <c r="P350" s="819"/>
      <c r="Q350" s="819"/>
      <c r="R350" s="819"/>
      <c r="S350" s="819"/>
      <c r="T350" s="819"/>
      <c r="U350" s="819"/>
      <c r="V350" s="819"/>
      <c r="W350" s="819"/>
      <c r="X350" s="819"/>
      <c r="Y350" s="819"/>
      <c r="Z350" s="819"/>
    </row>
    <row r="351" spans="3:26" x14ac:dyDescent="0.2">
      <c r="C351" s="819"/>
      <c r="D351" s="819"/>
      <c r="E351" s="819"/>
      <c r="F351" s="819"/>
      <c r="G351" s="819"/>
      <c r="H351" s="819"/>
      <c r="I351" s="819"/>
      <c r="J351" s="819"/>
      <c r="K351" s="819"/>
      <c r="L351" s="819"/>
      <c r="M351" s="819"/>
      <c r="N351" s="819"/>
      <c r="O351" s="819"/>
      <c r="P351" s="819"/>
      <c r="Q351" s="819"/>
      <c r="R351" s="819"/>
      <c r="S351" s="819"/>
      <c r="T351" s="819"/>
      <c r="U351" s="819"/>
      <c r="V351" s="819"/>
      <c r="W351" s="819"/>
      <c r="X351" s="819"/>
      <c r="Y351" s="819"/>
      <c r="Z351" s="819"/>
    </row>
    <row r="352" spans="3:26" x14ac:dyDescent="0.2">
      <c r="C352" s="819"/>
      <c r="D352" s="819"/>
      <c r="E352" s="819"/>
      <c r="F352" s="819"/>
      <c r="G352" s="819"/>
      <c r="H352" s="819"/>
      <c r="I352" s="819"/>
      <c r="J352" s="819"/>
      <c r="K352" s="819"/>
      <c r="L352" s="819"/>
      <c r="M352" s="819"/>
      <c r="N352" s="819"/>
      <c r="O352" s="819"/>
      <c r="P352" s="819"/>
      <c r="Q352" s="819"/>
      <c r="R352" s="819"/>
      <c r="S352" s="819"/>
      <c r="T352" s="819"/>
      <c r="U352" s="819"/>
      <c r="V352" s="819"/>
      <c r="W352" s="819"/>
      <c r="X352" s="819"/>
      <c r="Y352" s="819"/>
      <c r="Z352" s="819"/>
    </row>
    <row r="353" spans="3:26" x14ac:dyDescent="0.2">
      <c r="C353" s="819"/>
      <c r="D353" s="819"/>
      <c r="E353" s="819"/>
      <c r="F353" s="819"/>
      <c r="G353" s="819"/>
      <c r="H353" s="819"/>
      <c r="I353" s="819"/>
      <c r="J353" s="819"/>
      <c r="K353" s="819"/>
      <c r="L353" s="819"/>
      <c r="M353" s="819"/>
      <c r="N353" s="819"/>
      <c r="O353" s="819"/>
      <c r="P353" s="819"/>
      <c r="Q353" s="819"/>
      <c r="R353" s="819"/>
      <c r="S353" s="819"/>
      <c r="T353" s="819"/>
      <c r="U353" s="819"/>
      <c r="V353" s="819"/>
      <c r="W353" s="819"/>
      <c r="X353" s="819"/>
      <c r="Y353" s="819"/>
      <c r="Z353" s="819"/>
    </row>
    <row r="354" spans="3:26" x14ac:dyDescent="0.2">
      <c r="C354" s="819"/>
      <c r="D354" s="819"/>
      <c r="E354" s="819"/>
      <c r="F354" s="819"/>
      <c r="G354" s="819"/>
      <c r="H354" s="819"/>
      <c r="I354" s="819"/>
      <c r="J354" s="819"/>
      <c r="K354" s="819"/>
      <c r="L354" s="819"/>
      <c r="M354" s="819"/>
      <c r="N354" s="819"/>
      <c r="O354" s="819"/>
      <c r="P354" s="819"/>
      <c r="Q354" s="819"/>
      <c r="R354" s="819"/>
      <c r="S354" s="819"/>
      <c r="T354" s="819"/>
      <c r="U354" s="819"/>
      <c r="V354" s="819"/>
      <c r="W354" s="819"/>
      <c r="X354" s="819"/>
      <c r="Y354" s="819"/>
      <c r="Z354" s="819"/>
    </row>
    <row r="355" spans="3:26" x14ac:dyDescent="0.2">
      <c r="C355" s="819"/>
      <c r="D355" s="819"/>
      <c r="E355" s="819"/>
      <c r="F355" s="819"/>
      <c r="G355" s="819"/>
      <c r="H355" s="819"/>
      <c r="I355" s="819"/>
      <c r="J355" s="819"/>
      <c r="K355" s="819"/>
      <c r="L355" s="819"/>
      <c r="M355" s="819"/>
      <c r="N355" s="819"/>
      <c r="O355" s="819"/>
      <c r="P355" s="819"/>
      <c r="Q355" s="819"/>
      <c r="R355" s="819"/>
      <c r="S355" s="819"/>
      <c r="T355" s="819"/>
      <c r="U355" s="819"/>
      <c r="V355" s="819"/>
      <c r="W355" s="819"/>
      <c r="X355" s="819"/>
      <c r="Y355" s="819"/>
      <c r="Z355" s="819"/>
    </row>
    <row r="356" spans="3:26" x14ac:dyDescent="0.2">
      <c r="C356" s="819"/>
      <c r="D356" s="819"/>
      <c r="E356" s="819"/>
      <c r="F356" s="819"/>
      <c r="G356" s="819"/>
      <c r="H356" s="819"/>
      <c r="I356" s="819"/>
      <c r="J356" s="819"/>
      <c r="K356" s="819"/>
      <c r="L356" s="819"/>
      <c r="M356" s="819"/>
      <c r="N356" s="819"/>
      <c r="O356" s="819"/>
      <c r="P356" s="819"/>
      <c r="Q356" s="819"/>
      <c r="R356" s="819"/>
      <c r="S356" s="819"/>
      <c r="T356" s="819"/>
      <c r="U356" s="819"/>
      <c r="V356" s="819"/>
      <c r="W356" s="819"/>
      <c r="X356" s="819"/>
      <c r="Y356" s="819"/>
      <c r="Z356" s="819"/>
    </row>
    <row r="357" spans="3:26" x14ac:dyDescent="0.2">
      <c r="C357" s="819"/>
      <c r="D357" s="819"/>
      <c r="E357" s="819"/>
      <c r="F357" s="819"/>
      <c r="G357" s="819"/>
      <c r="H357" s="819"/>
      <c r="I357" s="819"/>
      <c r="J357" s="819"/>
      <c r="K357" s="819"/>
      <c r="L357" s="819"/>
      <c r="M357" s="819"/>
      <c r="N357" s="819"/>
      <c r="O357" s="819"/>
      <c r="P357" s="819"/>
      <c r="Q357" s="819"/>
      <c r="R357" s="819"/>
      <c r="S357" s="819"/>
      <c r="T357" s="819"/>
      <c r="U357" s="819"/>
      <c r="V357" s="819"/>
      <c r="W357" s="819"/>
      <c r="X357" s="819"/>
      <c r="Y357" s="819"/>
      <c r="Z357" s="819"/>
    </row>
    <row r="358" spans="3:26" x14ac:dyDescent="0.2">
      <c r="C358" s="819"/>
      <c r="D358" s="819"/>
      <c r="E358" s="819"/>
      <c r="F358" s="819"/>
      <c r="G358" s="819"/>
      <c r="H358" s="819"/>
      <c r="I358" s="819"/>
      <c r="J358" s="819"/>
      <c r="K358" s="819"/>
      <c r="L358" s="819"/>
      <c r="M358" s="819"/>
      <c r="N358" s="819"/>
      <c r="O358" s="819"/>
      <c r="P358" s="819"/>
      <c r="Q358" s="819"/>
      <c r="R358" s="819"/>
      <c r="S358" s="819"/>
      <c r="T358" s="819"/>
      <c r="U358" s="819"/>
      <c r="V358" s="819"/>
      <c r="W358" s="819"/>
      <c r="X358" s="819"/>
      <c r="Y358" s="819"/>
      <c r="Z358" s="819"/>
    </row>
    <row r="359" spans="3:26" x14ac:dyDescent="0.2">
      <c r="C359" s="819"/>
      <c r="D359" s="819"/>
      <c r="E359" s="819"/>
      <c r="F359" s="819"/>
      <c r="G359" s="819"/>
      <c r="H359" s="819"/>
      <c r="I359" s="819"/>
      <c r="J359" s="819"/>
      <c r="K359" s="819"/>
      <c r="L359" s="819"/>
      <c r="M359" s="819"/>
      <c r="N359" s="819"/>
      <c r="O359" s="819"/>
      <c r="P359" s="819"/>
      <c r="Q359" s="819"/>
      <c r="R359" s="819"/>
      <c r="S359" s="819"/>
      <c r="T359" s="819"/>
      <c r="U359" s="819"/>
      <c r="V359" s="819"/>
      <c r="W359" s="819"/>
      <c r="X359" s="819"/>
      <c r="Y359" s="819"/>
      <c r="Z359" s="819"/>
    </row>
    <row r="360" spans="3:26" x14ac:dyDescent="0.2">
      <c r="C360" s="819"/>
      <c r="D360" s="819"/>
      <c r="E360" s="819"/>
      <c r="F360" s="819"/>
      <c r="G360" s="819"/>
      <c r="H360" s="819"/>
      <c r="I360" s="819"/>
      <c r="J360" s="819"/>
      <c r="K360" s="819"/>
      <c r="L360" s="819"/>
      <c r="M360" s="819"/>
      <c r="N360" s="819"/>
      <c r="O360" s="819"/>
      <c r="P360" s="819"/>
      <c r="Q360" s="819"/>
      <c r="R360" s="819"/>
      <c r="S360" s="819"/>
      <c r="T360" s="819"/>
      <c r="U360" s="819"/>
      <c r="V360" s="819"/>
      <c r="W360" s="819"/>
      <c r="X360" s="819"/>
      <c r="Y360" s="819"/>
      <c r="Z360" s="819"/>
    </row>
    <row r="361" spans="3:26" x14ac:dyDescent="0.2">
      <c r="C361" s="819"/>
      <c r="D361" s="819"/>
      <c r="E361" s="819"/>
      <c r="F361" s="819"/>
      <c r="G361" s="819"/>
      <c r="H361" s="819"/>
      <c r="I361" s="819"/>
      <c r="J361" s="819"/>
      <c r="K361" s="819"/>
      <c r="L361" s="819"/>
      <c r="M361" s="819"/>
      <c r="N361" s="819"/>
      <c r="O361" s="819"/>
      <c r="P361" s="819"/>
      <c r="Q361" s="819"/>
      <c r="R361" s="819"/>
      <c r="S361" s="819"/>
      <c r="T361" s="819"/>
      <c r="U361" s="819"/>
      <c r="V361" s="819"/>
      <c r="W361" s="819"/>
      <c r="X361" s="819"/>
      <c r="Y361" s="819"/>
      <c r="Z361" s="819"/>
    </row>
    <row r="362" spans="3:26" x14ac:dyDescent="0.2">
      <c r="C362" s="819"/>
      <c r="D362" s="819"/>
      <c r="E362" s="819"/>
      <c r="F362" s="819"/>
      <c r="G362" s="819"/>
      <c r="H362" s="819"/>
      <c r="I362" s="819"/>
      <c r="J362" s="819"/>
      <c r="K362" s="819"/>
      <c r="L362" s="819"/>
      <c r="M362" s="819"/>
      <c r="N362" s="819"/>
      <c r="O362" s="819"/>
      <c r="P362" s="819"/>
      <c r="Q362" s="819"/>
      <c r="R362" s="819"/>
      <c r="S362" s="819"/>
      <c r="T362" s="819"/>
      <c r="U362" s="819"/>
      <c r="V362" s="819"/>
      <c r="W362" s="819"/>
      <c r="X362" s="819"/>
      <c r="Y362" s="819"/>
      <c r="Z362" s="819"/>
    </row>
    <row r="363" spans="3:26" x14ac:dyDescent="0.2">
      <c r="C363" s="819"/>
      <c r="D363" s="819"/>
      <c r="E363" s="819"/>
      <c r="F363" s="819"/>
      <c r="G363" s="819"/>
      <c r="H363" s="819"/>
      <c r="I363" s="819"/>
      <c r="J363" s="819"/>
      <c r="K363" s="819"/>
      <c r="L363" s="819"/>
      <c r="M363" s="819"/>
      <c r="N363" s="819"/>
      <c r="O363" s="819"/>
      <c r="P363" s="819"/>
      <c r="Q363" s="819"/>
      <c r="R363" s="819"/>
      <c r="S363" s="819"/>
      <c r="T363" s="819"/>
      <c r="U363" s="819"/>
      <c r="V363" s="819"/>
      <c r="W363" s="819"/>
      <c r="X363" s="819"/>
      <c r="Y363" s="819"/>
      <c r="Z363" s="819"/>
    </row>
    <row r="364" spans="3:26" x14ac:dyDescent="0.2">
      <c r="C364" s="819"/>
      <c r="D364" s="819"/>
      <c r="E364" s="819"/>
      <c r="F364" s="819"/>
      <c r="G364" s="819"/>
      <c r="H364" s="819"/>
      <c r="I364" s="819"/>
      <c r="J364" s="819"/>
      <c r="K364" s="819"/>
      <c r="L364" s="819"/>
      <c r="M364" s="819"/>
      <c r="N364" s="819"/>
      <c r="O364" s="819"/>
      <c r="P364" s="819"/>
      <c r="Q364" s="819"/>
      <c r="R364" s="819"/>
      <c r="S364" s="819"/>
      <c r="T364" s="819"/>
      <c r="U364" s="819"/>
      <c r="V364" s="819"/>
      <c r="W364" s="819"/>
      <c r="X364" s="819"/>
      <c r="Y364" s="819"/>
      <c r="Z364" s="819"/>
    </row>
    <row r="365" spans="3:26" x14ac:dyDescent="0.2">
      <c r="C365" s="819"/>
      <c r="D365" s="819"/>
      <c r="E365" s="819"/>
      <c r="F365" s="819"/>
      <c r="G365" s="819"/>
      <c r="H365" s="819"/>
      <c r="I365" s="819"/>
      <c r="J365" s="819"/>
      <c r="K365" s="819"/>
      <c r="L365" s="819"/>
      <c r="M365" s="819"/>
      <c r="N365" s="819"/>
      <c r="O365" s="819"/>
      <c r="P365" s="819"/>
      <c r="Q365" s="819"/>
      <c r="R365" s="819"/>
      <c r="S365" s="819"/>
      <c r="T365" s="819"/>
      <c r="U365" s="819"/>
      <c r="V365" s="819"/>
      <c r="W365" s="819"/>
      <c r="X365" s="819"/>
      <c r="Y365" s="819"/>
      <c r="Z365" s="819"/>
    </row>
    <row r="366" spans="3:26" x14ac:dyDescent="0.2">
      <c r="C366" s="819"/>
      <c r="D366" s="819"/>
      <c r="E366" s="819"/>
      <c r="F366" s="819"/>
      <c r="G366" s="819"/>
      <c r="H366" s="819"/>
      <c r="I366" s="819"/>
      <c r="J366" s="819"/>
      <c r="K366" s="819"/>
      <c r="L366" s="819"/>
      <c r="M366" s="819"/>
      <c r="N366" s="819"/>
      <c r="O366" s="819"/>
      <c r="P366" s="819"/>
      <c r="Q366" s="819"/>
      <c r="R366" s="819"/>
      <c r="S366" s="819"/>
      <c r="T366" s="819"/>
      <c r="U366" s="819"/>
      <c r="V366" s="819"/>
      <c r="W366" s="819"/>
      <c r="X366" s="819"/>
      <c r="Y366" s="819"/>
      <c r="Z366" s="819"/>
    </row>
    <row r="367" spans="3:26" x14ac:dyDescent="0.2">
      <c r="C367" s="819"/>
      <c r="D367" s="819"/>
      <c r="E367" s="819"/>
      <c r="F367" s="819"/>
      <c r="G367" s="819"/>
      <c r="H367" s="819"/>
      <c r="I367" s="819"/>
      <c r="J367" s="819"/>
      <c r="K367" s="819"/>
      <c r="L367" s="819"/>
      <c r="M367" s="819"/>
      <c r="N367" s="819"/>
      <c r="O367" s="819"/>
      <c r="P367" s="819"/>
      <c r="Q367" s="819"/>
      <c r="R367" s="819"/>
      <c r="S367" s="819"/>
      <c r="T367" s="819"/>
      <c r="U367" s="819"/>
      <c r="V367" s="819"/>
      <c r="W367" s="819"/>
      <c r="X367" s="819"/>
      <c r="Y367" s="819"/>
      <c r="Z367" s="819"/>
    </row>
    <row r="368" spans="3:26" x14ac:dyDescent="0.2">
      <c r="C368" s="819"/>
      <c r="D368" s="819"/>
      <c r="E368" s="819"/>
      <c r="F368" s="819"/>
      <c r="G368" s="819"/>
      <c r="H368" s="819"/>
      <c r="I368" s="819"/>
      <c r="J368" s="819"/>
      <c r="K368" s="819"/>
      <c r="L368" s="819"/>
      <c r="M368" s="819"/>
      <c r="N368" s="819"/>
      <c r="O368" s="819"/>
      <c r="P368" s="819"/>
      <c r="Q368" s="819"/>
      <c r="R368" s="819"/>
      <c r="S368" s="819"/>
      <c r="T368" s="819"/>
      <c r="U368" s="819"/>
      <c r="V368" s="819"/>
      <c r="W368" s="819"/>
      <c r="X368" s="819"/>
      <c r="Y368" s="819"/>
      <c r="Z368" s="819"/>
    </row>
    <row r="369" spans="3:26" x14ac:dyDescent="0.2">
      <c r="C369" s="819"/>
      <c r="D369" s="819"/>
      <c r="E369" s="819"/>
      <c r="F369" s="819"/>
      <c r="G369" s="819"/>
      <c r="H369" s="819"/>
      <c r="I369" s="819"/>
      <c r="J369" s="819"/>
      <c r="K369" s="819"/>
      <c r="L369" s="819"/>
      <c r="M369" s="819"/>
      <c r="N369" s="819"/>
      <c r="O369" s="819"/>
      <c r="P369" s="819"/>
      <c r="Q369" s="819"/>
      <c r="R369" s="819"/>
      <c r="S369" s="819"/>
      <c r="T369" s="819"/>
      <c r="U369" s="819"/>
      <c r="V369" s="819"/>
      <c r="W369" s="819"/>
      <c r="X369" s="819"/>
      <c r="Y369" s="819"/>
      <c r="Z369" s="819"/>
    </row>
    <row r="370" spans="3:26" x14ac:dyDescent="0.2">
      <c r="C370" s="819"/>
      <c r="D370" s="819"/>
      <c r="E370" s="819"/>
      <c r="F370" s="819"/>
      <c r="G370" s="819"/>
      <c r="H370" s="819"/>
      <c r="I370" s="819"/>
      <c r="J370" s="819"/>
      <c r="K370" s="819"/>
      <c r="L370" s="819"/>
      <c r="M370" s="819"/>
      <c r="N370" s="819"/>
      <c r="O370" s="819"/>
      <c r="P370" s="819"/>
      <c r="Q370" s="819"/>
      <c r="R370" s="819"/>
      <c r="S370" s="819"/>
      <c r="T370" s="819"/>
      <c r="U370" s="819"/>
      <c r="V370" s="819"/>
      <c r="W370" s="819"/>
      <c r="X370" s="819"/>
      <c r="Y370" s="819"/>
      <c r="Z370" s="819"/>
    </row>
    <row r="371" spans="3:26" x14ac:dyDescent="0.2">
      <c r="C371" s="819"/>
      <c r="D371" s="819"/>
      <c r="E371" s="819"/>
      <c r="F371" s="819"/>
      <c r="G371" s="819"/>
      <c r="H371" s="819"/>
      <c r="I371" s="819"/>
      <c r="J371" s="819"/>
      <c r="K371" s="819"/>
      <c r="L371" s="819"/>
      <c r="M371" s="819"/>
      <c r="N371" s="819"/>
      <c r="O371" s="819"/>
      <c r="P371" s="819"/>
      <c r="Q371" s="819"/>
      <c r="R371" s="819"/>
      <c r="S371" s="819"/>
      <c r="T371" s="819"/>
      <c r="U371" s="819"/>
      <c r="V371" s="819"/>
      <c r="W371" s="819"/>
      <c r="X371" s="819"/>
      <c r="Y371" s="819"/>
      <c r="Z371" s="819"/>
    </row>
    <row r="372" spans="3:26" x14ac:dyDescent="0.2">
      <c r="C372" s="819"/>
      <c r="D372" s="819"/>
      <c r="E372" s="819"/>
      <c r="F372" s="819"/>
      <c r="G372" s="819"/>
      <c r="H372" s="819"/>
      <c r="I372" s="819"/>
      <c r="J372" s="819"/>
      <c r="K372" s="819"/>
      <c r="L372" s="819"/>
      <c r="M372" s="819"/>
      <c r="N372" s="819"/>
      <c r="O372" s="819"/>
      <c r="P372" s="819"/>
      <c r="Q372" s="819"/>
      <c r="R372" s="819"/>
      <c r="S372" s="819"/>
      <c r="T372" s="819"/>
      <c r="U372" s="819"/>
      <c r="V372" s="819"/>
      <c r="W372" s="819"/>
      <c r="X372" s="819"/>
      <c r="Y372" s="819"/>
      <c r="Z372" s="819"/>
    </row>
    <row r="373" spans="3:26" x14ac:dyDescent="0.2">
      <c r="C373" s="819"/>
      <c r="D373" s="819"/>
      <c r="E373" s="819"/>
      <c r="F373" s="819"/>
      <c r="G373" s="819"/>
      <c r="H373" s="819"/>
      <c r="I373" s="819"/>
      <c r="J373" s="819"/>
      <c r="K373" s="819"/>
      <c r="L373" s="819"/>
      <c r="M373" s="819"/>
      <c r="N373" s="819"/>
      <c r="O373" s="819"/>
      <c r="P373" s="819"/>
      <c r="Q373" s="819"/>
      <c r="R373" s="819"/>
      <c r="S373" s="819"/>
      <c r="T373" s="819"/>
      <c r="U373" s="819"/>
      <c r="V373" s="819"/>
      <c r="W373" s="819"/>
      <c r="X373" s="819"/>
      <c r="Y373" s="819"/>
      <c r="Z373" s="819"/>
    </row>
    <row r="374" spans="3:26" x14ac:dyDescent="0.2">
      <c r="C374" s="819"/>
      <c r="D374" s="819"/>
      <c r="E374" s="819"/>
      <c r="F374" s="819"/>
      <c r="G374" s="819"/>
      <c r="H374" s="819"/>
      <c r="I374" s="819"/>
      <c r="J374" s="819"/>
      <c r="K374" s="819"/>
      <c r="L374" s="819"/>
      <c r="M374" s="819"/>
      <c r="N374" s="819"/>
      <c r="O374" s="819"/>
      <c r="P374" s="819"/>
      <c r="Q374" s="819"/>
      <c r="R374" s="819"/>
      <c r="S374" s="819"/>
      <c r="T374" s="819"/>
      <c r="U374" s="819"/>
      <c r="V374" s="819"/>
      <c r="W374" s="819"/>
      <c r="X374" s="819"/>
      <c r="Y374" s="819"/>
      <c r="Z374" s="819"/>
    </row>
    <row r="375" spans="3:26" x14ac:dyDescent="0.2">
      <c r="C375" s="819"/>
      <c r="D375" s="819"/>
      <c r="E375" s="819"/>
      <c r="F375" s="819"/>
      <c r="G375" s="819"/>
      <c r="H375" s="819"/>
      <c r="I375" s="819"/>
      <c r="J375" s="819"/>
      <c r="K375" s="819"/>
      <c r="L375" s="819"/>
      <c r="M375" s="819"/>
      <c r="N375" s="819"/>
      <c r="O375" s="819"/>
      <c r="P375" s="819"/>
      <c r="Q375" s="819"/>
      <c r="R375" s="819"/>
      <c r="S375" s="819"/>
      <c r="T375" s="819"/>
      <c r="U375" s="819"/>
      <c r="V375" s="819"/>
      <c r="W375" s="819"/>
      <c r="X375" s="819"/>
      <c r="Y375" s="819"/>
      <c r="Z375" s="819"/>
    </row>
    <row r="376" spans="3:26" x14ac:dyDescent="0.2">
      <c r="C376" s="819"/>
      <c r="D376" s="819"/>
      <c r="E376" s="819"/>
      <c r="F376" s="819"/>
      <c r="G376" s="819"/>
      <c r="H376" s="819"/>
      <c r="I376" s="819"/>
      <c r="J376" s="819"/>
      <c r="K376" s="819"/>
      <c r="L376" s="819"/>
      <c r="M376" s="819"/>
      <c r="N376" s="819"/>
      <c r="O376" s="819"/>
      <c r="P376" s="819"/>
      <c r="Q376" s="819"/>
      <c r="R376" s="819"/>
      <c r="S376" s="819"/>
      <c r="T376" s="819"/>
      <c r="U376" s="819"/>
      <c r="V376" s="819"/>
      <c r="W376" s="819"/>
      <c r="X376" s="819"/>
      <c r="Y376" s="819"/>
      <c r="Z376" s="819"/>
    </row>
    <row r="377" spans="3:26" x14ac:dyDescent="0.2">
      <c r="C377" s="819"/>
      <c r="D377" s="819"/>
      <c r="E377" s="819"/>
      <c r="F377" s="819"/>
      <c r="G377" s="819"/>
      <c r="H377" s="819"/>
      <c r="I377" s="819"/>
      <c r="J377" s="819"/>
      <c r="K377" s="819"/>
      <c r="L377" s="819"/>
      <c r="M377" s="819"/>
      <c r="N377" s="819"/>
      <c r="O377" s="819"/>
      <c r="P377" s="819"/>
      <c r="Q377" s="819"/>
      <c r="R377" s="819"/>
      <c r="S377" s="819"/>
      <c r="T377" s="819"/>
      <c r="U377" s="819"/>
      <c r="V377" s="819"/>
      <c r="W377" s="819"/>
      <c r="X377" s="819"/>
      <c r="Y377" s="819"/>
      <c r="Z377" s="819"/>
    </row>
    <row r="378" spans="3:26" x14ac:dyDescent="0.2">
      <c r="C378" s="819"/>
      <c r="D378" s="819"/>
      <c r="E378" s="819"/>
      <c r="F378" s="819"/>
      <c r="G378" s="819"/>
      <c r="H378" s="819"/>
      <c r="I378" s="819"/>
      <c r="J378" s="819"/>
      <c r="K378" s="819"/>
      <c r="L378" s="819"/>
      <c r="M378" s="819"/>
      <c r="N378" s="819"/>
      <c r="O378" s="819"/>
      <c r="P378" s="819"/>
      <c r="Q378" s="819"/>
      <c r="R378" s="819"/>
      <c r="S378" s="819"/>
      <c r="T378" s="819"/>
      <c r="U378" s="819"/>
      <c r="V378" s="819"/>
      <c r="W378" s="819"/>
      <c r="X378" s="819"/>
      <c r="Y378" s="819"/>
      <c r="Z378" s="819"/>
    </row>
    <row r="379" spans="3:26" x14ac:dyDescent="0.2">
      <c r="C379" s="819"/>
      <c r="D379" s="819"/>
      <c r="E379" s="819"/>
      <c r="F379" s="819"/>
      <c r="G379" s="819"/>
      <c r="H379" s="819"/>
      <c r="I379" s="819"/>
      <c r="J379" s="819"/>
      <c r="K379" s="819"/>
      <c r="L379" s="819"/>
      <c r="M379" s="819"/>
      <c r="N379" s="819"/>
      <c r="O379" s="819"/>
      <c r="P379" s="819"/>
      <c r="Q379" s="819"/>
      <c r="R379" s="819"/>
      <c r="S379" s="819"/>
      <c r="T379" s="819"/>
      <c r="U379" s="819"/>
      <c r="V379" s="819"/>
      <c r="W379" s="819"/>
      <c r="X379" s="819"/>
      <c r="Y379" s="819"/>
      <c r="Z379" s="819"/>
    </row>
    <row r="380" spans="3:26" x14ac:dyDescent="0.2">
      <c r="C380" s="819"/>
      <c r="D380" s="819"/>
      <c r="E380" s="819"/>
      <c r="F380" s="819"/>
      <c r="G380" s="819"/>
      <c r="H380" s="819"/>
      <c r="I380" s="819"/>
      <c r="J380" s="819"/>
      <c r="K380" s="819"/>
      <c r="L380" s="819"/>
      <c r="M380" s="819"/>
      <c r="N380" s="819"/>
      <c r="O380" s="819"/>
      <c r="P380" s="819"/>
      <c r="Q380" s="819"/>
      <c r="R380" s="819"/>
      <c r="S380" s="819"/>
      <c r="T380" s="819"/>
      <c r="U380" s="819"/>
      <c r="V380" s="819"/>
      <c r="W380" s="819"/>
      <c r="X380" s="819"/>
      <c r="Y380" s="819"/>
      <c r="Z380" s="819"/>
    </row>
    <row r="381" spans="3:26" x14ac:dyDescent="0.2">
      <c r="C381" s="819"/>
      <c r="D381" s="819"/>
      <c r="E381" s="819"/>
      <c r="F381" s="819"/>
      <c r="G381" s="819"/>
      <c r="H381" s="819"/>
      <c r="I381" s="819"/>
      <c r="J381" s="819"/>
      <c r="K381" s="819"/>
      <c r="L381" s="819"/>
      <c r="M381" s="819"/>
      <c r="N381" s="819"/>
      <c r="O381" s="819"/>
      <c r="P381" s="819"/>
      <c r="Q381" s="819"/>
      <c r="R381" s="819"/>
      <c r="S381" s="819"/>
      <c r="T381" s="819"/>
      <c r="U381" s="819"/>
      <c r="V381" s="819"/>
      <c r="W381" s="819"/>
      <c r="X381" s="819"/>
      <c r="Y381" s="819"/>
      <c r="Z381" s="819"/>
    </row>
    <row r="382" spans="3:26" x14ac:dyDescent="0.2">
      <c r="C382" s="819"/>
      <c r="D382" s="819"/>
      <c r="E382" s="819"/>
      <c r="F382" s="819"/>
      <c r="G382" s="819"/>
      <c r="H382" s="819"/>
      <c r="I382" s="819"/>
      <c r="J382" s="819"/>
      <c r="K382" s="819"/>
      <c r="L382" s="819"/>
      <c r="M382" s="819"/>
      <c r="N382" s="819"/>
      <c r="O382" s="819"/>
      <c r="P382" s="819"/>
      <c r="Q382" s="819"/>
      <c r="R382" s="819"/>
      <c r="S382" s="819"/>
      <c r="T382" s="819"/>
      <c r="U382" s="819"/>
      <c r="V382" s="819"/>
      <c r="W382" s="819"/>
      <c r="X382" s="819"/>
      <c r="Y382" s="819"/>
      <c r="Z382" s="819"/>
    </row>
    <row r="383" spans="3:26" x14ac:dyDescent="0.2">
      <c r="C383" s="819"/>
      <c r="D383" s="819"/>
      <c r="E383" s="819"/>
      <c r="F383" s="819"/>
      <c r="G383" s="819"/>
      <c r="H383" s="819"/>
      <c r="I383" s="819"/>
      <c r="J383" s="819"/>
      <c r="K383" s="819"/>
      <c r="L383" s="819"/>
      <c r="M383" s="819"/>
      <c r="N383" s="819"/>
      <c r="O383" s="819"/>
      <c r="P383" s="819"/>
      <c r="Q383" s="819"/>
      <c r="R383" s="819"/>
      <c r="S383" s="819"/>
      <c r="T383" s="819"/>
      <c r="U383" s="819"/>
      <c r="V383" s="819"/>
      <c r="W383" s="819"/>
      <c r="X383" s="819"/>
      <c r="Y383" s="819"/>
      <c r="Z383" s="819"/>
    </row>
    <row r="384" spans="3:26" x14ac:dyDescent="0.2">
      <c r="C384" s="819"/>
      <c r="D384" s="819"/>
      <c r="E384" s="819"/>
      <c r="F384" s="819"/>
      <c r="G384" s="819"/>
      <c r="H384" s="819"/>
      <c r="I384" s="819"/>
      <c r="J384" s="819"/>
      <c r="K384" s="819"/>
      <c r="L384" s="819"/>
      <c r="M384" s="819"/>
      <c r="N384" s="819"/>
      <c r="O384" s="819"/>
      <c r="P384" s="819"/>
      <c r="Q384" s="819"/>
      <c r="R384" s="819"/>
      <c r="S384" s="819"/>
      <c r="T384" s="819"/>
      <c r="U384" s="819"/>
      <c r="V384" s="819"/>
      <c r="W384" s="819"/>
      <c r="X384" s="819"/>
      <c r="Y384" s="819"/>
      <c r="Z384" s="819"/>
    </row>
    <row r="385" spans="3:26" x14ac:dyDescent="0.2">
      <c r="C385" s="819"/>
      <c r="D385" s="819"/>
      <c r="E385" s="819"/>
      <c r="F385" s="819"/>
      <c r="G385" s="819"/>
      <c r="H385" s="819"/>
      <c r="I385" s="819"/>
      <c r="J385" s="819"/>
      <c r="K385" s="819"/>
      <c r="L385" s="819"/>
      <c r="M385" s="819"/>
      <c r="N385" s="819"/>
      <c r="O385" s="819"/>
      <c r="P385" s="819"/>
      <c r="Q385" s="819"/>
      <c r="R385" s="819"/>
      <c r="S385" s="819"/>
      <c r="T385" s="819"/>
      <c r="U385" s="819"/>
      <c r="V385" s="819"/>
      <c r="W385" s="819"/>
      <c r="X385" s="819"/>
      <c r="Y385" s="819"/>
      <c r="Z385" s="819"/>
    </row>
    <row r="386" spans="3:26" x14ac:dyDescent="0.2">
      <c r="C386" s="819"/>
      <c r="D386" s="819"/>
      <c r="E386" s="819"/>
      <c r="F386" s="819"/>
      <c r="G386" s="819"/>
      <c r="H386" s="819"/>
      <c r="I386" s="819"/>
      <c r="J386" s="819"/>
      <c r="K386" s="819"/>
      <c r="L386" s="819"/>
      <c r="M386" s="819"/>
      <c r="N386" s="819"/>
      <c r="O386" s="819"/>
      <c r="P386" s="819"/>
      <c r="Q386" s="819"/>
      <c r="R386" s="819"/>
      <c r="S386" s="819"/>
      <c r="T386" s="819"/>
      <c r="U386" s="819"/>
      <c r="V386" s="819"/>
      <c r="W386" s="819"/>
      <c r="X386" s="819"/>
      <c r="Y386" s="819"/>
      <c r="Z386" s="819"/>
    </row>
    <row r="387" spans="3:26" x14ac:dyDescent="0.2">
      <c r="C387" s="819"/>
      <c r="D387" s="819"/>
      <c r="E387" s="819"/>
      <c r="F387" s="819"/>
      <c r="G387" s="819"/>
      <c r="H387" s="819"/>
      <c r="I387" s="819"/>
      <c r="J387" s="819"/>
      <c r="K387" s="819"/>
      <c r="L387" s="819"/>
      <c r="M387" s="819"/>
      <c r="N387" s="819"/>
      <c r="O387" s="819"/>
      <c r="P387" s="819"/>
      <c r="Q387" s="819"/>
      <c r="R387" s="819"/>
      <c r="S387" s="819"/>
      <c r="T387" s="819"/>
      <c r="U387" s="819"/>
      <c r="V387" s="819"/>
      <c r="W387" s="819"/>
      <c r="X387" s="819"/>
      <c r="Y387" s="819"/>
      <c r="Z387" s="819"/>
    </row>
    <row r="388" spans="3:26" x14ac:dyDescent="0.2">
      <c r="C388" s="819"/>
      <c r="D388" s="819"/>
      <c r="E388" s="819"/>
      <c r="F388" s="819"/>
      <c r="G388" s="819"/>
      <c r="H388" s="819"/>
      <c r="I388" s="819"/>
      <c r="J388" s="819"/>
      <c r="K388" s="819"/>
      <c r="L388" s="819"/>
      <c r="M388" s="819"/>
      <c r="N388" s="819"/>
      <c r="O388" s="819"/>
      <c r="P388" s="819"/>
      <c r="Q388" s="819"/>
      <c r="R388" s="819"/>
      <c r="S388" s="819"/>
      <c r="T388" s="819"/>
      <c r="U388" s="819"/>
      <c r="V388" s="819"/>
      <c r="W388" s="819"/>
      <c r="X388" s="819"/>
      <c r="Y388" s="819"/>
      <c r="Z388" s="819"/>
    </row>
    <row r="389" spans="3:26" x14ac:dyDescent="0.2">
      <c r="C389" s="819"/>
      <c r="D389" s="819"/>
      <c r="E389" s="819"/>
      <c r="F389" s="819"/>
      <c r="G389" s="819"/>
      <c r="H389" s="819"/>
      <c r="I389" s="819"/>
      <c r="J389" s="819"/>
      <c r="K389" s="819"/>
      <c r="L389" s="819"/>
      <c r="M389" s="819"/>
      <c r="N389" s="819"/>
      <c r="O389" s="819"/>
      <c r="P389" s="819"/>
      <c r="Q389" s="819"/>
      <c r="R389" s="819"/>
      <c r="S389" s="819"/>
      <c r="T389" s="819"/>
      <c r="U389" s="819"/>
      <c r="V389" s="819"/>
      <c r="W389" s="819"/>
      <c r="X389" s="819"/>
      <c r="Y389" s="819"/>
      <c r="Z389" s="819"/>
    </row>
    <row r="390" spans="3:26" x14ac:dyDescent="0.2">
      <c r="C390" s="819"/>
      <c r="D390" s="819"/>
      <c r="E390" s="819"/>
      <c r="F390" s="819"/>
      <c r="G390" s="819"/>
      <c r="H390" s="819"/>
      <c r="I390" s="819"/>
      <c r="J390" s="819"/>
      <c r="K390" s="819"/>
      <c r="L390" s="819"/>
      <c r="M390" s="819"/>
      <c r="N390" s="819"/>
      <c r="O390" s="819"/>
      <c r="P390" s="819"/>
      <c r="Q390" s="819"/>
      <c r="R390" s="819"/>
      <c r="S390" s="819"/>
      <c r="T390" s="819"/>
      <c r="U390" s="819"/>
      <c r="V390" s="819"/>
      <c r="W390" s="819"/>
      <c r="X390" s="819"/>
      <c r="Y390" s="819"/>
      <c r="Z390" s="819"/>
    </row>
    <row r="391" spans="3:26" x14ac:dyDescent="0.2">
      <c r="C391" s="819"/>
      <c r="D391" s="819"/>
      <c r="E391" s="819"/>
      <c r="F391" s="819"/>
      <c r="G391" s="819"/>
      <c r="H391" s="819"/>
      <c r="I391" s="819"/>
      <c r="J391" s="819"/>
      <c r="K391" s="819"/>
      <c r="L391" s="819"/>
      <c r="M391" s="819"/>
      <c r="N391" s="819"/>
      <c r="O391" s="819"/>
      <c r="P391" s="819"/>
      <c r="Q391" s="819"/>
      <c r="R391" s="819"/>
      <c r="S391" s="819"/>
      <c r="T391" s="819"/>
      <c r="U391" s="819"/>
      <c r="V391" s="819"/>
      <c r="W391" s="819"/>
      <c r="X391" s="819"/>
      <c r="Y391" s="819"/>
      <c r="Z391" s="819"/>
    </row>
    <row r="392" spans="3:26" x14ac:dyDescent="0.2">
      <c r="C392" s="819"/>
      <c r="D392" s="819"/>
      <c r="E392" s="819"/>
      <c r="F392" s="819"/>
      <c r="G392" s="819"/>
      <c r="H392" s="819"/>
      <c r="I392" s="819"/>
      <c r="J392" s="819"/>
      <c r="K392" s="819"/>
      <c r="L392" s="819"/>
      <c r="M392" s="819"/>
      <c r="N392" s="819"/>
      <c r="O392" s="819"/>
      <c r="P392" s="819"/>
      <c r="Q392" s="819"/>
      <c r="R392" s="819"/>
      <c r="S392" s="819"/>
      <c r="T392" s="819"/>
      <c r="U392" s="819"/>
      <c r="V392" s="819"/>
      <c r="W392" s="819"/>
      <c r="X392" s="819"/>
      <c r="Y392" s="819"/>
      <c r="Z392" s="819"/>
    </row>
    <row r="393" spans="3:26" x14ac:dyDescent="0.2">
      <c r="C393" s="819"/>
      <c r="D393" s="819"/>
      <c r="E393" s="819"/>
      <c r="F393" s="819"/>
      <c r="G393" s="819"/>
      <c r="H393" s="819"/>
      <c r="I393" s="819"/>
      <c r="J393" s="819"/>
      <c r="K393" s="819"/>
      <c r="L393" s="819"/>
      <c r="M393" s="819"/>
      <c r="N393" s="819"/>
      <c r="O393" s="819"/>
      <c r="P393" s="819"/>
      <c r="Q393" s="819"/>
      <c r="R393" s="819"/>
      <c r="S393" s="819"/>
      <c r="T393" s="819"/>
      <c r="U393" s="819"/>
      <c r="V393" s="819"/>
      <c r="W393" s="819"/>
      <c r="X393" s="819"/>
      <c r="Y393" s="819"/>
      <c r="Z393" s="819"/>
    </row>
    <row r="394" spans="3:26" x14ac:dyDescent="0.2">
      <c r="C394" s="819"/>
      <c r="D394" s="819"/>
      <c r="E394" s="819"/>
      <c r="F394" s="819"/>
      <c r="G394" s="819"/>
      <c r="H394" s="819"/>
      <c r="I394" s="819"/>
      <c r="J394" s="819"/>
      <c r="K394" s="819"/>
      <c r="L394" s="819"/>
      <c r="M394" s="819"/>
      <c r="N394" s="819"/>
      <c r="O394" s="819"/>
      <c r="P394" s="819"/>
      <c r="Q394" s="819"/>
      <c r="R394" s="819"/>
      <c r="S394" s="819"/>
      <c r="T394" s="819"/>
      <c r="U394" s="819"/>
      <c r="V394" s="819"/>
      <c r="W394" s="819"/>
      <c r="X394" s="819"/>
      <c r="Y394" s="819"/>
      <c r="Z394" s="819"/>
    </row>
    <row r="395" spans="3:26" x14ac:dyDescent="0.2">
      <c r="C395" s="819"/>
      <c r="D395" s="819"/>
      <c r="E395" s="819"/>
      <c r="F395" s="819"/>
      <c r="G395" s="819"/>
      <c r="H395" s="819"/>
      <c r="I395" s="819"/>
      <c r="J395" s="819"/>
      <c r="K395" s="819"/>
      <c r="L395" s="819"/>
      <c r="M395" s="819"/>
      <c r="N395" s="819"/>
      <c r="O395" s="819"/>
      <c r="P395" s="819"/>
      <c r="Q395" s="819"/>
      <c r="R395" s="819"/>
      <c r="S395" s="819"/>
      <c r="T395" s="819"/>
      <c r="U395" s="819"/>
      <c r="V395" s="819"/>
      <c r="W395" s="819"/>
      <c r="X395" s="819"/>
      <c r="Y395" s="819"/>
      <c r="Z395" s="819"/>
    </row>
    <row r="396" spans="3:26" x14ac:dyDescent="0.2">
      <c r="C396" s="819"/>
      <c r="D396" s="819"/>
      <c r="E396" s="819"/>
      <c r="F396" s="819"/>
      <c r="G396" s="819"/>
      <c r="H396" s="819"/>
      <c r="I396" s="819"/>
      <c r="J396" s="819"/>
      <c r="K396" s="819"/>
      <c r="L396" s="819"/>
      <c r="M396" s="819"/>
      <c r="N396" s="819"/>
      <c r="O396" s="819"/>
      <c r="P396" s="819"/>
      <c r="Q396" s="819"/>
      <c r="R396" s="819"/>
      <c r="S396" s="819"/>
      <c r="T396" s="819"/>
      <c r="U396" s="819"/>
      <c r="V396" s="819"/>
      <c r="W396" s="819"/>
      <c r="X396" s="819"/>
      <c r="Y396" s="819"/>
      <c r="Z396" s="819"/>
    </row>
    <row r="397" spans="3:26" x14ac:dyDescent="0.2">
      <c r="C397" s="819"/>
      <c r="D397" s="819"/>
      <c r="E397" s="819"/>
      <c r="F397" s="819"/>
      <c r="G397" s="819"/>
      <c r="H397" s="819"/>
      <c r="I397" s="819"/>
      <c r="J397" s="819"/>
      <c r="K397" s="819"/>
      <c r="L397" s="819"/>
      <c r="M397" s="819"/>
      <c r="N397" s="819"/>
      <c r="O397" s="819"/>
      <c r="P397" s="819"/>
      <c r="Q397" s="819"/>
      <c r="R397" s="819"/>
      <c r="S397" s="819"/>
      <c r="T397" s="819"/>
      <c r="U397" s="819"/>
      <c r="V397" s="819"/>
      <c r="W397" s="819"/>
      <c r="X397" s="819"/>
      <c r="Y397" s="819"/>
      <c r="Z397" s="819"/>
    </row>
    <row r="398" spans="3:26" x14ac:dyDescent="0.2">
      <c r="C398" s="819"/>
      <c r="D398" s="819"/>
      <c r="E398" s="819"/>
      <c r="F398" s="819"/>
      <c r="G398" s="819"/>
      <c r="H398" s="819"/>
      <c r="I398" s="819"/>
      <c r="J398" s="819"/>
      <c r="K398" s="819"/>
      <c r="L398" s="819"/>
      <c r="M398" s="819"/>
      <c r="N398" s="819"/>
      <c r="O398" s="819"/>
      <c r="P398" s="819"/>
      <c r="Q398" s="819"/>
      <c r="R398" s="819"/>
      <c r="S398" s="819"/>
      <c r="T398" s="819"/>
      <c r="U398" s="819"/>
      <c r="V398" s="819"/>
      <c r="W398" s="819"/>
      <c r="X398" s="819"/>
      <c r="Y398" s="819"/>
      <c r="Z398" s="819"/>
    </row>
    <row r="399" spans="3:26" x14ac:dyDescent="0.2">
      <c r="C399" s="819"/>
      <c r="D399" s="819"/>
      <c r="E399" s="819"/>
      <c r="F399" s="819"/>
      <c r="G399" s="819"/>
      <c r="H399" s="819"/>
      <c r="I399" s="819"/>
      <c r="J399" s="819"/>
      <c r="K399" s="819"/>
      <c r="L399" s="819"/>
      <c r="M399" s="819"/>
      <c r="N399" s="819"/>
      <c r="O399" s="819"/>
      <c r="P399" s="819"/>
      <c r="Q399" s="819"/>
      <c r="R399" s="819"/>
      <c r="S399" s="819"/>
      <c r="T399" s="819"/>
      <c r="U399" s="819"/>
      <c r="V399" s="819"/>
      <c r="W399" s="819"/>
      <c r="X399" s="819"/>
      <c r="Y399" s="819"/>
      <c r="Z399" s="819"/>
    </row>
    <row r="400" spans="3:26" x14ac:dyDescent="0.2">
      <c r="C400" s="819"/>
      <c r="D400" s="819"/>
      <c r="E400" s="819"/>
      <c r="F400" s="819"/>
      <c r="G400" s="819"/>
      <c r="H400" s="819"/>
      <c r="I400" s="819"/>
      <c r="J400" s="819"/>
      <c r="K400" s="819"/>
      <c r="L400" s="819"/>
      <c r="M400" s="819"/>
      <c r="N400" s="819"/>
      <c r="O400" s="819"/>
      <c r="P400" s="819"/>
      <c r="Q400" s="819"/>
      <c r="R400" s="819"/>
      <c r="S400" s="819"/>
      <c r="T400" s="819"/>
      <c r="U400" s="819"/>
      <c r="V400" s="819"/>
      <c r="W400" s="819"/>
      <c r="X400" s="819"/>
      <c r="Y400" s="819"/>
      <c r="Z400" s="819"/>
    </row>
    <row r="401" spans="3:26" x14ac:dyDescent="0.2">
      <c r="C401" s="819"/>
      <c r="D401" s="819"/>
      <c r="E401" s="819"/>
      <c r="F401" s="819"/>
      <c r="G401" s="819"/>
      <c r="H401" s="819"/>
      <c r="I401" s="819"/>
      <c r="J401" s="819"/>
      <c r="K401" s="819"/>
      <c r="L401" s="819"/>
      <c r="M401" s="819"/>
      <c r="N401" s="819"/>
      <c r="O401" s="819"/>
      <c r="P401" s="819"/>
      <c r="Q401" s="819"/>
      <c r="R401" s="819"/>
      <c r="S401" s="819"/>
      <c r="T401" s="819"/>
      <c r="U401" s="819"/>
      <c r="V401" s="819"/>
      <c r="W401" s="819"/>
      <c r="X401" s="819"/>
      <c r="Y401" s="819"/>
      <c r="Z401" s="819"/>
    </row>
    <row r="402" spans="3:26" x14ac:dyDescent="0.2">
      <c r="C402" s="819"/>
      <c r="D402" s="819"/>
      <c r="E402" s="819"/>
      <c r="F402" s="819"/>
      <c r="G402" s="819"/>
      <c r="H402" s="819"/>
      <c r="I402" s="819"/>
      <c r="J402" s="819"/>
      <c r="K402" s="819"/>
      <c r="L402" s="819"/>
      <c r="M402" s="819"/>
      <c r="N402" s="819"/>
      <c r="O402" s="819"/>
      <c r="P402" s="819"/>
      <c r="Q402" s="819"/>
      <c r="R402" s="819"/>
      <c r="S402" s="819"/>
      <c r="T402" s="819"/>
      <c r="U402" s="819"/>
      <c r="V402" s="819"/>
      <c r="W402" s="819"/>
      <c r="X402" s="819"/>
      <c r="Y402" s="819"/>
      <c r="Z402" s="819"/>
    </row>
    <row r="403" spans="3:26" x14ac:dyDescent="0.2">
      <c r="C403" s="819"/>
      <c r="D403" s="819"/>
      <c r="E403" s="819"/>
      <c r="F403" s="819"/>
      <c r="G403" s="819"/>
      <c r="H403" s="819"/>
      <c r="I403" s="819"/>
      <c r="J403" s="819"/>
      <c r="K403" s="819"/>
      <c r="L403" s="819"/>
      <c r="M403" s="819"/>
      <c r="N403" s="819"/>
      <c r="O403" s="819"/>
      <c r="P403" s="819"/>
      <c r="Q403" s="819"/>
      <c r="R403" s="819"/>
      <c r="S403" s="819"/>
      <c r="T403" s="819"/>
      <c r="U403" s="819"/>
      <c r="V403" s="819"/>
      <c r="W403" s="819"/>
      <c r="X403" s="819"/>
      <c r="Y403" s="819"/>
      <c r="Z403" s="819"/>
    </row>
    <row r="404" spans="3:26" x14ac:dyDescent="0.2">
      <c r="C404" s="819"/>
      <c r="D404" s="819"/>
      <c r="E404" s="819"/>
      <c r="F404" s="819"/>
      <c r="G404" s="819"/>
      <c r="H404" s="819"/>
      <c r="I404" s="819"/>
      <c r="J404" s="819"/>
      <c r="K404" s="819"/>
      <c r="L404" s="819"/>
      <c r="M404" s="819"/>
      <c r="N404" s="819"/>
      <c r="O404" s="819"/>
      <c r="P404" s="819"/>
      <c r="Q404" s="819"/>
      <c r="R404" s="819"/>
      <c r="S404" s="819"/>
      <c r="T404" s="819"/>
      <c r="U404" s="819"/>
      <c r="V404" s="819"/>
      <c r="W404" s="819"/>
      <c r="X404" s="819"/>
      <c r="Y404" s="819"/>
      <c r="Z404" s="819"/>
    </row>
    <row r="405" spans="3:26" x14ac:dyDescent="0.2">
      <c r="C405" s="819"/>
      <c r="D405" s="819"/>
      <c r="E405" s="819"/>
      <c r="F405" s="819"/>
      <c r="G405" s="819"/>
      <c r="H405" s="819"/>
      <c r="I405" s="819"/>
      <c r="J405" s="819"/>
      <c r="K405" s="819"/>
      <c r="L405" s="819"/>
      <c r="M405" s="819"/>
      <c r="N405" s="819"/>
      <c r="O405" s="819"/>
      <c r="P405" s="819"/>
      <c r="Q405" s="819"/>
      <c r="R405" s="819"/>
      <c r="S405" s="819"/>
      <c r="T405" s="819"/>
      <c r="U405" s="819"/>
      <c r="V405" s="819"/>
      <c r="W405" s="819"/>
      <c r="X405" s="819"/>
      <c r="Y405" s="819"/>
      <c r="Z405" s="819"/>
    </row>
    <row r="406" spans="3:26" x14ac:dyDescent="0.2">
      <c r="C406" s="819"/>
      <c r="D406" s="819"/>
      <c r="E406" s="819"/>
      <c r="F406" s="819"/>
      <c r="G406" s="819"/>
      <c r="H406" s="819"/>
      <c r="I406" s="819"/>
      <c r="J406" s="819"/>
      <c r="K406" s="819"/>
      <c r="L406" s="819"/>
      <c r="M406" s="819"/>
      <c r="N406" s="819"/>
      <c r="O406" s="819"/>
      <c r="P406" s="819"/>
      <c r="Q406" s="819"/>
      <c r="R406" s="819"/>
      <c r="S406" s="819"/>
      <c r="T406" s="819"/>
      <c r="U406" s="819"/>
      <c r="V406" s="819"/>
      <c r="W406" s="819"/>
      <c r="X406" s="819"/>
      <c r="Y406" s="819"/>
      <c r="Z406" s="819"/>
    </row>
    <row r="407" spans="3:26" x14ac:dyDescent="0.2">
      <c r="C407" s="819"/>
      <c r="D407" s="819"/>
      <c r="E407" s="819"/>
      <c r="F407" s="819"/>
      <c r="G407" s="819"/>
      <c r="H407" s="819"/>
      <c r="I407" s="819"/>
      <c r="J407" s="819"/>
      <c r="K407" s="819"/>
      <c r="L407" s="819"/>
      <c r="M407" s="819"/>
      <c r="N407" s="819"/>
      <c r="O407" s="819"/>
      <c r="P407" s="819"/>
      <c r="Q407" s="819"/>
      <c r="R407" s="819"/>
      <c r="S407" s="819"/>
      <c r="T407" s="819"/>
      <c r="U407" s="819"/>
      <c r="V407" s="819"/>
      <c r="W407" s="819"/>
      <c r="X407" s="819"/>
      <c r="Y407" s="819"/>
      <c r="Z407" s="819"/>
    </row>
    <row r="408" spans="3:26" x14ac:dyDescent="0.2">
      <c r="C408" s="819"/>
      <c r="D408" s="819"/>
      <c r="E408" s="819"/>
      <c r="F408" s="819"/>
      <c r="G408" s="819"/>
      <c r="H408" s="819"/>
      <c r="I408" s="819"/>
      <c r="J408" s="819"/>
      <c r="K408" s="819"/>
      <c r="L408" s="819"/>
      <c r="M408" s="819"/>
      <c r="N408" s="819"/>
      <c r="O408" s="819"/>
      <c r="P408" s="819"/>
      <c r="Q408" s="819"/>
      <c r="R408" s="819"/>
      <c r="S408" s="819"/>
      <c r="T408" s="819"/>
      <c r="U408" s="819"/>
      <c r="V408" s="819"/>
      <c r="W408" s="819"/>
      <c r="X408" s="819"/>
      <c r="Y408" s="819"/>
      <c r="Z408" s="819"/>
    </row>
    <row r="409" spans="3:26" x14ac:dyDescent="0.2">
      <c r="C409" s="819"/>
      <c r="D409" s="819"/>
      <c r="E409" s="819"/>
      <c r="F409" s="819"/>
      <c r="G409" s="819"/>
      <c r="H409" s="819"/>
      <c r="I409" s="819"/>
      <c r="J409" s="819"/>
      <c r="K409" s="819"/>
      <c r="L409" s="819"/>
      <c r="M409" s="819"/>
      <c r="N409" s="819"/>
      <c r="O409" s="819"/>
      <c r="P409" s="819"/>
      <c r="Q409" s="819"/>
      <c r="R409" s="819"/>
      <c r="S409" s="819"/>
      <c r="T409" s="819"/>
      <c r="U409" s="819"/>
      <c r="V409" s="819"/>
      <c r="W409" s="819"/>
      <c r="X409" s="819"/>
      <c r="Y409" s="819"/>
      <c r="Z409" s="819"/>
    </row>
    <row r="410" spans="3:26" x14ac:dyDescent="0.2">
      <c r="C410" s="819"/>
      <c r="D410" s="819"/>
      <c r="E410" s="819"/>
      <c r="F410" s="819"/>
      <c r="G410" s="819"/>
      <c r="H410" s="819"/>
      <c r="I410" s="819"/>
      <c r="J410" s="819"/>
      <c r="K410" s="819"/>
      <c r="L410" s="819"/>
      <c r="M410" s="819"/>
      <c r="N410" s="819"/>
      <c r="O410" s="819"/>
      <c r="P410" s="819"/>
      <c r="Q410" s="819"/>
      <c r="R410" s="819"/>
      <c r="S410" s="819"/>
      <c r="T410" s="819"/>
      <c r="U410" s="819"/>
      <c r="V410" s="819"/>
      <c r="W410" s="819"/>
      <c r="X410" s="819"/>
      <c r="Y410" s="819"/>
      <c r="Z410" s="819"/>
    </row>
    <row r="411" spans="3:26" x14ac:dyDescent="0.2">
      <c r="C411" s="819"/>
      <c r="D411" s="819"/>
      <c r="E411" s="819"/>
      <c r="F411" s="819"/>
      <c r="G411" s="819"/>
      <c r="H411" s="819"/>
      <c r="I411" s="819"/>
      <c r="J411" s="819"/>
      <c r="K411" s="819"/>
      <c r="L411" s="819"/>
      <c r="M411" s="819"/>
      <c r="N411" s="819"/>
      <c r="O411" s="819"/>
      <c r="P411" s="819"/>
      <c r="Q411" s="819"/>
      <c r="R411" s="819"/>
      <c r="S411" s="819"/>
      <c r="T411" s="819"/>
      <c r="U411" s="819"/>
      <c r="V411" s="819"/>
      <c r="W411" s="819"/>
      <c r="X411" s="819"/>
      <c r="Y411" s="819"/>
      <c r="Z411" s="819"/>
    </row>
    <row r="412" spans="3:26" x14ac:dyDescent="0.2">
      <c r="C412" s="819"/>
      <c r="D412" s="819"/>
      <c r="E412" s="819"/>
      <c r="F412" s="819"/>
      <c r="G412" s="819"/>
      <c r="H412" s="819"/>
      <c r="I412" s="819"/>
      <c r="J412" s="819"/>
      <c r="K412" s="819"/>
      <c r="L412" s="819"/>
      <c r="M412" s="819"/>
      <c r="N412" s="819"/>
      <c r="O412" s="819"/>
      <c r="P412" s="819"/>
      <c r="Q412" s="819"/>
      <c r="R412" s="819"/>
      <c r="S412" s="819"/>
      <c r="T412" s="819"/>
      <c r="U412" s="819"/>
      <c r="V412" s="819"/>
      <c r="W412" s="819"/>
      <c r="X412" s="819"/>
      <c r="Y412" s="819"/>
      <c r="Z412" s="819"/>
    </row>
    <row r="413" spans="3:26" x14ac:dyDescent="0.2">
      <c r="C413" s="819"/>
      <c r="D413" s="819"/>
      <c r="E413" s="819"/>
      <c r="F413" s="819"/>
      <c r="G413" s="819"/>
      <c r="H413" s="819"/>
      <c r="I413" s="819"/>
      <c r="J413" s="819"/>
      <c r="K413" s="819"/>
      <c r="L413" s="819"/>
      <c r="M413" s="819"/>
      <c r="N413" s="819"/>
      <c r="O413" s="819"/>
      <c r="P413" s="819"/>
      <c r="Q413" s="819"/>
      <c r="R413" s="819"/>
      <c r="S413" s="819"/>
      <c r="T413" s="819"/>
      <c r="U413" s="819"/>
      <c r="V413" s="819"/>
      <c r="W413" s="819"/>
      <c r="X413" s="819"/>
      <c r="Y413" s="819"/>
      <c r="Z413" s="819"/>
    </row>
    <row r="414" spans="3:26" x14ac:dyDescent="0.2">
      <c r="C414" s="819"/>
      <c r="D414" s="819"/>
      <c r="E414" s="819"/>
      <c r="F414" s="819"/>
      <c r="G414" s="819"/>
      <c r="H414" s="819"/>
      <c r="I414" s="819"/>
      <c r="J414" s="819"/>
      <c r="K414" s="819"/>
      <c r="L414" s="819"/>
      <c r="M414" s="819"/>
      <c r="N414" s="819"/>
      <c r="O414" s="819"/>
      <c r="P414" s="819"/>
      <c r="Q414" s="819"/>
      <c r="R414" s="819"/>
      <c r="S414" s="819"/>
      <c r="T414" s="819"/>
      <c r="U414" s="819"/>
      <c r="V414" s="819"/>
      <c r="W414" s="819"/>
      <c r="X414" s="819"/>
      <c r="Y414" s="819"/>
      <c r="Z414" s="819"/>
    </row>
    <row r="415" spans="3:26" x14ac:dyDescent="0.2">
      <c r="C415" s="819"/>
      <c r="D415" s="819"/>
      <c r="E415" s="819"/>
      <c r="F415" s="819"/>
      <c r="G415" s="819"/>
      <c r="H415" s="819"/>
      <c r="I415" s="819"/>
      <c r="J415" s="819"/>
      <c r="K415" s="819"/>
      <c r="L415" s="819"/>
      <c r="M415" s="819"/>
      <c r="N415" s="819"/>
      <c r="O415" s="819"/>
      <c r="P415" s="819"/>
      <c r="Q415" s="819"/>
      <c r="R415" s="819"/>
      <c r="S415" s="819"/>
      <c r="T415" s="819"/>
      <c r="U415" s="819"/>
      <c r="V415" s="819"/>
      <c r="W415" s="819"/>
      <c r="X415" s="819"/>
      <c r="Y415" s="819"/>
      <c r="Z415" s="819"/>
    </row>
    <row r="416" spans="3:26" x14ac:dyDescent="0.2">
      <c r="C416" s="819"/>
      <c r="D416" s="819"/>
      <c r="E416" s="819"/>
      <c r="F416" s="819"/>
      <c r="G416" s="819"/>
      <c r="H416" s="819"/>
      <c r="I416" s="819"/>
      <c r="J416" s="819"/>
      <c r="K416" s="819"/>
      <c r="L416" s="819"/>
      <c r="M416" s="819"/>
      <c r="N416" s="819"/>
      <c r="O416" s="819"/>
      <c r="P416" s="819"/>
      <c r="Q416" s="819"/>
      <c r="R416" s="819"/>
      <c r="S416" s="819"/>
      <c r="T416" s="819"/>
      <c r="U416" s="819"/>
      <c r="V416" s="819"/>
      <c r="W416" s="819"/>
      <c r="X416" s="819"/>
      <c r="Y416" s="819"/>
      <c r="Z416" s="819"/>
    </row>
    <row r="417" spans="3:26" x14ac:dyDescent="0.2">
      <c r="C417" s="819"/>
      <c r="D417" s="819"/>
      <c r="E417" s="819"/>
      <c r="F417" s="819"/>
      <c r="G417" s="819"/>
      <c r="H417" s="819"/>
      <c r="I417" s="819"/>
      <c r="J417" s="819"/>
      <c r="K417" s="819"/>
      <c r="L417" s="819"/>
      <c r="M417" s="819"/>
      <c r="N417" s="819"/>
      <c r="O417" s="819"/>
      <c r="P417" s="819"/>
      <c r="Q417" s="819"/>
      <c r="R417" s="819"/>
      <c r="S417" s="819"/>
      <c r="T417" s="819"/>
      <c r="U417" s="819"/>
      <c r="V417" s="819"/>
      <c r="W417" s="819"/>
      <c r="X417" s="819"/>
      <c r="Y417" s="819"/>
      <c r="Z417" s="819"/>
    </row>
    <row r="418" spans="3:26" x14ac:dyDescent="0.2">
      <c r="C418" s="819"/>
      <c r="D418" s="819"/>
      <c r="E418" s="819"/>
      <c r="F418" s="819"/>
      <c r="G418" s="819"/>
      <c r="H418" s="819"/>
      <c r="I418" s="819"/>
      <c r="J418" s="819"/>
      <c r="K418" s="819"/>
      <c r="L418" s="819"/>
      <c r="M418" s="819"/>
      <c r="N418" s="819"/>
      <c r="O418" s="819"/>
      <c r="P418" s="819"/>
      <c r="Q418" s="819"/>
      <c r="R418" s="819"/>
      <c r="S418" s="819"/>
      <c r="T418" s="819"/>
      <c r="U418" s="819"/>
      <c r="V418" s="819"/>
      <c r="W418" s="819"/>
      <c r="X418" s="819"/>
      <c r="Y418" s="819"/>
      <c r="Z418" s="819"/>
    </row>
    <row r="419" spans="3:26" x14ac:dyDescent="0.2">
      <c r="C419" s="819"/>
      <c r="D419" s="819"/>
      <c r="E419" s="819"/>
      <c r="F419" s="819"/>
      <c r="G419" s="819"/>
      <c r="H419" s="819"/>
      <c r="I419" s="819"/>
      <c r="J419" s="819"/>
      <c r="K419" s="819"/>
      <c r="L419" s="819"/>
      <c r="M419" s="819"/>
      <c r="N419" s="819"/>
      <c r="O419" s="819"/>
      <c r="P419" s="819"/>
      <c r="Q419" s="819"/>
      <c r="R419" s="819"/>
      <c r="S419" s="819"/>
      <c r="T419" s="819"/>
      <c r="U419" s="819"/>
      <c r="V419" s="819"/>
      <c r="W419" s="819"/>
      <c r="X419" s="819"/>
      <c r="Y419" s="819"/>
      <c r="Z419" s="819"/>
    </row>
    <row r="420" spans="3:26" x14ac:dyDescent="0.2">
      <c r="C420" s="819"/>
      <c r="D420" s="819"/>
      <c r="E420" s="819"/>
      <c r="F420" s="819"/>
      <c r="G420" s="819"/>
      <c r="H420" s="819"/>
      <c r="I420" s="819"/>
      <c r="J420" s="819"/>
      <c r="K420" s="819"/>
      <c r="L420" s="819"/>
      <c r="M420" s="819"/>
      <c r="N420" s="819"/>
      <c r="O420" s="819"/>
      <c r="P420" s="819"/>
      <c r="Q420" s="819"/>
      <c r="R420" s="819"/>
      <c r="S420" s="819"/>
      <c r="T420" s="819"/>
      <c r="U420" s="819"/>
      <c r="V420" s="819"/>
      <c r="W420" s="819"/>
      <c r="X420" s="819"/>
      <c r="Y420" s="819"/>
      <c r="Z420" s="819"/>
    </row>
    <row r="421" spans="3:26" x14ac:dyDescent="0.2">
      <c r="C421" s="819"/>
      <c r="D421" s="819"/>
      <c r="E421" s="819"/>
      <c r="F421" s="819"/>
      <c r="G421" s="819"/>
      <c r="H421" s="819"/>
      <c r="I421" s="819"/>
      <c r="J421" s="819"/>
      <c r="K421" s="819"/>
      <c r="L421" s="819"/>
      <c r="M421" s="819"/>
      <c r="N421" s="819"/>
      <c r="O421" s="819"/>
      <c r="P421" s="819"/>
      <c r="Q421" s="819"/>
      <c r="R421" s="819"/>
      <c r="S421" s="819"/>
      <c r="T421" s="819"/>
      <c r="U421" s="819"/>
      <c r="V421" s="819"/>
      <c r="W421" s="819"/>
      <c r="X421" s="819"/>
      <c r="Y421" s="819"/>
      <c r="Z421" s="819"/>
    </row>
    <row r="422" spans="3:26" x14ac:dyDescent="0.2">
      <c r="C422" s="819"/>
      <c r="D422" s="819"/>
      <c r="E422" s="819"/>
      <c r="F422" s="819"/>
      <c r="G422" s="819"/>
      <c r="H422" s="819"/>
      <c r="I422" s="819"/>
      <c r="J422" s="819"/>
      <c r="K422" s="819"/>
      <c r="L422" s="819"/>
      <c r="M422" s="819"/>
      <c r="N422" s="819"/>
      <c r="O422" s="819"/>
      <c r="P422" s="819"/>
      <c r="Q422" s="819"/>
      <c r="R422" s="819"/>
      <c r="S422" s="819"/>
      <c r="T422" s="819"/>
      <c r="U422" s="819"/>
      <c r="V422" s="819"/>
      <c r="W422" s="819"/>
      <c r="X422" s="819"/>
      <c r="Y422" s="819"/>
      <c r="Z422" s="819"/>
    </row>
    <row r="423" spans="3:26" x14ac:dyDescent="0.2">
      <c r="C423" s="819"/>
      <c r="D423" s="819"/>
      <c r="E423" s="819"/>
      <c r="F423" s="819"/>
      <c r="G423" s="819"/>
      <c r="H423" s="819"/>
      <c r="I423" s="819"/>
      <c r="J423" s="819"/>
      <c r="K423" s="819"/>
      <c r="L423" s="819"/>
      <c r="M423" s="819"/>
      <c r="N423" s="819"/>
      <c r="O423" s="819"/>
      <c r="P423" s="819"/>
      <c r="Q423" s="819"/>
      <c r="R423" s="819"/>
      <c r="S423" s="819"/>
      <c r="T423" s="819"/>
      <c r="U423" s="819"/>
      <c r="V423" s="819"/>
      <c r="W423" s="819"/>
      <c r="X423" s="819"/>
      <c r="Y423" s="819"/>
      <c r="Z423" s="819"/>
    </row>
    <row r="424" spans="3:26" x14ac:dyDescent="0.2">
      <c r="C424" s="819"/>
      <c r="D424" s="819"/>
      <c r="E424" s="819"/>
      <c r="F424" s="819"/>
      <c r="G424" s="819"/>
      <c r="H424" s="819"/>
      <c r="I424" s="819"/>
      <c r="J424" s="819"/>
      <c r="K424" s="819"/>
      <c r="L424" s="819"/>
      <c r="M424" s="819"/>
      <c r="N424" s="819"/>
      <c r="O424" s="819"/>
      <c r="P424" s="819"/>
      <c r="Q424" s="819"/>
      <c r="R424" s="819"/>
      <c r="S424" s="819"/>
      <c r="T424" s="819"/>
      <c r="U424" s="819"/>
      <c r="V424" s="819"/>
      <c r="W424" s="819"/>
      <c r="X424" s="819"/>
      <c r="Y424" s="819"/>
      <c r="Z424" s="819"/>
    </row>
    <row r="425" spans="3:26" x14ac:dyDescent="0.2">
      <c r="C425" s="819"/>
      <c r="D425" s="819"/>
      <c r="E425" s="819"/>
      <c r="F425" s="819"/>
      <c r="G425" s="819"/>
      <c r="H425" s="819"/>
      <c r="I425" s="819"/>
      <c r="J425" s="819"/>
      <c r="K425" s="819"/>
      <c r="L425" s="819"/>
      <c r="M425" s="819"/>
      <c r="N425" s="819"/>
      <c r="O425" s="819"/>
      <c r="P425" s="819"/>
      <c r="Q425" s="819"/>
      <c r="R425" s="819"/>
      <c r="S425" s="819"/>
      <c r="T425" s="819"/>
      <c r="U425" s="819"/>
      <c r="V425" s="819"/>
      <c r="W425" s="819"/>
      <c r="X425" s="819"/>
      <c r="Y425" s="819"/>
      <c r="Z425" s="819"/>
    </row>
    <row r="426" spans="3:26" x14ac:dyDescent="0.2">
      <c r="C426" s="819"/>
      <c r="D426" s="819"/>
      <c r="E426" s="819"/>
      <c r="F426" s="819"/>
      <c r="G426" s="819"/>
      <c r="H426" s="819"/>
      <c r="I426" s="819"/>
      <c r="J426" s="819"/>
      <c r="K426" s="819"/>
      <c r="L426" s="819"/>
      <c r="M426" s="819"/>
      <c r="N426" s="819"/>
      <c r="O426" s="819"/>
      <c r="P426" s="819"/>
      <c r="Q426" s="819"/>
      <c r="R426" s="819"/>
      <c r="S426" s="819"/>
      <c r="T426" s="819"/>
      <c r="U426" s="819"/>
      <c r="V426" s="819"/>
      <c r="W426" s="819"/>
      <c r="X426" s="819"/>
      <c r="Y426" s="819"/>
      <c r="Z426" s="819"/>
    </row>
    <row r="427" spans="3:26" x14ac:dyDescent="0.2">
      <c r="C427" s="819"/>
      <c r="D427" s="819"/>
      <c r="E427" s="819"/>
      <c r="F427" s="819"/>
      <c r="G427" s="819"/>
      <c r="H427" s="819"/>
      <c r="I427" s="819"/>
      <c r="J427" s="819"/>
      <c r="K427" s="819"/>
      <c r="L427" s="819"/>
      <c r="M427" s="819"/>
      <c r="N427" s="819"/>
      <c r="O427" s="819"/>
      <c r="P427" s="819"/>
      <c r="Q427" s="819"/>
      <c r="R427" s="819"/>
      <c r="S427" s="819"/>
      <c r="T427" s="819"/>
      <c r="U427" s="819"/>
      <c r="V427" s="819"/>
      <c r="W427" s="819"/>
      <c r="X427" s="819"/>
      <c r="Y427" s="819"/>
      <c r="Z427" s="819"/>
    </row>
    <row r="428" spans="3:26" x14ac:dyDescent="0.2">
      <c r="C428" s="819"/>
      <c r="D428" s="819"/>
      <c r="E428" s="819"/>
      <c r="F428" s="819"/>
      <c r="G428" s="819"/>
      <c r="H428" s="819"/>
      <c r="I428" s="819"/>
      <c r="J428" s="819"/>
      <c r="K428" s="819"/>
      <c r="L428" s="819"/>
      <c r="M428" s="819"/>
      <c r="N428" s="819"/>
      <c r="O428" s="819"/>
      <c r="P428" s="819"/>
      <c r="Q428" s="819"/>
      <c r="R428" s="819"/>
      <c r="S428" s="819"/>
      <c r="T428" s="819"/>
      <c r="U428" s="819"/>
      <c r="V428" s="819"/>
      <c r="W428" s="819"/>
      <c r="X428" s="819"/>
      <c r="Y428" s="819"/>
      <c r="Z428" s="819"/>
    </row>
    <row r="429" spans="3:26" x14ac:dyDescent="0.2">
      <c r="C429" s="819"/>
      <c r="D429" s="819"/>
      <c r="E429" s="819"/>
      <c r="F429" s="819"/>
      <c r="G429" s="819"/>
      <c r="H429" s="819"/>
      <c r="I429" s="819"/>
      <c r="J429" s="819"/>
      <c r="K429" s="819"/>
      <c r="L429" s="819"/>
      <c r="M429" s="819"/>
      <c r="N429" s="819"/>
      <c r="O429" s="819"/>
      <c r="P429" s="819"/>
      <c r="Q429" s="819"/>
      <c r="R429" s="819"/>
      <c r="S429" s="819"/>
      <c r="T429" s="819"/>
      <c r="U429" s="819"/>
      <c r="V429" s="819"/>
      <c r="W429" s="819"/>
      <c r="X429" s="819"/>
      <c r="Y429" s="819"/>
      <c r="Z429" s="819"/>
    </row>
    <row r="430" spans="3:26" x14ac:dyDescent="0.2">
      <c r="C430" s="819"/>
      <c r="D430" s="819"/>
      <c r="E430" s="819"/>
      <c r="F430" s="819"/>
      <c r="G430" s="819"/>
      <c r="H430" s="819"/>
      <c r="I430" s="819"/>
      <c r="J430" s="819"/>
      <c r="K430" s="819"/>
      <c r="L430" s="819"/>
      <c r="M430" s="819"/>
      <c r="N430" s="819"/>
      <c r="O430" s="819"/>
      <c r="P430" s="819"/>
      <c r="Q430" s="819"/>
      <c r="R430" s="819"/>
      <c r="S430" s="819"/>
      <c r="T430" s="819"/>
      <c r="U430" s="819"/>
      <c r="V430" s="819"/>
      <c r="W430" s="819"/>
      <c r="X430" s="819"/>
      <c r="Y430" s="819"/>
      <c r="Z430" s="819"/>
    </row>
    <row r="431" spans="3:26" x14ac:dyDescent="0.2">
      <c r="C431" s="819"/>
      <c r="D431" s="819"/>
      <c r="E431" s="819"/>
      <c r="F431" s="819"/>
      <c r="G431" s="819"/>
      <c r="H431" s="819"/>
      <c r="I431" s="819"/>
      <c r="J431" s="819"/>
      <c r="K431" s="819"/>
      <c r="L431" s="819"/>
      <c r="M431" s="819"/>
      <c r="N431" s="819"/>
      <c r="O431" s="819"/>
      <c r="P431" s="819"/>
      <c r="Q431" s="819"/>
      <c r="R431" s="819"/>
      <c r="S431" s="819"/>
      <c r="T431" s="819"/>
      <c r="U431" s="819"/>
      <c r="V431" s="819"/>
      <c r="W431" s="819"/>
      <c r="X431" s="819"/>
      <c r="Y431" s="819"/>
      <c r="Z431" s="819"/>
    </row>
    <row r="432" spans="3:26" x14ac:dyDescent="0.2">
      <c r="C432" s="819"/>
      <c r="D432" s="819"/>
      <c r="E432" s="819"/>
      <c r="F432" s="819"/>
      <c r="G432" s="819"/>
      <c r="H432" s="819"/>
      <c r="I432" s="819"/>
      <c r="J432" s="819"/>
      <c r="K432" s="819"/>
      <c r="L432" s="819"/>
      <c r="M432" s="819"/>
      <c r="N432" s="819"/>
      <c r="O432" s="819"/>
      <c r="P432" s="819"/>
      <c r="Q432" s="819"/>
      <c r="R432" s="819"/>
      <c r="S432" s="819"/>
      <c r="T432" s="819"/>
      <c r="U432" s="819"/>
      <c r="V432" s="819"/>
      <c r="W432" s="819"/>
      <c r="X432" s="819"/>
      <c r="Y432" s="819"/>
      <c r="Z432" s="819"/>
    </row>
    <row r="433" spans="3:26" x14ac:dyDescent="0.2">
      <c r="C433" s="819"/>
      <c r="D433" s="819"/>
      <c r="E433" s="819"/>
      <c r="F433" s="819"/>
      <c r="G433" s="819"/>
      <c r="H433" s="819"/>
      <c r="I433" s="819"/>
      <c r="J433" s="819"/>
      <c r="K433" s="819"/>
      <c r="L433" s="819"/>
      <c r="M433" s="819"/>
      <c r="N433" s="819"/>
      <c r="O433" s="819"/>
      <c r="P433" s="819"/>
      <c r="Q433" s="819"/>
      <c r="R433" s="819"/>
      <c r="S433" s="819"/>
      <c r="T433" s="819"/>
      <c r="U433" s="819"/>
      <c r="V433" s="819"/>
      <c r="W433" s="819"/>
      <c r="X433" s="819"/>
      <c r="Y433" s="819"/>
      <c r="Z433" s="819"/>
    </row>
    <row r="434" spans="3:26" x14ac:dyDescent="0.2">
      <c r="C434" s="819"/>
      <c r="D434" s="819"/>
      <c r="E434" s="819"/>
      <c r="F434" s="819"/>
      <c r="G434" s="819"/>
      <c r="H434" s="819"/>
      <c r="I434" s="819"/>
      <c r="J434" s="819"/>
      <c r="K434" s="819"/>
      <c r="L434" s="819"/>
      <c r="M434" s="819"/>
      <c r="N434" s="819"/>
      <c r="O434" s="819"/>
      <c r="P434" s="819"/>
      <c r="Q434" s="819"/>
      <c r="R434" s="819"/>
      <c r="S434" s="819"/>
      <c r="T434" s="819"/>
      <c r="U434" s="819"/>
      <c r="V434" s="819"/>
      <c r="W434" s="819"/>
      <c r="X434" s="819"/>
      <c r="Y434" s="819"/>
      <c r="Z434" s="819"/>
    </row>
    <row r="435" spans="3:26" x14ac:dyDescent="0.2">
      <c r="C435" s="819"/>
      <c r="D435" s="819"/>
      <c r="E435" s="819"/>
      <c r="F435" s="819"/>
      <c r="G435" s="819"/>
      <c r="H435" s="819"/>
      <c r="I435" s="819"/>
      <c r="J435" s="819"/>
      <c r="K435" s="819"/>
      <c r="L435" s="819"/>
      <c r="M435" s="819"/>
      <c r="N435" s="819"/>
      <c r="O435" s="819"/>
      <c r="P435" s="819"/>
      <c r="Q435" s="819"/>
      <c r="R435" s="819"/>
      <c r="S435" s="819"/>
      <c r="T435" s="819"/>
      <c r="U435" s="819"/>
      <c r="V435" s="819"/>
      <c r="W435" s="819"/>
      <c r="X435" s="819"/>
      <c r="Y435" s="819"/>
      <c r="Z435" s="819"/>
    </row>
    <row r="436" spans="3:26" x14ac:dyDescent="0.2">
      <c r="C436" s="819"/>
      <c r="D436" s="819"/>
      <c r="E436" s="819"/>
      <c r="F436" s="819"/>
      <c r="G436" s="819"/>
      <c r="H436" s="819"/>
      <c r="I436" s="819"/>
      <c r="J436" s="819"/>
      <c r="K436" s="819"/>
      <c r="L436" s="819"/>
      <c r="M436" s="819"/>
      <c r="N436" s="819"/>
      <c r="O436" s="819"/>
      <c r="P436" s="819"/>
      <c r="Q436" s="819"/>
      <c r="R436" s="819"/>
      <c r="S436" s="819"/>
      <c r="T436" s="819"/>
      <c r="U436" s="819"/>
      <c r="V436" s="819"/>
      <c r="W436" s="819"/>
      <c r="X436" s="819"/>
      <c r="Y436" s="819"/>
      <c r="Z436" s="819"/>
    </row>
    <row r="437" spans="3:26" x14ac:dyDescent="0.2">
      <c r="C437" s="819"/>
      <c r="D437" s="819"/>
      <c r="E437" s="819"/>
      <c r="F437" s="819"/>
      <c r="G437" s="819"/>
      <c r="H437" s="819"/>
      <c r="I437" s="819"/>
      <c r="J437" s="819"/>
      <c r="K437" s="819"/>
      <c r="L437" s="819"/>
      <c r="M437" s="819"/>
      <c r="N437" s="819"/>
      <c r="O437" s="819"/>
      <c r="P437" s="819"/>
      <c r="Q437" s="819"/>
      <c r="R437" s="819"/>
      <c r="S437" s="819"/>
      <c r="T437" s="819"/>
      <c r="U437" s="819"/>
      <c r="V437" s="819"/>
      <c r="W437" s="819"/>
      <c r="X437" s="819"/>
      <c r="Y437" s="819"/>
      <c r="Z437" s="819"/>
    </row>
    <row r="438" spans="3:26" x14ac:dyDescent="0.2">
      <c r="C438" s="819"/>
      <c r="D438" s="819"/>
      <c r="E438" s="819"/>
      <c r="F438" s="819"/>
      <c r="G438" s="819"/>
      <c r="H438" s="819"/>
      <c r="I438" s="819"/>
      <c r="J438" s="819"/>
      <c r="K438" s="819"/>
      <c r="L438" s="819"/>
      <c r="M438" s="819"/>
      <c r="N438" s="819"/>
      <c r="O438" s="819"/>
      <c r="P438" s="819"/>
      <c r="Q438" s="819"/>
      <c r="R438" s="819"/>
      <c r="S438" s="819"/>
      <c r="T438" s="819"/>
      <c r="U438" s="819"/>
      <c r="V438" s="819"/>
      <c r="W438" s="819"/>
      <c r="X438" s="819"/>
      <c r="Y438" s="819"/>
      <c r="Z438" s="819"/>
    </row>
    <row r="439" spans="3:26" x14ac:dyDescent="0.2">
      <c r="C439" s="819"/>
      <c r="D439" s="819"/>
      <c r="E439" s="819"/>
      <c r="F439" s="819"/>
      <c r="G439" s="819"/>
      <c r="H439" s="819"/>
      <c r="I439" s="819"/>
      <c r="J439" s="819"/>
      <c r="K439" s="819"/>
      <c r="L439" s="819"/>
      <c r="M439" s="819"/>
      <c r="N439" s="819"/>
      <c r="O439" s="819"/>
      <c r="P439" s="819"/>
      <c r="Q439" s="819"/>
      <c r="R439" s="819"/>
      <c r="S439" s="819"/>
      <c r="T439" s="819"/>
      <c r="U439" s="819"/>
      <c r="V439" s="819"/>
      <c r="W439" s="819"/>
      <c r="X439" s="819"/>
      <c r="Y439" s="819"/>
      <c r="Z439" s="819"/>
    </row>
    <row r="440" spans="3:26" x14ac:dyDescent="0.2">
      <c r="C440" s="819"/>
      <c r="D440" s="819"/>
      <c r="E440" s="819"/>
      <c r="F440" s="819"/>
      <c r="G440" s="819"/>
      <c r="H440" s="819"/>
      <c r="I440" s="819"/>
      <c r="J440" s="819"/>
      <c r="K440" s="819"/>
      <c r="L440" s="819"/>
      <c r="M440" s="819"/>
      <c r="N440" s="819"/>
      <c r="O440" s="819"/>
      <c r="P440" s="819"/>
      <c r="Q440" s="819"/>
      <c r="R440" s="819"/>
      <c r="S440" s="819"/>
      <c r="T440" s="819"/>
      <c r="U440" s="819"/>
      <c r="V440" s="819"/>
      <c r="W440" s="819"/>
      <c r="X440" s="819"/>
      <c r="Y440" s="819"/>
      <c r="Z440" s="819"/>
    </row>
    <row r="441" spans="3:26" x14ac:dyDescent="0.2">
      <c r="C441" s="819"/>
      <c r="D441" s="819"/>
      <c r="E441" s="819"/>
      <c r="F441" s="819"/>
      <c r="G441" s="819"/>
      <c r="H441" s="819"/>
      <c r="I441" s="819"/>
      <c r="J441" s="819"/>
      <c r="K441" s="819"/>
      <c r="L441" s="819"/>
      <c r="M441" s="819"/>
      <c r="N441" s="819"/>
      <c r="O441" s="819"/>
      <c r="P441" s="819"/>
      <c r="Q441" s="819"/>
      <c r="R441" s="819"/>
      <c r="S441" s="819"/>
      <c r="T441" s="819"/>
      <c r="U441" s="819"/>
      <c r="V441" s="819"/>
      <c r="W441" s="819"/>
      <c r="X441" s="819"/>
      <c r="Y441" s="819"/>
      <c r="Z441" s="819"/>
    </row>
    <row r="442" spans="3:26" x14ac:dyDescent="0.2">
      <c r="C442" s="819"/>
      <c r="D442" s="819"/>
      <c r="E442" s="819"/>
      <c r="F442" s="819"/>
      <c r="G442" s="819"/>
      <c r="H442" s="819"/>
      <c r="I442" s="819"/>
      <c r="J442" s="819"/>
      <c r="K442" s="819"/>
      <c r="L442" s="819"/>
      <c r="M442" s="819"/>
      <c r="N442" s="819"/>
      <c r="O442" s="819"/>
      <c r="P442" s="819"/>
      <c r="Q442" s="819"/>
      <c r="R442" s="819"/>
      <c r="S442" s="819"/>
      <c r="T442" s="819"/>
      <c r="U442" s="819"/>
      <c r="V442" s="819"/>
      <c r="W442" s="819"/>
      <c r="X442" s="819"/>
      <c r="Y442" s="819"/>
      <c r="Z442" s="819"/>
    </row>
    <row r="443" spans="3:26" x14ac:dyDescent="0.2">
      <c r="C443" s="819"/>
      <c r="D443" s="819"/>
      <c r="E443" s="819"/>
      <c r="F443" s="819"/>
      <c r="G443" s="819"/>
      <c r="H443" s="819"/>
      <c r="I443" s="819"/>
      <c r="J443" s="819"/>
      <c r="K443" s="819"/>
      <c r="L443" s="819"/>
      <c r="M443" s="819"/>
      <c r="N443" s="819"/>
      <c r="O443" s="819"/>
      <c r="P443" s="819"/>
      <c r="Q443" s="819"/>
      <c r="R443" s="819"/>
      <c r="S443" s="819"/>
      <c r="T443" s="819"/>
      <c r="U443" s="819"/>
      <c r="V443" s="819"/>
      <c r="W443" s="819"/>
      <c r="X443" s="819"/>
      <c r="Y443" s="819"/>
      <c r="Z443" s="819"/>
    </row>
    <row r="444" spans="3:26" x14ac:dyDescent="0.2">
      <c r="C444" s="819"/>
      <c r="D444" s="819"/>
      <c r="E444" s="819"/>
      <c r="F444" s="819"/>
      <c r="G444" s="819"/>
      <c r="H444" s="819"/>
      <c r="I444" s="819"/>
      <c r="J444" s="819"/>
      <c r="K444" s="819"/>
      <c r="L444" s="819"/>
      <c r="M444" s="819"/>
      <c r="N444" s="819"/>
      <c r="O444" s="819"/>
      <c r="P444" s="819"/>
      <c r="Q444" s="819"/>
      <c r="R444" s="819"/>
      <c r="S444" s="819"/>
      <c r="T444" s="819"/>
      <c r="U444" s="819"/>
      <c r="V444" s="819"/>
      <c r="W444" s="819"/>
      <c r="X444" s="819"/>
      <c r="Y444" s="819"/>
      <c r="Z444" s="819"/>
    </row>
    <row r="445" spans="3:26" x14ac:dyDescent="0.2">
      <c r="C445" s="819"/>
      <c r="D445" s="819"/>
      <c r="E445" s="819"/>
      <c r="F445" s="819"/>
      <c r="G445" s="819"/>
      <c r="H445" s="819"/>
      <c r="I445" s="819"/>
      <c r="J445" s="819"/>
      <c r="K445" s="819"/>
      <c r="L445" s="819"/>
      <c r="M445" s="819"/>
      <c r="N445" s="819"/>
      <c r="O445" s="819"/>
      <c r="P445" s="819"/>
      <c r="Q445" s="819"/>
      <c r="R445" s="819"/>
      <c r="S445" s="819"/>
      <c r="T445" s="819"/>
      <c r="U445" s="819"/>
      <c r="V445" s="819"/>
      <c r="W445" s="819"/>
      <c r="X445" s="819"/>
      <c r="Y445" s="819"/>
      <c r="Z445" s="819"/>
    </row>
    <row r="446" spans="3:26" x14ac:dyDescent="0.2">
      <c r="C446" s="819"/>
      <c r="D446" s="819"/>
      <c r="E446" s="819"/>
      <c r="F446" s="819"/>
      <c r="G446" s="819"/>
      <c r="H446" s="819"/>
      <c r="I446" s="819"/>
      <c r="J446" s="819"/>
      <c r="K446" s="819"/>
      <c r="L446" s="819"/>
      <c r="M446" s="819"/>
      <c r="N446" s="819"/>
      <c r="O446" s="819"/>
      <c r="P446" s="819"/>
      <c r="Q446" s="819"/>
      <c r="R446" s="819"/>
      <c r="S446" s="819"/>
      <c r="T446" s="819"/>
      <c r="U446" s="819"/>
      <c r="V446" s="819"/>
      <c r="W446" s="819"/>
      <c r="X446" s="819"/>
      <c r="Y446" s="819"/>
      <c r="Z446" s="819"/>
    </row>
    <row r="447" spans="3:26" x14ac:dyDescent="0.2">
      <c r="C447" s="819"/>
      <c r="D447" s="819"/>
      <c r="E447" s="819"/>
      <c r="F447" s="819"/>
      <c r="G447" s="819"/>
      <c r="H447" s="819"/>
      <c r="I447" s="819"/>
      <c r="J447" s="819"/>
      <c r="K447" s="819"/>
      <c r="L447" s="819"/>
      <c r="M447" s="819"/>
      <c r="N447" s="819"/>
      <c r="O447" s="819"/>
      <c r="P447" s="819"/>
      <c r="Q447" s="819"/>
      <c r="R447" s="819"/>
      <c r="S447" s="819"/>
      <c r="T447" s="819"/>
      <c r="U447" s="819"/>
      <c r="V447" s="819"/>
      <c r="W447" s="819"/>
      <c r="X447" s="819"/>
      <c r="Y447" s="819"/>
      <c r="Z447" s="819"/>
    </row>
    <row r="448" spans="3:26" x14ac:dyDescent="0.2">
      <c r="C448" s="819"/>
      <c r="D448" s="819"/>
      <c r="E448" s="819"/>
      <c r="F448" s="819"/>
      <c r="G448" s="819"/>
      <c r="H448" s="819"/>
      <c r="I448" s="819"/>
      <c r="J448" s="819"/>
      <c r="K448" s="819"/>
      <c r="L448" s="819"/>
      <c r="M448" s="819"/>
      <c r="N448" s="819"/>
      <c r="O448" s="819"/>
      <c r="P448" s="819"/>
      <c r="Q448" s="819"/>
      <c r="R448" s="819"/>
      <c r="S448" s="819"/>
      <c r="T448" s="819"/>
      <c r="U448" s="819"/>
      <c r="V448" s="819"/>
      <c r="W448" s="819"/>
      <c r="X448" s="819"/>
      <c r="Y448" s="819"/>
      <c r="Z448" s="819"/>
    </row>
    <row r="449" spans="3:26" x14ac:dyDescent="0.2">
      <c r="C449" s="819"/>
      <c r="D449" s="819"/>
      <c r="E449" s="819"/>
      <c r="F449" s="819"/>
      <c r="G449" s="819"/>
      <c r="H449" s="819"/>
      <c r="I449" s="819"/>
      <c r="J449" s="819"/>
      <c r="K449" s="819"/>
      <c r="L449" s="819"/>
      <c r="M449" s="819"/>
      <c r="N449" s="819"/>
      <c r="O449" s="819"/>
      <c r="P449" s="819"/>
      <c r="Q449" s="819"/>
      <c r="R449" s="819"/>
      <c r="S449" s="819"/>
      <c r="T449" s="819"/>
      <c r="U449" s="819"/>
      <c r="V449" s="819"/>
      <c r="W449" s="819"/>
      <c r="X449" s="819"/>
      <c r="Y449" s="819"/>
      <c r="Z449" s="819"/>
    </row>
    <row r="450" spans="3:26" x14ac:dyDescent="0.2">
      <c r="C450" s="819"/>
      <c r="D450" s="819"/>
      <c r="E450" s="819"/>
      <c r="F450" s="819"/>
      <c r="G450" s="819"/>
      <c r="H450" s="819"/>
      <c r="I450" s="819"/>
      <c r="J450" s="819"/>
      <c r="K450" s="819"/>
      <c r="L450" s="819"/>
      <c r="M450" s="819"/>
      <c r="N450" s="819"/>
      <c r="O450" s="819"/>
      <c r="P450" s="819"/>
      <c r="Q450" s="819"/>
      <c r="R450" s="819"/>
      <c r="S450" s="819"/>
      <c r="T450" s="819"/>
      <c r="U450" s="819"/>
      <c r="V450" s="819"/>
      <c r="W450" s="819"/>
      <c r="X450" s="819"/>
      <c r="Y450" s="819"/>
      <c r="Z450" s="819"/>
    </row>
    <row r="451" spans="3:26" x14ac:dyDescent="0.2">
      <c r="C451" s="819"/>
      <c r="D451" s="819"/>
      <c r="E451" s="819"/>
      <c r="F451" s="819"/>
      <c r="G451" s="819"/>
      <c r="H451" s="819"/>
      <c r="I451" s="819"/>
      <c r="J451" s="819"/>
      <c r="K451" s="819"/>
      <c r="L451" s="819"/>
      <c r="M451" s="819"/>
      <c r="N451" s="819"/>
      <c r="O451" s="819"/>
      <c r="P451" s="819"/>
      <c r="Q451" s="819"/>
      <c r="R451" s="819"/>
      <c r="S451" s="819"/>
      <c r="T451" s="819"/>
      <c r="U451" s="819"/>
      <c r="V451" s="819"/>
      <c r="W451" s="819"/>
      <c r="X451" s="819"/>
      <c r="Y451" s="819"/>
      <c r="Z451" s="819"/>
    </row>
    <row r="452" spans="3:26" x14ac:dyDescent="0.2">
      <c r="C452" s="819"/>
      <c r="D452" s="819"/>
      <c r="E452" s="819"/>
      <c r="F452" s="819"/>
      <c r="G452" s="819"/>
      <c r="H452" s="819"/>
      <c r="I452" s="819"/>
      <c r="J452" s="819"/>
      <c r="K452" s="819"/>
      <c r="L452" s="819"/>
      <c r="M452" s="819"/>
      <c r="N452" s="819"/>
      <c r="O452" s="819"/>
      <c r="P452" s="819"/>
      <c r="Q452" s="819"/>
      <c r="R452" s="819"/>
      <c r="S452" s="819"/>
      <c r="T452" s="819"/>
      <c r="U452" s="819"/>
      <c r="V452" s="819"/>
      <c r="W452" s="819"/>
      <c r="X452" s="819"/>
      <c r="Y452" s="819"/>
      <c r="Z452" s="819"/>
    </row>
    <row r="453" spans="3:26" x14ac:dyDescent="0.2">
      <c r="C453" s="819"/>
      <c r="D453" s="819"/>
      <c r="E453" s="819"/>
      <c r="F453" s="819"/>
      <c r="G453" s="819"/>
      <c r="H453" s="819"/>
      <c r="I453" s="819"/>
      <c r="J453" s="819"/>
      <c r="K453" s="819"/>
      <c r="L453" s="819"/>
      <c r="M453" s="819"/>
      <c r="N453" s="819"/>
      <c r="O453" s="819"/>
      <c r="P453" s="819"/>
      <c r="Q453" s="819"/>
      <c r="R453" s="819"/>
      <c r="S453" s="819"/>
      <c r="T453" s="819"/>
      <c r="U453" s="819"/>
      <c r="V453" s="819"/>
      <c r="W453" s="819"/>
      <c r="X453" s="819"/>
      <c r="Y453" s="819"/>
      <c r="Z453" s="819"/>
    </row>
    <row r="454" spans="3:26" x14ac:dyDescent="0.2">
      <c r="C454" s="819"/>
      <c r="D454" s="819"/>
      <c r="E454" s="819"/>
      <c r="F454" s="819"/>
      <c r="G454" s="819"/>
      <c r="H454" s="819"/>
      <c r="I454" s="819"/>
      <c r="J454" s="819"/>
      <c r="K454" s="819"/>
      <c r="L454" s="819"/>
      <c r="M454" s="819"/>
      <c r="N454" s="819"/>
      <c r="O454" s="819"/>
      <c r="P454" s="819"/>
      <c r="Q454" s="819"/>
      <c r="R454" s="819"/>
      <c r="S454" s="819"/>
      <c r="T454" s="819"/>
      <c r="U454" s="819"/>
      <c r="V454" s="819"/>
      <c r="W454" s="819"/>
      <c r="X454" s="819"/>
      <c r="Y454" s="819"/>
      <c r="Z454" s="819"/>
    </row>
    <row r="455" spans="3:26" x14ac:dyDescent="0.2">
      <c r="C455" s="819"/>
      <c r="D455" s="819"/>
      <c r="E455" s="819"/>
      <c r="F455" s="819"/>
      <c r="G455" s="819"/>
      <c r="H455" s="819"/>
      <c r="I455" s="819"/>
      <c r="J455" s="819"/>
      <c r="K455" s="819"/>
      <c r="L455" s="819"/>
      <c r="M455" s="819"/>
      <c r="N455" s="819"/>
      <c r="O455" s="819"/>
      <c r="P455" s="819"/>
      <c r="Q455" s="819"/>
      <c r="R455" s="819"/>
      <c r="S455" s="819"/>
      <c r="T455" s="819"/>
      <c r="U455" s="819"/>
      <c r="V455" s="819"/>
      <c r="W455" s="819"/>
      <c r="X455" s="819"/>
      <c r="Y455" s="819"/>
      <c r="Z455" s="819"/>
    </row>
    <row r="456" spans="3:26" x14ac:dyDescent="0.2">
      <c r="C456" s="819"/>
      <c r="D456" s="819"/>
      <c r="E456" s="819"/>
      <c r="F456" s="819"/>
      <c r="G456" s="819"/>
      <c r="H456" s="819"/>
      <c r="I456" s="819"/>
      <c r="J456" s="819"/>
      <c r="K456" s="819"/>
      <c r="L456" s="819"/>
      <c r="M456" s="819"/>
      <c r="N456" s="819"/>
      <c r="O456" s="819"/>
      <c r="P456" s="819"/>
      <c r="Q456" s="819"/>
      <c r="R456" s="819"/>
      <c r="S456" s="819"/>
      <c r="T456" s="819"/>
      <c r="U456" s="819"/>
      <c r="V456" s="819"/>
      <c r="W456" s="819"/>
      <c r="X456" s="819"/>
      <c r="Y456" s="819"/>
      <c r="Z456" s="819"/>
    </row>
    <row r="457" spans="3:26" x14ac:dyDescent="0.2">
      <c r="C457" s="819"/>
      <c r="D457" s="819"/>
      <c r="E457" s="819"/>
      <c r="F457" s="819"/>
      <c r="G457" s="819"/>
      <c r="H457" s="819"/>
      <c r="I457" s="819"/>
      <c r="J457" s="819"/>
      <c r="K457" s="819"/>
      <c r="L457" s="819"/>
      <c r="M457" s="819"/>
      <c r="N457" s="819"/>
      <c r="O457" s="819"/>
      <c r="P457" s="819"/>
      <c r="Q457" s="819"/>
      <c r="R457" s="819"/>
      <c r="S457" s="819"/>
      <c r="T457" s="819"/>
      <c r="U457" s="819"/>
      <c r="V457" s="819"/>
      <c r="W457" s="819"/>
      <c r="X457" s="819"/>
      <c r="Y457" s="819"/>
      <c r="Z457" s="819"/>
    </row>
    <row r="458" spans="3:26" x14ac:dyDescent="0.2">
      <c r="C458" s="819"/>
      <c r="D458" s="819"/>
      <c r="E458" s="819"/>
      <c r="F458" s="819"/>
      <c r="G458" s="819"/>
      <c r="H458" s="819"/>
      <c r="I458" s="819"/>
      <c r="J458" s="819"/>
      <c r="K458" s="819"/>
      <c r="L458" s="819"/>
      <c r="M458" s="819"/>
      <c r="N458" s="819"/>
      <c r="O458" s="819"/>
      <c r="P458" s="819"/>
      <c r="Q458" s="819"/>
      <c r="R458" s="819"/>
      <c r="S458" s="819"/>
      <c r="T458" s="819"/>
      <c r="U458" s="819"/>
      <c r="V458" s="819"/>
      <c r="W458" s="819"/>
      <c r="X458" s="819"/>
      <c r="Y458" s="819"/>
      <c r="Z458" s="819"/>
    </row>
    <row r="459" spans="3:26" x14ac:dyDescent="0.2">
      <c r="C459" s="819"/>
      <c r="D459" s="819"/>
      <c r="E459" s="819"/>
      <c r="F459" s="819"/>
      <c r="G459" s="819"/>
      <c r="H459" s="819"/>
      <c r="I459" s="819"/>
      <c r="J459" s="819"/>
      <c r="K459" s="819"/>
      <c r="L459" s="819"/>
      <c r="M459" s="819"/>
      <c r="N459" s="819"/>
      <c r="O459" s="819"/>
      <c r="P459" s="819"/>
      <c r="Q459" s="819"/>
      <c r="R459" s="819"/>
      <c r="S459" s="819"/>
      <c r="T459" s="819"/>
      <c r="U459" s="819"/>
      <c r="V459" s="819"/>
      <c r="W459" s="819"/>
      <c r="X459" s="819"/>
      <c r="Y459" s="819"/>
      <c r="Z459" s="819"/>
    </row>
    <row r="460" spans="3:26" x14ac:dyDescent="0.2">
      <c r="C460" s="819"/>
      <c r="D460" s="819"/>
      <c r="E460" s="819"/>
      <c r="F460" s="819"/>
      <c r="G460" s="819"/>
      <c r="H460" s="819"/>
      <c r="I460" s="819"/>
      <c r="J460" s="819"/>
      <c r="K460" s="819"/>
      <c r="L460" s="819"/>
      <c r="M460" s="819"/>
      <c r="N460" s="819"/>
      <c r="O460" s="819"/>
      <c r="P460" s="819"/>
      <c r="Q460" s="819"/>
      <c r="R460" s="819"/>
      <c r="S460" s="819"/>
      <c r="T460" s="819"/>
      <c r="U460" s="819"/>
      <c r="V460" s="819"/>
      <c r="W460" s="819"/>
      <c r="X460" s="819"/>
      <c r="Y460" s="819"/>
      <c r="Z460" s="819"/>
    </row>
    <row r="461" spans="3:26" x14ac:dyDescent="0.2">
      <c r="C461" s="819"/>
      <c r="D461" s="819"/>
      <c r="E461" s="819"/>
      <c r="F461" s="819"/>
      <c r="G461" s="819"/>
      <c r="H461" s="819"/>
      <c r="I461" s="819"/>
      <c r="J461" s="819"/>
      <c r="K461" s="819"/>
      <c r="L461" s="819"/>
      <c r="M461" s="819"/>
      <c r="N461" s="819"/>
      <c r="O461" s="819"/>
      <c r="P461" s="819"/>
      <c r="Q461" s="819"/>
      <c r="R461" s="819"/>
      <c r="S461" s="819"/>
      <c r="T461" s="819"/>
      <c r="U461" s="819"/>
      <c r="V461" s="819"/>
      <c r="W461" s="819"/>
      <c r="X461" s="819"/>
      <c r="Y461" s="819"/>
      <c r="Z461" s="819"/>
    </row>
    <row r="462" spans="3:26" x14ac:dyDescent="0.2">
      <c r="C462" s="819"/>
      <c r="D462" s="819"/>
      <c r="E462" s="819"/>
      <c r="F462" s="819"/>
      <c r="G462" s="819"/>
      <c r="H462" s="819"/>
      <c r="I462" s="819"/>
      <c r="J462" s="819"/>
      <c r="K462" s="819"/>
      <c r="L462" s="819"/>
      <c r="M462" s="819"/>
      <c r="N462" s="819"/>
      <c r="O462" s="819"/>
      <c r="P462" s="819"/>
      <c r="Q462" s="819"/>
      <c r="R462" s="819"/>
      <c r="S462" s="819"/>
      <c r="T462" s="819"/>
      <c r="U462" s="819"/>
      <c r="V462" s="819"/>
      <c r="W462" s="819"/>
      <c r="X462" s="819"/>
      <c r="Y462" s="819"/>
      <c r="Z462" s="819"/>
    </row>
    <row r="463" spans="3:26" x14ac:dyDescent="0.2">
      <c r="C463" s="819"/>
      <c r="D463" s="819"/>
      <c r="E463" s="819"/>
      <c r="F463" s="819"/>
      <c r="G463" s="819"/>
      <c r="H463" s="819"/>
      <c r="I463" s="819"/>
      <c r="J463" s="819"/>
      <c r="K463" s="819"/>
      <c r="L463" s="819"/>
      <c r="M463" s="819"/>
      <c r="N463" s="819"/>
      <c r="O463" s="819"/>
      <c r="P463" s="819"/>
      <c r="Q463" s="819"/>
      <c r="R463" s="819"/>
      <c r="S463" s="819"/>
      <c r="T463" s="819"/>
      <c r="U463" s="819"/>
      <c r="V463" s="819"/>
      <c r="W463" s="819"/>
      <c r="X463" s="819"/>
      <c r="Y463" s="819"/>
      <c r="Z463" s="819"/>
    </row>
    <row r="464" spans="3:26" x14ac:dyDescent="0.2">
      <c r="C464" s="819"/>
      <c r="D464" s="819"/>
      <c r="E464" s="819"/>
      <c r="F464" s="819"/>
      <c r="G464" s="819"/>
      <c r="H464" s="819"/>
      <c r="I464" s="819"/>
      <c r="J464" s="819"/>
      <c r="K464" s="819"/>
      <c r="L464" s="819"/>
      <c r="M464" s="819"/>
      <c r="N464" s="819"/>
      <c r="O464" s="819"/>
      <c r="P464" s="819"/>
      <c r="Q464" s="819"/>
      <c r="R464" s="819"/>
      <c r="S464" s="819"/>
      <c r="T464" s="819"/>
      <c r="U464" s="819"/>
      <c r="V464" s="819"/>
      <c r="W464" s="819"/>
      <c r="X464" s="819"/>
      <c r="Y464" s="819"/>
      <c r="Z464" s="819"/>
    </row>
    <row r="465" spans="3:26" x14ac:dyDescent="0.2">
      <c r="C465" s="819"/>
      <c r="D465" s="819"/>
      <c r="E465" s="819"/>
      <c r="F465" s="819"/>
      <c r="G465" s="819"/>
      <c r="H465" s="819"/>
      <c r="I465" s="819"/>
      <c r="J465" s="819"/>
      <c r="K465" s="819"/>
      <c r="L465" s="819"/>
      <c r="M465" s="819"/>
      <c r="N465" s="819"/>
      <c r="O465" s="819"/>
      <c r="P465" s="819"/>
      <c r="Q465" s="819"/>
      <c r="R465" s="819"/>
      <c r="S465" s="819"/>
      <c r="T465" s="819"/>
      <c r="U465" s="819"/>
      <c r="V465" s="819"/>
      <c r="W465" s="819"/>
      <c r="X465" s="819"/>
      <c r="Y465" s="819"/>
      <c r="Z465" s="819"/>
    </row>
    <row r="466" spans="3:26" x14ac:dyDescent="0.2">
      <c r="C466" s="819"/>
      <c r="D466" s="819"/>
      <c r="E466" s="819"/>
      <c r="F466" s="819"/>
      <c r="G466" s="819"/>
      <c r="H466" s="819"/>
      <c r="I466" s="819"/>
      <c r="J466" s="819"/>
      <c r="K466" s="819"/>
      <c r="L466" s="819"/>
      <c r="M466" s="819"/>
      <c r="N466" s="819"/>
      <c r="O466" s="819"/>
      <c r="P466" s="819"/>
      <c r="Q466" s="819"/>
      <c r="R466" s="819"/>
      <c r="S466" s="819"/>
      <c r="T466" s="819"/>
      <c r="U466" s="819"/>
      <c r="V466" s="819"/>
      <c r="W466" s="819"/>
      <c r="X466" s="819"/>
      <c r="Y466" s="819"/>
      <c r="Z466" s="819"/>
    </row>
    <row r="467" spans="3:26" x14ac:dyDescent="0.2">
      <c r="C467" s="819"/>
      <c r="D467" s="819"/>
      <c r="E467" s="819"/>
      <c r="F467" s="819"/>
      <c r="G467" s="819"/>
      <c r="H467" s="819"/>
      <c r="I467" s="819"/>
      <c r="J467" s="819"/>
      <c r="K467" s="819"/>
      <c r="L467" s="819"/>
      <c r="M467" s="819"/>
      <c r="N467" s="819"/>
      <c r="O467" s="819"/>
      <c r="P467" s="819"/>
      <c r="Q467" s="819"/>
      <c r="R467" s="819"/>
      <c r="S467" s="819"/>
      <c r="T467" s="819"/>
      <c r="U467" s="819"/>
      <c r="V467" s="819"/>
      <c r="W467" s="819"/>
      <c r="X467" s="819"/>
      <c r="Y467" s="819"/>
      <c r="Z467" s="819"/>
    </row>
    <row r="468" spans="3:26" x14ac:dyDescent="0.2">
      <c r="C468" s="819"/>
      <c r="D468" s="819"/>
      <c r="E468" s="819"/>
      <c r="F468" s="819"/>
      <c r="G468" s="819"/>
      <c r="H468" s="819"/>
      <c r="I468" s="819"/>
      <c r="J468" s="819"/>
      <c r="K468" s="819"/>
      <c r="L468" s="819"/>
      <c r="M468" s="819"/>
      <c r="N468" s="819"/>
      <c r="O468" s="819"/>
      <c r="P468" s="819"/>
      <c r="Q468" s="819"/>
      <c r="R468" s="819"/>
      <c r="S468" s="819"/>
      <c r="T468" s="819"/>
      <c r="U468" s="819"/>
      <c r="V468" s="819"/>
      <c r="W468" s="819"/>
      <c r="X468" s="819"/>
      <c r="Y468" s="819"/>
      <c r="Z468" s="819"/>
    </row>
    <row r="469" spans="3:26" x14ac:dyDescent="0.2">
      <c r="C469" s="819"/>
      <c r="D469" s="819"/>
      <c r="E469" s="819"/>
      <c r="F469" s="819"/>
      <c r="G469" s="819"/>
      <c r="H469" s="819"/>
      <c r="I469" s="819"/>
      <c r="J469" s="819"/>
      <c r="K469" s="819"/>
      <c r="L469" s="819"/>
      <c r="M469" s="819"/>
      <c r="N469" s="819"/>
      <c r="O469" s="819"/>
      <c r="P469" s="819"/>
      <c r="Q469" s="819"/>
      <c r="R469" s="819"/>
      <c r="S469" s="819"/>
      <c r="T469" s="819"/>
      <c r="U469" s="819"/>
      <c r="V469" s="819"/>
      <c r="W469" s="819"/>
      <c r="X469" s="819"/>
      <c r="Y469" s="819"/>
      <c r="Z469" s="819"/>
    </row>
    <row r="470" spans="3:26" x14ac:dyDescent="0.2">
      <c r="C470" s="819"/>
      <c r="D470" s="819"/>
      <c r="E470" s="819"/>
      <c r="F470" s="819"/>
      <c r="G470" s="819"/>
      <c r="H470" s="819"/>
      <c r="I470" s="819"/>
      <c r="J470" s="819"/>
      <c r="K470" s="819"/>
      <c r="L470" s="819"/>
      <c r="M470" s="819"/>
      <c r="N470" s="819"/>
      <c r="O470" s="819"/>
      <c r="P470" s="819"/>
      <c r="Q470" s="819"/>
      <c r="R470" s="819"/>
      <c r="S470" s="819"/>
      <c r="T470" s="819"/>
      <c r="U470" s="819"/>
      <c r="V470" s="819"/>
      <c r="W470" s="819"/>
      <c r="X470" s="819"/>
      <c r="Y470" s="819"/>
      <c r="Z470" s="819"/>
    </row>
    <row r="471" spans="3:26" x14ac:dyDescent="0.2">
      <c r="C471" s="819"/>
      <c r="D471" s="819"/>
      <c r="E471" s="819"/>
      <c r="F471" s="819"/>
      <c r="G471" s="819"/>
      <c r="H471" s="819"/>
      <c r="I471" s="819"/>
      <c r="J471" s="819"/>
      <c r="K471" s="819"/>
      <c r="L471" s="819"/>
      <c r="M471" s="819"/>
      <c r="N471" s="819"/>
      <c r="O471" s="819"/>
      <c r="P471" s="819"/>
      <c r="Q471" s="819"/>
      <c r="R471" s="819"/>
      <c r="S471" s="819"/>
      <c r="T471" s="819"/>
      <c r="U471" s="819"/>
      <c r="V471" s="819"/>
      <c r="W471" s="819"/>
      <c r="X471" s="819"/>
      <c r="Y471" s="819"/>
      <c r="Z471" s="819"/>
    </row>
    <row r="472" spans="3:26" x14ac:dyDescent="0.2">
      <c r="C472" s="819"/>
      <c r="D472" s="819"/>
      <c r="E472" s="819"/>
      <c r="F472" s="819"/>
      <c r="G472" s="819"/>
      <c r="H472" s="819"/>
      <c r="I472" s="819"/>
      <c r="J472" s="819"/>
      <c r="K472" s="819"/>
      <c r="L472" s="819"/>
      <c r="M472" s="819"/>
      <c r="N472" s="819"/>
      <c r="O472" s="819"/>
      <c r="P472" s="819"/>
      <c r="Q472" s="819"/>
      <c r="R472" s="819"/>
      <c r="S472" s="819"/>
      <c r="T472" s="819"/>
      <c r="U472" s="819"/>
      <c r="V472" s="819"/>
      <c r="W472" s="819"/>
      <c r="X472" s="819"/>
      <c r="Y472" s="819"/>
      <c r="Z472" s="819"/>
    </row>
    <row r="473" spans="3:26" x14ac:dyDescent="0.2">
      <c r="C473" s="819"/>
      <c r="D473" s="819"/>
      <c r="E473" s="819"/>
      <c r="F473" s="819"/>
      <c r="G473" s="819"/>
      <c r="H473" s="819"/>
      <c r="I473" s="819"/>
      <c r="J473" s="819"/>
      <c r="K473" s="819"/>
      <c r="L473" s="819"/>
      <c r="M473" s="819"/>
      <c r="N473" s="819"/>
      <c r="O473" s="819"/>
      <c r="P473" s="819"/>
      <c r="Q473" s="819"/>
      <c r="R473" s="819"/>
      <c r="S473" s="819"/>
      <c r="T473" s="819"/>
      <c r="U473" s="819"/>
      <c r="V473" s="819"/>
      <c r="W473" s="819"/>
      <c r="X473" s="819"/>
      <c r="Y473" s="819"/>
      <c r="Z473" s="819"/>
    </row>
    <row r="474" spans="3:26" x14ac:dyDescent="0.2">
      <c r="C474" s="819"/>
      <c r="D474" s="819"/>
      <c r="E474" s="819"/>
      <c r="F474" s="819"/>
      <c r="G474" s="819"/>
      <c r="H474" s="819"/>
      <c r="I474" s="819"/>
      <c r="J474" s="819"/>
      <c r="K474" s="819"/>
      <c r="L474" s="819"/>
      <c r="M474" s="819"/>
      <c r="N474" s="819"/>
      <c r="O474" s="819"/>
      <c r="P474" s="819"/>
      <c r="Q474" s="819"/>
      <c r="R474" s="819"/>
      <c r="S474" s="819"/>
      <c r="T474" s="819"/>
      <c r="U474" s="819"/>
      <c r="V474" s="819"/>
      <c r="W474" s="819"/>
      <c r="X474" s="819"/>
      <c r="Y474" s="819"/>
      <c r="Z474" s="819"/>
    </row>
    <row r="475" spans="3:26" x14ac:dyDescent="0.2">
      <c r="C475" s="819"/>
      <c r="D475" s="819"/>
      <c r="E475" s="819"/>
      <c r="F475" s="819"/>
      <c r="G475" s="819"/>
      <c r="H475" s="819"/>
      <c r="I475" s="819"/>
      <c r="J475" s="819"/>
      <c r="K475" s="819"/>
      <c r="L475" s="819"/>
      <c r="M475" s="819"/>
      <c r="N475" s="819"/>
      <c r="O475" s="819"/>
      <c r="P475" s="819"/>
      <c r="Q475" s="819"/>
      <c r="R475" s="819"/>
      <c r="S475" s="819"/>
      <c r="T475" s="819"/>
      <c r="U475" s="819"/>
      <c r="V475" s="819"/>
      <c r="W475" s="819"/>
      <c r="X475" s="819"/>
      <c r="Y475" s="819"/>
      <c r="Z475" s="819"/>
    </row>
    <row r="476" spans="3:26" x14ac:dyDescent="0.2">
      <c r="C476" s="819"/>
      <c r="D476" s="819"/>
      <c r="E476" s="819"/>
      <c r="F476" s="819"/>
      <c r="G476" s="819"/>
      <c r="H476" s="819"/>
      <c r="I476" s="819"/>
      <c r="J476" s="819"/>
      <c r="K476" s="819"/>
      <c r="L476" s="819"/>
      <c r="M476" s="819"/>
      <c r="N476" s="819"/>
      <c r="O476" s="819"/>
      <c r="P476" s="819"/>
      <c r="Q476" s="819"/>
      <c r="R476" s="819"/>
      <c r="S476" s="819"/>
      <c r="T476" s="819"/>
      <c r="U476" s="819"/>
      <c r="V476" s="819"/>
      <c r="W476" s="819"/>
      <c r="X476" s="819"/>
      <c r="Y476" s="819"/>
      <c r="Z476" s="819"/>
    </row>
    <row r="477" spans="3:26" x14ac:dyDescent="0.2">
      <c r="C477" s="819"/>
      <c r="D477" s="819"/>
      <c r="E477" s="819"/>
      <c r="F477" s="819"/>
      <c r="G477" s="819"/>
      <c r="H477" s="819"/>
      <c r="I477" s="819"/>
      <c r="J477" s="819"/>
      <c r="K477" s="819"/>
      <c r="L477" s="819"/>
      <c r="M477" s="819"/>
      <c r="N477" s="819"/>
      <c r="O477" s="819"/>
      <c r="P477" s="819"/>
      <c r="Q477" s="819"/>
      <c r="R477" s="819"/>
      <c r="S477" s="819"/>
      <c r="T477" s="819"/>
      <c r="U477" s="819"/>
      <c r="V477" s="819"/>
      <c r="W477" s="819"/>
      <c r="X477" s="819"/>
      <c r="Y477" s="819"/>
      <c r="Z477" s="819"/>
    </row>
    <row r="478" spans="3:26" x14ac:dyDescent="0.2">
      <c r="C478" s="819"/>
      <c r="D478" s="819"/>
      <c r="E478" s="819"/>
      <c r="F478" s="819"/>
      <c r="G478" s="819"/>
      <c r="H478" s="819"/>
      <c r="I478" s="819"/>
      <c r="J478" s="819"/>
      <c r="K478" s="819"/>
      <c r="L478" s="819"/>
      <c r="M478" s="819"/>
      <c r="N478" s="819"/>
      <c r="O478" s="819"/>
      <c r="P478" s="819"/>
      <c r="Q478" s="819"/>
      <c r="R478" s="819"/>
      <c r="S478" s="819"/>
      <c r="T478" s="819"/>
      <c r="U478" s="819"/>
      <c r="V478" s="819"/>
      <c r="W478" s="819"/>
      <c r="X478" s="819"/>
      <c r="Y478" s="819"/>
      <c r="Z478" s="819"/>
    </row>
    <row r="479" spans="3:26" x14ac:dyDescent="0.2">
      <c r="C479" s="819"/>
      <c r="D479" s="819"/>
      <c r="E479" s="819"/>
      <c r="F479" s="819"/>
      <c r="G479" s="819"/>
      <c r="H479" s="819"/>
      <c r="I479" s="819"/>
      <c r="J479" s="819"/>
      <c r="K479" s="819"/>
      <c r="L479" s="819"/>
      <c r="M479" s="819"/>
      <c r="N479" s="819"/>
      <c r="O479" s="819"/>
      <c r="P479" s="819"/>
      <c r="Q479" s="819"/>
      <c r="R479" s="819"/>
      <c r="S479" s="819"/>
      <c r="T479" s="819"/>
      <c r="U479" s="819"/>
      <c r="V479" s="819"/>
      <c r="W479" s="819"/>
      <c r="X479" s="819"/>
      <c r="Y479" s="819"/>
      <c r="Z479" s="819"/>
    </row>
    <row r="480" spans="3:26" x14ac:dyDescent="0.2">
      <c r="C480" s="819"/>
      <c r="D480" s="819"/>
      <c r="E480" s="819"/>
      <c r="F480" s="819"/>
      <c r="G480" s="819"/>
      <c r="H480" s="819"/>
      <c r="I480" s="819"/>
      <c r="J480" s="819"/>
      <c r="K480" s="819"/>
      <c r="L480" s="819"/>
      <c r="M480" s="819"/>
      <c r="N480" s="819"/>
      <c r="O480" s="819"/>
      <c r="P480" s="819"/>
      <c r="Q480" s="819"/>
      <c r="R480" s="819"/>
      <c r="S480" s="819"/>
      <c r="T480" s="819"/>
      <c r="U480" s="819"/>
      <c r="V480" s="819"/>
      <c r="W480" s="819"/>
      <c r="X480" s="819"/>
      <c r="Y480" s="819"/>
      <c r="Z480" s="819"/>
    </row>
    <row r="481" spans="3:26" x14ac:dyDescent="0.2">
      <c r="C481" s="819"/>
      <c r="D481" s="819"/>
      <c r="E481" s="819"/>
      <c r="F481" s="819"/>
      <c r="G481" s="819"/>
      <c r="H481" s="819"/>
      <c r="I481" s="819"/>
      <c r="J481" s="819"/>
      <c r="K481" s="819"/>
      <c r="L481" s="819"/>
      <c r="M481" s="819"/>
      <c r="N481" s="819"/>
      <c r="O481" s="819"/>
      <c r="P481" s="819"/>
      <c r="Q481" s="819"/>
      <c r="R481" s="819"/>
      <c r="S481" s="819"/>
      <c r="T481" s="819"/>
      <c r="U481" s="819"/>
      <c r="V481" s="819"/>
      <c r="W481" s="819"/>
      <c r="X481" s="819"/>
      <c r="Y481" s="819"/>
      <c r="Z481" s="819"/>
    </row>
    <row r="482" spans="3:26" x14ac:dyDescent="0.2">
      <c r="C482" s="819"/>
      <c r="D482" s="819"/>
      <c r="E482" s="819"/>
      <c r="F482" s="819"/>
      <c r="G482" s="819"/>
      <c r="H482" s="819"/>
      <c r="I482" s="819"/>
      <c r="J482" s="819"/>
      <c r="K482" s="819"/>
      <c r="L482" s="819"/>
      <c r="M482" s="819"/>
      <c r="N482" s="819"/>
      <c r="O482" s="819"/>
      <c r="P482" s="819"/>
      <c r="Q482" s="819"/>
      <c r="R482" s="819"/>
      <c r="S482" s="819"/>
      <c r="T482" s="819"/>
      <c r="U482" s="819"/>
      <c r="V482" s="819"/>
      <c r="W482" s="819"/>
      <c r="X482" s="819"/>
      <c r="Y482" s="819"/>
      <c r="Z482" s="819"/>
    </row>
    <row r="483" spans="3:26" x14ac:dyDescent="0.2">
      <c r="C483" s="819"/>
      <c r="D483" s="819"/>
      <c r="E483" s="819"/>
      <c r="F483" s="819"/>
      <c r="G483" s="819"/>
      <c r="H483" s="819"/>
      <c r="I483" s="819"/>
      <c r="J483" s="819"/>
      <c r="K483" s="819"/>
      <c r="L483" s="819"/>
      <c r="M483" s="819"/>
      <c r="N483" s="819"/>
      <c r="O483" s="819"/>
      <c r="P483" s="819"/>
      <c r="Q483" s="819"/>
      <c r="R483" s="819"/>
      <c r="S483" s="819"/>
      <c r="T483" s="819"/>
      <c r="U483" s="819"/>
      <c r="V483" s="819"/>
      <c r="W483" s="819"/>
      <c r="X483" s="819"/>
      <c r="Y483" s="819"/>
      <c r="Z483" s="819"/>
    </row>
    <row r="484" spans="3:26" x14ac:dyDescent="0.2">
      <c r="C484" s="819"/>
      <c r="D484" s="819"/>
      <c r="E484" s="819"/>
      <c r="F484" s="819"/>
      <c r="G484" s="819"/>
      <c r="H484" s="819"/>
      <c r="I484" s="819"/>
      <c r="J484" s="819"/>
      <c r="K484" s="819"/>
      <c r="L484" s="819"/>
      <c r="M484" s="819"/>
      <c r="N484" s="819"/>
      <c r="O484" s="819"/>
      <c r="P484" s="819"/>
      <c r="Q484" s="819"/>
      <c r="R484" s="819"/>
      <c r="S484" s="819"/>
      <c r="T484" s="819"/>
      <c r="U484" s="819"/>
      <c r="V484" s="819"/>
      <c r="W484" s="819"/>
      <c r="X484" s="819"/>
      <c r="Y484" s="819"/>
      <c r="Z484" s="819"/>
    </row>
    <row r="485" spans="3:26" x14ac:dyDescent="0.2">
      <c r="C485" s="819"/>
      <c r="D485" s="819"/>
      <c r="E485" s="819"/>
      <c r="F485" s="819"/>
      <c r="G485" s="819"/>
      <c r="H485" s="819"/>
      <c r="I485" s="819"/>
      <c r="J485" s="819"/>
      <c r="K485" s="819"/>
      <c r="L485" s="819"/>
      <c r="M485" s="819"/>
      <c r="N485" s="819"/>
      <c r="O485" s="819"/>
      <c r="P485" s="819"/>
      <c r="Q485" s="819"/>
      <c r="R485" s="819"/>
      <c r="S485" s="819"/>
      <c r="T485" s="819"/>
      <c r="U485" s="819"/>
      <c r="V485" s="819"/>
      <c r="W485" s="819"/>
      <c r="X485" s="819"/>
      <c r="Y485" s="819"/>
      <c r="Z485" s="819"/>
    </row>
    <row r="486" spans="3:26" x14ac:dyDescent="0.2">
      <c r="C486" s="819"/>
      <c r="D486" s="819"/>
      <c r="E486" s="819"/>
      <c r="F486" s="819"/>
      <c r="G486" s="819"/>
      <c r="H486" s="819"/>
      <c r="I486" s="819"/>
      <c r="J486" s="819"/>
      <c r="K486" s="819"/>
      <c r="L486" s="819"/>
      <c r="M486" s="819"/>
      <c r="N486" s="819"/>
      <c r="O486" s="819"/>
      <c r="P486" s="819"/>
      <c r="Q486" s="819"/>
      <c r="R486" s="819"/>
      <c r="S486" s="819"/>
      <c r="T486" s="819"/>
      <c r="U486" s="819"/>
      <c r="V486" s="819"/>
      <c r="W486" s="819"/>
      <c r="X486" s="819"/>
      <c r="Y486" s="819"/>
      <c r="Z486" s="819"/>
    </row>
    <row r="487" spans="3:26" x14ac:dyDescent="0.2">
      <c r="C487" s="819"/>
      <c r="D487" s="819"/>
      <c r="E487" s="819"/>
      <c r="F487" s="819"/>
      <c r="G487" s="819"/>
      <c r="H487" s="819"/>
      <c r="I487" s="819"/>
      <c r="J487" s="819"/>
      <c r="K487" s="819"/>
      <c r="L487" s="819"/>
      <c r="M487" s="819"/>
      <c r="N487" s="819"/>
      <c r="O487" s="819"/>
      <c r="P487" s="819"/>
      <c r="Q487" s="819"/>
      <c r="R487" s="819"/>
      <c r="S487" s="819"/>
      <c r="T487" s="819"/>
      <c r="U487" s="819"/>
      <c r="V487" s="819"/>
      <c r="W487" s="819"/>
      <c r="X487" s="819"/>
      <c r="Y487" s="819"/>
      <c r="Z487" s="819"/>
    </row>
    <row r="488" spans="3:26" x14ac:dyDescent="0.2">
      <c r="C488" s="819"/>
      <c r="D488" s="819"/>
      <c r="E488" s="819"/>
      <c r="F488" s="819"/>
      <c r="G488" s="819"/>
      <c r="H488" s="819"/>
      <c r="I488" s="819"/>
      <c r="J488" s="819"/>
      <c r="K488" s="819"/>
      <c r="L488" s="819"/>
      <c r="M488" s="819"/>
      <c r="N488" s="819"/>
      <c r="O488" s="819"/>
      <c r="P488" s="819"/>
      <c r="Q488" s="819"/>
      <c r="R488" s="819"/>
      <c r="S488" s="819"/>
      <c r="T488" s="819"/>
      <c r="U488" s="819"/>
      <c r="V488" s="819"/>
      <c r="W488" s="819"/>
      <c r="X488" s="819"/>
      <c r="Y488" s="819"/>
      <c r="Z488" s="819"/>
    </row>
    <row r="489" spans="3:26" x14ac:dyDescent="0.2">
      <c r="C489" s="819"/>
      <c r="D489" s="819"/>
      <c r="E489" s="819"/>
      <c r="F489" s="819"/>
      <c r="G489" s="819"/>
      <c r="H489" s="819"/>
      <c r="I489" s="819"/>
      <c r="J489" s="819"/>
      <c r="K489" s="819"/>
      <c r="L489" s="819"/>
      <c r="M489" s="819"/>
      <c r="N489" s="819"/>
      <c r="O489" s="819"/>
      <c r="P489" s="819"/>
      <c r="Q489" s="819"/>
      <c r="R489" s="819"/>
      <c r="S489" s="819"/>
      <c r="T489" s="819"/>
      <c r="U489" s="819"/>
      <c r="V489" s="819"/>
      <c r="W489" s="819"/>
      <c r="X489" s="819"/>
      <c r="Y489" s="819"/>
      <c r="Z489" s="819"/>
    </row>
    <row r="490" spans="3:26" x14ac:dyDescent="0.2">
      <c r="C490" s="819"/>
      <c r="D490" s="819"/>
      <c r="E490" s="819"/>
      <c r="F490" s="819"/>
      <c r="G490" s="819"/>
      <c r="H490" s="819"/>
      <c r="I490" s="819"/>
      <c r="J490" s="819"/>
      <c r="K490" s="819"/>
      <c r="L490" s="819"/>
      <c r="M490" s="819"/>
      <c r="N490" s="819"/>
      <c r="O490" s="819"/>
      <c r="P490" s="819"/>
      <c r="Q490" s="819"/>
      <c r="R490" s="819"/>
      <c r="S490" s="819"/>
      <c r="T490" s="819"/>
      <c r="U490" s="819"/>
      <c r="V490" s="819"/>
      <c r="W490" s="819"/>
      <c r="X490" s="819"/>
      <c r="Y490" s="819"/>
      <c r="Z490" s="819"/>
    </row>
    <row r="491" spans="3:26" x14ac:dyDescent="0.2">
      <c r="C491" s="819"/>
      <c r="D491" s="819"/>
      <c r="E491" s="819"/>
      <c r="F491" s="819"/>
      <c r="G491" s="819"/>
      <c r="H491" s="819"/>
      <c r="I491" s="819"/>
      <c r="J491" s="819"/>
      <c r="K491" s="819"/>
      <c r="L491" s="819"/>
      <c r="M491" s="819"/>
      <c r="N491" s="819"/>
      <c r="O491" s="819"/>
      <c r="P491" s="819"/>
      <c r="Q491" s="819"/>
      <c r="R491" s="819"/>
      <c r="S491" s="819"/>
      <c r="T491" s="819"/>
      <c r="U491" s="819"/>
      <c r="V491" s="819"/>
      <c r="W491" s="819"/>
      <c r="X491" s="819"/>
      <c r="Y491" s="819"/>
      <c r="Z491" s="819"/>
    </row>
    <row r="492" spans="3:26" x14ac:dyDescent="0.2">
      <c r="C492" s="819"/>
      <c r="D492" s="819"/>
      <c r="E492" s="819"/>
      <c r="F492" s="819"/>
      <c r="G492" s="819"/>
      <c r="H492" s="819"/>
      <c r="I492" s="819"/>
      <c r="J492" s="819"/>
      <c r="K492" s="819"/>
      <c r="L492" s="819"/>
      <c r="M492" s="819"/>
      <c r="N492" s="819"/>
      <c r="O492" s="819"/>
      <c r="P492" s="819"/>
      <c r="Q492" s="819"/>
      <c r="R492" s="819"/>
      <c r="S492" s="819"/>
      <c r="T492" s="819"/>
      <c r="U492" s="819"/>
      <c r="V492" s="819"/>
      <c r="W492" s="819"/>
      <c r="X492" s="819"/>
      <c r="Y492" s="819"/>
      <c r="Z492" s="819"/>
    </row>
    <row r="493" spans="3:26" x14ac:dyDescent="0.2">
      <c r="C493" s="819"/>
      <c r="D493" s="819"/>
      <c r="E493" s="819"/>
      <c r="F493" s="819"/>
      <c r="G493" s="819"/>
      <c r="H493" s="819"/>
      <c r="I493" s="819"/>
      <c r="J493" s="819"/>
      <c r="K493" s="819"/>
      <c r="L493" s="819"/>
      <c r="M493" s="819"/>
      <c r="N493" s="819"/>
      <c r="O493" s="819"/>
      <c r="P493" s="819"/>
      <c r="Q493" s="819"/>
      <c r="R493" s="819"/>
      <c r="S493" s="819"/>
      <c r="T493" s="819"/>
      <c r="U493" s="819"/>
      <c r="V493" s="819"/>
      <c r="W493" s="819"/>
      <c r="X493" s="819"/>
      <c r="Y493" s="819"/>
      <c r="Z493" s="819"/>
    </row>
    <row r="494" spans="3:26" x14ac:dyDescent="0.2">
      <c r="C494" s="819"/>
      <c r="D494" s="819"/>
      <c r="E494" s="819"/>
      <c r="F494" s="819"/>
      <c r="G494" s="819"/>
      <c r="H494" s="819"/>
      <c r="I494" s="819"/>
      <c r="J494" s="819"/>
      <c r="K494" s="819"/>
      <c r="L494" s="819"/>
      <c r="M494" s="819"/>
      <c r="N494" s="819"/>
      <c r="O494" s="819"/>
      <c r="P494" s="819"/>
      <c r="Q494" s="819"/>
      <c r="R494" s="819"/>
      <c r="S494" s="819"/>
      <c r="T494" s="819"/>
      <c r="U494" s="819"/>
      <c r="V494" s="819"/>
      <c r="W494" s="819"/>
      <c r="X494" s="819"/>
      <c r="Y494" s="819"/>
      <c r="Z494" s="819"/>
    </row>
    <row r="495" spans="3:26" x14ac:dyDescent="0.2">
      <c r="C495" s="819"/>
      <c r="D495" s="819"/>
      <c r="E495" s="819"/>
      <c r="F495" s="819"/>
      <c r="G495" s="819"/>
      <c r="H495" s="819"/>
      <c r="I495" s="819"/>
      <c r="J495" s="819"/>
      <c r="K495" s="819"/>
      <c r="L495" s="819"/>
      <c r="M495" s="819"/>
      <c r="N495" s="819"/>
      <c r="O495" s="819"/>
      <c r="P495" s="819"/>
      <c r="Q495" s="819"/>
      <c r="R495" s="819"/>
      <c r="S495" s="819"/>
      <c r="T495" s="819"/>
      <c r="U495" s="819"/>
      <c r="V495" s="819"/>
      <c r="W495" s="819"/>
      <c r="X495" s="819"/>
      <c r="Y495" s="819"/>
      <c r="Z495" s="819"/>
    </row>
    <row r="496" spans="3:26" x14ac:dyDescent="0.2">
      <c r="C496" s="819"/>
      <c r="D496" s="819"/>
      <c r="E496" s="819"/>
      <c r="F496" s="819"/>
      <c r="G496" s="819"/>
      <c r="H496" s="819"/>
      <c r="I496" s="819"/>
      <c r="J496" s="819"/>
      <c r="K496" s="819"/>
      <c r="L496" s="819"/>
      <c r="M496" s="819"/>
      <c r="N496" s="819"/>
      <c r="O496" s="819"/>
      <c r="P496" s="819"/>
      <c r="Q496" s="819"/>
      <c r="R496" s="819"/>
      <c r="S496" s="819"/>
      <c r="T496" s="819"/>
      <c r="U496" s="819"/>
      <c r="V496" s="819"/>
      <c r="W496" s="819"/>
      <c r="X496" s="819"/>
      <c r="Y496" s="819"/>
      <c r="Z496" s="819"/>
    </row>
    <row r="497" spans="3:26" x14ac:dyDescent="0.2">
      <c r="C497" s="819"/>
      <c r="D497" s="819"/>
      <c r="E497" s="819"/>
      <c r="F497" s="819"/>
      <c r="G497" s="819"/>
      <c r="H497" s="819"/>
      <c r="I497" s="819"/>
      <c r="J497" s="819"/>
      <c r="K497" s="819"/>
      <c r="L497" s="819"/>
      <c r="M497" s="819"/>
      <c r="N497" s="819"/>
      <c r="O497" s="819"/>
      <c r="P497" s="819"/>
      <c r="Q497" s="819"/>
      <c r="R497" s="819"/>
      <c r="S497" s="819"/>
      <c r="T497" s="819"/>
      <c r="U497" s="819"/>
      <c r="V497" s="819"/>
      <c r="W497" s="819"/>
      <c r="X497" s="819"/>
      <c r="Y497" s="819"/>
      <c r="Z497" s="819"/>
    </row>
    <row r="498" spans="3:26" x14ac:dyDescent="0.2">
      <c r="C498" s="819"/>
      <c r="D498" s="819"/>
      <c r="E498" s="819"/>
      <c r="F498" s="819"/>
      <c r="G498" s="819"/>
      <c r="H498" s="819"/>
      <c r="I498" s="819"/>
      <c r="J498" s="819"/>
      <c r="K498" s="819"/>
      <c r="L498" s="819"/>
      <c r="M498" s="819"/>
      <c r="N498" s="819"/>
      <c r="O498" s="819"/>
      <c r="P498" s="819"/>
      <c r="Q498" s="819"/>
      <c r="R498" s="819"/>
      <c r="S498" s="819"/>
      <c r="T498" s="819"/>
      <c r="U498" s="819"/>
      <c r="V498" s="819"/>
      <c r="W498" s="819"/>
      <c r="X498" s="819"/>
      <c r="Y498" s="819"/>
      <c r="Z498" s="819"/>
    </row>
    <row r="499" spans="3:26" x14ac:dyDescent="0.2">
      <c r="C499" s="819"/>
      <c r="D499" s="819"/>
      <c r="E499" s="819"/>
      <c r="F499" s="819"/>
      <c r="G499" s="819"/>
      <c r="H499" s="819"/>
      <c r="I499" s="819"/>
      <c r="J499" s="819"/>
      <c r="K499" s="819"/>
      <c r="L499" s="819"/>
      <c r="M499" s="819"/>
      <c r="N499" s="819"/>
      <c r="O499" s="819"/>
      <c r="P499" s="819"/>
      <c r="Q499" s="819"/>
      <c r="R499" s="819"/>
      <c r="S499" s="819"/>
      <c r="T499" s="819"/>
      <c r="U499" s="819"/>
      <c r="V499" s="819"/>
      <c r="W499" s="819"/>
      <c r="X499" s="819"/>
      <c r="Y499" s="819"/>
      <c r="Z499" s="819"/>
    </row>
    <row r="500" spans="3:26" x14ac:dyDescent="0.2">
      <c r="C500" s="819"/>
      <c r="D500" s="819"/>
      <c r="E500" s="819"/>
      <c r="F500" s="819"/>
      <c r="G500" s="819"/>
      <c r="H500" s="819"/>
      <c r="I500" s="819"/>
      <c r="J500" s="819"/>
      <c r="K500" s="819"/>
      <c r="L500" s="819"/>
      <c r="M500" s="819"/>
      <c r="N500" s="819"/>
      <c r="O500" s="819"/>
      <c r="P500" s="819"/>
      <c r="Q500" s="819"/>
      <c r="R500" s="819"/>
      <c r="S500" s="819"/>
      <c r="T500" s="819"/>
      <c r="U500" s="819"/>
      <c r="V500" s="819"/>
      <c r="W500" s="819"/>
      <c r="X500" s="819"/>
      <c r="Y500" s="819"/>
      <c r="Z500" s="819"/>
    </row>
    <row r="501" spans="3:26" x14ac:dyDescent="0.2">
      <c r="C501" s="819"/>
      <c r="D501" s="819"/>
      <c r="E501" s="819"/>
      <c r="F501" s="819"/>
      <c r="G501" s="819"/>
      <c r="H501" s="819"/>
      <c r="I501" s="819"/>
      <c r="J501" s="819"/>
      <c r="K501" s="819"/>
      <c r="L501" s="819"/>
      <c r="M501" s="819"/>
      <c r="N501" s="819"/>
      <c r="O501" s="819"/>
      <c r="P501" s="819"/>
      <c r="Q501" s="819"/>
      <c r="R501" s="819"/>
      <c r="S501" s="819"/>
      <c r="T501" s="819"/>
      <c r="U501" s="819"/>
      <c r="V501" s="819"/>
      <c r="W501" s="819"/>
      <c r="X501" s="819"/>
      <c r="Y501" s="819"/>
      <c r="Z501" s="819"/>
    </row>
    <row r="502" spans="3:26" x14ac:dyDescent="0.2">
      <c r="C502" s="819"/>
      <c r="D502" s="819"/>
      <c r="E502" s="819"/>
      <c r="F502" s="819"/>
      <c r="G502" s="819"/>
      <c r="H502" s="819"/>
      <c r="I502" s="819"/>
      <c r="J502" s="819"/>
      <c r="K502" s="819"/>
      <c r="L502" s="819"/>
      <c r="M502" s="819"/>
      <c r="N502" s="819"/>
      <c r="O502" s="819"/>
      <c r="P502" s="819"/>
      <c r="Q502" s="819"/>
      <c r="R502" s="819"/>
      <c r="S502" s="819"/>
      <c r="T502" s="819"/>
      <c r="U502" s="819"/>
      <c r="V502" s="819"/>
      <c r="W502" s="819"/>
      <c r="X502" s="819"/>
      <c r="Y502" s="819"/>
      <c r="Z502" s="819"/>
    </row>
    <row r="503" spans="3:26" x14ac:dyDescent="0.2">
      <c r="C503" s="819"/>
      <c r="D503" s="819"/>
      <c r="E503" s="819"/>
      <c r="F503" s="819"/>
      <c r="G503" s="819"/>
      <c r="H503" s="819"/>
      <c r="I503" s="819"/>
      <c r="J503" s="819"/>
      <c r="K503" s="819"/>
      <c r="L503" s="819"/>
      <c r="M503" s="819"/>
      <c r="N503" s="819"/>
      <c r="O503" s="819"/>
      <c r="P503" s="819"/>
      <c r="Q503" s="819"/>
      <c r="R503" s="819"/>
      <c r="S503" s="819"/>
      <c r="T503" s="819"/>
      <c r="U503" s="819"/>
      <c r="V503" s="819"/>
      <c r="W503" s="819"/>
      <c r="X503" s="819"/>
      <c r="Y503" s="819"/>
      <c r="Z503" s="819"/>
    </row>
  </sheetData>
  <mergeCells count="72">
    <mergeCell ref="AQ4:AT4"/>
    <mergeCell ref="B4:B7"/>
    <mergeCell ref="C4:F4"/>
    <mergeCell ref="G4:J4"/>
    <mergeCell ref="K4:N4"/>
    <mergeCell ref="O4:R4"/>
    <mergeCell ref="S4:V4"/>
    <mergeCell ref="J5:J7"/>
    <mergeCell ref="K5:K7"/>
    <mergeCell ref="L5:L7"/>
    <mergeCell ref="M5:M7"/>
    <mergeCell ref="S5:S7"/>
    <mergeCell ref="O5:O7"/>
    <mergeCell ref="P5:P7"/>
    <mergeCell ref="Q5:Q7"/>
    <mergeCell ref="R5:R7"/>
    <mergeCell ref="AU4:AX4"/>
    <mergeCell ref="AY4:BB4"/>
    <mergeCell ref="BC4:BF4"/>
    <mergeCell ref="C5:C7"/>
    <mergeCell ref="D5:D7"/>
    <mergeCell ref="E5:E7"/>
    <mergeCell ref="F5:F7"/>
    <mergeCell ref="G5:G7"/>
    <mergeCell ref="H5:H7"/>
    <mergeCell ref="I5:I7"/>
    <mergeCell ref="W4:Z4"/>
    <mergeCell ref="AA4:AD4"/>
    <mergeCell ref="AE4:AH4"/>
    <mergeCell ref="AI4:AL4"/>
    <mergeCell ref="AM4:AP4"/>
    <mergeCell ref="N5:N7"/>
    <mergeCell ref="AE5:AE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Q5:AQ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BD5:BD7"/>
    <mergeCell ref="BE5:BE7"/>
    <mergeCell ref="BF5:BF7"/>
    <mergeCell ref="A39:B39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</mergeCells>
  <hyperlinks>
    <hyperlink ref="A32" r:id="rId1" display="http://unstats.un.org/unsd/cr/registry/regcs.asp?Cl=27&amp;Lg=1&amp;Co=35"/>
    <hyperlink ref="A37" r:id="rId2" display="http://unstats.un.org/unsd/cr/registry/regcs.asp?Cl=27&amp;Lg=1&amp;Co=88"/>
    <hyperlink ref="A1" location="'Contents(NA)'!A1" display="Back to Table of contents"/>
  </hyperlinks>
  <pageMargins left="0.7" right="0.7" top="0.75" bottom="0.75" header="0.3" footer="0.3"/>
  <pageSetup paperSize="9" orientation="landscape" horizontalDpi="4294967295" verticalDpi="4294967295" r:id="rId3"/>
  <headerFooter>
    <oddHeader>&amp;C- 39 -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pane xSplit="1" topLeftCell="C1" activePane="topRight" state="frozen"/>
      <selection activeCell="S70" sqref="S70"/>
      <selection pane="topRight"/>
    </sheetView>
  </sheetViews>
  <sheetFormatPr defaultRowHeight="12" x14ac:dyDescent="0.2"/>
  <cols>
    <col min="1" max="1" width="64" style="78" bestFit="1" customWidth="1"/>
    <col min="2" max="8" width="8.28515625" style="47" customWidth="1"/>
    <col min="9" max="10" width="8.28515625" style="48" customWidth="1"/>
    <col min="11" max="13" width="8.28515625" style="47" customWidth="1"/>
    <col min="14" max="15" width="9.140625" style="47"/>
    <col min="16" max="16" width="9.140625" style="48"/>
    <col min="17" max="16384" width="9.140625" style="47"/>
  </cols>
  <sheetData>
    <row r="1" spans="1:16" ht="21" customHeight="1" x14ac:dyDescent="0.2">
      <c r="A1" s="1077" t="s">
        <v>551</v>
      </c>
    </row>
    <row r="2" spans="1:16" ht="15.75" customHeight="1" x14ac:dyDescent="0.25">
      <c r="A2" s="46" t="s">
        <v>32</v>
      </c>
    </row>
    <row r="3" spans="1:16" x14ac:dyDescent="0.2">
      <c r="A3" s="49"/>
    </row>
    <row r="4" spans="1:16" ht="21" customHeight="1" x14ac:dyDescent="0.2">
      <c r="A4" s="50"/>
      <c r="B4" s="51">
        <v>2007</v>
      </c>
      <c r="C4" s="51">
        <v>2008</v>
      </c>
      <c r="D4" s="51">
        <v>2009</v>
      </c>
      <c r="E4" s="51">
        <v>2010</v>
      </c>
      <c r="F4" s="51">
        <v>2011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51">
        <v>2017</v>
      </c>
      <c r="M4" s="51">
        <v>2018</v>
      </c>
      <c r="N4" s="51" t="s">
        <v>422</v>
      </c>
      <c r="O4" s="51" t="s">
        <v>2</v>
      </c>
      <c r="P4" s="52" t="s">
        <v>3</v>
      </c>
    </row>
    <row r="5" spans="1:16" ht="27.75" customHeight="1" x14ac:dyDescent="0.2">
      <c r="A5" s="53"/>
      <c r="B5" s="54" t="s">
        <v>35</v>
      </c>
      <c r="C5" s="55" t="s">
        <v>35</v>
      </c>
      <c r="D5" s="55" t="s">
        <v>35</v>
      </c>
      <c r="E5" s="55" t="s">
        <v>35</v>
      </c>
      <c r="F5" s="55" t="s">
        <v>35</v>
      </c>
      <c r="G5" s="55" t="s">
        <v>35</v>
      </c>
      <c r="H5" s="55" t="s">
        <v>35</v>
      </c>
      <c r="I5" s="55" t="s">
        <v>35</v>
      </c>
      <c r="J5" s="55" t="s">
        <v>35</v>
      </c>
      <c r="K5" s="55" t="s">
        <v>35</v>
      </c>
      <c r="L5" s="55" t="s">
        <v>35</v>
      </c>
      <c r="M5" s="56" t="s">
        <v>35</v>
      </c>
      <c r="N5" s="55" t="s">
        <v>35</v>
      </c>
      <c r="O5" s="55" t="s">
        <v>35</v>
      </c>
      <c r="P5" s="57" t="s">
        <v>35</v>
      </c>
    </row>
    <row r="6" spans="1:16" s="48" customFormat="1" ht="27.75" customHeight="1" x14ac:dyDescent="0.2">
      <c r="A6" s="58" t="s">
        <v>36</v>
      </c>
      <c r="B6" s="59"/>
      <c r="C6" s="60"/>
      <c r="D6" s="60"/>
      <c r="E6" s="60"/>
      <c r="P6" s="61"/>
    </row>
    <row r="7" spans="1:16" s="48" customFormat="1" ht="27.75" customHeight="1" x14ac:dyDescent="0.2">
      <c r="A7" s="24" t="s">
        <v>45</v>
      </c>
      <c r="B7" s="62">
        <v>5.6</v>
      </c>
      <c r="C7" s="63">
        <v>5.3</v>
      </c>
      <c r="D7" s="63">
        <v>3.4</v>
      </c>
      <c r="E7" s="63">
        <v>4.5</v>
      </c>
      <c r="F7" s="63">
        <v>3.9</v>
      </c>
      <c r="G7" s="63">
        <v>3.6</v>
      </c>
      <c r="H7" s="63">
        <v>3.4</v>
      </c>
      <c r="I7" s="63">
        <v>3.6</v>
      </c>
      <c r="J7" s="63">
        <v>3.1</v>
      </c>
      <c r="K7" s="63">
        <v>3.6</v>
      </c>
      <c r="L7" s="63">
        <v>3.6</v>
      </c>
      <c r="M7" s="63">
        <v>3.6</v>
      </c>
      <c r="N7" s="63">
        <v>3.2</v>
      </c>
      <c r="O7" s="64">
        <v>-14.7</v>
      </c>
      <c r="P7" s="821">
        <v>5.4</v>
      </c>
    </row>
    <row r="8" spans="1:16" s="48" customFormat="1" ht="27.75" customHeight="1" x14ac:dyDescent="0.2">
      <c r="A8" s="65" t="s">
        <v>37</v>
      </c>
      <c r="B8" s="62">
        <v>6.1</v>
      </c>
      <c r="C8" s="63">
        <v>5.3</v>
      </c>
      <c r="D8" s="63">
        <v>3.2</v>
      </c>
      <c r="E8" s="63">
        <v>4.7</v>
      </c>
      <c r="F8" s="63">
        <v>3.9</v>
      </c>
      <c r="G8" s="63">
        <v>3.8</v>
      </c>
      <c r="H8" s="63">
        <v>3.5</v>
      </c>
      <c r="I8" s="63">
        <v>3.7</v>
      </c>
      <c r="J8" s="63">
        <v>3.2</v>
      </c>
      <c r="K8" s="63">
        <v>3.6</v>
      </c>
      <c r="L8" s="63">
        <v>3.7</v>
      </c>
      <c r="M8" s="63">
        <v>3.7</v>
      </c>
      <c r="N8" s="63">
        <v>3.2</v>
      </c>
      <c r="O8" s="64">
        <v>-14.7</v>
      </c>
      <c r="P8" s="821">
        <v>5.4</v>
      </c>
    </row>
    <row r="9" spans="1:16" s="66" customFormat="1" ht="27.75" customHeight="1" x14ac:dyDescent="0.2">
      <c r="A9" s="24" t="s">
        <v>46</v>
      </c>
      <c r="B9" s="62">
        <v>5.7</v>
      </c>
      <c r="C9" s="63">
        <v>5.4</v>
      </c>
      <c r="D9" s="63">
        <v>3.3</v>
      </c>
      <c r="E9" s="63">
        <v>4.4000000000000004</v>
      </c>
      <c r="F9" s="63">
        <v>4.0999999999999996</v>
      </c>
      <c r="G9" s="63">
        <v>3.5</v>
      </c>
      <c r="H9" s="63">
        <v>3.4</v>
      </c>
      <c r="I9" s="63">
        <v>3.7</v>
      </c>
      <c r="J9" s="63">
        <v>3.6</v>
      </c>
      <c r="K9" s="63">
        <v>3.8</v>
      </c>
      <c r="L9" s="63">
        <v>3.8</v>
      </c>
      <c r="M9" s="63">
        <v>3.8</v>
      </c>
      <c r="N9" s="63">
        <v>3</v>
      </c>
      <c r="O9" s="64">
        <v>-14.9</v>
      </c>
      <c r="P9" s="821">
        <v>5.4</v>
      </c>
    </row>
    <row r="10" spans="1:16" s="48" customFormat="1" ht="27.75" customHeight="1" x14ac:dyDescent="0.2">
      <c r="A10" s="24" t="s">
        <v>38</v>
      </c>
      <c r="B10" s="62">
        <v>3.2</v>
      </c>
      <c r="C10" s="63">
        <v>5.6</v>
      </c>
      <c r="D10" s="63">
        <v>2.6</v>
      </c>
      <c r="E10" s="63">
        <v>2.6</v>
      </c>
      <c r="F10" s="63">
        <v>2.5</v>
      </c>
      <c r="G10" s="63">
        <v>2.7</v>
      </c>
      <c r="H10" s="63">
        <v>2.5</v>
      </c>
      <c r="I10" s="63">
        <v>2.9</v>
      </c>
      <c r="J10" s="63">
        <v>2.9</v>
      </c>
      <c r="K10" s="63">
        <v>2.9</v>
      </c>
      <c r="L10" s="63">
        <v>2.9</v>
      </c>
      <c r="M10" s="63">
        <v>3.4</v>
      </c>
      <c r="N10" s="63">
        <v>3</v>
      </c>
      <c r="O10" s="67">
        <v>-15.7</v>
      </c>
      <c r="P10" s="821">
        <v>1.4</v>
      </c>
    </row>
    <row r="11" spans="1:16" s="48" customFormat="1" ht="27.75" customHeight="1" x14ac:dyDescent="0.2">
      <c r="A11" s="68" t="s">
        <v>39</v>
      </c>
      <c r="B11" s="69">
        <v>4.5</v>
      </c>
      <c r="C11" s="70">
        <v>6.7</v>
      </c>
      <c r="D11" s="70">
        <v>2.1</v>
      </c>
      <c r="E11" s="70">
        <v>2.6</v>
      </c>
      <c r="F11" s="70">
        <v>2.5</v>
      </c>
      <c r="G11" s="70">
        <v>2.7</v>
      </c>
      <c r="H11" s="70">
        <v>2.6</v>
      </c>
      <c r="I11" s="70">
        <v>2.6</v>
      </c>
      <c r="J11" s="70">
        <v>2.9</v>
      </c>
      <c r="K11" s="70">
        <v>3</v>
      </c>
      <c r="L11" s="70">
        <v>3.2</v>
      </c>
      <c r="M11" s="70">
        <v>3.2</v>
      </c>
      <c r="N11" s="70">
        <v>3.2</v>
      </c>
      <c r="O11" s="71">
        <v>-18.7</v>
      </c>
      <c r="P11" s="822">
        <v>1.3</v>
      </c>
    </row>
    <row r="12" spans="1:16" s="48" customFormat="1" ht="27.75" customHeight="1" x14ac:dyDescent="0.2">
      <c r="A12" s="68" t="s">
        <v>40</v>
      </c>
      <c r="B12" s="72">
        <v>-2.9</v>
      </c>
      <c r="C12" s="71">
        <v>-0.4</v>
      </c>
      <c r="D12" s="70">
        <v>5.3</v>
      </c>
      <c r="E12" s="70">
        <v>2.6</v>
      </c>
      <c r="F12" s="70">
        <v>2.6</v>
      </c>
      <c r="G12" s="70">
        <v>2.8</v>
      </c>
      <c r="H12" s="70">
        <v>1.8</v>
      </c>
      <c r="I12" s="70">
        <v>4.5999999999999996</v>
      </c>
      <c r="J12" s="70">
        <v>3.1</v>
      </c>
      <c r="K12" s="70">
        <v>2.9</v>
      </c>
      <c r="L12" s="70">
        <v>1.6</v>
      </c>
      <c r="M12" s="70">
        <v>4.2</v>
      </c>
      <c r="N12" s="70">
        <v>2</v>
      </c>
      <c r="O12" s="73">
        <v>-1.2</v>
      </c>
      <c r="P12" s="822">
        <v>1.8</v>
      </c>
    </row>
    <row r="13" spans="1:16" s="48" customFormat="1" ht="27.75" customHeight="1" x14ac:dyDescent="0.2">
      <c r="A13" s="24" t="s">
        <v>41</v>
      </c>
      <c r="B13" s="62">
        <v>5.9</v>
      </c>
      <c r="C13" s="63">
        <v>1.3</v>
      </c>
      <c r="D13" s="63">
        <v>8.9</v>
      </c>
      <c r="E13" s="67">
        <v>-0.7</v>
      </c>
      <c r="F13" s="63">
        <v>1.4</v>
      </c>
      <c r="G13" s="67">
        <v>-0.8</v>
      </c>
      <c r="H13" s="67">
        <v>-3.3</v>
      </c>
      <c r="I13" s="67">
        <v>-6</v>
      </c>
      <c r="J13" s="67">
        <v>-5.4</v>
      </c>
      <c r="K13" s="63">
        <v>3.7</v>
      </c>
      <c r="L13" s="63">
        <v>4.7</v>
      </c>
      <c r="M13" s="63">
        <v>10.9</v>
      </c>
      <c r="N13" s="63">
        <v>6.2</v>
      </c>
      <c r="O13" s="67">
        <v>-26.2</v>
      </c>
      <c r="P13" s="821">
        <v>11.3</v>
      </c>
    </row>
    <row r="14" spans="1:16" s="48" customFormat="1" ht="27.75" customHeight="1" x14ac:dyDescent="0.2">
      <c r="A14" s="65" t="s">
        <v>42</v>
      </c>
      <c r="B14" s="62">
        <v>13.8</v>
      </c>
      <c r="C14" s="63">
        <v>4.5999999999999996</v>
      </c>
      <c r="D14" s="63">
        <v>5.5</v>
      </c>
      <c r="E14" s="63">
        <v>4.0999999999999996</v>
      </c>
      <c r="F14" s="63">
        <v>1.4</v>
      </c>
      <c r="G14" s="67">
        <v>-0.8</v>
      </c>
      <c r="H14" s="67">
        <v>-6.7</v>
      </c>
      <c r="I14" s="67">
        <v>-5.3</v>
      </c>
      <c r="J14" s="67">
        <v>-2.7</v>
      </c>
      <c r="K14" s="63">
        <v>1.6</v>
      </c>
      <c r="L14" s="63">
        <v>5.6</v>
      </c>
      <c r="M14" s="63">
        <v>12.2</v>
      </c>
      <c r="N14" s="63">
        <v>5.8</v>
      </c>
      <c r="O14" s="67">
        <v>-26.3</v>
      </c>
      <c r="P14" s="821">
        <v>11.3</v>
      </c>
    </row>
    <row r="15" spans="1:16" s="48" customFormat="1" ht="27.75" customHeight="1" x14ac:dyDescent="0.2">
      <c r="A15" s="24" t="s">
        <v>43</v>
      </c>
      <c r="B15" s="62">
        <v>20.6</v>
      </c>
      <c r="C15" s="63">
        <v>7.2</v>
      </c>
      <c r="D15" s="67">
        <v>-1.3</v>
      </c>
      <c r="E15" s="67">
        <v>0</v>
      </c>
      <c r="F15" s="63">
        <v>3.4</v>
      </c>
      <c r="G15" s="67">
        <v>-1.9</v>
      </c>
      <c r="H15" s="67">
        <v>-2.8</v>
      </c>
      <c r="I15" s="67">
        <v>-8.4</v>
      </c>
      <c r="J15" s="67">
        <v>-7.6</v>
      </c>
      <c r="K15" s="63">
        <v>6.1</v>
      </c>
      <c r="L15" s="63">
        <v>7.3</v>
      </c>
      <c r="M15" s="63">
        <v>10.4</v>
      </c>
      <c r="N15" s="63">
        <v>2</v>
      </c>
      <c r="O15" s="64">
        <v>-23.2</v>
      </c>
      <c r="P15" s="821">
        <v>14.1</v>
      </c>
    </row>
    <row r="16" spans="1:16" s="48" customFormat="1" ht="27.75" customHeight="1" x14ac:dyDescent="0.2">
      <c r="A16" s="65" t="s">
        <v>42</v>
      </c>
      <c r="B16" s="62">
        <v>21</v>
      </c>
      <c r="C16" s="63">
        <v>5.9</v>
      </c>
      <c r="D16" s="67">
        <v>-0.3</v>
      </c>
      <c r="E16" s="67">
        <v>0</v>
      </c>
      <c r="F16" s="63">
        <v>3.4</v>
      </c>
      <c r="G16" s="67">
        <v>-1.9</v>
      </c>
      <c r="H16" s="67">
        <v>-7.2</v>
      </c>
      <c r="I16" s="67">
        <v>-4.2</v>
      </c>
      <c r="J16" s="67">
        <v>-7.6</v>
      </c>
      <c r="K16" s="63">
        <v>6.1</v>
      </c>
      <c r="L16" s="63">
        <v>7.3</v>
      </c>
      <c r="M16" s="63">
        <v>10.4</v>
      </c>
      <c r="N16" s="63">
        <v>1.5</v>
      </c>
      <c r="O16" s="64">
        <v>-23.3</v>
      </c>
      <c r="P16" s="821">
        <v>14.5</v>
      </c>
    </row>
    <row r="17" spans="1:16" s="48" customFormat="1" ht="27.75" customHeight="1" x14ac:dyDescent="0.2">
      <c r="A17" s="24" t="s">
        <v>44</v>
      </c>
      <c r="B17" s="74">
        <v>-26.6</v>
      </c>
      <c r="C17" s="67">
        <v>-20.2</v>
      </c>
      <c r="D17" s="63">
        <v>59.5</v>
      </c>
      <c r="E17" s="67">
        <v>-2.8</v>
      </c>
      <c r="F17" s="67">
        <v>-4.7</v>
      </c>
      <c r="G17" s="63">
        <v>2.9</v>
      </c>
      <c r="H17" s="67">
        <v>-4.9000000000000004</v>
      </c>
      <c r="I17" s="75">
        <v>1.8</v>
      </c>
      <c r="J17" s="63">
        <v>1</v>
      </c>
      <c r="K17" s="67">
        <v>-2.8</v>
      </c>
      <c r="L17" s="67">
        <v>-2.9</v>
      </c>
      <c r="M17" s="63">
        <v>12.7</v>
      </c>
      <c r="N17" s="63">
        <v>19.5</v>
      </c>
      <c r="O17" s="64">
        <v>-34.1</v>
      </c>
      <c r="P17" s="821">
        <v>2.4</v>
      </c>
    </row>
    <row r="18" spans="1:16" s="48" customFormat="1" ht="27.75" customHeight="1" x14ac:dyDescent="0.2">
      <c r="A18" s="65" t="s">
        <v>42</v>
      </c>
      <c r="B18" s="74">
        <v>-10.7</v>
      </c>
      <c r="C18" s="67">
        <v>-1.3</v>
      </c>
      <c r="D18" s="63">
        <v>33.4</v>
      </c>
      <c r="E18" s="63">
        <v>18.899999999999999</v>
      </c>
      <c r="F18" s="67">
        <v>-4.7</v>
      </c>
      <c r="G18" s="63">
        <v>2.9</v>
      </c>
      <c r="H18" s="67">
        <v>-5</v>
      </c>
      <c r="I18" s="823">
        <v>-8.8000000000000007</v>
      </c>
      <c r="J18" s="63">
        <v>13</v>
      </c>
      <c r="K18" s="67">
        <v>-10.3</v>
      </c>
      <c r="L18" s="63">
        <v>0.3</v>
      </c>
      <c r="M18" s="63">
        <v>18.3</v>
      </c>
      <c r="N18" s="63">
        <v>19.3</v>
      </c>
      <c r="O18" s="64">
        <v>-34.1</v>
      </c>
      <c r="P18" s="821">
        <v>1.3</v>
      </c>
    </row>
    <row r="19" spans="1:16" ht="27.75" customHeight="1" x14ac:dyDescent="0.2">
      <c r="A19" s="58" t="s">
        <v>48</v>
      </c>
      <c r="B19" s="8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2"/>
    </row>
    <row r="20" spans="1:16" ht="27.75" customHeight="1" x14ac:dyDescent="0.2">
      <c r="A20" s="24" t="s">
        <v>54</v>
      </c>
      <c r="B20" s="62">
        <v>38.200000000000003</v>
      </c>
      <c r="C20" s="63">
        <v>38.299999999999997</v>
      </c>
      <c r="D20" s="63">
        <v>39.200000000000003</v>
      </c>
      <c r="E20" s="63">
        <v>39.700000000000003</v>
      </c>
      <c r="F20" s="63">
        <v>40</v>
      </c>
      <c r="G20" s="63">
        <v>40.700000000000003</v>
      </c>
      <c r="H20" s="63">
        <v>41.5</v>
      </c>
      <c r="I20" s="63">
        <v>40.6</v>
      </c>
      <c r="J20" s="63">
        <v>40.9</v>
      </c>
      <c r="K20" s="63">
        <v>40.9</v>
      </c>
      <c r="L20" s="63">
        <v>41.5</v>
      </c>
      <c r="M20" s="63">
        <v>41.5</v>
      </c>
      <c r="N20" s="63">
        <v>41.4</v>
      </c>
      <c r="O20" s="63">
        <v>44</v>
      </c>
      <c r="P20" s="821">
        <v>42.622103712545623</v>
      </c>
    </row>
    <row r="21" spans="1:16" ht="27.75" customHeight="1" x14ac:dyDescent="0.2">
      <c r="A21" s="93" t="s">
        <v>55</v>
      </c>
      <c r="B21" s="62">
        <v>79</v>
      </c>
      <c r="C21" s="63">
        <v>84.7</v>
      </c>
      <c r="D21" s="63">
        <v>87.2</v>
      </c>
      <c r="E21" s="63">
        <v>87</v>
      </c>
      <c r="F21" s="63">
        <v>86.8</v>
      </c>
      <c r="G21" s="63">
        <v>87.6</v>
      </c>
      <c r="H21" s="63">
        <v>88.9</v>
      </c>
      <c r="I21" s="63">
        <v>89.4</v>
      </c>
      <c r="J21" s="63">
        <v>89.6</v>
      </c>
      <c r="K21" s="63">
        <v>89</v>
      </c>
      <c r="L21" s="63">
        <v>90</v>
      </c>
      <c r="M21" s="63">
        <v>91</v>
      </c>
      <c r="N21" s="63">
        <v>91.2</v>
      </c>
      <c r="O21" s="63">
        <v>91.8</v>
      </c>
      <c r="P21" s="821">
        <v>88.6</v>
      </c>
    </row>
    <row r="22" spans="1:16" ht="27.75" customHeight="1" x14ac:dyDescent="0.2">
      <c r="A22" s="68" t="s">
        <v>39</v>
      </c>
      <c r="B22" s="62">
        <v>66.400000000000006</v>
      </c>
      <c r="C22" s="63">
        <v>72.3</v>
      </c>
      <c r="D22" s="63">
        <v>73.2</v>
      </c>
      <c r="E22" s="63">
        <v>73.2</v>
      </c>
      <c r="F22" s="63">
        <v>73.400000000000006</v>
      </c>
      <c r="G22" s="63">
        <v>74.2</v>
      </c>
      <c r="H22" s="63">
        <v>74.3</v>
      </c>
      <c r="I22" s="63">
        <v>74.599999999999994</v>
      </c>
      <c r="J22" s="63">
        <v>74.7</v>
      </c>
      <c r="K22" s="63">
        <v>73.599999999999994</v>
      </c>
      <c r="L22" s="63">
        <v>74.8</v>
      </c>
      <c r="M22" s="63">
        <v>75.7</v>
      </c>
      <c r="N22" s="63">
        <v>75.900000000000006</v>
      </c>
      <c r="O22" s="63">
        <v>73.3</v>
      </c>
      <c r="P22" s="821">
        <v>70.900000000000006</v>
      </c>
    </row>
    <row r="23" spans="1:16" ht="27.75" customHeight="1" x14ac:dyDescent="0.2">
      <c r="A23" s="68" t="s">
        <v>40</v>
      </c>
      <c r="B23" s="62">
        <v>12.5</v>
      </c>
      <c r="C23" s="63">
        <v>12.5</v>
      </c>
      <c r="D23" s="63">
        <v>13.9</v>
      </c>
      <c r="E23" s="63">
        <v>13.8</v>
      </c>
      <c r="F23" s="63">
        <v>13.5</v>
      </c>
      <c r="G23" s="63">
        <v>13.4</v>
      </c>
      <c r="H23" s="63">
        <v>14.6</v>
      </c>
      <c r="I23" s="63">
        <v>14.8</v>
      </c>
      <c r="J23" s="63">
        <v>14.9</v>
      </c>
      <c r="K23" s="63">
        <v>15.4</v>
      </c>
      <c r="L23" s="63">
        <v>15.2</v>
      </c>
      <c r="M23" s="63">
        <v>15.3</v>
      </c>
      <c r="N23" s="63">
        <v>15.3</v>
      </c>
      <c r="O23" s="63">
        <v>18.399999999999999</v>
      </c>
      <c r="P23" s="821">
        <v>17.7</v>
      </c>
    </row>
    <row r="24" spans="1:16" ht="27.75" customHeight="1" x14ac:dyDescent="0.2">
      <c r="A24" s="24" t="s">
        <v>56</v>
      </c>
      <c r="B24" s="69">
        <v>24</v>
      </c>
      <c r="C24" s="70">
        <v>23.8</v>
      </c>
      <c r="D24" s="70">
        <v>25.5</v>
      </c>
      <c r="E24" s="70">
        <v>24.2</v>
      </c>
      <c r="F24" s="70">
        <v>23.5</v>
      </c>
      <c r="G24" s="70">
        <v>22.6</v>
      </c>
      <c r="H24" s="70">
        <v>20.8</v>
      </c>
      <c r="I24" s="70">
        <v>18.899999999999999</v>
      </c>
      <c r="J24" s="70">
        <v>17.399999999999999</v>
      </c>
      <c r="K24" s="70">
        <v>17.2</v>
      </c>
      <c r="L24" s="70">
        <v>17.399999999999999</v>
      </c>
      <c r="M24" s="70">
        <v>18.8</v>
      </c>
      <c r="N24" s="70">
        <v>19.600000000000001</v>
      </c>
      <c r="O24" s="63">
        <v>17.899999999999999</v>
      </c>
      <c r="P24" s="822">
        <v>19.3</v>
      </c>
    </row>
    <row r="25" spans="1:16" ht="27.75" customHeight="1" x14ac:dyDescent="0.2">
      <c r="A25" s="68" t="s">
        <v>42</v>
      </c>
      <c r="B25" s="72">
        <v>23</v>
      </c>
      <c r="C25" s="71">
        <v>23.5</v>
      </c>
      <c r="D25" s="70">
        <v>24.3</v>
      </c>
      <c r="E25" s="70">
        <v>24.2</v>
      </c>
      <c r="F25" s="70">
        <v>23.5</v>
      </c>
      <c r="G25" s="70">
        <v>22.6</v>
      </c>
      <c r="H25" s="70">
        <v>20.100000000000001</v>
      </c>
      <c r="I25" s="70">
        <v>18.399999999999999</v>
      </c>
      <c r="J25" s="70">
        <v>17.399999999999999</v>
      </c>
      <c r="K25" s="70">
        <v>16.899999999999999</v>
      </c>
      <c r="L25" s="70">
        <v>17.2</v>
      </c>
      <c r="M25" s="70">
        <v>18.7</v>
      </c>
      <c r="N25" s="70">
        <v>19.5</v>
      </c>
      <c r="O25" s="63">
        <v>17.8</v>
      </c>
      <c r="P25" s="822">
        <v>19.2</v>
      </c>
    </row>
    <row r="26" spans="1:16" ht="27.75" customHeight="1" x14ac:dyDescent="0.2">
      <c r="A26" s="93" t="s">
        <v>57</v>
      </c>
      <c r="B26" s="62">
        <v>18.899999999999999</v>
      </c>
      <c r="C26" s="63">
        <v>19.8</v>
      </c>
      <c r="D26" s="63">
        <v>19.100000000000001</v>
      </c>
      <c r="E26" s="67">
        <v>18.2</v>
      </c>
      <c r="F26" s="63">
        <v>18</v>
      </c>
      <c r="G26" s="67">
        <v>17.2</v>
      </c>
      <c r="H26" s="67">
        <v>15.9</v>
      </c>
      <c r="I26" s="67">
        <v>14</v>
      </c>
      <c r="J26" s="67">
        <v>12.6</v>
      </c>
      <c r="K26" s="63">
        <v>12.8</v>
      </c>
      <c r="L26" s="63">
        <v>13.3</v>
      </c>
      <c r="M26" s="63">
        <v>14.2</v>
      </c>
      <c r="N26" s="63">
        <v>14.3</v>
      </c>
      <c r="O26" s="63">
        <v>13.6</v>
      </c>
      <c r="P26" s="821">
        <v>15.1</v>
      </c>
    </row>
    <row r="27" spans="1:16" ht="27.75" customHeight="1" x14ac:dyDescent="0.2">
      <c r="A27" s="68" t="s">
        <v>42</v>
      </c>
      <c r="B27" s="62">
        <v>19</v>
      </c>
      <c r="C27" s="63">
        <v>19.5</v>
      </c>
      <c r="D27" s="63">
        <v>19.100000000000001</v>
      </c>
      <c r="E27" s="63">
        <v>18.2</v>
      </c>
      <c r="F27" s="63">
        <v>18</v>
      </c>
      <c r="G27" s="67">
        <v>17.2</v>
      </c>
      <c r="H27" s="67">
        <v>15.2</v>
      </c>
      <c r="I27" s="67">
        <v>14</v>
      </c>
      <c r="J27" s="67">
        <v>12.6</v>
      </c>
      <c r="K27" s="63">
        <v>12.8</v>
      </c>
      <c r="L27" s="63">
        <v>13.3</v>
      </c>
      <c r="M27" s="63">
        <v>14.2</v>
      </c>
      <c r="N27" s="63">
        <v>14.3</v>
      </c>
      <c r="O27" s="63">
        <v>13.6</v>
      </c>
      <c r="P27" s="821">
        <v>15.1</v>
      </c>
    </row>
    <row r="28" spans="1:16" ht="27.75" customHeight="1" x14ac:dyDescent="0.2">
      <c r="A28" s="93" t="s">
        <v>58</v>
      </c>
      <c r="B28" s="62">
        <v>5.0999999999999996</v>
      </c>
      <c r="C28" s="63">
        <v>4</v>
      </c>
      <c r="D28" s="67">
        <v>6.4</v>
      </c>
      <c r="E28" s="67">
        <v>5.9</v>
      </c>
      <c r="F28" s="63">
        <v>5.4</v>
      </c>
      <c r="G28" s="63">
        <v>5.4</v>
      </c>
      <c r="H28" s="63">
        <v>4.9000000000000004</v>
      </c>
      <c r="I28" s="63">
        <v>4.8</v>
      </c>
      <c r="J28" s="63">
        <v>4.7</v>
      </c>
      <c r="K28" s="63">
        <v>4.4000000000000004</v>
      </c>
      <c r="L28" s="63">
        <v>4.0999999999999996</v>
      </c>
      <c r="M28" s="63">
        <v>4.5</v>
      </c>
      <c r="N28" s="63">
        <v>5.3</v>
      </c>
      <c r="O28" s="63">
        <v>4.3</v>
      </c>
      <c r="P28" s="821">
        <v>4.2</v>
      </c>
    </row>
    <row r="29" spans="1:16" ht="27.75" customHeight="1" x14ac:dyDescent="0.2">
      <c r="A29" s="68" t="s">
        <v>42</v>
      </c>
      <c r="B29" s="62">
        <v>4.0999999999999996</v>
      </c>
      <c r="C29" s="63">
        <v>4</v>
      </c>
      <c r="D29" s="67">
        <v>5.2</v>
      </c>
      <c r="E29" s="67">
        <v>5.9</v>
      </c>
      <c r="F29" s="63">
        <v>5.4</v>
      </c>
      <c r="G29" s="63">
        <v>5.4</v>
      </c>
      <c r="H29" s="63">
        <v>4.9000000000000004</v>
      </c>
      <c r="I29" s="63">
        <v>4.3</v>
      </c>
      <c r="J29" s="63">
        <v>4.7</v>
      </c>
      <c r="K29" s="63">
        <v>4.0999999999999996</v>
      </c>
      <c r="L29" s="63">
        <v>3.9</v>
      </c>
      <c r="M29" s="63">
        <v>4.5</v>
      </c>
      <c r="N29" s="63">
        <v>5.3</v>
      </c>
      <c r="O29" s="63">
        <v>4.2</v>
      </c>
      <c r="P29" s="821">
        <v>4.0999999999999996</v>
      </c>
    </row>
    <row r="30" spans="1:16" ht="27.75" customHeight="1" x14ac:dyDescent="0.2">
      <c r="A30" s="93" t="s">
        <v>50</v>
      </c>
      <c r="B30" s="74">
        <v>78.599999999999994</v>
      </c>
      <c r="C30" s="67">
        <v>83.2</v>
      </c>
      <c r="D30" s="63">
        <v>75</v>
      </c>
      <c r="E30" s="67">
        <v>75.5</v>
      </c>
      <c r="F30" s="67">
        <v>76.900000000000006</v>
      </c>
      <c r="G30" s="63">
        <v>76</v>
      </c>
      <c r="H30" s="67">
        <v>76.400000000000006</v>
      </c>
      <c r="I30" s="75">
        <v>74.400000000000006</v>
      </c>
      <c r="J30" s="63">
        <v>72.7</v>
      </c>
      <c r="K30" s="67">
        <v>74.400000000000006</v>
      </c>
      <c r="L30" s="67">
        <v>76.3</v>
      </c>
      <c r="M30" s="63">
        <v>75.8</v>
      </c>
      <c r="N30" s="63">
        <v>72.8</v>
      </c>
      <c r="O30" s="63">
        <v>76</v>
      </c>
      <c r="P30" s="821">
        <v>78</v>
      </c>
    </row>
    <row r="31" spans="1:16" ht="27.75" customHeight="1" x14ac:dyDescent="0.2">
      <c r="A31" s="68" t="s">
        <v>49</v>
      </c>
      <c r="B31" s="76">
        <v>82</v>
      </c>
      <c r="C31" s="77">
        <v>83</v>
      </c>
      <c r="D31" s="63">
        <v>78.5</v>
      </c>
      <c r="E31" s="63">
        <v>75.5</v>
      </c>
      <c r="F31" s="67">
        <v>76.900000000000006</v>
      </c>
      <c r="G31" s="63">
        <v>76</v>
      </c>
      <c r="H31" s="67">
        <v>75.599999999999994</v>
      </c>
      <c r="I31" s="823">
        <v>76.5</v>
      </c>
      <c r="J31" s="63">
        <v>72.7</v>
      </c>
      <c r="K31" s="67">
        <v>75.900000000000006</v>
      </c>
      <c r="L31" s="63">
        <v>77.099999999999994</v>
      </c>
      <c r="M31" s="63">
        <v>75.8</v>
      </c>
      <c r="N31" s="63">
        <v>73.099999999999994</v>
      </c>
      <c r="O31" s="63">
        <v>76.400000000000006</v>
      </c>
      <c r="P31" s="821">
        <v>78.400000000000006</v>
      </c>
    </row>
    <row r="32" spans="1:16" ht="27.75" customHeight="1" x14ac:dyDescent="0.2">
      <c r="A32" s="24" t="s">
        <v>51</v>
      </c>
      <c r="B32" s="62">
        <v>21.4</v>
      </c>
      <c r="C32" s="63">
        <v>16.8</v>
      </c>
      <c r="D32" s="63">
        <v>25</v>
      </c>
      <c r="E32" s="63">
        <v>24.5</v>
      </c>
      <c r="F32" s="63">
        <v>23.1</v>
      </c>
      <c r="G32" s="63">
        <v>24</v>
      </c>
      <c r="H32" s="63">
        <v>23.6</v>
      </c>
      <c r="I32" s="63">
        <v>25.6</v>
      </c>
      <c r="J32" s="63">
        <v>27.3</v>
      </c>
      <c r="K32" s="63">
        <v>25.6</v>
      </c>
      <c r="L32" s="63">
        <v>23.7</v>
      </c>
      <c r="M32" s="63">
        <v>24.2</v>
      </c>
      <c r="N32" s="63">
        <v>27.2</v>
      </c>
      <c r="O32" s="63">
        <v>24</v>
      </c>
      <c r="P32" s="821">
        <v>22</v>
      </c>
    </row>
    <row r="33" spans="1:16" ht="27.75" customHeight="1" x14ac:dyDescent="0.2">
      <c r="A33" s="65" t="s">
        <v>49</v>
      </c>
      <c r="B33" s="62">
        <v>18</v>
      </c>
      <c r="C33" s="63">
        <v>17</v>
      </c>
      <c r="D33" s="63">
        <v>21.5</v>
      </c>
      <c r="E33" s="63">
        <v>24.5</v>
      </c>
      <c r="F33" s="63">
        <v>23.1</v>
      </c>
      <c r="G33" s="63">
        <v>24</v>
      </c>
      <c r="H33" s="63">
        <v>24.4</v>
      </c>
      <c r="I33" s="63">
        <v>23.5</v>
      </c>
      <c r="J33" s="63">
        <v>27.3</v>
      </c>
      <c r="K33" s="63">
        <v>24.1</v>
      </c>
      <c r="L33" s="63">
        <v>22.9</v>
      </c>
      <c r="M33" s="63">
        <v>24.2</v>
      </c>
      <c r="N33" s="63">
        <v>26.9</v>
      </c>
      <c r="O33" s="63">
        <v>23.6</v>
      </c>
      <c r="P33" s="821">
        <v>21.6</v>
      </c>
    </row>
    <row r="34" spans="1:16" ht="27.75" customHeight="1" x14ac:dyDescent="0.2">
      <c r="A34" s="24" t="s">
        <v>59</v>
      </c>
      <c r="B34" s="62">
        <v>21.1</v>
      </c>
      <c r="C34" s="63">
        <v>15.3</v>
      </c>
      <c r="D34" s="63">
        <v>12.8</v>
      </c>
      <c r="E34" s="63">
        <v>13</v>
      </c>
      <c r="F34" s="63">
        <v>13.2</v>
      </c>
      <c r="G34" s="63">
        <v>12.4</v>
      </c>
      <c r="H34" s="63">
        <v>11.1</v>
      </c>
      <c r="I34" s="63">
        <v>10.6</v>
      </c>
      <c r="J34" s="63">
        <v>10.4</v>
      </c>
      <c r="K34" s="63">
        <v>11</v>
      </c>
      <c r="L34" s="63">
        <v>10</v>
      </c>
      <c r="M34" s="63">
        <v>9</v>
      </c>
      <c r="N34" s="63">
        <v>8.8000000000000007</v>
      </c>
      <c r="O34" s="63">
        <v>8.1999999999999993</v>
      </c>
      <c r="P34" s="821">
        <v>11.4</v>
      </c>
    </row>
    <row r="35" spans="1:16" ht="27.75" customHeight="1" x14ac:dyDescent="0.2">
      <c r="A35" s="24" t="s">
        <v>52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21"/>
    </row>
    <row r="36" spans="1:16" ht="27.75" customHeight="1" x14ac:dyDescent="0.2">
      <c r="A36" s="94" t="s">
        <v>60</v>
      </c>
      <c r="B36" s="69">
        <v>24.1</v>
      </c>
      <c r="C36" s="70">
        <v>18.2</v>
      </c>
      <c r="D36" s="70">
        <v>14.5</v>
      </c>
      <c r="E36" s="70">
        <v>15.5</v>
      </c>
      <c r="F36" s="70">
        <v>14.4</v>
      </c>
      <c r="G36" s="70">
        <v>13.9</v>
      </c>
      <c r="H36" s="70">
        <v>12.3</v>
      </c>
      <c r="I36" s="70">
        <v>10.8</v>
      </c>
      <c r="J36" s="70">
        <v>11.6</v>
      </c>
      <c r="K36" s="70">
        <v>11.1</v>
      </c>
      <c r="L36" s="70">
        <v>11.1</v>
      </c>
      <c r="M36" s="70">
        <v>10.199999999999999</v>
      </c>
      <c r="N36" s="70">
        <v>11</v>
      </c>
      <c r="O36" s="63">
        <v>9.6</v>
      </c>
      <c r="P36" s="822">
        <v>13.3</v>
      </c>
    </row>
    <row r="37" spans="1:16" ht="27.75" customHeight="1" x14ac:dyDescent="0.2">
      <c r="A37" s="94" t="s">
        <v>61</v>
      </c>
      <c r="B37" s="72"/>
      <c r="C37" s="71"/>
      <c r="D37" s="70"/>
      <c r="E37" s="70">
        <v>13.8</v>
      </c>
      <c r="F37" s="70">
        <v>12.4</v>
      </c>
      <c r="G37" s="70">
        <v>16.399999999999999</v>
      </c>
      <c r="H37" s="70">
        <v>16.899999999999999</v>
      </c>
      <c r="I37" s="70">
        <v>14.9</v>
      </c>
      <c r="J37" s="70">
        <v>15.2</v>
      </c>
      <c r="K37" s="70">
        <v>15.6</v>
      </c>
      <c r="L37" s="70">
        <v>16.600000000000001</v>
      </c>
      <c r="M37" s="70">
        <v>16.600000000000001</v>
      </c>
      <c r="N37" s="70">
        <v>16.899999999999999</v>
      </c>
      <c r="O37" s="63">
        <v>13.5</v>
      </c>
      <c r="P37" s="822">
        <v>17.600000000000001</v>
      </c>
    </row>
    <row r="38" spans="1:16" ht="27.75" customHeight="1" x14ac:dyDescent="0.2">
      <c r="A38" s="95" t="s">
        <v>62</v>
      </c>
      <c r="B38" s="62">
        <v>-9.1</v>
      </c>
      <c r="C38" s="1022">
        <v>-13.3</v>
      </c>
      <c r="D38" s="77">
        <v>-9.1</v>
      </c>
      <c r="E38" s="77">
        <v>-11</v>
      </c>
      <c r="F38" s="77">
        <v>-12.7</v>
      </c>
      <c r="G38" s="77">
        <v>-11.9</v>
      </c>
      <c r="H38" s="77">
        <v>-13.1</v>
      </c>
      <c r="I38" s="77">
        <v>-10.4</v>
      </c>
      <c r="J38" s="77">
        <v>-9.3000000000000007</v>
      </c>
      <c r="K38" s="77">
        <v>-9.5</v>
      </c>
      <c r="L38" s="77">
        <v>-12.5</v>
      </c>
      <c r="M38" s="77">
        <v>-13.1</v>
      </c>
      <c r="N38" s="77">
        <v>-15.2</v>
      </c>
      <c r="O38" s="77">
        <v>-18.7</v>
      </c>
      <c r="P38" s="824">
        <v>-18.100000000000001</v>
      </c>
    </row>
    <row r="39" spans="1:16" ht="17.25" customHeight="1" x14ac:dyDescent="0.2">
      <c r="A39" s="825"/>
      <c r="B39" s="63"/>
      <c r="C39" s="63"/>
      <c r="D39" s="6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2.75" x14ac:dyDescent="0.2">
      <c r="A40" s="32" t="s">
        <v>30</v>
      </c>
      <c r="B40" s="87"/>
      <c r="C40" s="66"/>
      <c r="D40" s="66"/>
      <c r="E40" s="66"/>
      <c r="F40" s="66"/>
      <c r="G40" s="66"/>
      <c r="H40" s="66"/>
      <c r="I40" s="87"/>
      <c r="J40" s="87"/>
      <c r="K40" s="66"/>
      <c r="L40" s="66"/>
      <c r="M40" s="66"/>
      <c r="N40" s="66"/>
      <c r="O40" s="87"/>
      <c r="P40" s="87"/>
    </row>
    <row r="41" spans="1:16" ht="23.25" customHeight="1" x14ac:dyDescent="0.2">
      <c r="A41" s="33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66"/>
      <c r="L41" s="66"/>
      <c r="M41" s="66"/>
      <c r="N41" s="66"/>
      <c r="O41" s="87"/>
      <c r="P41" s="87"/>
    </row>
  </sheetData>
  <hyperlinks>
    <hyperlink ref="A1" location="'Contents(NA)'!A1" display="Back to Table of contents"/>
  </hyperlinks>
  <pageMargins left="0.5" right="0" top="0.55000000000000004" bottom="0" header="0.34" footer="0.5"/>
  <pageSetup paperSize="9" orientation="landscape" horizontalDpi="1200" verticalDpi="1200" r:id="rId1"/>
  <headerFooter alignWithMargins="0">
    <oddHeader>&amp;C- 2 -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/>
  </sheetViews>
  <sheetFormatPr defaultRowHeight="11.25" x14ac:dyDescent="0.2"/>
  <cols>
    <col min="1" max="1" width="53.140625" style="126" customWidth="1"/>
    <col min="2" max="2" width="7.7109375" style="127" customWidth="1"/>
    <col min="3" max="12" width="7.7109375" style="126" customWidth="1"/>
    <col min="13" max="17" width="8.42578125" style="126" customWidth="1"/>
    <col min="18" max="18" width="10" style="126" bestFit="1" customWidth="1"/>
    <col min="19" max="16384" width="9.140625" style="126"/>
  </cols>
  <sheetData>
    <row r="1" spans="1:22" ht="21" customHeight="1" x14ac:dyDescent="0.2">
      <c r="A1" s="1077" t="s">
        <v>551</v>
      </c>
    </row>
    <row r="2" spans="1:22" ht="15.75" customHeight="1" x14ac:dyDescent="0.25">
      <c r="A2" s="46" t="s">
        <v>63</v>
      </c>
      <c r="B2" s="126"/>
    </row>
    <row r="3" spans="1:22" ht="12" customHeight="1" x14ac:dyDescent="0.2">
      <c r="A3" s="128"/>
      <c r="I3" s="129"/>
      <c r="J3" s="129"/>
      <c r="Q3" s="129" t="s">
        <v>106</v>
      </c>
    </row>
    <row r="4" spans="1:22" s="133" customFormat="1" ht="17.25" customHeight="1" x14ac:dyDescent="0.2">
      <c r="A4" s="130"/>
      <c r="B4" s="131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 t="s">
        <v>422</v>
      </c>
      <c r="P4" s="9" t="s">
        <v>2</v>
      </c>
      <c r="Q4" s="132" t="s">
        <v>53</v>
      </c>
      <c r="R4" s="134"/>
      <c r="S4" s="134"/>
      <c r="T4" s="134"/>
      <c r="U4" s="134"/>
      <c r="V4" s="134"/>
    </row>
    <row r="5" spans="1:22" s="47" customFormat="1" ht="14.25" customHeight="1" x14ac:dyDescent="0.2">
      <c r="A5" s="58" t="s">
        <v>64</v>
      </c>
      <c r="B5" s="135">
        <v>10935</v>
      </c>
      <c r="C5" s="136">
        <v>11168</v>
      </c>
      <c r="D5" s="136">
        <v>11583</v>
      </c>
      <c r="E5" s="136">
        <v>11322</v>
      </c>
      <c r="F5" s="136">
        <v>11215</v>
      </c>
      <c r="G5" s="136">
        <v>12246</v>
      </c>
      <c r="H5" s="136">
        <v>12824</v>
      </c>
      <c r="I5" s="136">
        <v>12570</v>
      </c>
      <c r="J5" s="136">
        <v>12778</v>
      </c>
      <c r="K5" s="136">
        <v>12928</v>
      </c>
      <c r="L5" s="136">
        <v>13860</v>
      </c>
      <c r="M5" s="136">
        <v>14154</v>
      </c>
      <c r="N5" s="137">
        <v>13401</v>
      </c>
      <c r="O5" s="137">
        <v>14439</v>
      </c>
      <c r="P5" s="137">
        <v>14645</v>
      </c>
      <c r="Q5" s="138">
        <v>15978</v>
      </c>
      <c r="R5" s="139"/>
      <c r="S5" s="139"/>
      <c r="T5" s="48"/>
      <c r="U5" s="48"/>
      <c r="V5" s="48"/>
    </row>
    <row r="6" spans="1:22" ht="14.25" customHeight="1" x14ac:dyDescent="0.2">
      <c r="A6" s="24" t="s">
        <v>65</v>
      </c>
      <c r="B6" s="140">
        <v>5125</v>
      </c>
      <c r="C6" s="141">
        <v>4790</v>
      </c>
      <c r="D6" s="141">
        <v>4804</v>
      </c>
      <c r="E6" s="141">
        <v>3768</v>
      </c>
      <c r="F6" s="141">
        <v>3119</v>
      </c>
      <c r="G6" s="141">
        <v>3854</v>
      </c>
      <c r="H6" s="141">
        <v>4217</v>
      </c>
      <c r="I6" s="141">
        <v>3544</v>
      </c>
      <c r="J6" s="141">
        <v>3162</v>
      </c>
      <c r="K6" s="141">
        <v>3144</v>
      </c>
      <c r="L6" s="141">
        <v>3324</v>
      </c>
      <c r="M6" s="141">
        <v>2517</v>
      </c>
      <c r="N6" s="141">
        <v>1897</v>
      </c>
      <c r="O6" s="141">
        <v>1879</v>
      </c>
      <c r="P6" s="141">
        <v>1743</v>
      </c>
      <c r="Q6" s="142">
        <v>1831</v>
      </c>
      <c r="R6" s="143"/>
      <c r="S6" s="143"/>
      <c r="T6" s="127"/>
      <c r="U6" s="127"/>
      <c r="V6" s="127"/>
    </row>
    <row r="7" spans="1:22" ht="14.25" customHeight="1" x14ac:dyDescent="0.2">
      <c r="A7" s="24" t="s">
        <v>66</v>
      </c>
      <c r="B7" s="140">
        <v>5810</v>
      </c>
      <c r="C7" s="141">
        <v>6378</v>
      </c>
      <c r="D7" s="141">
        <v>6779</v>
      </c>
      <c r="E7" s="141">
        <v>7554</v>
      </c>
      <c r="F7" s="141">
        <v>8096</v>
      </c>
      <c r="G7" s="141">
        <v>8392</v>
      </c>
      <c r="H7" s="141">
        <v>8607</v>
      </c>
      <c r="I7" s="141">
        <v>9026</v>
      </c>
      <c r="J7" s="141">
        <v>9616</v>
      </c>
      <c r="K7" s="141">
        <v>9784</v>
      </c>
      <c r="L7" s="141">
        <v>10536</v>
      </c>
      <c r="M7" s="141">
        <v>11637</v>
      </c>
      <c r="N7" s="141">
        <v>11504</v>
      </c>
      <c r="O7" s="141">
        <v>12560</v>
      </c>
      <c r="P7" s="141">
        <v>12902</v>
      </c>
      <c r="Q7" s="142">
        <v>14147</v>
      </c>
      <c r="R7" s="143"/>
      <c r="S7" s="143"/>
      <c r="T7" s="127"/>
      <c r="U7" s="127"/>
      <c r="V7" s="127"/>
    </row>
    <row r="8" spans="1:22" s="47" customFormat="1" ht="14.25" customHeight="1" x14ac:dyDescent="0.2">
      <c r="A8" s="58" t="s">
        <v>67</v>
      </c>
      <c r="B8" s="135">
        <v>832</v>
      </c>
      <c r="C8" s="136">
        <v>880</v>
      </c>
      <c r="D8" s="136">
        <v>1038</v>
      </c>
      <c r="E8" s="136">
        <v>1041</v>
      </c>
      <c r="F8" s="136">
        <v>1173</v>
      </c>
      <c r="G8" s="136">
        <v>1041</v>
      </c>
      <c r="H8" s="136">
        <v>1000</v>
      </c>
      <c r="I8" s="136">
        <v>990</v>
      </c>
      <c r="J8" s="136">
        <v>1000</v>
      </c>
      <c r="K8" s="136">
        <v>893</v>
      </c>
      <c r="L8" s="136">
        <v>908</v>
      </c>
      <c r="M8" s="136">
        <v>960</v>
      </c>
      <c r="N8" s="136">
        <v>1047</v>
      </c>
      <c r="O8" s="136">
        <v>1083</v>
      </c>
      <c r="P8" s="136">
        <v>975</v>
      </c>
      <c r="Q8" s="144">
        <v>1086</v>
      </c>
      <c r="R8" s="139"/>
      <c r="S8" s="139"/>
      <c r="T8" s="48"/>
      <c r="U8" s="48"/>
      <c r="V8" s="48"/>
    </row>
    <row r="9" spans="1:22" s="47" customFormat="1" ht="14.25" customHeight="1" x14ac:dyDescent="0.2">
      <c r="A9" s="58" t="s">
        <v>68</v>
      </c>
      <c r="B9" s="135">
        <v>35268</v>
      </c>
      <c r="C9" s="136">
        <v>39473</v>
      </c>
      <c r="D9" s="136">
        <v>43521</v>
      </c>
      <c r="E9" s="136">
        <v>43498</v>
      </c>
      <c r="F9" s="136">
        <v>43620</v>
      </c>
      <c r="G9" s="136">
        <v>45848</v>
      </c>
      <c r="H9" s="136">
        <v>47855</v>
      </c>
      <c r="I9" s="136">
        <v>51787</v>
      </c>
      <c r="J9" s="136">
        <v>53274</v>
      </c>
      <c r="K9" s="136">
        <v>53436</v>
      </c>
      <c r="L9" s="136">
        <v>53906</v>
      </c>
      <c r="M9" s="136">
        <v>53965</v>
      </c>
      <c r="N9" s="136">
        <v>54550</v>
      </c>
      <c r="O9" s="136">
        <v>54576</v>
      </c>
      <c r="P9" s="136">
        <v>46026</v>
      </c>
      <c r="Q9" s="144">
        <v>52965</v>
      </c>
      <c r="R9" s="139"/>
      <c r="S9" s="139"/>
      <c r="T9" s="48"/>
      <c r="U9" s="48"/>
      <c r="V9" s="48"/>
    </row>
    <row r="10" spans="1:22" ht="12" customHeight="1" x14ac:dyDescent="0.2">
      <c r="A10" s="24" t="s">
        <v>69</v>
      </c>
      <c r="B10" s="140">
        <v>1308</v>
      </c>
      <c r="C10" s="141">
        <v>1186</v>
      </c>
      <c r="D10" s="141">
        <v>1149</v>
      </c>
      <c r="E10" s="141">
        <v>897</v>
      </c>
      <c r="F10" s="141">
        <v>737</v>
      </c>
      <c r="G10" s="141">
        <v>877</v>
      </c>
      <c r="H10" s="141">
        <v>958</v>
      </c>
      <c r="I10" s="141">
        <v>810</v>
      </c>
      <c r="J10" s="141">
        <v>641</v>
      </c>
      <c r="K10" s="141">
        <v>583</v>
      </c>
      <c r="L10" s="141">
        <v>805</v>
      </c>
      <c r="M10" s="141">
        <v>599</v>
      </c>
      <c r="N10" s="141">
        <v>393</v>
      </c>
      <c r="O10" s="141">
        <v>416</v>
      </c>
      <c r="P10" s="141">
        <v>391</v>
      </c>
      <c r="Q10" s="142">
        <v>415</v>
      </c>
      <c r="R10" s="143"/>
      <c r="S10" s="143"/>
      <c r="T10" s="127"/>
      <c r="U10" s="127"/>
      <c r="V10" s="127"/>
    </row>
    <row r="11" spans="1:22" s="147" customFormat="1" ht="12" customHeight="1" x14ac:dyDescent="0.2">
      <c r="A11" s="93" t="s">
        <v>70</v>
      </c>
      <c r="B11" s="140">
        <v>9985</v>
      </c>
      <c r="C11" s="141">
        <v>11979</v>
      </c>
      <c r="D11" s="141">
        <v>14350</v>
      </c>
      <c r="E11" s="141">
        <v>14195</v>
      </c>
      <c r="F11" s="141">
        <v>14630</v>
      </c>
      <c r="G11" s="141">
        <v>15204</v>
      </c>
      <c r="H11" s="141">
        <v>17295</v>
      </c>
      <c r="I11" s="141">
        <v>18253</v>
      </c>
      <c r="J11" s="141">
        <v>18663</v>
      </c>
      <c r="K11" s="141">
        <v>18554</v>
      </c>
      <c r="L11" s="141">
        <v>19049</v>
      </c>
      <c r="M11" s="141">
        <v>19233</v>
      </c>
      <c r="N11" s="141">
        <v>19540</v>
      </c>
      <c r="O11" s="141">
        <v>19775</v>
      </c>
      <c r="P11" s="141">
        <v>18171</v>
      </c>
      <c r="Q11" s="142">
        <v>20437</v>
      </c>
      <c r="R11" s="146"/>
      <c r="S11" s="146"/>
      <c r="T11" s="145"/>
      <c r="U11" s="145"/>
      <c r="V11" s="145"/>
    </row>
    <row r="12" spans="1:22" s="147" customFormat="1" ht="12" customHeight="1" x14ac:dyDescent="0.2">
      <c r="A12" s="93" t="s">
        <v>71</v>
      </c>
      <c r="B12" s="140">
        <v>13204</v>
      </c>
      <c r="C12" s="141">
        <v>14862</v>
      </c>
      <c r="D12" s="141">
        <v>14131</v>
      </c>
      <c r="E12" s="141">
        <v>14407</v>
      </c>
      <c r="F12" s="141">
        <v>13831</v>
      </c>
      <c r="G12" s="141">
        <v>14402</v>
      </c>
      <c r="H12" s="141">
        <v>14529</v>
      </c>
      <c r="I12" s="141">
        <v>15517</v>
      </c>
      <c r="J12" s="141">
        <v>16118</v>
      </c>
      <c r="K12" s="141">
        <v>16700</v>
      </c>
      <c r="L12" s="141">
        <v>15887</v>
      </c>
      <c r="M12" s="141">
        <v>15633</v>
      </c>
      <c r="N12" s="141">
        <v>15320</v>
      </c>
      <c r="O12" s="141">
        <v>14722</v>
      </c>
      <c r="P12" s="141">
        <v>10891</v>
      </c>
      <c r="Q12" s="142">
        <v>13285</v>
      </c>
      <c r="R12" s="146"/>
      <c r="S12" s="146"/>
      <c r="T12" s="145"/>
      <c r="U12" s="145"/>
      <c r="V12" s="145"/>
    </row>
    <row r="13" spans="1:22" s="147" customFormat="1" ht="12" customHeight="1" x14ac:dyDescent="0.2">
      <c r="A13" s="93" t="s">
        <v>72</v>
      </c>
      <c r="B13" s="140">
        <v>10771</v>
      </c>
      <c r="C13" s="141">
        <v>11446</v>
      </c>
      <c r="D13" s="141">
        <v>13891</v>
      </c>
      <c r="E13" s="141">
        <v>13999</v>
      </c>
      <c r="F13" s="141">
        <v>14422</v>
      </c>
      <c r="G13" s="141">
        <v>15365</v>
      </c>
      <c r="H13" s="141">
        <v>15073</v>
      </c>
      <c r="I13" s="141">
        <v>17207</v>
      </c>
      <c r="J13" s="141">
        <v>17852</v>
      </c>
      <c r="K13" s="141">
        <v>17599</v>
      </c>
      <c r="L13" s="141">
        <v>18165</v>
      </c>
      <c r="M13" s="141">
        <v>18500</v>
      </c>
      <c r="N13" s="141">
        <v>19297</v>
      </c>
      <c r="O13" s="141">
        <v>19663</v>
      </c>
      <c r="P13" s="141">
        <v>16573</v>
      </c>
      <c r="Q13" s="142">
        <v>18828</v>
      </c>
      <c r="R13" s="146"/>
      <c r="S13" s="146"/>
      <c r="T13" s="145"/>
      <c r="U13" s="145"/>
      <c r="V13" s="145"/>
    </row>
    <row r="14" spans="1:22" s="47" customFormat="1" ht="14.25" customHeight="1" x14ac:dyDescent="0.2">
      <c r="A14" s="58" t="s">
        <v>73</v>
      </c>
      <c r="B14" s="135">
        <v>2528</v>
      </c>
      <c r="C14" s="136">
        <v>2758</v>
      </c>
      <c r="D14" s="136">
        <v>4136</v>
      </c>
      <c r="E14" s="136">
        <v>4980</v>
      </c>
      <c r="F14" s="136">
        <v>4939</v>
      </c>
      <c r="G14" s="136">
        <v>4706</v>
      </c>
      <c r="H14" s="136">
        <v>4306</v>
      </c>
      <c r="I14" s="136">
        <v>4722</v>
      </c>
      <c r="J14" s="136">
        <v>5511</v>
      </c>
      <c r="K14" s="136">
        <v>7083</v>
      </c>
      <c r="L14" s="136">
        <v>8427</v>
      </c>
      <c r="M14" s="136">
        <v>6778</v>
      </c>
      <c r="N14" s="136">
        <v>7052</v>
      </c>
      <c r="O14" s="136">
        <v>6903</v>
      </c>
      <c r="P14" s="136">
        <v>6198</v>
      </c>
      <c r="Q14" s="144">
        <v>6720</v>
      </c>
      <c r="R14" s="139"/>
      <c r="S14" s="139"/>
      <c r="T14" s="48"/>
      <c r="U14" s="48"/>
      <c r="V14" s="48"/>
    </row>
    <row r="15" spans="1:22" s="47" customFormat="1" ht="21.75" customHeight="1" x14ac:dyDescent="0.2">
      <c r="A15" s="17" t="s">
        <v>74</v>
      </c>
      <c r="B15" s="135">
        <v>911</v>
      </c>
      <c r="C15" s="136">
        <v>925</v>
      </c>
      <c r="D15" s="136">
        <v>867</v>
      </c>
      <c r="E15" s="136">
        <v>841</v>
      </c>
      <c r="F15" s="136">
        <v>921</v>
      </c>
      <c r="G15" s="136">
        <v>897</v>
      </c>
      <c r="H15" s="136">
        <v>1220</v>
      </c>
      <c r="I15" s="136">
        <v>1294</v>
      </c>
      <c r="J15" s="136">
        <v>1340</v>
      </c>
      <c r="K15" s="136">
        <v>1442</v>
      </c>
      <c r="L15" s="136">
        <v>1490</v>
      </c>
      <c r="M15" s="136">
        <v>1550</v>
      </c>
      <c r="N15" s="136">
        <v>1701</v>
      </c>
      <c r="O15" s="136">
        <v>1732</v>
      </c>
      <c r="P15" s="136">
        <v>1594</v>
      </c>
      <c r="Q15" s="144">
        <v>1729</v>
      </c>
      <c r="R15" s="139"/>
      <c r="S15" s="139"/>
      <c r="T15" s="48"/>
      <c r="U15" s="48"/>
      <c r="V15" s="48"/>
    </row>
    <row r="16" spans="1:22" s="47" customFormat="1" ht="14.25" customHeight="1" x14ac:dyDescent="0.2">
      <c r="A16" s="11" t="s">
        <v>75</v>
      </c>
      <c r="B16" s="135">
        <v>10242</v>
      </c>
      <c r="C16" s="136">
        <v>13502</v>
      </c>
      <c r="D16" s="136">
        <v>16776</v>
      </c>
      <c r="E16" s="136">
        <v>17764</v>
      </c>
      <c r="F16" s="136">
        <v>18551</v>
      </c>
      <c r="G16" s="136">
        <v>18927</v>
      </c>
      <c r="H16" s="136">
        <v>19043</v>
      </c>
      <c r="I16" s="136">
        <v>17923</v>
      </c>
      <c r="J16" s="136">
        <v>16631</v>
      </c>
      <c r="K16" s="136">
        <v>16018</v>
      </c>
      <c r="L16" s="136">
        <v>16027</v>
      </c>
      <c r="M16" s="136">
        <v>17377</v>
      </c>
      <c r="N16" s="136">
        <v>19656</v>
      </c>
      <c r="O16" s="136">
        <v>21681</v>
      </c>
      <c r="P16" s="136">
        <v>16656</v>
      </c>
      <c r="Q16" s="144">
        <v>21677</v>
      </c>
      <c r="R16" s="139"/>
      <c r="S16" s="139"/>
      <c r="T16" s="48"/>
      <c r="U16" s="48"/>
      <c r="V16" s="48"/>
    </row>
    <row r="17" spans="1:22" s="47" customFormat="1" ht="14.25" customHeight="1" x14ac:dyDescent="0.2">
      <c r="A17" s="11" t="s">
        <v>76</v>
      </c>
      <c r="B17" s="135">
        <v>22610</v>
      </c>
      <c r="C17" s="136">
        <v>25611</v>
      </c>
      <c r="D17" s="136">
        <v>28673</v>
      </c>
      <c r="E17" s="136">
        <v>28405</v>
      </c>
      <c r="F17" s="136">
        <v>30593</v>
      </c>
      <c r="G17" s="136">
        <v>33104</v>
      </c>
      <c r="H17" s="136">
        <v>36219</v>
      </c>
      <c r="I17" s="136">
        <v>38965</v>
      </c>
      <c r="J17" s="136">
        <v>41579</v>
      </c>
      <c r="K17" s="136">
        <v>43738</v>
      </c>
      <c r="L17" s="136">
        <v>45914</v>
      </c>
      <c r="M17" s="136">
        <v>48990</v>
      </c>
      <c r="N17" s="136">
        <v>52284</v>
      </c>
      <c r="O17" s="136">
        <v>54694</v>
      </c>
      <c r="P17" s="136">
        <v>49191</v>
      </c>
      <c r="Q17" s="144">
        <v>52757</v>
      </c>
      <c r="R17" s="139"/>
      <c r="S17" s="139"/>
      <c r="T17" s="48"/>
      <c r="U17" s="48"/>
      <c r="V17" s="48"/>
    </row>
    <row r="18" spans="1:22" ht="12.75" customHeight="1" x14ac:dyDescent="0.2">
      <c r="A18" s="24" t="s">
        <v>77</v>
      </c>
      <c r="B18" s="140">
        <v>21360</v>
      </c>
      <c r="C18" s="141">
        <v>24104</v>
      </c>
      <c r="D18" s="141">
        <v>26976</v>
      </c>
      <c r="E18" s="141">
        <v>26623</v>
      </c>
      <c r="F18" s="141">
        <v>28695</v>
      </c>
      <c r="G18" s="141">
        <v>31010</v>
      </c>
      <c r="H18" s="141">
        <v>33967</v>
      </c>
      <c r="I18" s="141">
        <v>36545</v>
      </c>
      <c r="J18" s="141">
        <v>38977</v>
      </c>
      <c r="K18" s="141">
        <v>40968</v>
      </c>
      <c r="L18" s="141">
        <v>43006</v>
      </c>
      <c r="M18" s="141">
        <v>45844</v>
      </c>
      <c r="N18" s="141">
        <v>48875</v>
      </c>
      <c r="O18" s="141">
        <v>51131</v>
      </c>
      <c r="P18" s="141">
        <v>46161</v>
      </c>
      <c r="Q18" s="142">
        <v>49542</v>
      </c>
      <c r="R18" s="143"/>
      <c r="S18" s="143"/>
      <c r="T18" s="127"/>
      <c r="U18" s="127"/>
      <c r="V18" s="127"/>
    </row>
    <row r="19" spans="1:22" s="47" customFormat="1" ht="14.25" customHeight="1" x14ac:dyDescent="0.2">
      <c r="A19" s="58" t="s">
        <v>78</v>
      </c>
      <c r="B19" s="135">
        <v>14160</v>
      </c>
      <c r="C19" s="136">
        <v>15835</v>
      </c>
      <c r="D19" s="136">
        <v>15800</v>
      </c>
      <c r="E19" s="136">
        <v>15737</v>
      </c>
      <c r="F19" s="136">
        <v>16729</v>
      </c>
      <c r="G19" s="136">
        <v>18144</v>
      </c>
      <c r="H19" s="136">
        <v>18656</v>
      </c>
      <c r="I19" s="136">
        <v>19779</v>
      </c>
      <c r="J19" s="136">
        <v>21160</v>
      </c>
      <c r="K19" s="136">
        <v>22613</v>
      </c>
      <c r="L19" s="136">
        <v>24332</v>
      </c>
      <c r="M19" s="136">
        <v>25879</v>
      </c>
      <c r="N19" s="136">
        <v>27116</v>
      </c>
      <c r="O19" s="136">
        <v>28391</v>
      </c>
      <c r="P19" s="136">
        <v>21248</v>
      </c>
      <c r="Q19" s="144">
        <v>21885</v>
      </c>
      <c r="R19" s="139"/>
      <c r="S19" s="139"/>
      <c r="T19" s="48"/>
      <c r="U19" s="48"/>
      <c r="V19" s="48"/>
    </row>
    <row r="20" spans="1:22" s="47" customFormat="1" ht="14.25" customHeight="1" x14ac:dyDescent="0.2">
      <c r="A20" s="11" t="s">
        <v>79</v>
      </c>
      <c r="B20" s="135">
        <v>15016</v>
      </c>
      <c r="C20" s="136">
        <v>18328</v>
      </c>
      <c r="D20" s="136">
        <v>18645</v>
      </c>
      <c r="E20" s="136">
        <v>16731</v>
      </c>
      <c r="F20" s="136">
        <v>18629</v>
      </c>
      <c r="G20" s="136">
        <v>20290</v>
      </c>
      <c r="H20" s="136">
        <v>21197</v>
      </c>
      <c r="I20" s="136">
        <v>19827</v>
      </c>
      <c r="J20" s="136">
        <v>21702</v>
      </c>
      <c r="K20" s="136">
        <v>23520</v>
      </c>
      <c r="L20" s="136">
        <v>26727</v>
      </c>
      <c r="M20" s="136">
        <v>28864</v>
      </c>
      <c r="N20" s="136">
        <v>30650</v>
      </c>
      <c r="O20" s="136">
        <v>30214</v>
      </c>
      <c r="P20" s="136">
        <v>10953</v>
      </c>
      <c r="Q20" s="144">
        <v>11459</v>
      </c>
      <c r="R20" s="139"/>
      <c r="S20" s="139"/>
      <c r="T20" s="48"/>
      <c r="U20" s="48"/>
      <c r="V20" s="48"/>
    </row>
    <row r="21" spans="1:22" s="47" customFormat="1" ht="14.25" customHeight="1" x14ac:dyDescent="0.2">
      <c r="A21" s="58" t="s">
        <v>80</v>
      </c>
      <c r="B21" s="135">
        <v>8902</v>
      </c>
      <c r="C21" s="136">
        <v>9965</v>
      </c>
      <c r="D21" s="136">
        <v>11103</v>
      </c>
      <c r="E21" s="136">
        <v>12217</v>
      </c>
      <c r="F21" s="136">
        <v>13352</v>
      </c>
      <c r="G21" s="136">
        <v>13611</v>
      </c>
      <c r="H21" s="136">
        <v>13775</v>
      </c>
      <c r="I21" s="136">
        <v>14398</v>
      </c>
      <c r="J21" s="136">
        <v>14948</v>
      </c>
      <c r="K21" s="136">
        <v>15841</v>
      </c>
      <c r="L21" s="136">
        <v>16387</v>
      </c>
      <c r="M21" s="136">
        <v>16989</v>
      </c>
      <c r="N21" s="136">
        <v>17844</v>
      </c>
      <c r="O21" s="136">
        <v>18731</v>
      </c>
      <c r="P21" s="136">
        <v>19549</v>
      </c>
      <c r="Q21" s="144">
        <v>20712</v>
      </c>
      <c r="R21" s="139"/>
      <c r="S21" s="139"/>
      <c r="T21" s="48"/>
      <c r="U21" s="48"/>
      <c r="V21" s="48"/>
    </row>
    <row r="22" spans="1:22" s="47" customFormat="1" ht="14.25" customHeight="1" x14ac:dyDescent="0.2">
      <c r="A22" s="11" t="s">
        <v>81</v>
      </c>
      <c r="B22" s="135">
        <v>20744</v>
      </c>
      <c r="C22" s="136">
        <v>24964</v>
      </c>
      <c r="D22" s="136">
        <v>28637</v>
      </c>
      <c r="E22" s="136">
        <v>31099</v>
      </c>
      <c r="F22" s="136">
        <v>31777</v>
      </c>
      <c r="G22" s="136">
        <v>34201</v>
      </c>
      <c r="H22" s="136">
        <v>36735</v>
      </c>
      <c r="I22" s="136">
        <v>38336</v>
      </c>
      <c r="J22" s="136">
        <v>41322</v>
      </c>
      <c r="K22" s="136">
        <v>43599</v>
      </c>
      <c r="L22" s="136">
        <v>46614</v>
      </c>
      <c r="M22" s="136">
        <v>48260</v>
      </c>
      <c r="N22" s="136">
        <v>49514</v>
      </c>
      <c r="O22" s="136">
        <v>51837</v>
      </c>
      <c r="P22" s="136">
        <v>49263</v>
      </c>
      <c r="Q22" s="144">
        <v>50206</v>
      </c>
      <c r="R22" s="139"/>
      <c r="S22" s="139"/>
      <c r="T22" s="48"/>
      <c r="U22" s="48"/>
      <c r="V22" s="48"/>
    </row>
    <row r="23" spans="1:22" s="47" customFormat="1" ht="12" customHeight="1" x14ac:dyDescent="0.2">
      <c r="A23" s="148" t="s">
        <v>82</v>
      </c>
      <c r="B23" s="140">
        <v>11570</v>
      </c>
      <c r="C23" s="141">
        <v>14507</v>
      </c>
      <c r="D23" s="141">
        <v>17317</v>
      </c>
      <c r="E23" s="141">
        <v>18733</v>
      </c>
      <c r="F23" s="141">
        <v>18473</v>
      </c>
      <c r="G23" s="141">
        <v>19800</v>
      </c>
      <c r="H23" s="141">
        <v>21347</v>
      </c>
      <c r="I23" s="141">
        <v>21755</v>
      </c>
      <c r="J23" s="141">
        <v>23309</v>
      </c>
      <c r="K23" s="141">
        <v>24528</v>
      </c>
      <c r="L23" s="141">
        <v>26489</v>
      </c>
      <c r="M23" s="141">
        <v>28463</v>
      </c>
      <c r="N23" s="141">
        <v>30152</v>
      </c>
      <c r="O23" s="141">
        <v>32229</v>
      </c>
      <c r="P23" s="141">
        <v>30580</v>
      </c>
      <c r="Q23" s="142">
        <v>31096</v>
      </c>
      <c r="R23" s="139"/>
      <c r="S23" s="139"/>
      <c r="T23" s="48"/>
      <c r="U23" s="48"/>
      <c r="V23" s="48"/>
    </row>
    <row r="24" spans="1:22" ht="12" customHeight="1" x14ac:dyDescent="0.2">
      <c r="A24" s="148" t="s">
        <v>83</v>
      </c>
      <c r="B24" s="140">
        <v>1185</v>
      </c>
      <c r="C24" s="141">
        <v>1383</v>
      </c>
      <c r="D24" s="141">
        <v>1582</v>
      </c>
      <c r="E24" s="141">
        <v>1729</v>
      </c>
      <c r="F24" s="141">
        <v>1826</v>
      </c>
      <c r="G24" s="141">
        <v>1954</v>
      </c>
      <c r="H24" s="141">
        <v>2123</v>
      </c>
      <c r="I24" s="141">
        <v>2316</v>
      </c>
      <c r="J24" s="141">
        <v>2500</v>
      </c>
      <c r="K24" s="141">
        <v>2545</v>
      </c>
      <c r="L24" s="141">
        <v>2604</v>
      </c>
      <c r="M24" s="141">
        <v>2721</v>
      </c>
      <c r="N24" s="141">
        <v>2799</v>
      </c>
      <c r="O24" s="141">
        <v>2985</v>
      </c>
      <c r="P24" s="141">
        <v>2727</v>
      </c>
      <c r="Q24" s="142">
        <v>2685</v>
      </c>
      <c r="R24" s="143"/>
      <c r="S24" s="143"/>
      <c r="T24" s="127"/>
      <c r="U24" s="127"/>
      <c r="V24" s="127"/>
    </row>
    <row r="25" spans="1:22" ht="12" customHeight="1" x14ac:dyDescent="0.2">
      <c r="A25" s="148" t="s">
        <v>84</v>
      </c>
      <c r="B25" s="140">
        <v>5498</v>
      </c>
      <c r="C25" s="141">
        <v>6126</v>
      </c>
      <c r="D25" s="141">
        <v>6771</v>
      </c>
      <c r="E25" s="141">
        <v>7393</v>
      </c>
      <c r="F25" s="141">
        <v>8135</v>
      </c>
      <c r="G25" s="141">
        <v>8952</v>
      </c>
      <c r="H25" s="141">
        <v>9523</v>
      </c>
      <c r="I25" s="141">
        <v>10199</v>
      </c>
      <c r="J25" s="141">
        <v>11071</v>
      </c>
      <c r="K25" s="141">
        <v>11734</v>
      </c>
      <c r="L25" s="141">
        <v>12461</v>
      </c>
      <c r="M25" s="141">
        <v>11767</v>
      </c>
      <c r="N25" s="141">
        <v>11089</v>
      </c>
      <c r="O25" s="141">
        <v>10881</v>
      </c>
      <c r="P25" s="141">
        <v>10531</v>
      </c>
      <c r="Q25" s="142">
        <v>11036</v>
      </c>
      <c r="R25" s="143"/>
      <c r="S25" s="143"/>
      <c r="T25" s="127"/>
      <c r="U25" s="127"/>
      <c r="V25" s="127"/>
    </row>
    <row r="26" spans="1:22" ht="12" customHeight="1" x14ac:dyDescent="0.2">
      <c r="A26" s="148" t="s">
        <v>72</v>
      </c>
      <c r="B26" s="140">
        <v>2491</v>
      </c>
      <c r="C26" s="141">
        <v>2948</v>
      </c>
      <c r="D26" s="141">
        <v>2967</v>
      </c>
      <c r="E26" s="141">
        <v>3244</v>
      </c>
      <c r="F26" s="141">
        <v>3343</v>
      </c>
      <c r="G26" s="141">
        <v>3495</v>
      </c>
      <c r="H26" s="141">
        <v>3742</v>
      </c>
      <c r="I26" s="141">
        <v>4066</v>
      </c>
      <c r="J26" s="141">
        <v>4442</v>
      </c>
      <c r="K26" s="141">
        <v>4792</v>
      </c>
      <c r="L26" s="141">
        <v>5060</v>
      </c>
      <c r="M26" s="141">
        <v>5309</v>
      </c>
      <c r="N26" s="141">
        <v>5474</v>
      </c>
      <c r="O26" s="141">
        <v>5742</v>
      </c>
      <c r="P26" s="141">
        <v>5425</v>
      </c>
      <c r="Q26" s="142">
        <v>5389</v>
      </c>
      <c r="R26" s="143"/>
      <c r="S26" s="143"/>
      <c r="T26" s="127"/>
      <c r="U26" s="127"/>
      <c r="V26" s="127"/>
    </row>
    <row r="27" spans="1:22" s="47" customFormat="1" ht="11.25" customHeight="1" x14ac:dyDescent="0.2">
      <c r="A27" s="11" t="s">
        <v>85</v>
      </c>
      <c r="B27" s="135">
        <v>13864</v>
      </c>
      <c r="C27" s="136">
        <v>16136</v>
      </c>
      <c r="D27" s="136">
        <v>17520</v>
      </c>
      <c r="E27" s="136">
        <v>16888</v>
      </c>
      <c r="F27" s="136">
        <v>17652</v>
      </c>
      <c r="G27" s="136">
        <v>18235</v>
      </c>
      <c r="H27" s="136">
        <v>18802</v>
      </c>
      <c r="I27" s="136">
        <v>20042</v>
      </c>
      <c r="J27" s="136">
        <v>21165</v>
      </c>
      <c r="K27" s="136">
        <v>21923</v>
      </c>
      <c r="L27" s="136">
        <v>22813</v>
      </c>
      <c r="M27" s="136">
        <v>23907</v>
      </c>
      <c r="N27" s="136">
        <v>24902</v>
      </c>
      <c r="O27" s="136">
        <v>25733</v>
      </c>
      <c r="P27" s="136">
        <v>25288</v>
      </c>
      <c r="Q27" s="144">
        <v>25897</v>
      </c>
      <c r="R27" s="139"/>
      <c r="S27" s="139"/>
      <c r="T27" s="48"/>
      <c r="U27" s="48"/>
      <c r="V27" s="48"/>
    </row>
    <row r="28" spans="1:22" ht="12.75" customHeight="1" x14ac:dyDescent="0.2">
      <c r="A28" s="148" t="s">
        <v>86</v>
      </c>
      <c r="B28" s="140">
        <v>12470</v>
      </c>
      <c r="C28" s="141">
        <v>14493</v>
      </c>
      <c r="D28" s="141">
        <v>15613</v>
      </c>
      <c r="E28" s="141">
        <v>14818</v>
      </c>
      <c r="F28" s="141">
        <v>15378</v>
      </c>
      <c r="G28" s="141">
        <v>15630</v>
      </c>
      <c r="H28" s="141">
        <v>15881</v>
      </c>
      <c r="I28" s="141">
        <v>16796</v>
      </c>
      <c r="J28" s="141">
        <v>17572</v>
      </c>
      <c r="K28" s="141">
        <v>18026</v>
      </c>
      <c r="L28" s="141">
        <v>18663</v>
      </c>
      <c r="M28" s="141">
        <v>19379</v>
      </c>
      <c r="N28" s="141">
        <v>20026</v>
      </c>
      <c r="O28" s="141">
        <v>20604</v>
      </c>
      <c r="P28" s="141">
        <v>20849</v>
      </c>
      <c r="Q28" s="142">
        <v>21171</v>
      </c>
      <c r="R28" s="143"/>
      <c r="S28" s="143"/>
      <c r="T28" s="127"/>
      <c r="U28" s="127"/>
      <c r="V28" s="127"/>
    </row>
    <row r="29" spans="1:22" s="47" customFormat="1" ht="12.75" customHeight="1" x14ac:dyDescent="0.2">
      <c r="A29" s="11" t="s">
        <v>87</v>
      </c>
      <c r="B29" s="135">
        <v>5622</v>
      </c>
      <c r="C29" s="136">
        <v>6864</v>
      </c>
      <c r="D29" s="136">
        <v>8534</v>
      </c>
      <c r="E29" s="136">
        <v>9552</v>
      </c>
      <c r="F29" s="136">
        <v>10411</v>
      </c>
      <c r="G29" s="136">
        <v>11851</v>
      </c>
      <c r="H29" s="136">
        <v>13207</v>
      </c>
      <c r="I29" s="136">
        <v>14624</v>
      </c>
      <c r="J29" s="136">
        <v>15923</v>
      </c>
      <c r="K29" s="136">
        <v>16776</v>
      </c>
      <c r="L29" s="136">
        <v>17917</v>
      </c>
      <c r="M29" s="136">
        <v>19574</v>
      </c>
      <c r="N29" s="136">
        <v>21244</v>
      </c>
      <c r="O29" s="136">
        <v>22431</v>
      </c>
      <c r="P29" s="136">
        <v>19654</v>
      </c>
      <c r="Q29" s="144">
        <v>21299</v>
      </c>
      <c r="R29" s="139"/>
      <c r="S29" s="139"/>
      <c r="T29" s="48"/>
      <c r="U29" s="48"/>
      <c r="V29" s="48"/>
    </row>
    <row r="30" spans="1:22" s="47" customFormat="1" ht="12.75" customHeight="1" x14ac:dyDescent="0.2">
      <c r="A30" s="149" t="s">
        <v>88</v>
      </c>
      <c r="B30" s="135">
        <v>3720</v>
      </c>
      <c r="C30" s="136">
        <v>4530</v>
      </c>
      <c r="D30" s="136">
        <v>5107</v>
      </c>
      <c r="E30" s="136">
        <v>5508</v>
      </c>
      <c r="F30" s="136">
        <v>6117</v>
      </c>
      <c r="G30" s="136">
        <v>6959</v>
      </c>
      <c r="H30" s="136">
        <v>7820</v>
      </c>
      <c r="I30" s="136">
        <v>8754</v>
      </c>
      <c r="J30" s="136">
        <v>9752</v>
      </c>
      <c r="K30" s="136">
        <v>10391</v>
      </c>
      <c r="L30" s="136">
        <v>11118</v>
      </c>
      <c r="M30" s="136">
        <v>12195</v>
      </c>
      <c r="N30" s="136">
        <v>13300</v>
      </c>
      <c r="O30" s="136">
        <v>14064</v>
      </c>
      <c r="P30" s="136">
        <v>11563</v>
      </c>
      <c r="Q30" s="144">
        <v>12449</v>
      </c>
      <c r="R30" s="139"/>
      <c r="S30" s="139"/>
      <c r="T30" s="48"/>
      <c r="U30" s="48"/>
      <c r="V30" s="48"/>
    </row>
    <row r="31" spans="1:22" s="47" customFormat="1" ht="16.5" customHeight="1" x14ac:dyDescent="0.2">
      <c r="A31" s="149" t="s">
        <v>89</v>
      </c>
      <c r="B31" s="135">
        <v>11181</v>
      </c>
      <c r="C31" s="136">
        <v>11521</v>
      </c>
      <c r="D31" s="136">
        <v>13212</v>
      </c>
      <c r="E31" s="136">
        <v>14705</v>
      </c>
      <c r="F31" s="136">
        <v>15498</v>
      </c>
      <c r="G31" s="136">
        <v>16483</v>
      </c>
      <c r="H31" s="136">
        <v>17327</v>
      </c>
      <c r="I31" s="136">
        <v>20196</v>
      </c>
      <c r="J31" s="136">
        <v>21543</v>
      </c>
      <c r="K31" s="136">
        <v>22419</v>
      </c>
      <c r="L31" s="136">
        <v>24878</v>
      </c>
      <c r="M31" s="136">
        <v>25361</v>
      </c>
      <c r="N31" s="136">
        <v>26295</v>
      </c>
      <c r="O31" s="136">
        <v>27136</v>
      </c>
      <c r="P31" s="136">
        <v>28475</v>
      </c>
      <c r="Q31" s="144">
        <v>30069</v>
      </c>
      <c r="R31" s="139"/>
      <c r="S31" s="139"/>
      <c r="T31" s="48"/>
      <c r="U31" s="48"/>
      <c r="V31" s="48"/>
    </row>
    <row r="32" spans="1:22" s="47" customFormat="1" ht="15" customHeight="1" x14ac:dyDescent="0.2">
      <c r="A32" s="11" t="s">
        <v>90</v>
      </c>
      <c r="B32" s="135">
        <v>8555</v>
      </c>
      <c r="C32" s="136">
        <v>9242</v>
      </c>
      <c r="D32" s="136">
        <v>10544</v>
      </c>
      <c r="E32" s="136">
        <v>11338</v>
      </c>
      <c r="F32" s="136">
        <v>11934</v>
      </c>
      <c r="G32" s="136">
        <v>12837</v>
      </c>
      <c r="H32" s="136">
        <v>13804</v>
      </c>
      <c r="I32" s="136">
        <v>15725</v>
      </c>
      <c r="J32" s="136">
        <v>16562</v>
      </c>
      <c r="K32" s="136">
        <v>17636</v>
      </c>
      <c r="L32" s="136">
        <v>18944</v>
      </c>
      <c r="M32" s="136">
        <v>19703</v>
      </c>
      <c r="N32" s="136">
        <v>20524</v>
      </c>
      <c r="O32" s="136">
        <v>20638</v>
      </c>
      <c r="P32" s="136">
        <v>20621</v>
      </c>
      <c r="Q32" s="144">
        <v>21390</v>
      </c>
      <c r="R32" s="139"/>
      <c r="S32" s="139"/>
      <c r="T32" s="48"/>
      <c r="U32" s="48"/>
      <c r="V32" s="48"/>
    </row>
    <row r="33" spans="1:25" s="47" customFormat="1" ht="14.25" customHeight="1" x14ac:dyDescent="0.2">
      <c r="A33" s="11" t="s">
        <v>91</v>
      </c>
      <c r="B33" s="135">
        <v>6410</v>
      </c>
      <c r="C33" s="136">
        <v>6969</v>
      </c>
      <c r="D33" s="136">
        <v>7871</v>
      </c>
      <c r="E33" s="136">
        <v>8903</v>
      </c>
      <c r="F33" s="136">
        <v>9446</v>
      </c>
      <c r="G33" s="136">
        <v>10269</v>
      </c>
      <c r="H33" s="136">
        <v>11179</v>
      </c>
      <c r="I33" s="136">
        <v>13123</v>
      </c>
      <c r="J33" s="136">
        <v>14431</v>
      </c>
      <c r="K33" s="136">
        <v>15199</v>
      </c>
      <c r="L33" s="136">
        <v>16501</v>
      </c>
      <c r="M33" s="136">
        <v>17782</v>
      </c>
      <c r="N33" s="136">
        <v>18949</v>
      </c>
      <c r="O33" s="136">
        <v>19936</v>
      </c>
      <c r="P33" s="136">
        <v>20582</v>
      </c>
      <c r="Q33" s="144">
        <v>21461</v>
      </c>
      <c r="R33" s="139"/>
      <c r="S33" s="139"/>
      <c r="T33" s="48"/>
      <c r="U33" s="48"/>
      <c r="V33" s="48"/>
    </row>
    <row r="34" spans="1:25" s="47" customFormat="1" ht="15.75" customHeight="1" x14ac:dyDescent="0.2">
      <c r="A34" s="17" t="s">
        <v>92</v>
      </c>
      <c r="B34" s="135">
        <v>4316</v>
      </c>
      <c r="C34" s="136">
        <v>4915</v>
      </c>
      <c r="D34" s="136">
        <v>6040</v>
      </c>
      <c r="E34" s="136">
        <v>6902</v>
      </c>
      <c r="F34" s="136">
        <v>7517</v>
      </c>
      <c r="G34" s="136">
        <v>8539</v>
      </c>
      <c r="H34" s="136">
        <v>9544</v>
      </c>
      <c r="I34" s="136">
        <v>10766</v>
      </c>
      <c r="J34" s="136">
        <v>11854</v>
      </c>
      <c r="K34" s="136">
        <v>12369</v>
      </c>
      <c r="L34" s="136">
        <v>13161</v>
      </c>
      <c r="M34" s="136">
        <v>14301</v>
      </c>
      <c r="N34" s="136">
        <v>15424</v>
      </c>
      <c r="O34" s="136">
        <v>16162</v>
      </c>
      <c r="P34" s="136">
        <v>11493</v>
      </c>
      <c r="Q34" s="144">
        <v>11735</v>
      </c>
      <c r="R34" s="139"/>
      <c r="S34" s="139"/>
      <c r="T34" s="139"/>
      <c r="U34" s="139"/>
      <c r="V34" s="139"/>
    </row>
    <row r="35" spans="1:25" s="47" customFormat="1" ht="14.25" customHeight="1" x14ac:dyDescent="0.2">
      <c r="A35" s="58" t="s">
        <v>93</v>
      </c>
      <c r="B35" s="135">
        <v>2739</v>
      </c>
      <c r="C35" s="136">
        <v>3077</v>
      </c>
      <c r="D35" s="136">
        <v>3446</v>
      </c>
      <c r="E35" s="136">
        <v>3586</v>
      </c>
      <c r="F35" s="136">
        <v>3927</v>
      </c>
      <c r="G35" s="136">
        <v>4428</v>
      </c>
      <c r="H35" s="136">
        <v>4807</v>
      </c>
      <c r="I35" s="136">
        <v>5189</v>
      </c>
      <c r="J35" s="136">
        <v>5537</v>
      </c>
      <c r="K35" s="136">
        <v>5725</v>
      </c>
      <c r="L35" s="136">
        <v>5979</v>
      </c>
      <c r="M35" s="136">
        <v>6409</v>
      </c>
      <c r="N35" s="136">
        <v>6867</v>
      </c>
      <c r="O35" s="136">
        <v>7147</v>
      </c>
      <c r="P35" s="136">
        <v>5337</v>
      </c>
      <c r="Q35" s="144">
        <v>5697</v>
      </c>
      <c r="R35" s="139"/>
      <c r="S35" s="139"/>
      <c r="T35" s="139"/>
      <c r="U35" s="139"/>
      <c r="V35" s="139"/>
    </row>
    <row r="36" spans="1:25" s="47" customFormat="1" ht="14.25" customHeight="1" x14ac:dyDescent="0.2">
      <c r="A36" s="150" t="s">
        <v>107</v>
      </c>
      <c r="B36" s="151">
        <v>198551</v>
      </c>
      <c r="C36" s="152">
        <v>226662</v>
      </c>
      <c r="D36" s="152">
        <v>253053</v>
      </c>
      <c r="E36" s="152">
        <v>261017</v>
      </c>
      <c r="F36" s="152">
        <v>274000</v>
      </c>
      <c r="G36" s="152">
        <v>292617</v>
      </c>
      <c r="H36" s="152">
        <v>309319</v>
      </c>
      <c r="I36" s="152">
        <v>329009</v>
      </c>
      <c r="J36" s="152">
        <v>348011</v>
      </c>
      <c r="K36" s="152">
        <v>363547</v>
      </c>
      <c r="L36" s="152">
        <v>385902</v>
      </c>
      <c r="M36" s="152">
        <v>402998</v>
      </c>
      <c r="N36" s="152">
        <v>422319</v>
      </c>
      <c r="O36" s="152">
        <v>437528</v>
      </c>
      <c r="P36" s="152">
        <v>379309</v>
      </c>
      <c r="Q36" s="153">
        <v>407172</v>
      </c>
      <c r="R36" s="139"/>
      <c r="S36" s="139"/>
      <c r="T36" s="139"/>
      <c r="U36" s="139"/>
      <c r="V36" s="139"/>
      <c r="W36" s="154"/>
      <c r="X36" s="154"/>
      <c r="Y36" s="154"/>
    </row>
    <row r="37" spans="1:25" s="47" customFormat="1" ht="14.25" customHeight="1" x14ac:dyDescent="0.2">
      <c r="A37" s="150" t="s">
        <v>95</v>
      </c>
      <c r="B37" s="151">
        <v>24319</v>
      </c>
      <c r="C37" s="152">
        <v>28549</v>
      </c>
      <c r="D37" s="152">
        <v>31201</v>
      </c>
      <c r="E37" s="152">
        <v>30739</v>
      </c>
      <c r="F37" s="152">
        <v>33957</v>
      </c>
      <c r="G37" s="152">
        <v>38030</v>
      </c>
      <c r="H37" s="152">
        <v>41325</v>
      </c>
      <c r="I37" s="152">
        <v>43388</v>
      </c>
      <c r="J37" s="152">
        <v>44051</v>
      </c>
      <c r="K37" s="152">
        <v>46346</v>
      </c>
      <c r="L37" s="152">
        <v>48864</v>
      </c>
      <c r="M37" s="152">
        <v>54203</v>
      </c>
      <c r="N37" s="152">
        <v>58936</v>
      </c>
      <c r="O37" s="152">
        <v>60727</v>
      </c>
      <c r="P37" s="152">
        <v>50383</v>
      </c>
      <c r="Q37" s="153">
        <v>56520</v>
      </c>
      <c r="R37" s="139"/>
      <c r="S37" s="139"/>
      <c r="T37" s="139"/>
      <c r="U37" s="139"/>
      <c r="V37" s="139"/>
    </row>
    <row r="38" spans="1:25" s="47" customFormat="1" ht="14.25" customHeight="1" x14ac:dyDescent="0.2">
      <c r="A38" s="155" t="s">
        <v>108</v>
      </c>
      <c r="B38" s="151">
        <v>222870</v>
      </c>
      <c r="C38" s="152">
        <v>255211</v>
      </c>
      <c r="D38" s="152">
        <v>284254</v>
      </c>
      <c r="E38" s="152">
        <v>291756</v>
      </c>
      <c r="F38" s="152">
        <v>307957</v>
      </c>
      <c r="G38" s="152">
        <v>330647</v>
      </c>
      <c r="H38" s="152">
        <v>350644</v>
      </c>
      <c r="I38" s="152">
        <v>372397</v>
      </c>
      <c r="J38" s="152">
        <v>392062</v>
      </c>
      <c r="K38" s="152">
        <v>409893</v>
      </c>
      <c r="L38" s="152">
        <v>434765</v>
      </c>
      <c r="M38" s="152">
        <v>457201</v>
      </c>
      <c r="N38" s="152">
        <v>481256</v>
      </c>
      <c r="O38" s="152">
        <v>498254</v>
      </c>
      <c r="P38" s="152">
        <v>429692</v>
      </c>
      <c r="Q38" s="153">
        <v>463692</v>
      </c>
      <c r="R38" s="139"/>
      <c r="S38" s="139"/>
      <c r="T38" s="139"/>
      <c r="U38" s="139"/>
      <c r="V38" s="139"/>
    </row>
    <row r="39" spans="1:25" s="47" customFormat="1" ht="7.5" customHeight="1" x14ac:dyDescent="0.2">
      <c r="A39" s="155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36"/>
      <c r="P39" s="136"/>
      <c r="Q39" s="144"/>
      <c r="R39" s="139"/>
      <c r="S39" s="139"/>
      <c r="T39" s="139"/>
      <c r="U39" s="139"/>
      <c r="V39" s="139"/>
    </row>
    <row r="40" spans="1:25" ht="22.5" customHeight="1" x14ac:dyDescent="0.2">
      <c r="A40" s="156" t="s">
        <v>109</v>
      </c>
      <c r="B40" s="157">
        <v>15004.000000000004</v>
      </c>
      <c r="C40" s="158">
        <v>17555.459607840006</v>
      </c>
      <c r="D40" s="158">
        <v>17593.010735941181</v>
      </c>
      <c r="E40" s="158">
        <v>17224.753835216459</v>
      </c>
      <c r="F40" s="158">
        <v>17359.236100784914</v>
      </c>
      <c r="G40" s="158">
        <v>18088</v>
      </c>
      <c r="H40" s="158">
        <v>19157</v>
      </c>
      <c r="I40" s="158">
        <v>20328</v>
      </c>
      <c r="J40" s="158">
        <v>20704</v>
      </c>
      <c r="K40" s="158">
        <v>20968</v>
      </c>
      <c r="L40" s="158">
        <v>20125</v>
      </c>
      <c r="M40" s="158">
        <v>19867</v>
      </c>
      <c r="N40" s="158">
        <v>19607</v>
      </c>
      <c r="O40" s="158">
        <v>18698</v>
      </c>
      <c r="P40" s="158">
        <v>15985</v>
      </c>
      <c r="Q40" s="159">
        <v>18934</v>
      </c>
      <c r="R40" s="139"/>
      <c r="S40" s="139"/>
      <c r="T40" s="139"/>
      <c r="U40" s="139"/>
      <c r="V40" s="139"/>
    </row>
    <row r="41" spans="1:25" ht="6" customHeight="1" x14ac:dyDescent="0.2"/>
    <row r="42" spans="1:25" ht="23.25" customHeight="1" x14ac:dyDescent="0.2">
      <c r="A42" s="1078" t="s">
        <v>30</v>
      </c>
    </row>
    <row r="43" spans="1:25" ht="24" customHeight="1" x14ac:dyDescent="0.2">
      <c r="A43" s="1147" t="s">
        <v>110</v>
      </c>
      <c r="B43" s="1147"/>
      <c r="C43" s="1147"/>
      <c r="D43" s="1147"/>
      <c r="E43" s="1147"/>
      <c r="F43" s="1147"/>
      <c r="G43" s="1147"/>
      <c r="H43" s="1147"/>
      <c r="I43" s="1147"/>
      <c r="J43" s="1147"/>
      <c r="K43" s="1147"/>
      <c r="L43" s="1147"/>
      <c r="M43" s="160"/>
      <c r="N43" s="160"/>
      <c r="O43" s="160"/>
      <c r="P43" s="160"/>
      <c r="Q43" s="160"/>
    </row>
    <row r="44" spans="1:25" ht="13.5" customHeight="1" x14ac:dyDescent="0.2"/>
  </sheetData>
  <mergeCells count="1">
    <mergeCell ref="A43:L43"/>
  </mergeCells>
  <hyperlinks>
    <hyperlink ref="A1" location="'Contents(NA)'!A1" display="Back to Table of contents"/>
  </hyperlinks>
  <pageMargins left="0.3" right="0" top="0" bottom="0" header="0" footer="0.22"/>
  <pageSetup paperSize="9" scale="98" orientation="landscape" horizontalDpi="1200" verticalDpi="1200" r:id="rId1"/>
  <headerFooter alignWithMargins="0">
    <oddHeader>&amp;C- &amp;P+3 -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1.25" x14ac:dyDescent="0.2"/>
  <cols>
    <col min="1" max="1" width="53.140625" style="126" customWidth="1"/>
    <col min="2" max="2" width="7.7109375" style="127" customWidth="1"/>
    <col min="3" max="12" width="7.7109375" style="126" customWidth="1"/>
    <col min="13" max="17" width="8.42578125" style="126" customWidth="1"/>
    <col min="18" max="16384" width="9.140625" style="126"/>
  </cols>
  <sheetData>
    <row r="1" spans="1:17" ht="21" customHeight="1" x14ac:dyDescent="0.2">
      <c r="A1" s="1077" t="s">
        <v>551</v>
      </c>
    </row>
    <row r="2" spans="1:17" s="66" customFormat="1" ht="20.25" customHeight="1" x14ac:dyDescent="0.25">
      <c r="A2" s="46" t="s">
        <v>111</v>
      </c>
      <c r="B2" s="87"/>
      <c r="D2" s="161"/>
      <c r="E2" s="161"/>
    </row>
    <row r="3" spans="1:17" s="66" customFormat="1" ht="20.25" customHeight="1" x14ac:dyDescent="0.25">
      <c r="A3" s="162"/>
      <c r="H3" s="163"/>
      <c r="J3" s="164"/>
      <c r="L3" s="163"/>
      <c r="P3" s="165"/>
      <c r="Q3" s="165" t="s">
        <v>98</v>
      </c>
    </row>
    <row r="4" spans="1:17" s="170" customFormat="1" ht="24" customHeight="1" x14ac:dyDescent="0.2">
      <c r="A4" s="166" t="s">
        <v>99</v>
      </c>
      <c r="B4" s="167">
        <v>2006</v>
      </c>
      <c r="C4" s="167">
        <v>2007</v>
      </c>
      <c r="D4" s="167">
        <v>2008</v>
      </c>
      <c r="E4" s="167">
        <v>2009</v>
      </c>
      <c r="F4" s="167">
        <v>2010</v>
      </c>
      <c r="G4" s="167">
        <v>2011</v>
      </c>
      <c r="H4" s="167">
        <v>2012</v>
      </c>
      <c r="I4" s="167">
        <v>2013</v>
      </c>
      <c r="J4" s="167">
        <v>2014</v>
      </c>
      <c r="K4" s="167">
        <v>2015</v>
      </c>
      <c r="L4" s="167">
        <v>2016</v>
      </c>
      <c r="M4" s="167">
        <v>2017</v>
      </c>
      <c r="N4" s="167">
        <v>2018</v>
      </c>
      <c r="O4" s="167" t="s">
        <v>422</v>
      </c>
      <c r="P4" s="167" t="s">
        <v>2</v>
      </c>
      <c r="Q4" s="168" t="s">
        <v>53</v>
      </c>
    </row>
    <row r="5" spans="1:17" ht="24" customHeight="1" x14ac:dyDescent="0.2">
      <c r="A5" s="171" t="s">
        <v>100</v>
      </c>
      <c r="B5" s="172">
        <v>11767</v>
      </c>
      <c r="C5" s="172">
        <v>12048</v>
      </c>
      <c r="D5" s="172">
        <v>12621</v>
      </c>
      <c r="E5" s="172">
        <v>12363</v>
      </c>
      <c r="F5" s="172">
        <v>12389</v>
      </c>
      <c r="G5" s="172">
        <v>13287</v>
      </c>
      <c r="H5" s="172">
        <v>13824</v>
      </c>
      <c r="I5" s="172">
        <v>13560</v>
      </c>
      <c r="J5" s="172">
        <v>13778</v>
      </c>
      <c r="K5" s="172">
        <v>13821</v>
      </c>
      <c r="L5" s="172">
        <v>14768</v>
      </c>
      <c r="M5" s="172">
        <v>15114</v>
      </c>
      <c r="N5" s="172">
        <v>14448</v>
      </c>
      <c r="O5" s="172">
        <v>15522</v>
      </c>
      <c r="P5" s="172">
        <v>15620</v>
      </c>
      <c r="Q5" s="173">
        <v>17064</v>
      </c>
    </row>
    <row r="6" spans="1:17" ht="24" customHeight="1" x14ac:dyDescent="0.2">
      <c r="A6" s="171" t="s">
        <v>101</v>
      </c>
      <c r="B6" s="174">
        <v>48949</v>
      </c>
      <c r="C6" s="174">
        <v>56658</v>
      </c>
      <c r="D6" s="174">
        <v>65300</v>
      </c>
      <c r="E6" s="174">
        <v>67083</v>
      </c>
      <c r="F6" s="174">
        <v>68031</v>
      </c>
      <c r="G6" s="174">
        <v>70378</v>
      </c>
      <c r="H6" s="174">
        <v>72424</v>
      </c>
      <c r="I6" s="174">
        <v>75726</v>
      </c>
      <c r="J6" s="174">
        <v>76756</v>
      </c>
      <c r="K6" s="174">
        <v>77979</v>
      </c>
      <c r="L6" s="174">
        <v>79850</v>
      </c>
      <c r="M6" s="174">
        <v>79670</v>
      </c>
      <c r="N6" s="174">
        <v>82959</v>
      </c>
      <c r="O6" s="174">
        <v>84892</v>
      </c>
      <c r="P6" s="174">
        <v>70474</v>
      </c>
      <c r="Q6" s="175">
        <v>83091</v>
      </c>
    </row>
    <row r="7" spans="1:17" ht="24" customHeight="1" x14ac:dyDescent="0.2">
      <c r="A7" s="171" t="s">
        <v>102</v>
      </c>
      <c r="B7" s="174">
        <v>137839</v>
      </c>
      <c r="C7" s="174">
        <v>157957</v>
      </c>
      <c r="D7" s="174">
        <v>175134</v>
      </c>
      <c r="E7" s="174">
        <v>181573</v>
      </c>
      <c r="F7" s="174">
        <v>193583</v>
      </c>
      <c r="G7" s="174">
        <v>208952</v>
      </c>
      <c r="H7" s="174">
        <v>223072</v>
      </c>
      <c r="I7" s="174">
        <v>239724</v>
      </c>
      <c r="J7" s="174">
        <v>257478</v>
      </c>
      <c r="K7" s="174">
        <v>271749</v>
      </c>
      <c r="L7" s="174">
        <v>291285</v>
      </c>
      <c r="M7" s="174">
        <v>308214</v>
      </c>
      <c r="N7" s="174">
        <v>324913</v>
      </c>
      <c r="O7" s="174">
        <v>337114</v>
      </c>
      <c r="P7" s="174">
        <v>293217</v>
      </c>
      <c r="Q7" s="175">
        <v>307016</v>
      </c>
    </row>
    <row r="8" spans="1:17" s="47" customFormat="1" ht="24" customHeight="1" x14ac:dyDescent="0.2">
      <c r="A8" s="176" t="s">
        <v>112</v>
      </c>
      <c r="B8" s="177">
        <v>198551</v>
      </c>
      <c r="C8" s="177">
        <v>226662</v>
      </c>
      <c r="D8" s="177">
        <v>253053</v>
      </c>
      <c r="E8" s="177">
        <v>261017</v>
      </c>
      <c r="F8" s="177">
        <v>274000</v>
      </c>
      <c r="G8" s="177">
        <v>292617</v>
      </c>
      <c r="H8" s="177">
        <v>309319</v>
      </c>
      <c r="I8" s="177">
        <v>329009</v>
      </c>
      <c r="J8" s="177">
        <v>348011</v>
      </c>
      <c r="K8" s="177">
        <v>363547</v>
      </c>
      <c r="L8" s="177">
        <v>385902</v>
      </c>
      <c r="M8" s="177">
        <v>402998</v>
      </c>
      <c r="N8" s="177">
        <v>422319</v>
      </c>
      <c r="O8" s="177">
        <v>437528</v>
      </c>
      <c r="P8" s="177">
        <v>379309</v>
      </c>
      <c r="Q8" s="178">
        <v>407172</v>
      </c>
    </row>
    <row r="10" spans="1:17" ht="12.75" x14ac:dyDescent="0.2">
      <c r="A10" s="79"/>
      <c r="B10" s="179"/>
      <c r="Q10" s="1023"/>
    </row>
  </sheetData>
  <hyperlinks>
    <hyperlink ref="A1" location="'Contents(NA)'!A1" display="Back to Table of contents"/>
  </hyperlinks>
  <pageMargins left="0.3" right="0" top="0" bottom="0" header="0" footer="0.22"/>
  <pageSetup paperSize="9" scale="98" orientation="landscape" horizontalDpi="1200" verticalDpi="1200" r:id="rId1"/>
  <headerFooter alignWithMargins="0">
    <oddHeader>&amp;C- &amp;P+3 -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RowHeight="11.25" x14ac:dyDescent="0.2"/>
  <cols>
    <col min="1" max="1" width="53.140625" style="126" customWidth="1"/>
    <col min="2" max="2" width="7.7109375" style="127" customWidth="1"/>
    <col min="3" max="12" width="7.7109375" style="126" customWidth="1"/>
    <col min="13" max="17" width="8.42578125" style="126" customWidth="1"/>
    <col min="18" max="18" width="9.140625" style="127"/>
    <col min="19" max="19" width="10" style="126" bestFit="1" customWidth="1"/>
    <col min="20" max="16384" width="9.140625" style="126"/>
  </cols>
  <sheetData>
    <row r="1" spans="1:18" ht="21" customHeight="1" x14ac:dyDescent="0.2">
      <c r="A1" s="1077" t="s">
        <v>551</v>
      </c>
    </row>
    <row r="2" spans="1:18" s="66" customFormat="1" ht="20.25" customHeight="1" x14ac:dyDescent="0.25">
      <c r="A2" s="125" t="s">
        <v>113</v>
      </c>
      <c r="B2" s="87"/>
      <c r="D2" s="161"/>
      <c r="E2" s="161"/>
      <c r="R2" s="87"/>
    </row>
    <row r="4" spans="1:18" s="170" customFormat="1" ht="24" customHeight="1" x14ac:dyDescent="0.2">
      <c r="A4" s="166" t="s">
        <v>99</v>
      </c>
      <c r="B4" s="167">
        <v>2007</v>
      </c>
      <c r="C4" s="167">
        <v>2008</v>
      </c>
      <c r="D4" s="167">
        <v>2009</v>
      </c>
      <c r="E4" s="167">
        <v>2010</v>
      </c>
      <c r="F4" s="167">
        <v>2011</v>
      </c>
      <c r="G4" s="167">
        <v>2012</v>
      </c>
      <c r="H4" s="167">
        <v>2013</v>
      </c>
      <c r="I4" s="167">
        <v>2014</v>
      </c>
      <c r="J4" s="167">
        <v>2015</v>
      </c>
      <c r="K4" s="167">
        <v>2016</v>
      </c>
      <c r="L4" s="167">
        <v>2017</v>
      </c>
      <c r="M4" s="167">
        <v>2018</v>
      </c>
      <c r="N4" s="167" t="s">
        <v>422</v>
      </c>
      <c r="O4" s="167" t="s">
        <v>2</v>
      </c>
      <c r="P4" s="168" t="s">
        <v>53</v>
      </c>
      <c r="R4" s="169"/>
    </row>
    <row r="5" spans="1:18" ht="24" customHeight="1" x14ac:dyDescent="0.2">
      <c r="A5" s="171" t="s">
        <v>100</v>
      </c>
      <c r="B5" s="180">
        <v>-2.4707917672385005</v>
      </c>
      <c r="C5" s="181">
        <v>2.5938662797246881</v>
      </c>
      <c r="D5" s="181">
        <v>8.9160645166259869</v>
      </c>
      <c r="E5" s="180">
        <v>2.4154451324642778E-2</v>
      </c>
      <c r="F5" s="181">
        <v>1.3572710633116492</v>
      </c>
      <c r="G5" s="181">
        <v>0.37355377632442011</v>
      </c>
      <c r="H5" s="181">
        <v>0.13128260973231942</v>
      </c>
      <c r="I5" s="181">
        <v>3.219037219194032</v>
      </c>
      <c r="J5" s="180">
        <v>-7.3931389971915173E-3</v>
      </c>
      <c r="K5" s="181">
        <v>3.4870785032241836</v>
      </c>
      <c r="L5" s="182">
        <v>-8.6986056099536135E-2</v>
      </c>
      <c r="M5" s="182">
        <v>-1.1045818399897045</v>
      </c>
      <c r="N5" s="181">
        <v>4.0526180157351543</v>
      </c>
      <c r="O5" s="180">
        <v>-3.514184191248404</v>
      </c>
      <c r="P5" s="827">
        <v>6.9424467581151061</v>
      </c>
      <c r="R5" s="126"/>
    </row>
    <row r="6" spans="1:18" ht="24" customHeight="1" x14ac:dyDescent="0.2">
      <c r="A6" s="171" t="s">
        <v>101</v>
      </c>
      <c r="B6" s="183">
        <v>5.3624329596918541</v>
      </c>
      <c r="C6" s="183">
        <v>5.1949188431898996</v>
      </c>
      <c r="D6" s="183">
        <v>3.1436272779495233</v>
      </c>
      <c r="E6" s="183">
        <v>2.7208200551634532</v>
      </c>
      <c r="F6" s="183">
        <v>0.28645811111591701</v>
      </c>
      <c r="G6" s="183">
        <v>0.86444593779031464</v>
      </c>
      <c r="H6" s="183">
        <v>1.2535504776707951</v>
      </c>
      <c r="I6" s="182">
        <v>-0.49413492151695326</v>
      </c>
      <c r="J6" s="182">
        <v>-0.70096742400201917</v>
      </c>
      <c r="K6" s="183">
        <v>0.64300369862639872</v>
      </c>
      <c r="L6" s="183">
        <v>2.9290679949346643</v>
      </c>
      <c r="M6" s="183">
        <v>2.8422364452678872</v>
      </c>
      <c r="N6" s="183">
        <v>2.7251391587538532</v>
      </c>
      <c r="O6" s="182">
        <v>-19.256973397254729</v>
      </c>
      <c r="P6" s="828">
        <v>14.232148614757879</v>
      </c>
      <c r="R6" s="126"/>
    </row>
    <row r="7" spans="1:18" ht="24" customHeight="1" x14ac:dyDescent="0.2">
      <c r="A7" s="171" t="s">
        <v>102</v>
      </c>
      <c r="B7" s="183">
        <v>6.3029881957298306</v>
      </c>
      <c r="C7" s="183">
        <v>5.5485635018193813</v>
      </c>
      <c r="D7" s="183">
        <v>3.1005407388934092</v>
      </c>
      <c r="E7" s="183">
        <v>5.467587277694963</v>
      </c>
      <c r="F7" s="183">
        <v>5.3132828290510581</v>
      </c>
      <c r="G7" s="183">
        <v>4.7718238304425009</v>
      </c>
      <c r="H7" s="183">
        <v>4.3287455775443684</v>
      </c>
      <c r="I7" s="183">
        <v>4.9220639585482395</v>
      </c>
      <c r="J7" s="183">
        <v>4.4326613805880211</v>
      </c>
      <c r="K7" s="183">
        <v>4.4499105527768368</v>
      </c>
      <c r="L7" s="183">
        <v>3.9164456600284447</v>
      </c>
      <c r="M7" s="183">
        <v>4.0172298998386813</v>
      </c>
      <c r="N7" s="185">
        <v>3.2412322295581442</v>
      </c>
      <c r="O7" s="186">
        <v>-14.120151033394169</v>
      </c>
      <c r="P7" s="829">
        <v>3.1319720766673109</v>
      </c>
      <c r="R7" s="126"/>
    </row>
    <row r="8" spans="1:18" s="47" customFormat="1" ht="24" customHeight="1" x14ac:dyDescent="0.2">
      <c r="A8" s="176" t="s">
        <v>112</v>
      </c>
      <c r="B8" s="187">
        <v>5.5511527300960317</v>
      </c>
      <c r="C8" s="188">
        <v>5.3031118903316132</v>
      </c>
      <c r="D8" s="188">
        <v>3.4017169491404431</v>
      </c>
      <c r="E8" s="188">
        <v>4.5037920104770812</v>
      </c>
      <c r="F8" s="188">
        <v>3.8863146399841231</v>
      </c>
      <c r="G8" s="188">
        <v>3.6323398383651284</v>
      </c>
      <c r="H8" s="188">
        <v>3.4211361162833409</v>
      </c>
      <c r="I8" s="188">
        <v>3.6052523647074342</v>
      </c>
      <c r="J8" s="188">
        <v>3.1246249816708094</v>
      </c>
      <c r="K8" s="188">
        <v>3.5967505918580667</v>
      </c>
      <c r="L8" s="188">
        <v>3.5589393238874667</v>
      </c>
      <c r="M8" s="188">
        <v>3.5928542989183132</v>
      </c>
      <c r="N8" s="188">
        <v>3.1676125188609516</v>
      </c>
      <c r="O8" s="189">
        <v>-14.740586522392862</v>
      </c>
      <c r="P8" s="830">
        <v>5.3512740214726184</v>
      </c>
      <c r="Q8" s="126"/>
      <c r="R8" s="126"/>
    </row>
    <row r="9" spans="1:18" x14ac:dyDescent="0.2">
      <c r="R9" s="126"/>
    </row>
    <row r="10" spans="1:18" x14ac:dyDescent="0.2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R10" s="126"/>
    </row>
    <row r="11" spans="1:18" x14ac:dyDescent="0.2">
      <c r="R11" s="126"/>
    </row>
    <row r="12" spans="1:18" x14ac:dyDescent="0.2">
      <c r="R12" s="126"/>
    </row>
    <row r="13" spans="1:18" x14ac:dyDescent="0.2">
      <c r="R13" s="126"/>
    </row>
    <row r="14" spans="1:18" x14ac:dyDescent="0.2">
      <c r="R14" s="126"/>
    </row>
    <row r="15" spans="1:18" x14ac:dyDescent="0.2">
      <c r="R15" s="126"/>
    </row>
    <row r="16" spans="1:18" x14ac:dyDescent="0.2">
      <c r="R16" s="126"/>
    </row>
    <row r="17" spans="18:18" x14ac:dyDescent="0.2">
      <c r="R17" s="126"/>
    </row>
    <row r="18" spans="18:18" x14ac:dyDescent="0.2">
      <c r="R18" s="126"/>
    </row>
    <row r="19" spans="18:18" x14ac:dyDescent="0.2">
      <c r="R19" s="126"/>
    </row>
    <row r="20" spans="18:18" x14ac:dyDescent="0.2">
      <c r="R20" s="126"/>
    </row>
    <row r="21" spans="18:18" x14ac:dyDescent="0.2">
      <c r="R21" s="126"/>
    </row>
    <row r="22" spans="18:18" x14ac:dyDescent="0.2">
      <c r="R22" s="126"/>
    </row>
    <row r="23" spans="18:18" x14ac:dyDescent="0.2">
      <c r="R23" s="126"/>
    </row>
    <row r="24" spans="18:18" x14ac:dyDescent="0.2">
      <c r="R24" s="126"/>
    </row>
    <row r="25" spans="18:18" x14ac:dyDescent="0.2">
      <c r="R25" s="126"/>
    </row>
    <row r="26" spans="18:18" x14ac:dyDescent="0.2">
      <c r="R26" s="126"/>
    </row>
    <row r="27" spans="18:18" x14ac:dyDescent="0.2">
      <c r="R27" s="126"/>
    </row>
    <row r="28" spans="18:18" x14ac:dyDescent="0.2">
      <c r="R28" s="126"/>
    </row>
    <row r="29" spans="18:18" x14ac:dyDescent="0.2">
      <c r="R29" s="126"/>
    </row>
    <row r="30" spans="18:18" x14ac:dyDescent="0.2">
      <c r="R30" s="126"/>
    </row>
    <row r="31" spans="18:18" x14ac:dyDescent="0.2">
      <c r="R31" s="126"/>
    </row>
    <row r="32" spans="18:18" x14ac:dyDescent="0.2">
      <c r="R32" s="126"/>
    </row>
    <row r="33" spans="18:18" x14ac:dyDescent="0.2">
      <c r="R33" s="126"/>
    </row>
    <row r="34" spans="18:18" x14ac:dyDescent="0.2">
      <c r="R34" s="126"/>
    </row>
    <row r="35" spans="18:18" x14ac:dyDescent="0.2">
      <c r="R35" s="126"/>
    </row>
    <row r="36" spans="18:18" x14ac:dyDescent="0.2">
      <c r="R36" s="126"/>
    </row>
    <row r="37" spans="18:18" x14ac:dyDescent="0.2">
      <c r="R37" s="126"/>
    </row>
    <row r="38" spans="18:18" x14ac:dyDescent="0.2">
      <c r="R38" s="126"/>
    </row>
    <row r="39" spans="18:18" x14ac:dyDescent="0.2">
      <c r="R39" s="126"/>
    </row>
    <row r="40" spans="18:18" x14ac:dyDescent="0.2">
      <c r="R40" s="126"/>
    </row>
    <row r="41" spans="18:18" x14ac:dyDescent="0.2">
      <c r="R41" s="126"/>
    </row>
    <row r="42" spans="18:18" x14ac:dyDescent="0.2">
      <c r="R42" s="126"/>
    </row>
    <row r="43" spans="18:18" x14ac:dyDescent="0.2">
      <c r="R43" s="126"/>
    </row>
    <row r="44" spans="18:18" x14ac:dyDescent="0.2">
      <c r="R44" s="126"/>
    </row>
    <row r="45" spans="18:18" x14ac:dyDescent="0.2">
      <c r="R45" s="126"/>
    </row>
    <row r="46" spans="18:18" x14ac:dyDescent="0.2">
      <c r="R46" s="126"/>
    </row>
    <row r="47" spans="18:18" x14ac:dyDescent="0.2">
      <c r="R47" s="126"/>
    </row>
    <row r="48" spans="18:18" x14ac:dyDescent="0.2">
      <c r="R48" s="126"/>
    </row>
    <row r="49" spans="18:18" x14ac:dyDescent="0.2">
      <c r="R49" s="126"/>
    </row>
    <row r="50" spans="18:18" x14ac:dyDescent="0.2">
      <c r="R50" s="126"/>
    </row>
    <row r="51" spans="18:18" x14ac:dyDescent="0.2">
      <c r="R51" s="126"/>
    </row>
  </sheetData>
  <hyperlinks>
    <hyperlink ref="A1" location="'Contents(NA)'!A1" display="Back to Table of contents"/>
  </hyperlinks>
  <pageMargins left="0.3" right="0" top="0" bottom="0" header="0" footer="0.22"/>
  <pageSetup paperSize="9" scale="98" orientation="landscape" horizontalDpi="1200" verticalDpi="1200" r:id="rId1"/>
  <headerFooter alignWithMargins="0">
    <oddHeader>&amp;C- &amp;P+3 -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RowHeight="11.25" x14ac:dyDescent="0.2"/>
  <cols>
    <col min="1" max="1" width="53.140625" style="126" customWidth="1"/>
    <col min="2" max="2" width="7.7109375" style="127" customWidth="1"/>
    <col min="3" max="12" width="7.7109375" style="126" customWidth="1"/>
    <col min="13" max="17" width="8.42578125" style="126" customWidth="1"/>
    <col min="18" max="18" width="9.140625" style="127"/>
    <col min="19" max="19" width="10" style="126" bestFit="1" customWidth="1"/>
    <col min="20" max="16384" width="9.140625" style="126"/>
  </cols>
  <sheetData>
    <row r="1" spans="1:17" ht="21" customHeight="1" x14ac:dyDescent="0.2">
      <c r="A1" s="1077" t="s">
        <v>551</v>
      </c>
    </row>
    <row r="2" spans="1:17" ht="15" x14ac:dyDescent="0.25">
      <c r="A2" s="46" t="s">
        <v>114</v>
      </c>
      <c r="B2" s="87"/>
      <c r="C2" s="66"/>
      <c r="D2" s="161"/>
      <c r="E2" s="161"/>
      <c r="F2" s="66"/>
      <c r="G2" s="66"/>
      <c r="H2" s="66"/>
      <c r="I2" s="66"/>
      <c r="J2" s="66"/>
      <c r="K2" s="66"/>
      <c r="L2" s="66"/>
    </row>
    <row r="3" spans="1:17" ht="12.75" x14ac:dyDescent="0.2">
      <c r="B3" s="66"/>
      <c r="C3" s="66"/>
      <c r="D3" s="66"/>
      <c r="E3" s="66"/>
      <c r="F3" s="66"/>
      <c r="G3" s="66"/>
      <c r="H3" s="163"/>
      <c r="I3" s="66"/>
      <c r="J3" s="164"/>
      <c r="K3" s="66"/>
      <c r="L3" s="163"/>
      <c r="Q3" s="165" t="s">
        <v>98</v>
      </c>
    </row>
    <row r="4" spans="1:17" ht="24" customHeight="1" x14ac:dyDescent="0.2">
      <c r="A4" s="166" t="s">
        <v>99</v>
      </c>
      <c r="B4" s="167">
        <v>2006</v>
      </c>
      <c r="C4" s="167">
        <v>2007</v>
      </c>
      <c r="D4" s="167">
        <v>2008</v>
      </c>
      <c r="E4" s="167">
        <v>2009</v>
      </c>
      <c r="F4" s="167">
        <v>2010</v>
      </c>
      <c r="G4" s="167">
        <v>2011</v>
      </c>
      <c r="H4" s="167">
        <v>2012</v>
      </c>
      <c r="I4" s="167">
        <v>2013</v>
      </c>
      <c r="J4" s="167">
        <v>2014</v>
      </c>
      <c r="K4" s="167">
        <v>2015</v>
      </c>
      <c r="L4" s="167">
        <v>2016</v>
      </c>
      <c r="M4" s="167">
        <v>2017</v>
      </c>
      <c r="N4" s="167">
        <v>2018</v>
      </c>
      <c r="O4" s="167">
        <v>2019</v>
      </c>
      <c r="P4" s="167" t="s">
        <v>2</v>
      </c>
      <c r="Q4" s="168" t="s">
        <v>53</v>
      </c>
    </row>
    <row r="5" spans="1:17" ht="24" customHeight="1" x14ac:dyDescent="0.2">
      <c r="A5" s="171" t="s">
        <v>100</v>
      </c>
      <c r="B5" s="180">
        <v>5.9264370363281982</v>
      </c>
      <c r="C5" s="180">
        <v>5.3154035524260799</v>
      </c>
      <c r="D5" s="180">
        <v>4.9874927386752965</v>
      </c>
      <c r="E5" s="180">
        <v>4.7364731032844603</v>
      </c>
      <c r="F5" s="180">
        <v>4.5215328467153286</v>
      </c>
      <c r="G5" s="180">
        <v>4.5407478034427253</v>
      </c>
      <c r="H5" s="180">
        <v>4.4691726017477107</v>
      </c>
      <c r="I5" s="180">
        <v>4.1214678017926563</v>
      </c>
      <c r="J5" s="180">
        <v>3.9590702592734139</v>
      </c>
      <c r="K5" s="180">
        <v>3.8017092700531157</v>
      </c>
      <c r="L5" s="180">
        <v>3.8268783266217845</v>
      </c>
      <c r="M5" s="180">
        <v>3.7503908207981183</v>
      </c>
      <c r="N5" s="182">
        <v>3.421110582284955</v>
      </c>
      <c r="O5" s="182">
        <v>3.5476586641312098</v>
      </c>
      <c r="P5" s="182">
        <v>4.1180146002335825</v>
      </c>
      <c r="Q5" s="184">
        <v>4.1908579175385343</v>
      </c>
    </row>
    <row r="6" spans="1:17" ht="24" customHeight="1" x14ac:dyDescent="0.2">
      <c r="A6" s="171" t="s">
        <v>101</v>
      </c>
      <c r="B6" s="182">
        <v>24.653111794954444</v>
      </c>
      <c r="C6" s="182">
        <v>24.996691108346347</v>
      </c>
      <c r="D6" s="182">
        <v>25.8048709163693</v>
      </c>
      <c r="E6" s="182">
        <v>25.700624863514637</v>
      </c>
      <c r="F6" s="182">
        <v>24.82883211678832</v>
      </c>
      <c r="G6" s="182">
        <v>24.051234207171831</v>
      </c>
      <c r="H6" s="182">
        <v>23.41401595117015</v>
      </c>
      <c r="I6" s="182">
        <v>23.016391648860672</v>
      </c>
      <c r="J6" s="182">
        <v>22.055624678530275</v>
      </c>
      <c r="K6" s="182">
        <v>21.449496213694516</v>
      </c>
      <c r="L6" s="182">
        <v>20.691781851350861</v>
      </c>
      <c r="M6" s="182">
        <v>19.769328880044071</v>
      </c>
      <c r="N6" s="182">
        <v>19.643681671911516</v>
      </c>
      <c r="O6" s="182">
        <v>19.40264394507323</v>
      </c>
      <c r="P6" s="182">
        <v>18.5795749639476</v>
      </c>
      <c r="Q6" s="184">
        <v>20.406855088267367</v>
      </c>
    </row>
    <row r="7" spans="1:17" ht="24" customHeight="1" x14ac:dyDescent="0.2">
      <c r="A7" s="171" t="s">
        <v>102</v>
      </c>
      <c r="B7" s="182">
        <v>69.422465764463539</v>
      </c>
      <c r="C7" s="182">
        <v>69.688346524781394</v>
      </c>
      <c r="D7" s="182">
        <v>69.208426693222364</v>
      </c>
      <c r="E7" s="182">
        <v>69.563668266817871</v>
      </c>
      <c r="F7" s="182">
        <v>70.650729927007291</v>
      </c>
      <c r="G7" s="182">
        <v>71.408017989385442</v>
      </c>
      <c r="H7" s="182">
        <v>72.117134737924289</v>
      </c>
      <c r="I7" s="182">
        <v>72.862444492399902</v>
      </c>
      <c r="J7" s="182">
        <v>73.985592409435327</v>
      </c>
      <c r="K7" s="182">
        <v>74.749344651448098</v>
      </c>
      <c r="L7" s="182">
        <v>75.481598955175144</v>
      </c>
      <c r="M7" s="182">
        <v>76.480280299157812</v>
      </c>
      <c r="N7" s="182">
        <v>76.935444533634524</v>
      </c>
      <c r="O7" s="182">
        <v>77.049697390795558</v>
      </c>
      <c r="P7" s="182">
        <v>77.30293771041552</v>
      </c>
      <c r="Q7" s="184">
        <v>75.402041397738557</v>
      </c>
    </row>
    <row r="8" spans="1:17" ht="24" customHeight="1" x14ac:dyDescent="0.2">
      <c r="A8" s="176" t="s">
        <v>112</v>
      </c>
      <c r="B8" s="192">
        <v>100</v>
      </c>
      <c r="C8" s="193">
        <v>100</v>
      </c>
      <c r="D8" s="193">
        <v>100</v>
      </c>
      <c r="E8" s="193">
        <v>100</v>
      </c>
      <c r="F8" s="193">
        <v>100</v>
      </c>
      <c r="G8" s="193">
        <v>100</v>
      </c>
      <c r="H8" s="193">
        <v>100</v>
      </c>
      <c r="I8" s="193">
        <v>100</v>
      </c>
      <c r="J8" s="193">
        <v>100</v>
      </c>
      <c r="K8" s="193">
        <v>100</v>
      </c>
      <c r="L8" s="193">
        <v>100</v>
      </c>
      <c r="M8" s="193">
        <v>100</v>
      </c>
      <c r="N8" s="193">
        <v>100</v>
      </c>
      <c r="O8" s="193">
        <v>100</v>
      </c>
      <c r="P8" s="193">
        <v>100</v>
      </c>
      <c r="Q8" s="194">
        <v>100</v>
      </c>
    </row>
    <row r="10" spans="1:17" ht="12.75" x14ac:dyDescent="0.2">
      <c r="A10" s="32" t="s">
        <v>30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7" ht="12.75" x14ac:dyDescent="0.2">
      <c r="A11" s="32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</sheetData>
  <hyperlinks>
    <hyperlink ref="A1" location="'Contents(NA)'!A1" display="Back to Table of contents"/>
  </hyperlinks>
  <pageMargins left="0.3" right="0" top="0" bottom="0" header="0" footer="0.22"/>
  <pageSetup paperSize="9" scale="98" orientation="landscape" horizontalDpi="1200" verticalDpi="1200" r:id="rId1"/>
  <headerFooter alignWithMargins="0">
    <oddHeader>&amp;C- &amp;P+3 -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/>
  </sheetViews>
  <sheetFormatPr defaultRowHeight="12.75" x14ac:dyDescent="0.2"/>
  <cols>
    <col min="1" max="1" width="50.28515625" style="121" customWidth="1"/>
    <col min="2" max="4" width="7.28515625" style="121" customWidth="1"/>
    <col min="5" max="5" width="8.7109375" style="121" bestFit="1" customWidth="1"/>
    <col min="6" max="9" width="7.28515625" style="121" customWidth="1"/>
    <col min="10" max="11" width="7.28515625" style="120" customWidth="1"/>
    <col min="12" max="13" width="7.28515625" style="121" customWidth="1"/>
    <col min="14" max="14" width="7.42578125" style="121" customWidth="1"/>
    <col min="15" max="16" width="9.140625" style="121"/>
    <col min="17" max="17" width="9.140625" style="120"/>
    <col min="18" max="16384" width="9.140625" style="121"/>
  </cols>
  <sheetData>
    <row r="1" spans="1:17" ht="21" customHeight="1" x14ac:dyDescent="0.2">
      <c r="A1" s="1077" t="s">
        <v>551</v>
      </c>
    </row>
    <row r="2" spans="1:17" ht="27.75" customHeight="1" x14ac:dyDescent="0.2">
      <c r="A2" s="34" t="s">
        <v>115</v>
      </c>
    </row>
    <row r="3" spans="1:17" ht="5.25" customHeight="1" x14ac:dyDescent="0.2">
      <c r="A3" s="195"/>
    </row>
    <row r="4" spans="1:17" s="122" customFormat="1" ht="16.5" customHeight="1" x14ac:dyDescent="0.2">
      <c r="A4" s="97"/>
      <c r="B4" s="196">
        <v>2006</v>
      </c>
      <c r="C4" s="196">
        <v>2007</v>
      </c>
      <c r="D4" s="196">
        <v>2008</v>
      </c>
      <c r="E4" s="196">
        <v>2009</v>
      </c>
      <c r="F4" s="196">
        <v>2010</v>
      </c>
      <c r="G4" s="196">
        <v>2011</v>
      </c>
      <c r="H4" s="196">
        <v>2012</v>
      </c>
      <c r="I4" s="196">
        <v>2013</v>
      </c>
      <c r="J4" s="196">
        <v>2014</v>
      </c>
      <c r="K4" s="196">
        <v>2015</v>
      </c>
      <c r="L4" s="196">
        <v>2016</v>
      </c>
      <c r="M4" s="196">
        <v>2017</v>
      </c>
      <c r="N4" s="196">
        <v>2018</v>
      </c>
      <c r="O4" s="196">
        <v>2019</v>
      </c>
      <c r="P4" s="167" t="s">
        <v>2</v>
      </c>
      <c r="Q4" s="168" t="s">
        <v>53</v>
      </c>
    </row>
    <row r="5" spans="1:17" s="86" customFormat="1" ht="14.25" customHeight="1" x14ac:dyDescent="0.2">
      <c r="A5" s="41" t="s">
        <v>64</v>
      </c>
      <c r="B5" s="197">
        <v>5.6</v>
      </c>
      <c r="C5" s="197">
        <v>4.9000000000000004</v>
      </c>
      <c r="D5" s="197">
        <v>4.5999999999999996</v>
      </c>
      <c r="E5" s="197">
        <v>4.3</v>
      </c>
      <c r="F5" s="197">
        <v>4.0999999999999996</v>
      </c>
      <c r="G5" s="197">
        <v>4.2</v>
      </c>
      <c r="H5" s="197">
        <v>4.0999999999999996</v>
      </c>
      <c r="I5" s="197">
        <v>3.8</v>
      </c>
      <c r="J5" s="197">
        <v>3.7</v>
      </c>
      <c r="K5" s="197">
        <v>3.6</v>
      </c>
      <c r="L5" s="197">
        <v>3.6</v>
      </c>
      <c r="M5" s="197">
        <v>3.5</v>
      </c>
      <c r="N5" s="197">
        <v>3.2</v>
      </c>
      <c r="O5" s="197">
        <v>3.3</v>
      </c>
      <c r="P5" s="197">
        <v>3.9</v>
      </c>
      <c r="Q5" s="198">
        <v>3.9</v>
      </c>
    </row>
    <row r="6" spans="1:17" ht="12" customHeight="1" x14ac:dyDescent="0.2">
      <c r="A6" s="42" t="s">
        <v>65</v>
      </c>
      <c r="B6" s="199">
        <v>2.6</v>
      </c>
      <c r="C6" s="199">
        <v>2.1</v>
      </c>
      <c r="D6" s="199">
        <v>1.9</v>
      </c>
      <c r="E6" s="199">
        <v>1.4</v>
      </c>
      <c r="F6" s="199">
        <v>1.1000000000000001</v>
      </c>
      <c r="G6" s="199">
        <v>1.3</v>
      </c>
      <c r="H6" s="199">
        <v>1.4</v>
      </c>
      <c r="I6" s="199">
        <v>1.1000000000000001</v>
      </c>
      <c r="J6" s="199">
        <v>0.9</v>
      </c>
      <c r="K6" s="199">
        <v>0.9</v>
      </c>
      <c r="L6" s="199">
        <v>0.9</v>
      </c>
      <c r="M6" s="199">
        <v>0.6</v>
      </c>
      <c r="N6" s="199">
        <v>0.4</v>
      </c>
      <c r="O6" s="199">
        <v>0.4</v>
      </c>
      <c r="P6" s="199">
        <v>0.5</v>
      </c>
      <c r="Q6" s="200">
        <v>0.4</v>
      </c>
    </row>
    <row r="7" spans="1:17" ht="12" customHeight="1" x14ac:dyDescent="0.2">
      <c r="A7" s="42" t="s">
        <v>66</v>
      </c>
      <c r="B7" s="199">
        <v>2.9</v>
      </c>
      <c r="C7" s="199">
        <v>2.8</v>
      </c>
      <c r="D7" s="199">
        <v>2.7</v>
      </c>
      <c r="E7" s="199">
        <v>2.9</v>
      </c>
      <c r="F7" s="199">
        <v>3</v>
      </c>
      <c r="G7" s="199">
        <v>2.9</v>
      </c>
      <c r="H7" s="199">
        <v>2.8</v>
      </c>
      <c r="I7" s="199">
        <v>2.7</v>
      </c>
      <c r="J7" s="199">
        <v>2.8</v>
      </c>
      <c r="K7" s="199">
        <v>2.7</v>
      </c>
      <c r="L7" s="199">
        <v>2.7</v>
      </c>
      <c r="M7" s="199">
        <v>2.9</v>
      </c>
      <c r="N7" s="199">
        <v>2.7</v>
      </c>
      <c r="O7" s="199">
        <v>2.9</v>
      </c>
      <c r="P7" s="199">
        <v>3.4</v>
      </c>
      <c r="Q7" s="200">
        <v>3.5</v>
      </c>
    </row>
    <row r="8" spans="1:17" s="86" customFormat="1" ht="14.25" customHeight="1" x14ac:dyDescent="0.2">
      <c r="A8" s="41" t="s">
        <v>67</v>
      </c>
      <c r="B8" s="201">
        <v>0.4</v>
      </c>
      <c r="C8" s="201">
        <v>0.4</v>
      </c>
      <c r="D8" s="201">
        <v>0.4</v>
      </c>
      <c r="E8" s="201">
        <v>0.4</v>
      </c>
      <c r="F8" s="201">
        <v>0.4</v>
      </c>
      <c r="G8" s="201">
        <v>0.4</v>
      </c>
      <c r="H8" s="201">
        <v>0.3</v>
      </c>
      <c r="I8" s="201">
        <v>0.3</v>
      </c>
      <c r="J8" s="201">
        <v>0.3</v>
      </c>
      <c r="K8" s="201">
        <v>0.2</v>
      </c>
      <c r="L8" s="201">
        <v>0.2</v>
      </c>
      <c r="M8" s="201">
        <v>0.2</v>
      </c>
      <c r="N8" s="201">
        <v>0.2</v>
      </c>
      <c r="O8" s="201">
        <v>0.2</v>
      </c>
      <c r="P8" s="201">
        <v>0.3</v>
      </c>
      <c r="Q8" s="202">
        <v>0.3</v>
      </c>
    </row>
    <row r="9" spans="1:17" s="86" customFormat="1" ht="14.25" customHeight="1" x14ac:dyDescent="0.2">
      <c r="A9" s="41" t="s">
        <v>68</v>
      </c>
      <c r="B9" s="201">
        <v>17.8</v>
      </c>
      <c r="C9" s="201">
        <v>17.399999999999999</v>
      </c>
      <c r="D9" s="201">
        <v>17.2</v>
      </c>
      <c r="E9" s="201">
        <v>16.7</v>
      </c>
      <c r="F9" s="201">
        <v>15.9</v>
      </c>
      <c r="G9" s="201">
        <v>15.7</v>
      </c>
      <c r="H9" s="201">
        <v>15.5</v>
      </c>
      <c r="I9" s="201">
        <v>15.7</v>
      </c>
      <c r="J9" s="201">
        <v>15.3</v>
      </c>
      <c r="K9" s="201">
        <v>14.7</v>
      </c>
      <c r="L9" s="201">
        <v>14</v>
      </c>
      <c r="M9" s="201">
        <v>13.4</v>
      </c>
      <c r="N9" s="201">
        <v>12.9</v>
      </c>
      <c r="O9" s="201">
        <v>12.5</v>
      </c>
      <c r="P9" s="201">
        <v>12.1</v>
      </c>
      <c r="Q9" s="202">
        <v>13</v>
      </c>
    </row>
    <row r="10" spans="1:17" s="205" customFormat="1" ht="11.25" customHeight="1" x14ac:dyDescent="0.2">
      <c r="A10" s="42" t="s">
        <v>69</v>
      </c>
      <c r="B10" s="203">
        <v>0.7</v>
      </c>
      <c r="C10" s="203">
        <v>0.5</v>
      </c>
      <c r="D10" s="203">
        <v>0.5</v>
      </c>
      <c r="E10" s="203">
        <v>0.3</v>
      </c>
      <c r="F10" s="203">
        <v>0.3</v>
      </c>
      <c r="G10" s="203">
        <v>0.3</v>
      </c>
      <c r="H10" s="203">
        <v>0.3</v>
      </c>
      <c r="I10" s="203">
        <v>0.2</v>
      </c>
      <c r="J10" s="203">
        <v>0.2</v>
      </c>
      <c r="K10" s="203">
        <v>0.2</v>
      </c>
      <c r="L10" s="203">
        <v>0.2</v>
      </c>
      <c r="M10" s="203">
        <v>0.1</v>
      </c>
      <c r="N10" s="203">
        <v>0.1</v>
      </c>
      <c r="O10" s="203">
        <v>0.1</v>
      </c>
      <c r="P10" s="203">
        <v>0.1</v>
      </c>
      <c r="Q10" s="204">
        <v>0.1</v>
      </c>
    </row>
    <row r="11" spans="1:17" s="205" customFormat="1" ht="11.25" customHeight="1" x14ac:dyDescent="0.2">
      <c r="A11" s="90" t="s">
        <v>70</v>
      </c>
      <c r="B11" s="203">
        <v>4.9000000000000004</v>
      </c>
      <c r="C11" s="203">
        <v>5.3</v>
      </c>
      <c r="D11" s="203">
        <v>5.7</v>
      </c>
      <c r="E11" s="203">
        <v>5.4</v>
      </c>
      <c r="F11" s="203">
        <v>5.3</v>
      </c>
      <c r="G11" s="203">
        <v>5.2</v>
      </c>
      <c r="H11" s="203">
        <v>5.6</v>
      </c>
      <c r="I11" s="203">
        <v>5.4</v>
      </c>
      <c r="J11" s="203">
        <v>5.4</v>
      </c>
      <c r="K11" s="203">
        <v>5.0999999999999996</v>
      </c>
      <c r="L11" s="203">
        <v>4.9000000000000004</v>
      </c>
      <c r="M11" s="203">
        <v>4.8</v>
      </c>
      <c r="N11" s="203">
        <v>4.5999999999999996</v>
      </c>
      <c r="O11" s="203">
        <v>4.5</v>
      </c>
      <c r="P11" s="203">
        <v>4.8</v>
      </c>
      <c r="Q11" s="204">
        <v>5</v>
      </c>
    </row>
    <row r="12" spans="1:17" s="205" customFormat="1" ht="11.25" customHeight="1" x14ac:dyDescent="0.2">
      <c r="A12" s="90" t="s">
        <v>71</v>
      </c>
      <c r="B12" s="203">
        <v>6.7</v>
      </c>
      <c r="C12" s="203">
        <v>6.6</v>
      </c>
      <c r="D12" s="203">
        <v>5.6</v>
      </c>
      <c r="E12" s="203">
        <v>5.5</v>
      </c>
      <c r="F12" s="203">
        <v>5</v>
      </c>
      <c r="G12" s="203">
        <v>4.9000000000000004</v>
      </c>
      <c r="H12" s="203">
        <v>4.7</v>
      </c>
      <c r="I12" s="203">
        <v>4.7</v>
      </c>
      <c r="J12" s="203">
        <v>4.5999999999999996</v>
      </c>
      <c r="K12" s="203">
        <v>4.5999999999999996</v>
      </c>
      <c r="L12" s="203">
        <v>4.0999999999999996</v>
      </c>
      <c r="M12" s="203">
        <v>3.9</v>
      </c>
      <c r="N12" s="203">
        <v>3.6</v>
      </c>
      <c r="O12" s="203">
        <v>3.4</v>
      </c>
      <c r="P12" s="203">
        <v>2.9</v>
      </c>
      <c r="Q12" s="204">
        <v>3.3</v>
      </c>
    </row>
    <row r="13" spans="1:17" s="205" customFormat="1" ht="11.25" customHeight="1" x14ac:dyDescent="0.2">
      <c r="A13" s="90" t="s">
        <v>72</v>
      </c>
      <c r="B13" s="203">
        <v>5.4</v>
      </c>
      <c r="C13" s="203">
        <v>5</v>
      </c>
      <c r="D13" s="203">
        <v>5.5</v>
      </c>
      <c r="E13" s="203">
        <v>5.4</v>
      </c>
      <c r="F13" s="203">
        <v>5.3</v>
      </c>
      <c r="G13" s="203">
        <v>5.3</v>
      </c>
      <c r="H13" s="203">
        <v>4.9000000000000004</v>
      </c>
      <c r="I13" s="203">
        <v>5.2</v>
      </c>
      <c r="J13" s="203">
        <v>5.0999999999999996</v>
      </c>
      <c r="K13" s="203">
        <v>4.8</v>
      </c>
      <c r="L13" s="203">
        <v>4.7</v>
      </c>
      <c r="M13" s="203">
        <v>4.5999999999999996</v>
      </c>
      <c r="N13" s="203">
        <v>4.5999999999999996</v>
      </c>
      <c r="O13" s="203">
        <v>4.5</v>
      </c>
      <c r="P13" s="203">
        <v>4.4000000000000004</v>
      </c>
      <c r="Q13" s="204">
        <v>4.5999999999999996</v>
      </c>
    </row>
    <row r="14" spans="1:17" s="86" customFormat="1" ht="14.25" customHeight="1" x14ac:dyDescent="0.2">
      <c r="A14" s="41" t="s">
        <v>116</v>
      </c>
      <c r="B14" s="201">
        <v>1.3</v>
      </c>
      <c r="C14" s="201">
        <v>1.2</v>
      </c>
      <c r="D14" s="201">
        <v>1.6</v>
      </c>
      <c r="E14" s="201">
        <v>1.9</v>
      </c>
      <c r="F14" s="201">
        <v>1.8</v>
      </c>
      <c r="G14" s="201">
        <v>1.6</v>
      </c>
      <c r="H14" s="201">
        <v>1.4</v>
      </c>
      <c r="I14" s="201">
        <v>1.4</v>
      </c>
      <c r="J14" s="201">
        <v>1.6</v>
      </c>
      <c r="K14" s="201">
        <v>1.9</v>
      </c>
      <c r="L14" s="201">
        <v>2.2000000000000002</v>
      </c>
      <c r="M14" s="201">
        <v>1.7</v>
      </c>
      <c r="N14" s="201">
        <v>1.7</v>
      </c>
      <c r="O14" s="201">
        <v>1.6</v>
      </c>
      <c r="P14" s="201">
        <v>1.6</v>
      </c>
      <c r="Q14" s="202">
        <v>1.7</v>
      </c>
    </row>
    <row r="15" spans="1:17" s="86" customFormat="1" ht="25.5" customHeight="1" x14ac:dyDescent="0.2">
      <c r="A15" s="206" t="s">
        <v>74</v>
      </c>
      <c r="B15" s="201">
        <v>0.5</v>
      </c>
      <c r="C15" s="201">
        <v>0.4</v>
      </c>
      <c r="D15" s="201">
        <v>0.3</v>
      </c>
      <c r="E15" s="201">
        <v>0.3</v>
      </c>
      <c r="F15" s="201">
        <v>0.3</v>
      </c>
      <c r="G15" s="201">
        <v>0.3</v>
      </c>
      <c r="H15" s="201">
        <v>0.4</v>
      </c>
      <c r="I15" s="201">
        <v>0.4</v>
      </c>
      <c r="J15" s="201">
        <v>0.4</v>
      </c>
      <c r="K15" s="201">
        <v>0.4</v>
      </c>
      <c r="L15" s="201">
        <v>0.4</v>
      </c>
      <c r="M15" s="201">
        <v>0.4</v>
      </c>
      <c r="N15" s="201">
        <v>0.4</v>
      </c>
      <c r="O15" s="201">
        <v>0.4</v>
      </c>
      <c r="P15" s="201">
        <v>0.4</v>
      </c>
      <c r="Q15" s="202">
        <v>0.4</v>
      </c>
    </row>
    <row r="16" spans="1:17" s="86" customFormat="1" ht="14.25" customHeight="1" x14ac:dyDescent="0.2">
      <c r="A16" s="110" t="s">
        <v>75</v>
      </c>
      <c r="B16" s="201">
        <v>5.2</v>
      </c>
      <c r="C16" s="201">
        <v>6</v>
      </c>
      <c r="D16" s="201">
        <v>6.6</v>
      </c>
      <c r="E16" s="201">
        <v>6.8</v>
      </c>
      <c r="F16" s="201">
        <v>6.8</v>
      </c>
      <c r="G16" s="201">
        <v>6.5</v>
      </c>
      <c r="H16" s="201">
        <v>6.2</v>
      </c>
      <c r="I16" s="201">
        <v>5.4</v>
      </c>
      <c r="J16" s="201">
        <v>4.8</v>
      </c>
      <c r="K16" s="201">
        <v>4.4000000000000004</v>
      </c>
      <c r="L16" s="201">
        <v>4.2</v>
      </c>
      <c r="M16" s="201">
        <v>4.3</v>
      </c>
      <c r="N16" s="201">
        <v>4.7</v>
      </c>
      <c r="O16" s="201">
        <v>5</v>
      </c>
      <c r="P16" s="201">
        <v>4.4000000000000004</v>
      </c>
      <c r="Q16" s="202">
        <v>5.3</v>
      </c>
    </row>
    <row r="17" spans="1:17" s="86" customFormat="1" ht="14.25" customHeight="1" x14ac:dyDescent="0.2">
      <c r="A17" s="41" t="s">
        <v>76</v>
      </c>
      <c r="B17" s="207">
        <v>11.4</v>
      </c>
      <c r="C17" s="207">
        <v>11.3</v>
      </c>
      <c r="D17" s="207">
        <v>11.3</v>
      </c>
      <c r="E17" s="207">
        <v>10.9</v>
      </c>
      <c r="F17" s="207">
        <v>11.3</v>
      </c>
      <c r="G17" s="207">
        <v>11.3</v>
      </c>
      <c r="H17" s="207">
        <v>11.7</v>
      </c>
      <c r="I17" s="207">
        <v>11.8</v>
      </c>
      <c r="J17" s="207">
        <v>11.9</v>
      </c>
      <c r="K17" s="207">
        <v>12</v>
      </c>
      <c r="L17" s="207">
        <v>11.9</v>
      </c>
      <c r="M17" s="207">
        <v>12.2</v>
      </c>
      <c r="N17" s="207">
        <v>12.4</v>
      </c>
      <c r="O17" s="207">
        <v>12.5</v>
      </c>
      <c r="P17" s="207">
        <v>13</v>
      </c>
      <c r="Q17" s="208">
        <v>13</v>
      </c>
    </row>
    <row r="18" spans="1:17" ht="10.5" customHeight="1" x14ac:dyDescent="0.2">
      <c r="A18" s="42" t="s">
        <v>77</v>
      </c>
      <c r="B18" s="199">
        <v>10.8</v>
      </c>
      <c r="C18" s="199">
        <v>10.6</v>
      </c>
      <c r="D18" s="199">
        <v>10.7</v>
      </c>
      <c r="E18" s="199">
        <v>10.199999999999999</v>
      </c>
      <c r="F18" s="199">
        <v>10.5</v>
      </c>
      <c r="G18" s="199">
        <v>10.6</v>
      </c>
      <c r="H18" s="199">
        <v>11</v>
      </c>
      <c r="I18" s="199">
        <v>11.1</v>
      </c>
      <c r="J18" s="199">
        <v>11.2</v>
      </c>
      <c r="K18" s="199">
        <v>11.3</v>
      </c>
      <c r="L18" s="199">
        <v>11.1</v>
      </c>
      <c r="M18" s="199">
        <v>11.4</v>
      </c>
      <c r="N18" s="199">
        <v>11.6</v>
      </c>
      <c r="O18" s="199">
        <v>11.7</v>
      </c>
      <c r="P18" s="199">
        <v>12.2</v>
      </c>
      <c r="Q18" s="200">
        <v>12.2</v>
      </c>
    </row>
    <row r="19" spans="1:17" s="86" customFormat="1" ht="14.25" customHeight="1" x14ac:dyDescent="0.2">
      <c r="A19" s="41" t="s">
        <v>78</v>
      </c>
      <c r="B19" s="201">
        <v>7.1</v>
      </c>
      <c r="C19" s="201">
        <v>7</v>
      </c>
      <c r="D19" s="201">
        <v>6.2</v>
      </c>
      <c r="E19" s="201">
        <v>6</v>
      </c>
      <c r="F19" s="201">
        <v>6.1</v>
      </c>
      <c r="G19" s="201">
        <v>6.2</v>
      </c>
      <c r="H19" s="201">
        <v>6</v>
      </c>
      <c r="I19" s="201">
        <v>6</v>
      </c>
      <c r="J19" s="201">
        <v>6.1</v>
      </c>
      <c r="K19" s="201">
        <v>6.2</v>
      </c>
      <c r="L19" s="201">
        <v>6.3</v>
      </c>
      <c r="M19" s="201">
        <v>6.4</v>
      </c>
      <c r="N19" s="201">
        <v>6.4</v>
      </c>
      <c r="O19" s="201">
        <v>6.5</v>
      </c>
      <c r="P19" s="201">
        <v>5.6</v>
      </c>
      <c r="Q19" s="202">
        <v>5.4</v>
      </c>
    </row>
    <row r="20" spans="1:17" s="86" customFormat="1" ht="14.25" customHeight="1" x14ac:dyDescent="0.2">
      <c r="A20" s="110" t="s">
        <v>79</v>
      </c>
      <c r="B20" s="201">
        <v>7.6</v>
      </c>
      <c r="C20" s="201">
        <v>8.1</v>
      </c>
      <c r="D20" s="201">
        <v>7.4</v>
      </c>
      <c r="E20" s="201">
        <v>6.4</v>
      </c>
      <c r="F20" s="201">
        <v>6.8</v>
      </c>
      <c r="G20" s="201">
        <v>6.9</v>
      </c>
      <c r="H20" s="201">
        <v>6.9</v>
      </c>
      <c r="I20" s="201">
        <v>6</v>
      </c>
      <c r="J20" s="201">
        <v>6.2</v>
      </c>
      <c r="K20" s="201">
        <v>6.5</v>
      </c>
      <c r="L20" s="201">
        <v>6.9</v>
      </c>
      <c r="M20" s="201">
        <v>7.2</v>
      </c>
      <c r="N20" s="201">
        <v>7.3</v>
      </c>
      <c r="O20" s="201">
        <v>6.9</v>
      </c>
      <c r="P20" s="201">
        <v>2.9</v>
      </c>
      <c r="Q20" s="202">
        <v>2.8</v>
      </c>
    </row>
    <row r="21" spans="1:17" s="86" customFormat="1" ht="14.25" customHeight="1" x14ac:dyDescent="0.2">
      <c r="A21" s="41" t="s">
        <v>80</v>
      </c>
      <c r="B21" s="201">
        <v>4.5</v>
      </c>
      <c r="C21" s="201">
        <v>4.4000000000000004</v>
      </c>
      <c r="D21" s="201">
        <v>4.4000000000000004</v>
      </c>
      <c r="E21" s="201">
        <v>4.7</v>
      </c>
      <c r="F21" s="201">
        <v>4.9000000000000004</v>
      </c>
      <c r="G21" s="201">
        <v>4.7</v>
      </c>
      <c r="H21" s="201">
        <v>4.5</v>
      </c>
      <c r="I21" s="201">
        <v>4.4000000000000004</v>
      </c>
      <c r="J21" s="201">
        <v>4.3</v>
      </c>
      <c r="K21" s="201">
        <v>4.4000000000000004</v>
      </c>
      <c r="L21" s="201">
        <v>4.2</v>
      </c>
      <c r="M21" s="201">
        <v>4.2</v>
      </c>
      <c r="N21" s="201">
        <v>4.2</v>
      </c>
      <c r="O21" s="201">
        <v>4.3</v>
      </c>
      <c r="P21" s="201">
        <v>5.2</v>
      </c>
      <c r="Q21" s="202">
        <v>5.0999999999999996</v>
      </c>
    </row>
    <row r="22" spans="1:17" s="86" customFormat="1" ht="14.25" customHeight="1" x14ac:dyDescent="0.2">
      <c r="A22" s="110" t="s">
        <v>81</v>
      </c>
      <c r="B22" s="207">
        <v>10.4</v>
      </c>
      <c r="C22" s="207">
        <v>11</v>
      </c>
      <c r="D22" s="207">
        <v>11.4</v>
      </c>
      <c r="E22" s="207">
        <v>11.9</v>
      </c>
      <c r="F22" s="207">
        <v>11.6</v>
      </c>
      <c r="G22" s="207">
        <v>11.7</v>
      </c>
      <c r="H22" s="207">
        <v>11.9</v>
      </c>
      <c r="I22" s="207">
        <v>11.7</v>
      </c>
      <c r="J22" s="207">
        <v>11.9</v>
      </c>
      <c r="K22" s="207">
        <v>12</v>
      </c>
      <c r="L22" s="207">
        <v>12.1</v>
      </c>
      <c r="M22" s="207">
        <v>12</v>
      </c>
      <c r="N22" s="207">
        <v>11.7</v>
      </c>
      <c r="O22" s="207">
        <v>11.8</v>
      </c>
      <c r="P22" s="207">
        <v>13</v>
      </c>
      <c r="Q22" s="208">
        <v>12.3</v>
      </c>
    </row>
    <row r="23" spans="1:17" ht="14.1" customHeight="1" x14ac:dyDescent="0.2">
      <c r="A23" s="111" t="s">
        <v>82</v>
      </c>
      <c r="B23" s="209">
        <v>5.8</v>
      </c>
      <c r="C23" s="209">
        <v>6.4</v>
      </c>
      <c r="D23" s="209">
        <v>6.8</v>
      </c>
      <c r="E23" s="209">
        <v>7.2</v>
      </c>
      <c r="F23" s="209">
        <v>6.7</v>
      </c>
      <c r="G23" s="209">
        <v>6.8</v>
      </c>
      <c r="H23" s="209">
        <v>6.9</v>
      </c>
      <c r="I23" s="209">
        <v>6.6</v>
      </c>
      <c r="J23" s="209">
        <v>6.7</v>
      </c>
      <c r="K23" s="209">
        <v>6.7</v>
      </c>
      <c r="L23" s="209">
        <v>6.9</v>
      </c>
      <c r="M23" s="209">
        <v>7.1</v>
      </c>
      <c r="N23" s="209">
        <v>7.1</v>
      </c>
      <c r="O23" s="209">
        <v>7.4</v>
      </c>
      <c r="P23" s="209">
        <v>8.1</v>
      </c>
      <c r="Q23" s="210">
        <v>7.6</v>
      </c>
    </row>
    <row r="24" spans="1:17" ht="12.75" customHeight="1" x14ac:dyDescent="0.2">
      <c r="A24" s="111" t="s">
        <v>83</v>
      </c>
      <c r="B24" s="209">
        <v>0.6</v>
      </c>
      <c r="C24" s="209">
        <v>0.6</v>
      </c>
      <c r="D24" s="209">
        <v>0.6</v>
      </c>
      <c r="E24" s="209">
        <v>0.7</v>
      </c>
      <c r="F24" s="209">
        <v>0.7</v>
      </c>
      <c r="G24" s="209">
        <v>0.7</v>
      </c>
      <c r="H24" s="209">
        <v>0.7</v>
      </c>
      <c r="I24" s="209">
        <v>0.7</v>
      </c>
      <c r="J24" s="209">
        <v>0.7</v>
      </c>
      <c r="K24" s="209">
        <v>0.7</v>
      </c>
      <c r="L24" s="209">
        <v>0.7</v>
      </c>
      <c r="M24" s="209">
        <v>0.7</v>
      </c>
      <c r="N24" s="209">
        <v>0.7</v>
      </c>
      <c r="O24" s="209">
        <v>0.7</v>
      </c>
      <c r="P24" s="209">
        <v>0.7</v>
      </c>
      <c r="Q24" s="210">
        <v>0.7</v>
      </c>
    </row>
    <row r="25" spans="1:17" ht="11.25" customHeight="1" x14ac:dyDescent="0.2">
      <c r="A25" s="111" t="s">
        <v>84</v>
      </c>
      <c r="B25" s="209">
        <v>2.8</v>
      </c>
      <c r="C25" s="209">
        <v>2.7</v>
      </c>
      <c r="D25" s="209">
        <v>2.7</v>
      </c>
      <c r="E25" s="209">
        <v>2.8</v>
      </c>
      <c r="F25" s="209">
        <v>3</v>
      </c>
      <c r="G25" s="209">
        <v>3.1</v>
      </c>
      <c r="H25" s="209">
        <v>3.1</v>
      </c>
      <c r="I25" s="209">
        <v>3.2</v>
      </c>
      <c r="J25" s="209">
        <v>3.2</v>
      </c>
      <c r="K25" s="209">
        <v>3.2</v>
      </c>
      <c r="L25" s="209">
        <v>3.2</v>
      </c>
      <c r="M25" s="209">
        <v>2.9</v>
      </c>
      <c r="N25" s="209">
        <v>2.6</v>
      </c>
      <c r="O25" s="209">
        <v>2.5</v>
      </c>
      <c r="P25" s="209">
        <v>2.8</v>
      </c>
      <c r="Q25" s="210">
        <v>2.7</v>
      </c>
    </row>
    <row r="26" spans="1:17" ht="14.1" customHeight="1" x14ac:dyDescent="0.2">
      <c r="A26" s="111" t="s">
        <v>72</v>
      </c>
      <c r="B26" s="209">
        <v>1.3</v>
      </c>
      <c r="C26" s="209">
        <v>1.3</v>
      </c>
      <c r="D26" s="209">
        <v>1.2</v>
      </c>
      <c r="E26" s="209">
        <v>1.2</v>
      </c>
      <c r="F26" s="209">
        <v>1.2</v>
      </c>
      <c r="G26" s="209">
        <v>1.3</v>
      </c>
      <c r="H26" s="209">
        <v>1.2</v>
      </c>
      <c r="I26" s="209">
        <v>1.2</v>
      </c>
      <c r="J26" s="209">
        <v>1.3</v>
      </c>
      <c r="K26" s="209">
        <v>1.3</v>
      </c>
      <c r="L26" s="209">
        <v>1.3</v>
      </c>
      <c r="M26" s="209">
        <v>1.3</v>
      </c>
      <c r="N26" s="209">
        <v>1.3</v>
      </c>
      <c r="O26" s="209">
        <v>1.3</v>
      </c>
      <c r="P26" s="209">
        <v>1.4</v>
      </c>
      <c r="Q26" s="210">
        <v>1.3</v>
      </c>
    </row>
    <row r="27" spans="1:17" s="86" customFormat="1" ht="14.25" customHeight="1" x14ac:dyDescent="0.2">
      <c r="A27" s="110" t="s">
        <v>85</v>
      </c>
      <c r="B27" s="207">
        <v>7</v>
      </c>
      <c r="C27" s="207">
        <v>7.1</v>
      </c>
      <c r="D27" s="207">
        <v>6.9</v>
      </c>
      <c r="E27" s="207">
        <v>6.5</v>
      </c>
      <c r="F27" s="207">
        <v>6.4</v>
      </c>
      <c r="G27" s="207">
        <v>6.2</v>
      </c>
      <c r="H27" s="207">
        <v>6.1</v>
      </c>
      <c r="I27" s="207">
        <v>6.2</v>
      </c>
      <c r="J27" s="207">
        <v>6.1</v>
      </c>
      <c r="K27" s="207">
        <v>6</v>
      </c>
      <c r="L27" s="207">
        <v>5.9</v>
      </c>
      <c r="M27" s="207">
        <v>5.9</v>
      </c>
      <c r="N27" s="207">
        <v>5.9</v>
      </c>
      <c r="O27" s="207">
        <v>5.9</v>
      </c>
      <c r="P27" s="207">
        <v>6.7</v>
      </c>
      <c r="Q27" s="208">
        <v>6.4</v>
      </c>
    </row>
    <row r="28" spans="1:17" ht="14.1" customHeight="1" x14ac:dyDescent="0.2">
      <c r="A28" s="111" t="s">
        <v>86</v>
      </c>
      <c r="B28" s="209">
        <v>6.3</v>
      </c>
      <c r="C28" s="209">
        <v>6.4</v>
      </c>
      <c r="D28" s="209">
        <v>6.2</v>
      </c>
      <c r="E28" s="209">
        <v>5.7</v>
      </c>
      <c r="F28" s="209">
        <v>5.6</v>
      </c>
      <c r="G28" s="209">
        <v>5.3</v>
      </c>
      <c r="H28" s="209">
        <v>5.0999999999999996</v>
      </c>
      <c r="I28" s="209">
        <v>5.0999999999999996</v>
      </c>
      <c r="J28" s="209">
        <v>5</v>
      </c>
      <c r="K28" s="209">
        <v>5</v>
      </c>
      <c r="L28" s="209">
        <v>4.8</v>
      </c>
      <c r="M28" s="209">
        <v>4.8</v>
      </c>
      <c r="N28" s="209">
        <v>4.7</v>
      </c>
      <c r="O28" s="209">
        <v>4.7</v>
      </c>
      <c r="P28" s="209">
        <v>5.5</v>
      </c>
      <c r="Q28" s="210">
        <v>5.2</v>
      </c>
    </row>
    <row r="29" spans="1:17" ht="14.25" customHeight="1" x14ac:dyDescent="0.2">
      <c r="A29" s="110" t="s">
        <v>87</v>
      </c>
      <c r="B29" s="207">
        <v>2.8</v>
      </c>
      <c r="C29" s="207">
        <v>3</v>
      </c>
      <c r="D29" s="207">
        <v>3.4</v>
      </c>
      <c r="E29" s="207">
        <v>3.7</v>
      </c>
      <c r="F29" s="207">
        <v>3.8</v>
      </c>
      <c r="G29" s="207">
        <v>4.0999999999999996</v>
      </c>
      <c r="H29" s="207">
        <v>4.3</v>
      </c>
      <c r="I29" s="207">
        <v>4.4000000000000004</v>
      </c>
      <c r="J29" s="207">
        <v>4.5999999999999996</v>
      </c>
      <c r="K29" s="207">
        <v>4.5999999999999996</v>
      </c>
      <c r="L29" s="207">
        <v>4.5999999999999996</v>
      </c>
      <c r="M29" s="207">
        <v>4.9000000000000004</v>
      </c>
      <c r="N29" s="207">
        <v>5</v>
      </c>
      <c r="O29" s="207">
        <v>5.0999999999999996</v>
      </c>
      <c r="P29" s="207">
        <v>5.2</v>
      </c>
      <c r="Q29" s="208">
        <v>5.2</v>
      </c>
    </row>
    <row r="30" spans="1:17" ht="14.25" customHeight="1" x14ac:dyDescent="0.2">
      <c r="A30" s="112" t="s">
        <v>88</v>
      </c>
      <c r="B30" s="207">
        <v>1.9</v>
      </c>
      <c r="C30" s="207">
        <v>2</v>
      </c>
      <c r="D30" s="207">
        <v>2</v>
      </c>
      <c r="E30" s="207">
        <v>2.1</v>
      </c>
      <c r="F30" s="207">
        <v>2.2000000000000002</v>
      </c>
      <c r="G30" s="207">
        <v>2.4</v>
      </c>
      <c r="H30" s="207">
        <v>2.5</v>
      </c>
      <c r="I30" s="207">
        <v>2.7</v>
      </c>
      <c r="J30" s="207">
        <v>2.8</v>
      </c>
      <c r="K30" s="207">
        <v>2.9</v>
      </c>
      <c r="L30" s="207">
        <v>2.9</v>
      </c>
      <c r="M30" s="207">
        <v>3</v>
      </c>
      <c r="N30" s="207">
        <v>3.1</v>
      </c>
      <c r="O30" s="207">
        <v>3.2</v>
      </c>
      <c r="P30" s="207">
        <v>3</v>
      </c>
      <c r="Q30" s="208">
        <v>3.1</v>
      </c>
    </row>
    <row r="31" spans="1:17" s="86" customFormat="1" ht="14.25" customHeight="1" x14ac:dyDescent="0.2">
      <c r="A31" s="112" t="s">
        <v>89</v>
      </c>
      <c r="B31" s="207">
        <v>5.6</v>
      </c>
      <c r="C31" s="207">
        <v>5.0999999999999996</v>
      </c>
      <c r="D31" s="207">
        <v>5.2</v>
      </c>
      <c r="E31" s="207">
        <v>5.6</v>
      </c>
      <c r="F31" s="207">
        <v>5.7</v>
      </c>
      <c r="G31" s="207">
        <v>5.6</v>
      </c>
      <c r="H31" s="207">
        <v>5.6</v>
      </c>
      <c r="I31" s="207">
        <v>6.1</v>
      </c>
      <c r="J31" s="207">
        <v>6.2</v>
      </c>
      <c r="K31" s="207">
        <v>6.2</v>
      </c>
      <c r="L31" s="207">
        <v>6.4</v>
      </c>
      <c r="M31" s="207">
        <v>6.3</v>
      </c>
      <c r="N31" s="207">
        <v>6.2</v>
      </c>
      <c r="O31" s="207">
        <v>6.2</v>
      </c>
      <c r="P31" s="207">
        <v>7.5</v>
      </c>
      <c r="Q31" s="208">
        <v>7.4</v>
      </c>
    </row>
    <row r="32" spans="1:17" s="86" customFormat="1" ht="14.25" customHeight="1" x14ac:dyDescent="0.2">
      <c r="A32" s="110" t="s">
        <v>90</v>
      </c>
      <c r="B32" s="207">
        <v>4.3</v>
      </c>
      <c r="C32" s="207">
        <v>4.0999999999999996</v>
      </c>
      <c r="D32" s="207">
        <v>4.2</v>
      </c>
      <c r="E32" s="207">
        <v>4.3</v>
      </c>
      <c r="F32" s="207">
        <v>4.4000000000000004</v>
      </c>
      <c r="G32" s="207">
        <v>4.4000000000000004</v>
      </c>
      <c r="H32" s="207">
        <v>4.5</v>
      </c>
      <c r="I32" s="207">
        <v>4.8</v>
      </c>
      <c r="J32" s="207">
        <v>4.8</v>
      </c>
      <c r="K32" s="207">
        <v>4.9000000000000004</v>
      </c>
      <c r="L32" s="207">
        <v>4.9000000000000004</v>
      </c>
      <c r="M32" s="207">
        <v>4.9000000000000004</v>
      </c>
      <c r="N32" s="207">
        <v>4.9000000000000004</v>
      </c>
      <c r="O32" s="207">
        <v>4.7</v>
      </c>
      <c r="P32" s="207">
        <v>5.4</v>
      </c>
      <c r="Q32" s="208">
        <v>5.3</v>
      </c>
    </row>
    <row r="33" spans="1:17" s="86" customFormat="1" ht="14.25" customHeight="1" x14ac:dyDescent="0.2">
      <c r="A33" s="110" t="s">
        <v>91</v>
      </c>
      <c r="B33" s="207">
        <v>3.2</v>
      </c>
      <c r="C33" s="207">
        <v>3.1</v>
      </c>
      <c r="D33" s="207">
        <v>3.1</v>
      </c>
      <c r="E33" s="207">
        <v>3.4</v>
      </c>
      <c r="F33" s="207">
        <v>3.4</v>
      </c>
      <c r="G33" s="207">
        <v>3.5</v>
      </c>
      <c r="H33" s="207">
        <v>3.6</v>
      </c>
      <c r="I33" s="207">
        <v>4</v>
      </c>
      <c r="J33" s="207">
        <v>4.0999999999999996</v>
      </c>
      <c r="K33" s="207">
        <v>4.2</v>
      </c>
      <c r="L33" s="207">
        <v>4.3</v>
      </c>
      <c r="M33" s="207">
        <v>4.4000000000000004</v>
      </c>
      <c r="N33" s="207">
        <v>4.5</v>
      </c>
      <c r="O33" s="207">
        <v>4.5999999999999996</v>
      </c>
      <c r="P33" s="207">
        <v>5.4</v>
      </c>
      <c r="Q33" s="208">
        <v>5.3</v>
      </c>
    </row>
    <row r="34" spans="1:17" s="86" customFormat="1" ht="14.25" customHeight="1" x14ac:dyDescent="0.2">
      <c r="A34" s="113" t="s">
        <v>92</v>
      </c>
      <c r="B34" s="207">
        <v>2.2000000000000002</v>
      </c>
      <c r="C34" s="207">
        <v>2.2000000000000002</v>
      </c>
      <c r="D34" s="207">
        <v>2.4</v>
      </c>
      <c r="E34" s="207">
        <v>2.6</v>
      </c>
      <c r="F34" s="207">
        <v>2.7</v>
      </c>
      <c r="G34" s="207">
        <v>2.9</v>
      </c>
      <c r="H34" s="207">
        <v>3.1</v>
      </c>
      <c r="I34" s="207">
        <v>3.3</v>
      </c>
      <c r="J34" s="207">
        <v>3.4</v>
      </c>
      <c r="K34" s="207">
        <v>3.4</v>
      </c>
      <c r="L34" s="207">
        <v>3.4</v>
      </c>
      <c r="M34" s="207">
        <v>3.5</v>
      </c>
      <c r="N34" s="207">
        <v>3.7</v>
      </c>
      <c r="O34" s="207">
        <v>3.7</v>
      </c>
      <c r="P34" s="207">
        <v>3</v>
      </c>
      <c r="Q34" s="208">
        <v>2.9</v>
      </c>
    </row>
    <row r="35" spans="1:17" s="86" customFormat="1" ht="14.25" customHeight="1" x14ac:dyDescent="0.2">
      <c r="A35" s="41" t="s">
        <v>93</v>
      </c>
      <c r="B35" s="207">
        <v>1.4</v>
      </c>
      <c r="C35" s="207">
        <v>1.4</v>
      </c>
      <c r="D35" s="207">
        <v>1.4</v>
      </c>
      <c r="E35" s="207">
        <v>1.4</v>
      </c>
      <c r="F35" s="207">
        <v>1.4</v>
      </c>
      <c r="G35" s="207">
        <v>1.4</v>
      </c>
      <c r="H35" s="207">
        <v>1.6</v>
      </c>
      <c r="I35" s="207">
        <v>1.6</v>
      </c>
      <c r="J35" s="207">
        <v>1.6</v>
      </c>
      <c r="K35" s="207">
        <v>1.6</v>
      </c>
      <c r="L35" s="207">
        <v>1.5</v>
      </c>
      <c r="M35" s="207">
        <v>1.6</v>
      </c>
      <c r="N35" s="207">
        <v>1.6</v>
      </c>
      <c r="O35" s="207">
        <v>1.6</v>
      </c>
      <c r="P35" s="207">
        <v>1.4</v>
      </c>
      <c r="Q35" s="208">
        <v>1.4</v>
      </c>
    </row>
    <row r="36" spans="1:17" s="86" customFormat="1" ht="18" customHeight="1" x14ac:dyDescent="0.2">
      <c r="A36" s="114" t="s">
        <v>107</v>
      </c>
      <c r="B36" s="211">
        <v>100</v>
      </c>
      <c r="C36" s="211">
        <v>100</v>
      </c>
      <c r="D36" s="212">
        <v>100</v>
      </c>
      <c r="E36" s="212">
        <v>100</v>
      </c>
      <c r="F36" s="212">
        <v>100</v>
      </c>
      <c r="G36" s="212">
        <v>100</v>
      </c>
      <c r="H36" s="212">
        <v>100</v>
      </c>
      <c r="I36" s="212">
        <v>100</v>
      </c>
      <c r="J36" s="212">
        <v>100</v>
      </c>
      <c r="K36" s="212">
        <v>100</v>
      </c>
      <c r="L36" s="212">
        <v>100</v>
      </c>
      <c r="M36" s="212">
        <v>100</v>
      </c>
      <c r="N36" s="212">
        <v>100</v>
      </c>
      <c r="O36" s="212">
        <v>100</v>
      </c>
      <c r="P36" s="212">
        <v>100</v>
      </c>
      <c r="Q36" s="213">
        <v>100</v>
      </c>
    </row>
    <row r="37" spans="1:17" s="86" customFormat="1" ht="9" customHeight="1" x14ac:dyDescent="0.2">
      <c r="A37" s="214"/>
      <c r="B37" s="207"/>
      <c r="C37" s="207"/>
      <c r="D37" s="207"/>
      <c r="E37" s="35"/>
      <c r="F37" s="215"/>
      <c r="G37" s="215"/>
      <c r="H37" s="215"/>
      <c r="I37" s="215"/>
      <c r="J37" s="215"/>
      <c r="K37" s="215"/>
      <c r="L37" s="215"/>
      <c r="M37" s="216"/>
      <c r="N37" s="36"/>
      <c r="Q37" s="217"/>
    </row>
    <row r="38" spans="1:17" s="86" customFormat="1" ht="22.5" customHeight="1" x14ac:dyDescent="0.2">
      <c r="A38" s="119" t="s">
        <v>97</v>
      </c>
      <c r="B38" s="218">
        <v>7.6</v>
      </c>
      <c r="C38" s="218">
        <v>7.7</v>
      </c>
      <c r="D38" s="218">
        <v>7</v>
      </c>
      <c r="E38" s="218">
        <v>6.6</v>
      </c>
      <c r="F38" s="218">
        <v>6.3</v>
      </c>
      <c r="G38" s="218">
        <v>6.2</v>
      </c>
      <c r="H38" s="218">
        <v>6.2</v>
      </c>
      <c r="I38" s="218">
        <v>6.2</v>
      </c>
      <c r="J38" s="218">
        <v>5.9</v>
      </c>
      <c r="K38" s="218">
        <v>5.8</v>
      </c>
      <c r="L38" s="218">
        <v>5.2</v>
      </c>
      <c r="M38" s="218">
        <v>4.9000000000000004</v>
      </c>
      <c r="N38" s="218">
        <v>4.5999999999999996</v>
      </c>
      <c r="O38" s="218">
        <v>4.3</v>
      </c>
      <c r="P38" s="218">
        <v>4.2</v>
      </c>
      <c r="Q38" s="219">
        <v>4.7</v>
      </c>
    </row>
    <row r="39" spans="1:17" ht="15.75" customHeight="1" x14ac:dyDescent="0.2">
      <c r="A39" s="84"/>
    </row>
    <row r="40" spans="1:17" ht="15.75" customHeight="1" x14ac:dyDescent="0.15">
      <c r="A40" s="1075" t="s">
        <v>549</v>
      </c>
    </row>
    <row r="41" spans="1:17" ht="15.75" customHeight="1" x14ac:dyDescent="0.2">
      <c r="A41" s="220"/>
    </row>
  </sheetData>
  <hyperlinks>
    <hyperlink ref="A1" location="'Contents(NA)'!A1" display="Back to Table of contents"/>
  </hyperlinks>
  <pageMargins left="0.43307086614173229" right="0" top="0.23622047244094491" bottom="0" header="0" footer="0.15748031496062992"/>
  <pageSetup paperSize="9" orientation="landscape" horizontalDpi="4294967292" r:id="rId1"/>
  <headerFooter alignWithMargins="0">
    <oddHeader>&amp;C- 6 -</oddHeader>
    <oddFooter xml:space="preserve">&amp;C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0DC27F-2033-47B4-960E-8FF7EA298986}"/>
</file>

<file path=customXml/itemProps2.xml><?xml version="1.0" encoding="utf-8"?>
<ds:datastoreItem xmlns:ds="http://schemas.openxmlformats.org/officeDocument/2006/customXml" ds:itemID="{99976982-2FAB-498E-A759-AB23F9E52083}"/>
</file>

<file path=customXml/itemProps3.xml><?xml version="1.0" encoding="utf-8"?>
<ds:datastoreItem xmlns:ds="http://schemas.openxmlformats.org/officeDocument/2006/customXml" ds:itemID="{949970F6-A4EA-4B6F-8783-EDDEB2660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30</vt:i4>
      </vt:variant>
    </vt:vector>
  </HeadingPairs>
  <TitlesOfParts>
    <vt:vector size="65" baseType="lpstr">
      <vt:lpstr>COVER NA</vt:lpstr>
      <vt:lpstr>Contents(NA)</vt:lpstr>
      <vt:lpstr>Table 1</vt:lpstr>
      <vt:lpstr>Table 2</vt:lpstr>
      <vt:lpstr>Table 3</vt:lpstr>
      <vt:lpstr>Table 3(a)</vt:lpstr>
      <vt:lpstr>Table 3(b)</vt:lpstr>
      <vt:lpstr>Table 3(c)</vt:lpstr>
      <vt:lpstr>Table 3(d)</vt:lpstr>
      <vt:lpstr>Table 3(e)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16(a)</vt:lpstr>
      <vt:lpstr>Table 16(b)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'Table 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16(a)'!Print_Area</vt:lpstr>
      <vt:lpstr>'Table 16(b)'!Print_Area</vt:lpstr>
      <vt:lpstr>'Table 17'!Print_Area</vt:lpstr>
      <vt:lpstr>'Table 18'!Print_Area</vt:lpstr>
      <vt:lpstr>'Table 19'!Print_Area</vt:lpstr>
      <vt:lpstr>'Table 20'!Print_Area</vt:lpstr>
      <vt:lpstr>'Table 21'!Print_Area</vt:lpstr>
      <vt:lpstr>'Table 22'!Print_Area</vt:lpstr>
      <vt:lpstr>'Table 24'!Print_Area</vt:lpstr>
      <vt:lpstr>'Table 3'!Print_Area</vt:lpstr>
      <vt:lpstr>'Table 3(a)'!Print_Area</vt:lpstr>
      <vt:lpstr>'Table 3(b)'!Print_Area</vt:lpstr>
      <vt:lpstr>'Table 3(c)'!Print_Area</vt:lpstr>
      <vt:lpstr>'Table 3(d)'!Print_Area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14'!Print_Titles</vt:lpstr>
      <vt:lpstr>'Table 3'!Print_Titles</vt:lpstr>
      <vt:lpstr>'Table 3(a)'!Print_Titles</vt:lpstr>
      <vt:lpstr>'Table 3(b)'!Print_Titles</vt:lpstr>
      <vt:lpstr>'Table 3(c)'!Print_Titles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Souryah Prakash</dc:creator>
  <cp:lastModifiedBy>khema runjeet</cp:lastModifiedBy>
  <dcterms:created xsi:type="dcterms:W3CDTF">2021-07-07T08:49:40Z</dcterms:created>
  <dcterms:modified xsi:type="dcterms:W3CDTF">2021-07-15T05:44:03Z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