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COVER NA " sheetId="1" r:id="rId1"/>
    <sheet name="Contents" sheetId="2" r:id="rId2"/>
    <sheet name="Table 1" sheetId="3" r:id="rId3"/>
    <sheet name="Table 2" sheetId="4" r:id="rId4"/>
    <sheet name="Table 3" sheetId="5" r:id="rId5"/>
    <sheet name="Table 3a" sheetId="6" r:id="rId6"/>
    <sheet name="Table 3b" sheetId="7" r:id="rId7"/>
    <sheet name="Table 3c" sheetId="8" r:id="rId8"/>
    <sheet name="Table 3d" sheetId="9" r:id="rId9"/>
    <sheet name="Table 3e" sheetId="10" r:id="rId10"/>
    <sheet name="Table 4" sheetId="11" r:id="rId11"/>
    <sheet name="Table 5" sheetId="12" r:id="rId12"/>
    <sheet name="Table 6" sheetId="13" r:id="rId13"/>
    <sheet name="Table 7" sheetId="14" r:id="rId14"/>
    <sheet name="Table 8" sheetId="15" r:id="rId15"/>
    <sheet name="Table 9" sheetId="16" r:id="rId16"/>
    <sheet name="Table 10" sheetId="17" r:id="rId17"/>
    <sheet name="Table 11" sheetId="18" r:id="rId18"/>
    <sheet name="Table 12" sheetId="19" r:id="rId19"/>
    <sheet name="Table 13" sheetId="20" r:id="rId20"/>
    <sheet name="Table 13a" sheetId="21" r:id="rId21"/>
    <sheet name="Table 14" sheetId="22" r:id="rId22"/>
    <sheet name="Table 15" sheetId="23" r:id="rId23"/>
    <sheet name="Table 16" sheetId="24" r:id="rId24"/>
    <sheet name="Table 16a" sheetId="25" r:id="rId25"/>
    <sheet name="Table 16b" sheetId="26" r:id="rId26"/>
    <sheet name="Table 17" sheetId="27" r:id="rId27"/>
    <sheet name="Table 17a" sheetId="28" r:id="rId28"/>
    <sheet name="Table 18" sheetId="29" r:id="rId29"/>
    <sheet name="Table 19" sheetId="30" r:id="rId30"/>
    <sheet name="Table 20" sheetId="31" r:id="rId31"/>
    <sheet name="Table 21" sheetId="32" r:id="rId32"/>
    <sheet name="Table 22" sheetId="33" r:id="rId33"/>
    <sheet name="Table 23" sheetId="34" r:id="rId34"/>
    <sheet name="Table 24" sheetId="35" r:id="rId35"/>
    <sheet name="Table 25" sheetId="36" r:id="rId36"/>
    <sheet name="Table 26" sheetId="37" r:id="rId37"/>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bdm1">#REF!</definedName>
    <definedName name="_xlfn._FV" hidden="1">#NAME?</definedName>
    <definedName name="_xlfn.SINGLE" hidden="1">#NAME?</definedName>
    <definedName name="a">'[2]10'!#REF!</definedName>
    <definedName name="aa">'[2]10'!#REF!</definedName>
    <definedName name="bb">'[3]10'!#REF!</definedName>
    <definedName name="BDM">#REF!</definedName>
    <definedName name="BDMM">#REF!</definedName>
    <definedName name="bom">'[2]10'!#REF!</definedName>
    <definedName name="capital">'[4]Static'!$B$3</definedName>
    <definedName name="ccc">'[5]Table 1'!#REF!</definedName>
    <definedName name="client">#REF!</definedName>
    <definedName name="CurrencyList">'[6]Report Form'!$B$5:$B$7</definedName>
    <definedName name="d">#REF!</definedName>
    <definedName name="data_8.4">#REF!</definedName>
    <definedName name="DATA_BPM6_1">#REF!</definedName>
    <definedName name="DATA_BPM6_2">#REF!</definedName>
    <definedName name="DATABASE">'[7]Table-1'!#REF!</definedName>
    <definedName name="DATE">#REF!</definedName>
    <definedName name="DBML">#REF!</definedName>
    <definedName name="df">'[8]Table 1'!#REF!</definedName>
    <definedName name="dis">#REF!</definedName>
    <definedName name="ex">'[8]Table 1'!#REF!</definedName>
    <definedName name="Exp_S114">'[9]Table 1'!#REF!</definedName>
    <definedName name="FrequencyList">'[6]Report Form'!$F$4:$F$8</definedName>
    <definedName name="ftykffk">'[3]10'!#REF!</definedName>
    <definedName name="G">#REF!</definedName>
    <definedName name="gd">'[10]Table 1'!#REF!</definedName>
    <definedName name="gdfg">#REF!</definedName>
    <definedName name="gfdfg">'[5]Table 1'!#REF!</definedName>
    <definedName name="ggs">'[11]Page77'!#REF!</definedName>
    <definedName name="gnxgvnsnsftnb">'[12]ImpExp'!#REF!</definedName>
    <definedName name="gsgd">'[7]Table-1'!#REF!</definedName>
    <definedName name="gstgt">'[9]Table 1'!#REF!</definedName>
    <definedName name="gt">#REF!</definedName>
    <definedName name="hd">'[9]Table 1'!#REF!</definedName>
    <definedName name="high">'[4]Loanstats'!$S$4:$Y$38</definedName>
    <definedName name="I">#REF!</definedName>
    <definedName name="II">'[2]10'!#REF!</definedName>
    <definedName name="III">'[2]10'!#REF!</definedName>
    <definedName name="IMFtable">#REF!</definedName>
    <definedName name="interest">'[13]depoStats'!$B$2:$H$50</definedName>
    <definedName name="INTERESTLOAN">'[4]Loanstats'!$C$3:$I$36</definedName>
    <definedName name="IV">'[2]10'!#REF!</definedName>
    <definedName name="LIST">'[14]List'!$A$11:$E$963</definedName>
    <definedName name="loan">'[4]Loan'!$Q$15:$Q$127</definedName>
    <definedName name="MUR">'[15]Input Sheet'!$B$4</definedName>
    <definedName name="MUR_loan">'[4]Loan'!$Q$15:$Q$133</definedName>
    <definedName name="MURCol">'[4]Deposits'!$AC$15:$AC$773</definedName>
    <definedName name="new">#REF!</definedName>
    <definedName name="OtherCCY">'[13]depoStats'!$J$2:$O$50</definedName>
    <definedName name="OTHERCCY_Loan">'[4]Loanstats'!$K$3:$P$27</definedName>
    <definedName name="OUTPUT">#REF!</definedName>
    <definedName name="PeriodList">'[6]Report Form'!$E$4:$E$74</definedName>
    <definedName name="_xlnm.Print_Area" localSheetId="2">'Table 1'!$A$2:$N$39</definedName>
    <definedName name="_xlnm.Print_Area" localSheetId="16">'Table 10'!#REF!</definedName>
    <definedName name="_xlnm.Print_Area" localSheetId="17">'Table 11'!#REF!</definedName>
    <definedName name="_xlnm.Print_Area" localSheetId="18">'Table 12'!$A$2:$M$24</definedName>
    <definedName name="_xlnm.Print_Area" localSheetId="19">'Table 13'!$A$2:$M$40</definedName>
    <definedName name="_xlnm.Print_Area" localSheetId="20">'Table 13a'!$A$2:$M$17</definedName>
    <definedName name="_xlnm.Print_Area" localSheetId="21">'Table 14'!$A$2:$M$45</definedName>
    <definedName name="_xlnm.Print_Area" localSheetId="22">'Table 15'!$A$2:$L$43</definedName>
    <definedName name="_xlnm.Print_Area" localSheetId="23">'Table 16'!$A$2:$M$22</definedName>
    <definedName name="_xlnm.Print_Area" localSheetId="24">'Table 16a'!$A$2:$M$43</definedName>
    <definedName name="_xlnm.Print_Area" localSheetId="25">'Table 16b'!$A$2:$M$18</definedName>
    <definedName name="_xlnm.Print_Area" localSheetId="26">'Table 17'!$A$2:$M$17</definedName>
    <definedName name="_xlnm.Print_Area" localSheetId="27">'Table 17a'!$A$2:$M$10</definedName>
    <definedName name="_xlnm.Print_Area" localSheetId="28">'Table 18'!$A$2:$S$28</definedName>
    <definedName name="_xlnm.Print_Area" localSheetId="29">'Table 19'!$A$2:$M$132</definedName>
    <definedName name="_xlnm.Print_Area" localSheetId="30">'Table 20'!$A$2:$M$57</definedName>
    <definedName name="_xlnm.Print_Area" localSheetId="31">'Table 21'!$A$2:$AJ$18</definedName>
    <definedName name="_xlnm.Print_Area" localSheetId="32">'Table 22'!$R$2:$AY$25</definedName>
    <definedName name="_xlnm.Print_Area" localSheetId="34">'Table 24'!$A$2:$S$33</definedName>
    <definedName name="_xlnm.Print_Area" localSheetId="4">'Table 3'!$A$2:$M$49</definedName>
    <definedName name="_xlnm.Print_Area" localSheetId="5">'Table 3a'!$A$1:$M$8</definedName>
    <definedName name="_xlnm.Print_Area" localSheetId="6">'Table 3b'!$A$2:$M$9</definedName>
    <definedName name="_xlnm.Print_Area" localSheetId="7">'Table 3c'!$A$2:$M$8</definedName>
    <definedName name="_xlnm.Print_Area" localSheetId="8">'Table 3d'!$A$2:$M$40</definedName>
    <definedName name="_xlnm.Print_Area" localSheetId="11">'Table 5'!$A$2:$L$44</definedName>
    <definedName name="_xlnm.Print_Area" localSheetId="12">'Table 6'!$A$2:$L$42</definedName>
    <definedName name="_xlnm.Print_Area" localSheetId="13">'Table 7'!$A$2:$L$41</definedName>
    <definedName name="_xlnm.Print_Area" localSheetId="14">'Table 8'!$A$2:$M$41</definedName>
    <definedName name="_xlnm.Print_Area" localSheetId="15">'Table 9'!$A$2:$M$23</definedName>
    <definedName name="Print_Area_MI">#REF!</definedName>
    <definedName name="_xlnm.Print_Titles" localSheetId="21">'Table 14'!$A:$A</definedName>
    <definedName name="_xlnm.Print_Titles" localSheetId="4">'Table 3'!$A:$A</definedName>
    <definedName name="_xlnm.Print_Titles" localSheetId="5">'Table 3a'!$A:$A</definedName>
    <definedName name="_xlnm.Print_Titles" localSheetId="6">'Table 3b'!$A:$A</definedName>
    <definedName name="_xlnm.Print_Titles" localSheetId="7">'Table 3c'!$A:$A</definedName>
    <definedName name="pro">'[2]10'!#REF!</definedName>
    <definedName name="QEDF">'[7]Table-1'!#REF!</definedName>
    <definedName name="re">'[11]Page77'!#REF!</definedName>
    <definedName name="Reporting_Country_Code">#REF!</definedName>
    <definedName name="Reporting_Country_Name">#REF!</definedName>
    <definedName name="Reporting_Currency_Code">#REF!</definedName>
    <definedName name="Reporting_Currency_Name">#REF!</definedName>
    <definedName name="Reporting_Scale_Name">#REF!</definedName>
    <definedName name="rg">'[7]Table-1'!#REF!</definedName>
    <definedName name="sat">#REF!</definedName>
    <definedName name="satish">'[2]10'!#REF!</definedName>
    <definedName name="ScalesList">'[6]Report Form'!$A$5:$A$8</definedName>
    <definedName name="sdg">'[8]Table 1'!#REF!</definedName>
    <definedName name="sdgd">'[9]Table 1'!#REF!</definedName>
    <definedName name="sector">'[13]8SDM'!$A$11:$B$153</definedName>
    <definedName name="sgd">'[9]Table 1'!#REF!</definedName>
    <definedName name="sgdg">'[9]Table 1'!#REF!</definedName>
    <definedName name="ss">'[9]Table 1'!#REF!</definedName>
    <definedName name="sum">#REF!</definedName>
    <definedName name="USD">'[13]Static'!$B$8</definedName>
    <definedName name="V">'[2]10'!#REF!</definedName>
    <definedName name="VI">'[2]10'!#REF!</definedName>
    <definedName name="VII">'[2]10'!#REF!</definedName>
    <definedName name="vvv">'[3]10'!#REF!</definedName>
    <definedName name="wrn.Dept._.reporting." localSheetId="0" hidden="1">{#N/A,#N/A,TRUE,"Table1USD";#N/A,#N/A,TRUE,"Table1GBP"}</definedName>
    <definedName name="wrn.Dept._.reporting." localSheetId="20" hidden="1">{#N/A,#N/A,TRUE,"Table1USD";#N/A,#N/A,TRUE,"Table1GBP"}</definedName>
    <definedName name="wrn.Dept._.reporting." hidden="1">{#N/A,#N/A,TRUE,"Table1USD";#N/A,#N/A,TRUE,"Table1GBP"}</definedName>
    <definedName name="www">#REF!</definedName>
    <definedName name="wwww">'[12]ImpExp'!#REF!</definedName>
  </definedNames>
  <calcPr fullCalcOnLoad="1"/>
</workbook>
</file>

<file path=xl/sharedStrings.xml><?xml version="1.0" encoding="utf-8"?>
<sst xmlns="http://schemas.openxmlformats.org/spreadsheetml/2006/main" count="2192" uniqueCount="585">
  <si>
    <t>SERIES</t>
  </si>
  <si>
    <t>Figures are based on results of CEA 2018, FISIM allocated to users as per SNA 2008 and NSIC, Rev. 2</t>
  </si>
  <si>
    <t>December 2022</t>
  </si>
  <si>
    <t xml:space="preserve"> </t>
  </si>
  <si>
    <t>Table of contents</t>
  </si>
  <si>
    <t>Title</t>
  </si>
  <si>
    <t>Page No.</t>
  </si>
  <si>
    <t>Table 22 - Number of permits and floor area by region for residential buildings, 1992 -  2021</t>
  </si>
  <si>
    <t>Table 23 - Number of permits and floor area by region for non-residential buildings, 1992 - 2021</t>
  </si>
  <si>
    <t>Table 24 - Total Number of permits and floor area by type of building, 2008 -  2021</t>
  </si>
  <si>
    <t>Table 26 - Classification of imports (c.i.f. value) into consumption by industrial origin and use, 2010 - 2021</t>
  </si>
  <si>
    <t>Unit</t>
  </si>
  <si>
    <t>R M</t>
  </si>
  <si>
    <t>R</t>
  </si>
  <si>
    <t xml:space="preserve">          Imports of goods &amp; services</t>
  </si>
  <si>
    <t>1/ Revised     2/ Forecast</t>
  </si>
  <si>
    <t>Table 1 - Main National Accounts aggregates, 2006 - 2022</t>
  </si>
  <si>
    <t xml:space="preserve"> 1. Gross Value Added (GVA) at current basic prices</t>
  </si>
  <si>
    <t xml:space="preserve"> 3. Gross Domestic Product (GDP) at current market prices</t>
  </si>
  <si>
    <t xml:space="preserve"> 4. Gross National Income (GNI) at currrent market prices</t>
  </si>
  <si>
    <t xml:space="preserve">    Excl. net primary income of GBC from abroad</t>
  </si>
  <si>
    <t xml:space="preserve">    Incl. net primary income of GBC from abroad</t>
  </si>
  <si>
    <t xml:space="preserve"> 5. Gross National Disposable Income (GNDI)</t>
  </si>
  <si>
    <t xml:space="preserve">    Excl. net primary income &amp; transfer of GBC from abroad</t>
  </si>
  <si>
    <t xml:space="preserve">    Incl. net primary income &amp; transfer of GBC from abroad</t>
  </si>
  <si>
    <t xml:space="preserve"> 6. Per capita GDP at current market prices</t>
  </si>
  <si>
    <t xml:space="preserve"> 7. Per capita GNI at current market prices</t>
  </si>
  <si>
    <t xml:space="preserve">R </t>
  </si>
  <si>
    <t xml:space="preserve"> 8. Compensation of employees</t>
  </si>
  <si>
    <t xml:space="preserve"> 9. Final consumption expenditure</t>
  </si>
  <si>
    <t xml:space="preserve">                       Households</t>
  </si>
  <si>
    <t xml:space="preserve">                       General Government</t>
  </si>
  <si>
    <t>10. Gross Fixed Capital Formation (GFCF)</t>
  </si>
  <si>
    <t xml:space="preserve">                      Private sector</t>
  </si>
  <si>
    <t xml:space="preserve">                      Public sector</t>
  </si>
  <si>
    <t>11. Gross Domestic Saving (GDS)</t>
  </si>
  <si>
    <t>12. Gross National Saving (GNS)</t>
  </si>
  <si>
    <t>13. Net exports of goods &amp; services</t>
  </si>
  <si>
    <t>GBC refers to Global Business Companies</t>
  </si>
  <si>
    <r>
      <t xml:space="preserve">2021 </t>
    </r>
    <r>
      <rPr>
        <b/>
        <vertAlign val="superscript"/>
        <sz val="10"/>
        <rFont val="Arial"/>
        <family val="2"/>
      </rPr>
      <t>1</t>
    </r>
  </si>
  <si>
    <r>
      <t xml:space="preserve">2022 </t>
    </r>
    <r>
      <rPr>
        <b/>
        <vertAlign val="superscript"/>
        <sz val="10"/>
        <rFont val="Arial"/>
        <family val="2"/>
      </rPr>
      <t>2</t>
    </r>
  </si>
  <si>
    <r>
      <t xml:space="preserve"> 2. Taxes on products (net of subsidies) </t>
    </r>
    <r>
      <rPr>
        <b/>
        <vertAlign val="superscript"/>
        <sz val="9"/>
        <rFont val="Arial"/>
        <family val="2"/>
      </rPr>
      <t>3,4</t>
    </r>
  </si>
  <si>
    <t xml:space="preserve">   Incl. net primary income &amp; transfer of GBC from abroad</t>
  </si>
  <si>
    <r>
      <t xml:space="preserve">          Exports of goods &amp; services </t>
    </r>
    <r>
      <rPr>
        <vertAlign val="superscript"/>
        <sz val="9"/>
        <rFont val="Arial"/>
        <family val="2"/>
      </rPr>
      <t>5</t>
    </r>
  </si>
  <si>
    <t>1/ Revised     2/ Forecast     3/ Source: Ministry of Finance, Economic Planning and Development</t>
  </si>
  <si>
    <t xml:space="preserve">4/ Includes some additional indirect taxes and subsidies as from 2013 and are therefore not strictly comparable with data prior to 2013 </t>
  </si>
  <si>
    <t xml:space="preserve">5/ Exports of services are adjusted for "GBC activities" as from 2013 and are therefore not strictly comparable with figures prior to 2013 </t>
  </si>
  <si>
    <t>Table 2 - Growth rates and ratios, 2007 - 2022</t>
  </si>
  <si>
    <t>(%)</t>
  </si>
  <si>
    <t xml:space="preserve"> 1.  Annual real growth rate of  :</t>
  </si>
  <si>
    <t xml:space="preserve">                      exclusive of sugar</t>
  </si>
  <si>
    <t xml:space="preserve">        (ii) Final consumption expenditure </t>
  </si>
  <si>
    <t xml:space="preserve">                      Households</t>
  </si>
  <si>
    <t xml:space="preserve">                     General Government</t>
  </si>
  <si>
    <t xml:space="preserve">        (iii) Gross Fixed Capital Formation (GFCF)</t>
  </si>
  <si>
    <t xml:space="preserve">                      exclusive of aircraft and marine vessel</t>
  </si>
  <si>
    <t xml:space="preserve">        (iv) Private sector investment </t>
  </si>
  <si>
    <t xml:space="preserve">        (v) Public sector investment </t>
  </si>
  <si>
    <t xml:space="preserve">       (i) Gross Value Added (GVA) at current basic prices</t>
  </si>
  <si>
    <t xml:space="preserve">       (ii) Gross Domestic Product (GDP) at current market prices</t>
  </si>
  <si>
    <t xml:space="preserve"> 2.  Ratios</t>
  </si>
  <si>
    <t xml:space="preserve">                       exclusive of aircraft and marine vessel</t>
  </si>
  <si>
    <t xml:space="preserve">        (vi) Private sector investment as a % of GFCF</t>
  </si>
  <si>
    <t xml:space="preserve">        (vii) Public sector investment as a % of GFCF</t>
  </si>
  <si>
    <t xml:space="preserve">       (ix) Gross National Saving (GNS) as a % of GNDI</t>
  </si>
  <si>
    <t xml:space="preserve">        (i) Compensation of employees as a % of GVA at current basic prices</t>
  </si>
  <si>
    <t xml:space="preserve">       (ii) Final consumption expenditure as a % of GDP at current market prices</t>
  </si>
  <si>
    <t xml:space="preserve">       (iii) Investment (GFCF) as a % of GDP at current market prices</t>
  </si>
  <si>
    <t xml:space="preserve">       (iv) Private sector investment as a % of GDP at current market prices</t>
  </si>
  <si>
    <t xml:space="preserve">        (v) Public sector investment as a % of GDP at current market prices</t>
  </si>
  <si>
    <t xml:space="preserve">       (viii) Gross Domestic Saving (GDS) as a % of GDP at current market prices</t>
  </si>
  <si>
    <t>Excl. GBC</t>
  </si>
  <si>
    <t>Incl. GBC</t>
  </si>
  <si>
    <t xml:space="preserve">       (x) Net exports of goods &amp; services as a % of GDP at current market prices</t>
  </si>
  <si>
    <t>Table 3 - Gross Value Added by industry group at current basic prices, 2006 - 2022</t>
  </si>
  <si>
    <t xml:space="preserve">  Agriculture, forestry and fishing</t>
  </si>
  <si>
    <t xml:space="preserve">         Sugarcane</t>
  </si>
  <si>
    <t xml:space="preserve">         Other</t>
  </si>
  <si>
    <t xml:space="preserve">  Mining and quarrying</t>
  </si>
  <si>
    <t xml:space="preserve">  Manufacturing</t>
  </si>
  <si>
    <t xml:space="preserve">        Sugar</t>
  </si>
  <si>
    <t xml:space="preserve">        Food excl. Sugar</t>
  </si>
  <si>
    <t xml:space="preserve">        Textiles</t>
  </si>
  <si>
    <t xml:space="preserve">        Other</t>
  </si>
  <si>
    <t xml:space="preserve">  Electricity, gas, steam and air conditioning supply</t>
  </si>
  <si>
    <t xml:space="preserve">  Water supply, sewerage, waste management and remediation activities</t>
  </si>
  <si>
    <t xml:space="preserve">  Construction</t>
  </si>
  <si>
    <t xml:space="preserve">  Wholesale &amp; retail trade; repair of motor vehicles and motorcycles</t>
  </si>
  <si>
    <t xml:space="preserve">         of which Wholesale and retail trade</t>
  </si>
  <si>
    <t xml:space="preserve">  Transportation and storage </t>
  </si>
  <si>
    <t xml:space="preserve">  Accommodation and food service activities</t>
  </si>
  <si>
    <t xml:space="preserve">  Information and communication</t>
  </si>
  <si>
    <t xml:space="preserve">  Financial and insurance activities</t>
  </si>
  <si>
    <t xml:space="preserve">        Monetary intermediation</t>
  </si>
  <si>
    <t xml:space="preserve">        Financial leasing and other credit granting</t>
  </si>
  <si>
    <t xml:space="preserve">        Insurance, reinsurance and pension funding</t>
  </si>
  <si>
    <t xml:space="preserve">  Real estate activities</t>
  </si>
  <si>
    <t xml:space="preserve">        of which Owner occupied dwellings</t>
  </si>
  <si>
    <t xml:space="preserve">  Professional, scientific and technical activities</t>
  </si>
  <si>
    <t xml:space="preserve">  Administrative and support service activities                                                  </t>
  </si>
  <si>
    <t xml:space="preserve">  Public administration and defence; compulsory social security                                                    </t>
  </si>
  <si>
    <t xml:space="preserve">  Education</t>
  </si>
  <si>
    <t xml:space="preserve">  Human health and social work activities</t>
  </si>
  <si>
    <t xml:space="preserve">  Arts, entertainment and recreation</t>
  </si>
  <si>
    <t xml:space="preserve">  Other service activities</t>
  </si>
  <si>
    <t xml:space="preserve">  Gross Value Added (GVA) at basic prices</t>
  </si>
  <si>
    <t xml:space="preserve">  Taxes on products (net of subsidies)</t>
  </si>
  <si>
    <t xml:space="preserve">  Gross Domestic Product (GDP) at market  prices</t>
  </si>
  <si>
    <t xml:space="preserve">  Export oriented enterprises</t>
  </si>
  <si>
    <t>(R million)</t>
  </si>
  <si>
    <t>SECTOR</t>
  </si>
  <si>
    <r>
      <t xml:space="preserve">2022 </t>
    </r>
    <r>
      <rPr>
        <b/>
        <vertAlign val="superscript"/>
        <sz val="9"/>
        <rFont val="Times New Roman"/>
        <family val="1"/>
      </rPr>
      <t>2</t>
    </r>
  </si>
  <si>
    <t>TOTAL</t>
  </si>
  <si>
    <t>(R Million)</t>
  </si>
  <si>
    <t xml:space="preserve">  Gross Value Added (GVA) at current basic prices</t>
  </si>
  <si>
    <t xml:space="preserve">  Gross Domestic Product (GDP) at current market prices</t>
  </si>
  <si>
    <r>
      <t xml:space="preserve">  Export oriented enterprises </t>
    </r>
    <r>
      <rPr>
        <b/>
        <vertAlign val="superscript"/>
        <sz val="9"/>
        <rFont val="Arial"/>
        <family val="2"/>
      </rPr>
      <t>4</t>
    </r>
  </si>
  <si>
    <t>4/ Comprise manufacturing enterprises formerly operating with an export certificate and those export manufacturing enterprises holding a registration certificate issued by ex-BOI</t>
  </si>
  <si>
    <t>5/ Includes some additional indirect taxes and subsidies as from 2013 and are therefore not strictly comparable with data prior to 2013</t>
  </si>
  <si>
    <t>6/ The coverage of GBC (included in ''Other financial'') has been broadened with the targeting of the whole population of GBC as from 2013 and are therefore not strictly comparable with figures prior to 2013</t>
  </si>
  <si>
    <t>Table 3(a) - Gross Value Added by sector at current basic prices, 2006 - 2022</t>
  </si>
  <si>
    <r>
      <t xml:space="preserve">Primary </t>
    </r>
    <r>
      <rPr>
        <vertAlign val="superscript"/>
        <sz val="9"/>
        <rFont val="Arial"/>
        <family val="2"/>
      </rPr>
      <t>3</t>
    </r>
  </si>
  <si>
    <r>
      <t xml:space="preserve">Secondary </t>
    </r>
    <r>
      <rPr>
        <vertAlign val="superscript"/>
        <sz val="9"/>
        <rFont val="Arial"/>
        <family val="2"/>
      </rPr>
      <t>4</t>
    </r>
  </si>
  <si>
    <r>
      <t xml:space="preserve">Tertiary </t>
    </r>
    <r>
      <rPr>
        <vertAlign val="superscript"/>
        <sz val="9"/>
        <rFont val="Arial"/>
        <family val="2"/>
      </rPr>
      <t>5</t>
    </r>
  </si>
  <si>
    <t xml:space="preserve">  Gross Value Added at current basic prices</t>
  </si>
  <si>
    <t>Table 3(b) - Gross Value Added - Real growth rate (% over previous year) by sector, 2007 - 2022</t>
  </si>
  <si>
    <t>3/ The primary sector comprises “Agriculture, forestry and fishing” and “Mining and quarrying”</t>
  </si>
  <si>
    <t>4/ The secondary sector includes “Manufacturing”, “Electricity, gas, steam and air conditioning supply”, “Water supply; sewerage, waste management and remediation activities” and “Construction”</t>
  </si>
  <si>
    <t>5/ The tertiary sector includes “Wholesale and retail trade; repair of motor vehicles and motorcycles”, “Transportation and storage”, “Accommodation and food service activities”, “Information and communication”, “Financial and insurance activities”, “Real estate activities”, “Professional, scientific and technical activities”, “Administrative and support service activities”, “Public administration and defence; compulsory social security”, “Education”, “Human health and social work”, “Arts, entertainment, recreation” and “Other services activities”</t>
  </si>
  <si>
    <t>Table 3(d) - Percentage Distribution of Gross Value Added by industry group at current basic prices, 2006- 2022</t>
  </si>
  <si>
    <t xml:space="preserve">  Electricity, gas, steam and  air conditioning supply</t>
  </si>
  <si>
    <t>3/ The coverage of GBC (included in ''Other financial'') has been broadened with the targeting of the whole population of GBC as from 2013 and are therefore not strictly comparable with figures prior to 2013</t>
  </si>
  <si>
    <t>Table 3(e) - Value added, share in the economy and growth rate of selected sub-sectors of the economy- 2007 to 2022</t>
  </si>
  <si>
    <t>Sector</t>
  </si>
  <si>
    <t>Share in the economy - % of GVA</t>
  </si>
  <si>
    <t xml:space="preserve"> Value added (Rs million)</t>
  </si>
  <si>
    <t>Growth rate (% over previous year)</t>
  </si>
  <si>
    <r>
      <t>Sea food</t>
    </r>
    <r>
      <rPr>
        <vertAlign val="superscript"/>
        <sz val="10"/>
        <rFont val="Times New Roman"/>
        <family val="1"/>
      </rPr>
      <t>3</t>
    </r>
  </si>
  <si>
    <r>
      <t>Freeport</t>
    </r>
    <r>
      <rPr>
        <vertAlign val="superscript"/>
        <sz val="10"/>
        <rFont val="Times New Roman"/>
        <family val="1"/>
      </rPr>
      <t>4</t>
    </r>
  </si>
  <si>
    <r>
      <t>Tourism</t>
    </r>
    <r>
      <rPr>
        <vertAlign val="superscript"/>
        <sz val="10"/>
        <rFont val="Times New Roman"/>
        <family val="1"/>
      </rPr>
      <t>5</t>
    </r>
  </si>
  <si>
    <r>
      <t>ICT</t>
    </r>
    <r>
      <rPr>
        <vertAlign val="superscript"/>
        <sz val="10"/>
        <rFont val="Times New Roman"/>
        <family val="1"/>
      </rPr>
      <t>6</t>
    </r>
  </si>
  <si>
    <r>
      <t>Global Busines</t>
    </r>
    <r>
      <rPr>
        <vertAlign val="superscript"/>
        <sz val="10"/>
        <rFont val="Times New Roman"/>
        <family val="1"/>
      </rPr>
      <t>7</t>
    </r>
  </si>
  <si>
    <t xml:space="preserve">1/ Revised     </t>
  </si>
  <si>
    <t>2/ Forecast</t>
  </si>
  <si>
    <t>3/  covers mainly the activities of "fishing" and "fish processing"</t>
  </si>
  <si>
    <t>4/  covers "wholesale and retail trade"  and "storage" activities of the freeport operators</t>
  </si>
  <si>
    <t>5/  covers  the components of  "Accomodation and food service activities", "Transport(incl.air travel)", "Recreational and leisure" and "Manufacturing", attributable to inbound  tourism</t>
  </si>
  <si>
    <t>7/  includes activities of GBCs and main services purchased by GBCs from local enterprises (e.g. management, accounting, auditing, legal, advertising, real estate, banking etc.)</t>
  </si>
  <si>
    <t>Table 4 - Gross Value Added by industry group at current basic prices for General Government, 2006 - 2022</t>
  </si>
  <si>
    <r>
      <t xml:space="preserve">  Public administration and defence; compulsory social security</t>
    </r>
    <r>
      <rPr>
        <b/>
        <vertAlign val="superscript"/>
        <sz val="9"/>
        <rFont val="Times New Roman"/>
        <family val="1"/>
      </rPr>
      <t xml:space="preserve"> </t>
    </r>
  </si>
  <si>
    <t xml:space="preserve">  General Government</t>
  </si>
  <si>
    <t>Table 5 - Gross Value Added at basic prices -sectoral real growth rates (% over previous year), 2007 - 2022</t>
  </si>
  <si>
    <t xml:space="preserve">  Gross Value Added (GVA) at basic prices excluding sugar</t>
  </si>
  <si>
    <t xml:space="preserve">  Gross Domestic Product (GDP) at market prices</t>
  </si>
  <si>
    <t>* figures have been revised in light of CEA2002</t>
  </si>
  <si>
    <t>Table 6 - Gross Value Added - sectoral deflators (% over previous year), 2007 - 2022</t>
  </si>
  <si>
    <t xml:space="preserve">   Wholesale &amp; retail trade; repair of motor vehicles and motorcycles</t>
  </si>
  <si>
    <t xml:space="preserve"> Taxes on products (net of subsidies)</t>
  </si>
  <si>
    <t>Table 7 - Contribution of industry groups to GVA growth, 2007 - 2022</t>
  </si>
  <si>
    <t>Note: Figures may not add up to totals due to rounding</t>
  </si>
  <si>
    <t>Table 8 - Gross Value Added by industry group at constant* 2018 reference prices, 2006 - 2022</t>
  </si>
  <si>
    <t>2007 1</t>
  </si>
  <si>
    <t>2008 1</t>
  </si>
  <si>
    <t>2009 1</t>
  </si>
  <si>
    <t>2010 1</t>
  </si>
  <si>
    <t>2011 1</t>
  </si>
  <si>
    <t>2012 1</t>
  </si>
  <si>
    <t>2013 1</t>
  </si>
  <si>
    <t>2014 1</t>
  </si>
  <si>
    <t>2015 1</t>
  </si>
  <si>
    <t>2016 2</t>
  </si>
  <si>
    <t>Check</t>
  </si>
  <si>
    <r>
      <rPr>
        <b/>
        <i/>
        <sz val="8"/>
        <rFont val="Calibri"/>
        <family val="2"/>
      </rPr>
      <t>*</t>
    </r>
    <r>
      <rPr>
        <b/>
        <i/>
        <sz val="8"/>
        <rFont val="Times New Roman"/>
        <family val="1"/>
      </rPr>
      <t xml:space="preserve"> Constant values have been worked out using the annual chain link growth rates. Individual components do not add up to subtotals and totals.</t>
    </r>
  </si>
  <si>
    <t>Arts, entertainment and recreation</t>
  </si>
  <si>
    <t>Other service activities</t>
  </si>
  <si>
    <r>
      <t xml:space="preserve">2021 </t>
    </r>
    <r>
      <rPr>
        <b/>
        <vertAlign val="superscript"/>
        <sz val="8"/>
        <rFont val="Times New Roman"/>
        <family val="1"/>
      </rPr>
      <t>2</t>
    </r>
  </si>
  <si>
    <t>Table 9 - Expenditure on Gross Domestic Product at current market prices, 2006 - 2022</t>
  </si>
  <si>
    <t>Final consumption expenditure</t>
  </si>
  <si>
    <t xml:space="preserve">     Households</t>
  </si>
  <si>
    <t xml:space="preserve">     General government</t>
  </si>
  <si>
    <t xml:space="preserve">                 Individual</t>
  </si>
  <si>
    <t xml:space="preserve">                Collective</t>
  </si>
  <si>
    <t>Gross fixed capital formation</t>
  </si>
  <si>
    <t xml:space="preserve">     Private sector</t>
  </si>
  <si>
    <t xml:space="preserve">     Public sector</t>
  </si>
  <si>
    <t xml:space="preserve">Change in inventories </t>
  </si>
  <si>
    <t>Exports of goods &amp; services</t>
  </si>
  <si>
    <t xml:space="preserve">     Goods ( f.o.b ) </t>
  </si>
  <si>
    <r>
      <t xml:space="preserve">     Services </t>
    </r>
    <r>
      <rPr>
        <vertAlign val="superscript"/>
        <sz val="9"/>
        <rFont val="Times New Roman"/>
        <family val="1"/>
      </rPr>
      <t>3</t>
    </r>
  </si>
  <si>
    <t>Less Imports of goods &amp; services</t>
  </si>
  <si>
    <t xml:space="preserve">     Goods ( f.o.b )</t>
  </si>
  <si>
    <t>of which aircraft &amp; marine vessel</t>
  </si>
  <si>
    <t>Gross Domestic Product (GDP) at current market prices</t>
  </si>
  <si>
    <t>3/ "Exports and imports of services" adjusted for "FISIM" by Statistics Mauritius</t>
  </si>
  <si>
    <t>Table 10 - Expenditure on GDP at market prices - Growth rates (% over previous year), 2007 - 2022</t>
  </si>
  <si>
    <t xml:space="preserve">            Individual</t>
  </si>
  <si>
    <t xml:space="preserve">           Collective</t>
  </si>
  <si>
    <t xml:space="preserve">     Services</t>
  </si>
  <si>
    <t>Table 11- Expenditure on GDP at market prices - Deflators (% over previous year), 2007 - 2022</t>
  </si>
  <si>
    <t xml:space="preserve">       Households</t>
  </si>
  <si>
    <t xml:space="preserve">      General government</t>
  </si>
  <si>
    <r>
      <t>Table 12 - Expenditure on GDP at market prices at constant</t>
    </r>
    <r>
      <rPr>
        <b/>
        <sz val="11"/>
        <rFont val="Calibri"/>
        <family val="2"/>
      </rPr>
      <t>*</t>
    </r>
    <r>
      <rPr>
        <b/>
        <sz val="11"/>
        <rFont val="Times New Roman"/>
        <family val="1"/>
      </rPr>
      <t xml:space="preserve"> 2018 reference prices, 2006 - 2022</t>
    </r>
  </si>
  <si>
    <t xml:space="preserve">  Final consumption expenditure</t>
  </si>
  <si>
    <t xml:space="preserve">               Individual</t>
  </si>
  <si>
    <t xml:space="preserve">              Collective</t>
  </si>
  <si>
    <t xml:space="preserve">  Gross fixed capital formation</t>
  </si>
  <si>
    <t xml:space="preserve">     Private sector </t>
  </si>
  <si>
    <t xml:space="preserve">     Public sector </t>
  </si>
  <si>
    <t xml:space="preserve">  Exports of goods &amp; services</t>
  </si>
  <si>
    <t xml:space="preserve">     Services </t>
  </si>
  <si>
    <t xml:space="preserve">  Less Imports of goods &amp; services</t>
  </si>
  <si>
    <t>* Constant values have been worked out using the annual chain link growth rates. Individual components do not add up to subtotals and totals</t>
  </si>
  <si>
    <t>Table 13 - National Disposable Income and its appropriation at current prices, 2006 - 2022</t>
  </si>
  <si>
    <t xml:space="preserve">  Compensation of employees</t>
  </si>
  <si>
    <t xml:space="preserve">               of which paid by General Government</t>
  </si>
  <si>
    <t xml:space="preserve"> Taxes (net of subsidies) on production and imports</t>
  </si>
  <si>
    <r>
      <t xml:space="preserve">               Taxes on products </t>
    </r>
    <r>
      <rPr>
        <vertAlign val="superscript"/>
        <sz val="10"/>
        <rFont val="Times New Roman"/>
        <family val="1"/>
      </rPr>
      <t>3</t>
    </r>
  </si>
  <si>
    <t xml:space="preserve">               Subsidies on products</t>
  </si>
  <si>
    <r>
      <t xml:space="preserve">               Other taxes on production </t>
    </r>
    <r>
      <rPr>
        <vertAlign val="superscript"/>
        <sz val="10"/>
        <rFont val="Times New Roman"/>
        <family val="1"/>
      </rPr>
      <t>4</t>
    </r>
  </si>
  <si>
    <t xml:space="preserve">  Gross operating surplus</t>
  </si>
  <si>
    <r>
      <t xml:space="preserve">  Net primary income from the rest of the world </t>
    </r>
    <r>
      <rPr>
        <b/>
        <vertAlign val="superscript"/>
        <sz val="10"/>
        <rFont val="Times New Roman"/>
        <family val="1"/>
      </rPr>
      <t>5,6</t>
    </r>
  </si>
  <si>
    <t>Excl GBC</t>
  </si>
  <si>
    <t>Incl GBC</t>
  </si>
  <si>
    <r>
      <t xml:space="preserve">  Net transfer from the rest of the world </t>
    </r>
    <r>
      <rPr>
        <b/>
        <vertAlign val="superscript"/>
        <sz val="10"/>
        <rFont val="Times New Roman"/>
        <family val="1"/>
      </rPr>
      <t>5</t>
    </r>
  </si>
  <si>
    <t xml:space="preserve">  Gross National Income (GNI) at market prices </t>
  </si>
  <si>
    <t>Excl. net primary income of GBC from abroad</t>
  </si>
  <si>
    <t>Incl. net primary income of GBC from abroad</t>
  </si>
  <si>
    <t xml:space="preserve">  Gross National Disposable Income (GNDI)</t>
  </si>
  <si>
    <t xml:space="preserve">  Gross Domestic Saving (GDS)</t>
  </si>
  <si>
    <t xml:space="preserve">  Gross  National Saving (GNS)</t>
  </si>
  <si>
    <t xml:space="preserve">  GDS as a % of GDP at current market prices</t>
  </si>
  <si>
    <t xml:space="preserve">  GNS as a % of GNDI</t>
  </si>
  <si>
    <t>1/ Revised</t>
  </si>
  <si>
    <t>4/  include road tax, municipal rates, trading licences, etc.</t>
  </si>
  <si>
    <t>5/ Source: Bank of Mauritius (BOM)</t>
  </si>
  <si>
    <t>3/  include excise duties, import duties and value added tax</t>
  </si>
  <si>
    <t>GBC refers to Global Business companies</t>
  </si>
  <si>
    <t>Table 13a - Net National Disposable Income at current prices, 2006 - 2022</t>
  </si>
  <si>
    <t xml:space="preserve">  Provision for the consumption of fixed capital</t>
  </si>
  <si>
    <t xml:space="preserve">  Net Domestic Product (NDP) at current market prices</t>
  </si>
  <si>
    <t xml:space="preserve">  Net National Income (NNI) at market prices </t>
  </si>
  <si>
    <t xml:space="preserve">  Net National Disposable Income (NNDI)</t>
  </si>
  <si>
    <t>1/ Revised     2/ Provisional</t>
  </si>
  <si>
    <t xml:space="preserve">     I - By  type of capital goods</t>
  </si>
  <si>
    <t xml:space="preserve">    A.  Building &amp; construction work</t>
  </si>
  <si>
    <t xml:space="preserve">             Residential building</t>
  </si>
  <si>
    <t xml:space="preserve">             Non-residential building</t>
  </si>
  <si>
    <t xml:space="preserve">             Other construction work</t>
  </si>
  <si>
    <t xml:space="preserve">    B.  Machinery and equipment</t>
  </si>
  <si>
    <t xml:space="preserve">             Passenger car</t>
  </si>
  <si>
    <t xml:space="preserve">             Other transport equipment</t>
  </si>
  <si>
    <t xml:space="preserve">             Other machinery and equipment</t>
  </si>
  <si>
    <t>Table 14 - Gross Fixed Capital Formation at current prices by type and use, 2006 - 2022</t>
  </si>
  <si>
    <r>
      <t xml:space="preserve">2022 </t>
    </r>
    <r>
      <rPr>
        <b/>
        <vertAlign val="superscript"/>
        <sz val="10"/>
        <rFont val="Arial"/>
        <family val="2"/>
      </rPr>
      <t>1</t>
    </r>
  </si>
  <si>
    <t xml:space="preserve">             Aircraft</t>
  </si>
  <si>
    <t xml:space="preserve">             Marine vessel</t>
  </si>
  <si>
    <t xml:space="preserve">              Gross  Fixed  Capital  Formation</t>
  </si>
  <si>
    <t xml:space="preserve">              GFCF (excluding aircraft &amp; marine vessel) </t>
  </si>
  <si>
    <t xml:space="preserve">     II - By  Industrial use</t>
  </si>
  <si>
    <t xml:space="preserve">          of which EPZ</t>
  </si>
  <si>
    <t xml:space="preserve">  Water supply, sewerage, waste management and remediation</t>
  </si>
  <si>
    <t xml:space="preserve">      of which Wholesale and retail trade</t>
  </si>
  <si>
    <t xml:space="preserve">         of which Owner occupied dwellings</t>
  </si>
  <si>
    <t xml:space="preserve">  Public administration and defence;compulsory social security</t>
  </si>
  <si>
    <t>1/ Forecast</t>
  </si>
  <si>
    <t>Table 15 - Gross Fixed Capital Formation - Annual real growth rates (%)  by type and use, 2007 - 2022</t>
  </si>
  <si>
    <t xml:space="preserve">         Machinery and equipment(exc. aircraft &amp; marine vessel)</t>
  </si>
  <si>
    <t xml:space="preserve">             Other transport equipment(excluding aircraft &amp; marine vessel) </t>
  </si>
  <si>
    <t xml:space="preserve">                   Gross  Fixed  Capital  Formation</t>
  </si>
  <si>
    <t xml:space="preserve">                   GFCF (excluding aircraft &amp; marine vessel) </t>
  </si>
  <si>
    <t xml:space="preserve">  Wholesale &amp; retail trade; repair of motor vehicles, motorcycles</t>
  </si>
  <si>
    <t xml:space="preserve">         Wholesale and retail trade</t>
  </si>
  <si>
    <t xml:space="preserve">  Financial intermediation</t>
  </si>
  <si>
    <t xml:space="preserve">  Real estate , renting and business activities </t>
  </si>
  <si>
    <t xml:space="preserve">         Owner occupied dwellings</t>
  </si>
  <si>
    <t xml:space="preserve"> Table 16 -  Gross Fixed Capital Formation - Annual real growth rates by sector, 2007 - 2022</t>
  </si>
  <si>
    <t>Including aircraft and marine vessel</t>
  </si>
  <si>
    <r>
      <t xml:space="preserve">2022 </t>
    </r>
    <r>
      <rPr>
        <b/>
        <vertAlign val="superscript"/>
        <sz val="9"/>
        <rFont val="Times New Roman"/>
        <family val="1"/>
      </rPr>
      <t>1</t>
    </r>
  </si>
  <si>
    <t>Public</t>
  </si>
  <si>
    <t>Private</t>
  </si>
  <si>
    <t>Total</t>
  </si>
  <si>
    <t>Excluding aircraft and marine vessel</t>
  </si>
  <si>
    <r>
      <t>Table 16(a) - Gross Fixed Capital Formation at constant</t>
    </r>
    <r>
      <rPr>
        <b/>
        <sz val="11"/>
        <rFont val="Calibri"/>
        <family val="2"/>
      </rPr>
      <t xml:space="preserve">* </t>
    </r>
    <r>
      <rPr>
        <b/>
        <sz val="11"/>
        <rFont val="Times New Roman"/>
        <family val="1"/>
      </rPr>
      <t>2018 prices, 2006 - 2022</t>
    </r>
  </si>
  <si>
    <r>
      <t>2022</t>
    </r>
    <r>
      <rPr>
        <b/>
        <vertAlign val="superscript"/>
        <sz val="10"/>
        <rFont val="Times New Roman"/>
        <family val="1"/>
      </rPr>
      <t xml:space="preserve"> 1</t>
    </r>
  </si>
  <si>
    <t xml:space="preserve">             Other transport equipment (excl. aircraft &amp; marine vessel)</t>
  </si>
  <si>
    <t xml:space="preserve"> Gross  Fixed  Capital  Formation</t>
  </si>
  <si>
    <t xml:space="preserve"> GFCF (excluding aircraft &amp; marine vessel) </t>
  </si>
  <si>
    <t xml:space="preserve">  Wholesale &amp; retail trade and repairs</t>
  </si>
  <si>
    <t xml:space="preserve">  Real estate activities </t>
  </si>
  <si>
    <r>
      <rPr>
        <i/>
        <sz val="8"/>
        <rFont val="Calibri"/>
        <family val="2"/>
      </rPr>
      <t>*</t>
    </r>
    <r>
      <rPr>
        <i/>
        <sz val="8"/>
        <rFont val="Times New Roman"/>
        <family val="1"/>
      </rPr>
      <t xml:space="preserve"> Constant values have been worked out using the annual chain link growth rates. Individual components do not add up to subtotals and totals.</t>
    </r>
  </si>
  <si>
    <r>
      <t>2008</t>
    </r>
    <r>
      <rPr>
        <b/>
        <vertAlign val="superscript"/>
        <sz val="9"/>
        <rFont val="Times New Roman"/>
        <family val="1"/>
      </rPr>
      <t xml:space="preserve"> </t>
    </r>
  </si>
  <si>
    <r>
      <t>2009</t>
    </r>
    <r>
      <rPr>
        <b/>
        <vertAlign val="superscript"/>
        <sz val="9"/>
        <rFont val="Times New Roman"/>
        <family val="1"/>
      </rPr>
      <t xml:space="preserve"> </t>
    </r>
  </si>
  <si>
    <r>
      <t>2022</t>
    </r>
    <r>
      <rPr>
        <b/>
        <vertAlign val="superscript"/>
        <sz val="9"/>
        <rFont val="Times New Roman"/>
        <family val="1"/>
      </rPr>
      <t xml:space="preserve"> 2</t>
    </r>
  </si>
  <si>
    <t xml:space="preserve"> Table 16(b) - Gross Fixed Capital Formation - Deflators (% over previous year), 2006 - 2022</t>
  </si>
  <si>
    <t>By  type of capital goods</t>
  </si>
  <si>
    <t xml:space="preserve"> A.  Building &amp; construction work</t>
  </si>
  <si>
    <t xml:space="preserve">                  Residential building</t>
  </si>
  <si>
    <t xml:space="preserve">                  Non-residential building</t>
  </si>
  <si>
    <t xml:space="preserve">                  Other construction  work</t>
  </si>
  <si>
    <t xml:space="preserve"> B.  Machinery and equipment</t>
  </si>
  <si>
    <t xml:space="preserve">                   Passenger car</t>
  </si>
  <si>
    <t xml:space="preserve">                   Other transport equipment</t>
  </si>
  <si>
    <t xml:space="preserve">                   Other machinery and  equipment</t>
  </si>
  <si>
    <t>Gross  Fixed  Capital  Formation</t>
  </si>
  <si>
    <t>Table 17 - GFCF in the manufacturing sector, 2006 - 2022</t>
  </si>
  <si>
    <r>
      <t>2021</t>
    </r>
    <r>
      <rPr>
        <b/>
        <vertAlign val="superscript"/>
        <sz val="9"/>
        <rFont val="Times New Roman"/>
        <family val="1"/>
      </rPr>
      <t xml:space="preserve"> 1</t>
    </r>
  </si>
  <si>
    <t>Buildings and other Construction Works</t>
  </si>
  <si>
    <t xml:space="preserve">     SUGAR</t>
  </si>
  <si>
    <t xml:space="preserve">     EOE</t>
  </si>
  <si>
    <t xml:space="preserve">     OTHER</t>
  </si>
  <si>
    <t>Machinery &amp; transport equipment</t>
  </si>
  <si>
    <t>Buildings and other construction works</t>
  </si>
  <si>
    <t>Machinery and transport equipment</t>
  </si>
  <si>
    <t>1/ Revised        2/ Forecast</t>
  </si>
  <si>
    <t>Table 18 - Gross Fixed Capital Formation by industrial use and sector, 2007 - 2022</t>
  </si>
  <si>
    <t>II- BY INDUSTRIAL USE</t>
  </si>
  <si>
    <r>
      <t>2010</t>
    </r>
    <r>
      <rPr>
        <b/>
        <vertAlign val="superscript"/>
        <sz val="9"/>
        <rFont val="Times New Roman"/>
        <family val="1"/>
      </rPr>
      <t xml:space="preserve"> </t>
    </r>
  </si>
  <si>
    <r>
      <t>2011</t>
    </r>
    <r>
      <rPr>
        <b/>
        <vertAlign val="superscript"/>
        <sz val="9"/>
        <rFont val="Times New Roman"/>
        <family val="1"/>
      </rPr>
      <t xml:space="preserve"> </t>
    </r>
  </si>
  <si>
    <r>
      <t>2012</t>
    </r>
    <r>
      <rPr>
        <b/>
        <vertAlign val="superscript"/>
        <sz val="9"/>
        <rFont val="Times New Roman"/>
        <family val="1"/>
      </rPr>
      <t xml:space="preserve"> </t>
    </r>
  </si>
  <si>
    <r>
      <t>2019</t>
    </r>
    <r>
      <rPr>
        <b/>
        <vertAlign val="superscript"/>
        <sz val="9"/>
        <rFont val="Times New Roman"/>
        <family val="1"/>
      </rPr>
      <t xml:space="preserve"> </t>
    </r>
  </si>
  <si>
    <r>
      <t>2020</t>
    </r>
    <r>
      <rPr>
        <b/>
        <vertAlign val="superscript"/>
        <sz val="9"/>
        <rFont val="Times New Roman"/>
        <family val="1"/>
      </rPr>
      <t xml:space="preserve"> </t>
    </r>
  </si>
  <si>
    <r>
      <t>2021</t>
    </r>
    <r>
      <rPr>
        <b/>
        <vertAlign val="superscript"/>
        <sz val="9"/>
        <rFont val="Times New Roman"/>
        <family val="1"/>
      </rPr>
      <t xml:space="preserve"> </t>
    </r>
  </si>
  <si>
    <r>
      <t>2022</t>
    </r>
    <r>
      <rPr>
        <b/>
        <vertAlign val="superscript"/>
        <sz val="9"/>
        <rFont val="Times New Roman"/>
        <family val="1"/>
      </rPr>
      <t xml:space="preserve"> 1</t>
    </r>
  </si>
  <si>
    <t>PUB</t>
  </si>
  <si>
    <t>PRIV</t>
  </si>
  <si>
    <t>TOT</t>
  </si>
  <si>
    <t>Agriculture, forestry and fishing</t>
  </si>
  <si>
    <t>Mining and quarrying</t>
  </si>
  <si>
    <t>Manufacturing</t>
  </si>
  <si>
    <t>Electricity, gas, steam and air conditioning supply</t>
  </si>
  <si>
    <t>Water supply; sewerage, waste management and remediation activities</t>
  </si>
  <si>
    <t>Construction</t>
  </si>
  <si>
    <t>Wholesale &amp; retail trade; repair of motor vehicles and motorcycles</t>
  </si>
  <si>
    <t>Transportation and storage</t>
  </si>
  <si>
    <t xml:space="preserve">Accommodation and food service activities </t>
  </si>
  <si>
    <t>Information and communication</t>
  </si>
  <si>
    <t>Financial and insurance activities</t>
  </si>
  <si>
    <t xml:space="preserve">Real estate activities </t>
  </si>
  <si>
    <t>Professional, scientific and technical  activities</t>
  </si>
  <si>
    <t>Administrative and support service activities</t>
  </si>
  <si>
    <t>Public administration and defence; compulsory social security</t>
  </si>
  <si>
    <t>Education</t>
  </si>
  <si>
    <t>Human health and social work activities</t>
  </si>
  <si>
    <t xml:space="preserve"> Arts, entertainment and recreation</t>
  </si>
  <si>
    <t>GROSS FIXED CAPITAL FORMATION</t>
  </si>
  <si>
    <t>Table 19 - Gross Fixed Capital Formation by industrial use and type, 2006- 2022</t>
  </si>
  <si>
    <t xml:space="preserve">    NON-RESIDENTIAL BUILDING</t>
  </si>
  <si>
    <t xml:space="preserve">    RESIDENTIAL BUILDING</t>
  </si>
  <si>
    <t xml:space="preserve">   OTHER CONSTRUCTION WORKS</t>
  </si>
  <si>
    <t xml:space="preserve">   PASSENGER CAR</t>
  </si>
  <si>
    <t xml:space="preserve">   OTHER TRANSPORT EQUIPMENT</t>
  </si>
  <si>
    <t xml:space="preserve">   OTHER MACHINERY AND EQUIPMENT</t>
  </si>
  <si>
    <t>Table 20 - Gross Fixed Capital Formation by type and sector, 2006 - 2022</t>
  </si>
  <si>
    <t xml:space="preserve">    (PUBLIC SECTOR)</t>
  </si>
  <si>
    <t>TYPE OF CAPITAL GOODS</t>
  </si>
  <si>
    <t xml:space="preserve">  1. RESIDENTIAL BUILDINGS</t>
  </si>
  <si>
    <t xml:space="preserve">  2. NON-RESIDENTIAL BUILDINGS</t>
  </si>
  <si>
    <t xml:space="preserve">  3. OTHER CONSTRUCTION &amp; WORKS</t>
  </si>
  <si>
    <t xml:space="preserve">  4. TRANSPORT EQUIPMENT</t>
  </si>
  <si>
    <t xml:space="preserve">         (a) PASSENGER CAR </t>
  </si>
  <si>
    <t xml:space="preserve">         (b) OTHER EQUIPMENT</t>
  </si>
  <si>
    <t xml:space="preserve">  5. OTHER MACHINERY &amp;  EQUIPMENT</t>
  </si>
  <si>
    <t xml:space="preserve">              TOTAL</t>
  </si>
  <si>
    <t xml:space="preserve">    (PRIVATE SECTOR)</t>
  </si>
  <si>
    <t xml:space="preserve">  3. OTHER CONSTRUCTIONS &amp; WORKS</t>
  </si>
  <si>
    <t xml:space="preserve">    (GOVERNMENT)</t>
  </si>
  <si>
    <t xml:space="preserve">    (PARASTATAL BODIES)</t>
  </si>
  <si>
    <t>TYPE OF CAPITAL GOODS)</t>
  </si>
  <si>
    <t>Table 21 - Mauritius Exchange Rates (Average buying + selling), 1983 - 2022</t>
  </si>
  <si>
    <t>Australian Dollar</t>
  </si>
  <si>
    <t>Great Britain Pound</t>
  </si>
  <si>
    <t>EMU / Euro</t>
  </si>
  <si>
    <t>French Francs</t>
  </si>
  <si>
    <t>German Dm</t>
  </si>
  <si>
    <t>Indian Rs</t>
  </si>
  <si>
    <t>Italian Lira
(1000)</t>
  </si>
  <si>
    <t>Japanese Yen
(100)</t>
  </si>
  <si>
    <t>S. Africa Rand</t>
  </si>
  <si>
    <t>Singapore Dollar</t>
  </si>
  <si>
    <t>Swiss Francs</t>
  </si>
  <si>
    <t>USD</t>
  </si>
  <si>
    <t>Table 22 -  Number of permits and floor area by  region for residential buildings, 1992 - 2021</t>
  </si>
  <si>
    <t>Region</t>
  </si>
  <si>
    <r>
      <t xml:space="preserve">2021 </t>
    </r>
    <r>
      <rPr>
        <b/>
        <vertAlign val="superscript"/>
        <sz val="8"/>
        <rFont val="Times New Roman"/>
        <family val="1"/>
      </rPr>
      <t>1</t>
    </r>
  </si>
  <si>
    <t>No. of</t>
  </si>
  <si>
    <t xml:space="preserve">Floor </t>
  </si>
  <si>
    <t xml:space="preserve"> Floor</t>
  </si>
  <si>
    <t>permits</t>
  </si>
  <si>
    <t>area</t>
  </si>
  <si>
    <t xml:space="preserve">area </t>
  </si>
  <si>
    <t>issued</t>
  </si>
  <si>
    <t xml:space="preserve"> (sq mt)</t>
  </si>
  <si>
    <t>( sq mt )</t>
  </si>
  <si>
    <t>Urban areas</t>
  </si>
  <si>
    <t>Port Louis</t>
  </si>
  <si>
    <t>…</t>
  </si>
  <si>
    <t>B.Bassin - R.Hill</t>
  </si>
  <si>
    <t>Curepipe</t>
  </si>
  <si>
    <t>Quatre Bornes</t>
  </si>
  <si>
    <t>Vacoas - Phoenix</t>
  </si>
  <si>
    <t>Rural areas</t>
  </si>
  <si>
    <t>Pamplemousses</t>
  </si>
  <si>
    <t>Riviere du Rempart</t>
  </si>
  <si>
    <t>Flacq</t>
  </si>
  <si>
    <t>Moka</t>
  </si>
  <si>
    <t>Grandport</t>
  </si>
  <si>
    <t>Savanne</t>
  </si>
  <si>
    <t>Plaines Wilhems</t>
  </si>
  <si>
    <t>Black River</t>
  </si>
  <si>
    <r>
      <rPr>
        <b/>
        <i/>
        <vertAlign val="superscript"/>
        <sz val="8"/>
        <rFont val="Times New Roman"/>
        <family val="1"/>
      </rPr>
      <t>1</t>
    </r>
    <r>
      <rPr>
        <b/>
        <i/>
        <sz val="8"/>
        <rFont val="Times New Roman"/>
        <family val="1"/>
      </rPr>
      <t xml:space="preserve"> Provisional</t>
    </r>
  </si>
  <si>
    <t>Table 23 -  Number of permits and floor area by  region for non - residential buildings, 1992 - 2021</t>
  </si>
  <si>
    <r>
      <t xml:space="preserve">2004 </t>
    </r>
    <r>
      <rPr>
        <b/>
        <vertAlign val="superscript"/>
        <sz val="9"/>
        <rFont val="Times New Roman"/>
        <family val="1"/>
      </rPr>
      <t>1</t>
    </r>
  </si>
  <si>
    <t>Beau Bassin - Rose Hill</t>
  </si>
  <si>
    <r>
      <t xml:space="preserve">1  </t>
    </r>
    <r>
      <rPr>
        <sz val="10"/>
        <rFont val="Times New Roman"/>
        <family val="1"/>
      </rPr>
      <t>Estimates</t>
    </r>
  </si>
  <si>
    <r>
      <t xml:space="preserve">2  </t>
    </r>
    <r>
      <rPr>
        <sz val="10"/>
        <rFont val="Times New Roman"/>
        <family val="1"/>
      </rPr>
      <t>Provisional</t>
    </r>
  </si>
  <si>
    <r>
      <t>Table 24 - Total</t>
    </r>
    <r>
      <rPr>
        <b/>
        <vertAlign val="superscript"/>
        <sz val="12"/>
        <rFont val="Times New Roman"/>
        <family val="1"/>
      </rPr>
      <t xml:space="preserve">  </t>
    </r>
    <r>
      <rPr>
        <b/>
        <sz val="12"/>
        <rFont val="Times New Roman"/>
        <family val="1"/>
      </rPr>
      <t xml:space="preserve"> number of permits and floor area by type of building, 2008 - 2021</t>
    </r>
  </si>
  <si>
    <t xml:space="preserve">    2008</t>
  </si>
  <si>
    <t xml:space="preserve">    2009</t>
  </si>
  <si>
    <t xml:space="preserve">    2010</t>
  </si>
  <si>
    <t xml:space="preserve">    2011</t>
  </si>
  <si>
    <t xml:space="preserve">    2012</t>
  </si>
  <si>
    <t xml:space="preserve">    2013</t>
  </si>
  <si>
    <r>
      <t xml:space="preserve">2021 </t>
    </r>
    <r>
      <rPr>
        <b/>
        <vertAlign val="superscript"/>
        <sz val="9"/>
        <rFont val="Times New Roman"/>
        <family val="1"/>
      </rPr>
      <t>1</t>
    </r>
  </si>
  <si>
    <t>No.of</t>
  </si>
  <si>
    <t>Floor</t>
  </si>
  <si>
    <t>Type of building</t>
  </si>
  <si>
    <t>pemits</t>
  </si>
  <si>
    <r>
      <t xml:space="preserve">(m </t>
    </r>
    <r>
      <rPr>
        <b/>
        <vertAlign val="superscript"/>
        <sz val="9"/>
        <rFont val="Times New Roman"/>
        <family val="1"/>
      </rPr>
      <t>2</t>
    </r>
    <r>
      <rPr>
        <b/>
        <sz val="9"/>
        <rFont val="Times New Roman"/>
        <family val="1"/>
      </rPr>
      <t>)</t>
    </r>
  </si>
  <si>
    <r>
      <t xml:space="preserve">(m </t>
    </r>
    <r>
      <rPr>
        <vertAlign val="superscript"/>
        <sz val="10"/>
        <rFont val="Arial"/>
        <family val="2"/>
      </rPr>
      <t>2</t>
    </r>
    <r>
      <rPr>
        <sz val="10"/>
        <rFont val="Arial"/>
        <family val="2"/>
      </rPr>
      <t>)</t>
    </r>
  </si>
  <si>
    <t xml:space="preserve">   Residential building</t>
  </si>
  <si>
    <t xml:space="preserve">    New buildings</t>
  </si>
  <si>
    <t xml:space="preserve">    Additions</t>
  </si>
  <si>
    <t xml:space="preserve">  Non-residential building</t>
  </si>
  <si>
    <t>Agriculture, Forestry and Fishing</t>
  </si>
  <si>
    <t>Mining and Quarrying</t>
  </si>
  <si>
    <t>-</t>
  </si>
  <si>
    <t xml:space="preserve">               -</t>
  </si>
  <si>
    <t xml:space="preserve">         -</t>
  </si>
  <si>
    <t xml:space="preserve"> -</t>
  </si>
  <si>
    <t xml:space="preserve">    of which EOE</t>
  </si>
  <si>
    <t>Water Supply; Sewerage, Waste Management &amp; Remediation activities</t>
  </si>
  <si>
    <t>Wholesale &amp;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</si>
  <si>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</si>
  <si>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</si>
  <si>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</si>
  <si>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</si>
  <si>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</si>
  <si>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</si>
  <si>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 xml:space="preserve">                                 TOTAL</t>
  </si>
  <si>
    <r>
      <t xml:space="preserve">  Table 25 - Number of permits for residential buildings</t>
    </r>
    <r>
      <rPr>
        <b/>
        <vertAlign val="superscript"/>
        <sz val="12"/>
        <rFont val="Times New Roman"/>
        <family val="1"/>
      </rPr>
      <t xml:space="preserve"> </t>
    </r>
    <r>
      <rPr>
        <b/>
        <sz val="12"/>
        <rFont val="Times New Roman"/>
        <family val="1"/>
      </rPr>
      <t xml:space="preserve"> by range of floor area, 1999 - 2021</t>
    </r>
  </si>
  <si>
    <t xml:space="preserve">  Range of floor area</t>
  </si>
  <si>
    <t>Urban</t>
  </si>
  <si>
    <t>Rural</t>
  </si>
  <si>
    <t xml:space="preserve"> (sq mts)</t>
  </si>
  <si>
    <t>Number</t>
  </si>
  <si>
    <t>%</t>
  </si>
  <si>
    <t xml:space="preserve"> Less than 65</t>
  </si>
  <si>
    <t xml:space="preserve"> 65-139</t>
  </si>
  <si>
    <t xml:space="preserve"> 140-299</t>
  </si>
  <si>
    <t xml:space="preserve"> 300-499</t>
  </si>
  <si>
    <t xml:space="preserve"> 500 &amp; over</t>
  </si>
  <si>
    <r>
      <t xml:space="preserve">Table 26 - Classification of imports (c.i.f. value) into consumption </t>
    </r>
    <r>
      <rPr>
        <b/>
        <vertAlign val="superscript"/>
        <sz val="9"/>
        <rFont val="Arial"/>
        <family val="2"/>
      </rPr>
      <t>1</t>
    </r>
    <r>
      <rPr>
        <b/>
        <sz val="9"/>
        <rFont val="Arial"/>
        <family val="2"/>
      </rPr>
      <t xml:space="preserve"> by industrial origin and use, 2010 - 2021</t>
    </r>
  </si>
  <si>
    <t>Industrial Origin</t>
  </si>
  <si>
    <t>Economic categories - 2010</t>
  </si>
  <si>
    <t>Economic categories - 2011</t>
  </si>
  <si>
    <t>Economic categories - 2012</t>
  </si>
  <si>
    <t>Economic categories - 2013</t>
  </si>
  <si>
    <t>Economic categories - 2014</t>
  </si>
  <si>
    <t>Economic categories - 2015</t>
  </si>
  <si>
    <t>Economic categories - 2016</t>
  </si>
  <si>
    <t>Economic categories - 2017</t>
  </si>
  <si>
    <t>Economic categories - 2018</t>
  </si>
  <si>
    <t xml:space="preserve">Economic categories - 2019 </t>
  </si>
  <si>
    <r>
      <t xml:space="preserve">Economic categories - 2020 </t>
    </r>
    <r>
      <rPr>
        <b/>
        <vertAlign val="superscript"/>
        <sz val="8"/>
        <rFont val="Arial"/>
        <family val="2"/>
      </rPr>
      <t>2</t>
    </r>
  </si>
  <si>
    <r>
      <t xml:space="preserve">Economic categories - 2021 </t>
    </r>
    <r>
      <rPr>
        <b/>
        <vertAlign val="superscript"/>
        <sz val="8"/>
        <rFont val="Arial"/>
        <family val="2"/>
      </rPr>
      <t>3</t>
    </r>
  </si>
  <si>
    <t xml:space="preserve">NSIC </t>
  </si>
  <si>
    <t>Intermediate consumption</t>
  </si>
  <si>
    <t>Final consumption of household</t>
  </si>
  <si>
    <t>Gross domestic fixed capital formation</t>
  </si>
  <si>
    <t>Div.</t>
  </si>
  <si>
    <t>01</t>
  </si>
  <si>
    <t>Crop and animal production, hunting and related service activities</t>
  </si>
  <si>
    <t>02</t>
  </si>
  <si>
    <t>Forestry and logging</t>
  </si>
  <si>
    <t>03</t>
  </si>
  <si>
    <t>Fishing and aquaculture</t>
  </si>
  <si>
    <t>08</t>
  </si>
  <si>
    <t>Other mining and quarrying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</si>
  <si>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</si>
  <si>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</si>
  <si>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</si>
  <si>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</si>
  <si>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</si>
  <si>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</si>
  <si>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</si>
  <si>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</si>
  <si>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</si>
  <si>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</si>
  <si>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</si>
  <si>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</si>
  <si>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</si>
  <si>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</si>
  <si>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</si>
  <si>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</si>
  <si>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19</t>
  </si>
  <si>
    <t>Manufacture of coke and refined petroleum products</t>
  </si>
  <si>
    <t>20</t>
  </si>
  <si>
    <t>Manufacture of chemicals and chemical products</t>
  </si>
  <si>
    <t>22</t>
  </si>
  <si>
    <t>Manufacture of rubber and plastics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</si>
  <si>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</si>
  <si>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</si>
  <si>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</si>
  <si>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</si>
  <si>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</si>
  <si>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</si>
  <si>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</si>
  <si>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</si>
  <si>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</si>
  <si>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</si>
  <si>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</si>
  <si>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</si>
  <si>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</si>
  <si>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</si>
  <si>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</si>
  <si>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</si>
  <si>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</si>
  <si>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</si>
  <si>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35</t>
  </si>
  <si>
    <t>38</t>
  </si>
  <si>
    <t>Waste collection, treatment and disposal activities; materials recovery</t>
  </si>
  <si>
    <t>58</t>
  </si>
  <si>
    <t>Publishing activities</t>
  </si>
  <si>
    <t>82</t>
  </si>
  <si>
    <t>Office administrative, office support and other business support activities</t>
  </si>
  <si>
    <t>86</t>
  </si>
  <si>
    <t>Human health activities</t>
  </si>
  <si>
    <t>88</t>
  </si>
  <si>
    <t>Social work activities without accommodation</t>
  </si>
  <si>
    <t>93</t>
  </si>
  <si>
    <t>Sports activities and amusement and recreation activities</t>
  </si>
  <si>
    <t>1/Figures for imports into consumption are obtained as follows: Total imports + imports ex-warehouse - imports into warehouse less total re-exports, petroleum products for foreign aircraft and vessel</t>
  </si>
  <si>
    <t>2/ Revised</t>
  </si>
  <si>
    <t xml:space="preserve"> 3/ Forecast</t>
  </si>
  <si>
    <t xml:space="preserve">  NATIONAL ACCOUNTS 2006-2022</t>
  </si>
  <si>
    <t>NOTE:</t>
  </si>
  <si>
    <t>1. For constant price series, the old series (2013 benchmark year) has been linked to the new series (2018 benchmark year) by using previously published historical growth rates;</t>
  </si>
  <si>
    <t>2. For current price or nominal series, the same level figures (2006-2012) from the old series has been maintained as changes brought in concepts, methodologies, estimation process and coverage during the latest benchmarking exercise of national accounts were less extensive; and</t>
  </si>
  <si>
    <t>3. Users are informed of figures which are not strictly comparable by the use of footnotes in the tables published.</t>
  </si>
  <si>
    <t>Table 1 - Main National Accounts Aggregates, 2006 - 2022</t>
  </si>
  <si>
    <t>Table 3a - Gross Value Added by sector at current basic prices, 2006 - 2022</t>
  </si>
  <si>
    <t>Table 4 - Gross Value added by industry group at current basic prices for General Government, 2006- 2022</t>
  </si>
  <si>
    <t>Table 8 - Gross Value Added by industry group at constant 2018 reference prices, 2006 - 2022</t>
  </si>
  <si>
    <t>Table 9 - Expenditure on Gross Domestic Product at current market prices, 2006 -2022</t>
  </si>
  <si>
    <t>Table 12 - Expenditure on GDP at market prices at constant 2018 reference prices, 2006 - 2022</t>
  </si>
  <si>
    <t>Table 14 - Gross Fixed Capital Formation at current prices by type and use, 2006- 2022</t>
  </si>
  <si>
    <t>Table 16a - Gross Fixed Capital Formation at constant 2018 prices, 2006 - 2022</t>
  </si>
  <si>
    <t>Table 16b - Gross Fixed Capital Formation - Deflators (% over previous year), 2006- 2022</t>
  </si>
  <si>
    <t>Table 17 - GFCF in the Manufacturing sector, 2006 - 2022</t>
  </si>
  <si>
    <t>Table 19 - Gross Fixed Capital Formation by industrial use and type, 2006 - 2022</t>
  </si>
  <si>
    <t>Table 3b - Gross Value Added - Real Growth Rates (% over previous year) by sector, 2007 - 2022</t>
  </si>
  <si>
    <t>Table 3e - Value added, share in the economy and growth rate of selected sub-sectors of the economy, 2007 - 2022</t>
  </si>
  <si>
    <t>Table 5 - Gross Value Added - sectoral real growth rates (% over previous year), 2007 - 2022</t>
  </si>
  <si>
    <t>Table 7 - Contribution of industry groups to Gross Value Added growth, 2007 - 2022</t>
  </si>
  <si>
    <t>Table 11 - Expenditure on GDP at market prices - deflators (% over previous year), 2007 - 2022</t>
  </si>
  <si>
    <t>Table 15 - Gross Fixed Capital Formation  - Annual real growth rates (%) by type and use, 2007 - 2022</t>
  </si>
  <si>
    <t>Table 16 - Gross Fixed Capital Formation  - Annual real growth rates (%) by sector, 2007 - 2022</t>
  </si>
  <si>
    <t>Table 21 - Mauritius Exchange Rates, 1983 - 2022</t>
  </si>
  <si>
    <t>Back to Table of Contents</t>
  </si>
  <si>
    <t>Table 3(c) - Percentage Distribution of Gross Value Added by sector at current basic prices, 2006 - 2022</t>
  </si>
  <si>
    <t>Table 3c - Percentage distribution of Gross Value Added by sector at current basic prices, 2006 - 2022</t>
  </si>
  <si>
    <t>Table 3d - Percentage distribution of Gross Value Added by industry at current basic prices, 2006 - 2022</t>
  </si>
  <si>
    <t>Table 25 - Number of permits for residential buildings by range of floor area, 1999 -  2021</t>
  </si>
  <si>
    <t>6/  covers components of  "Wholesale and retail trade",  "Information and Communication" and  "Call Centres", related to ICT</t>
  </si>
  <si>
    <t>Table 17a- Investment by Independent Power Producers, 2006 - 2022</t>
  </si>
  <si>
    <r>
      <t xml:space="preserve">        Other </t>
    </r>
    <r>
      <rPr>
        <vertAlign val="superscript"/>
        <sz val="9"/>
        <rFont val="Arial"/>
        <family val="2"/>
      </rPr>
      <t>6</t>
    </r>
  </si>
  <si>
    <r>
      <t xml:space="preserve">  Taxes on products (net of subsidies) </t>
    </r>
    <r>
      <rPr>
        <b/>
        <vertAlign val="superscript"/>
        <sz val="9"/>
        <rFont val="Arial"/>
        <family val="2"/>
      </rPr>
      <t>3</t>
    </r>
    <r>
      <rPr>
        <b/>
        <sz val="9"/>
        <rFont val="Arial"/>
        <family val="2"/>
      </rPr>
      <t>,</t>
    </r>
    <r>
      <rPr>
        <b/>
        <vertAlign val="superscript"/>
        <sz val="9"/>
        <rFont val="Arial"/>
        <family val="2"/>
      </rPr>
      <t>5</t>
    </r>
  </si>
  <si>
    <r>
      <t xml:space="preserve">        Other </t>
    </r>
    <r>
      <rPr>
        <vertAlign val="superscript"/>
        <sz val="9"/>
        <rFont val="Times New Roman"/>
        <family val="1"/>
      </rPr>
      <t>3</t>
    </r>
  </si>
  <si>
    <r>
      <t xml:space="preserve">Statistical discrepancies </t>
    </r>
    <r>
      <rPr>
        <vertAlign val="superscript"/>
        <sz val="8"/>
        <rFont val="Arial"/>
        <family val="2"/>
      </rPr>
      <t>4</t>
    </r>
  </si>
  <si>
    <r>
      <rPr>
        <sz val="10"/>
        <rFont val="Times New Roman"/>
        <family val="1"/>
      </rPr>
      <t xml:space="preserve">   </t>
    </r>
    <r>
      <rPr>
        <sz val="9"/>
        <rFont val="Times New Roman"/>
        <family val="1"/>
      </rPr>
      <t xml:space="preserve">  Services </t>
    </r>
    <r>
      <rPr>
        <vertAlign val="superscript"/>
        <sz val="9"/>
        <rFont val="Times New Roman"/>
        <family val="1"/>
      </rPr>
      <t>3,5</t>
    </r>
  </si>
  <si>
    <t xml:space="preserve">5/ "Exports of services" are also adjusted for "GBC activities" as from 2013 and are therefore not strictly comparable with figures prior to 2013 </t>
  </si>
  <si>
    <t>4/ Discrepancies between GDP estimated using the production and expenditure approach</t>
  </si>
  <si>
    <t>6/ Net primary income from BOM, adjusted for "FISIM" and "GBC activities" by Statistics Mauritius</t>
  </si>
  <si>
    <t xml:space="preserve"> GFCF as a % of GDP at current market prices</t>
  </si>
  <si>
    <t xml:space="preserve"> Gross  Fixed Capital  Formation</t>
  </si>
</sst>
</file>

<file path=xl/styles.xml><?xml version="1.0" encoding="utf-8"?>
<styleSheet xmlns="http://schemas.openxmlformats.org/spreadsheetml/2006/main">
  <numFmts count="52">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0\ \ "/>
    <numFmt numFmtId="165" formatCode="\+#,##0\ \ ;\-#,##0\ \ "/>
    <numFmt numFmtId="166" formatCode="#,##0\ "/>
    <numFmt numFmtId="167" formatCode="#,##0\ \ \ "/>
    <numFmt numFmtId="168" formatCode="0.0"/>
    <numFmt numFmtId="169" formatCode="\+0.0"/>
    <numFmt numFmtId="170" formatCode="\+#,##0.0_);\-#,##0.0"/>
    <numFmt numFmtId="171" formatCode="\+#,##0.0\ \ _);\ \ \-#,##0.0"/>
    <numFmt numFmtId="172" formatCode="#,##0.0"/>
    <numFmt numFmtId="173" formatCode="\-"/>
    <numFmt numFmtId="174" formatCode="\-\ \ "/>
    <numFmt numFmtId="175" formatCode="#,##0.0\ \ \ "/>
    <numFmt numFmtId="176" formatCode="\+#,##0.0\ \ \ "/>
    <numFmt numFmtId="177" formatCode="0.000"/>
    <numFmt numFmtId="178" formatCode="0.0\ \ \ "/>
    <numFmt numFmtId="179" formatCode="\+0.0\ \ \ "/>
    <numFmt numFmtId="180" formatCode="\+#,##0.0\ \ ;\-#,##0.0\ \ "/>
    <numFmt numFmtId="181" formatCode="#,##0.0\ \ ;\-#,##0.0\ \ "/>
    <numFmt numFmtId="182" formatCode="0.0\ \ \ \ \ \ "/>
    <numFmt numFmtId="183" formatCode="\ 0.0"/>
    <numFmt numFmtId="184" formatCode="\+0.0\ "/>
    <numFmt numFmtId="185" formatCode="\ \ \ \ \ 0.0"/>
    <numFmt numFmtId="186" formatCode="\ \ \ \ \ \+0.0"/>
    <numFmt numFmtId="187" formatCode="#,##0\ \ \ \ "/>
    <numFmt numFmtId="188" formatCode="\(#,###\)\ \ \ "/>
    <numFmt numFmtId="189" formatCode="\(#,##0\)\ "/>
    <numFmt numFmtId="190" formatCode="\+0.0\ \ \ \ \ \ "/>
    <numFmt numFmtId="191" formatCode="\+0.0\ \ \ \ "/>
    <numFmt numFmtId="192" formatCode="#,##0.0\ \ \ \ "/>
    <numFmt numFmtId="193" formatCode="\+#,##0\ \ \ \ \ "/>
    <numFmt numFmtId="194" formatCode="#,##0.0\ \ \ \ \ "/>
    <numFmt numFmtId="195" formatCode="0.0\ \ \ \ \ "/>
    <numFmt numFmtId="196" formatCode="#,##0\ \ \ \ \ \ \ "/>
    <numFmt numFmtId="197" formatCode="\+0.0\ \ "/>
    <numFmt numFmtId="198" formatCode="\+#,##0.0\ ;\-#,##0.0\ "/>
    <numFmt numFmtId="199" formatCode="#,##0.0\ ;\-#,##0.0\ "/>
    <numFmt numFmtId="200" formatCode="\+#,##0.0;\-#,##0.0"/>
    <numFmt numFmtId="201" formatCode="\+#,##0.0\ \ ;\-#,##0.0\ \ \ "/>
    <numFmt numFmtId="202" formatCode="\ \ \-"/>
    <numFmt numFmtId="203" formatCode="#,##0.0\ \ "/>
    <numFmt numFmtId="204" formatCode="\ \ \-\ \ \ \ \ \ "/>
    <numFmt numFmtId="205" formatCode="#,##0.00\ "/>
    <numFmt numFmtId="206" formatCode="0\ \ \ "/>
    <numFmt numFmtId="207" formatCode="_(* #,##0_);_(* \(#,##0\);_(* &quot;-&quot;??_);_(@_)"/>
  </numFmts>
  <fonts count="117">
    <font>
      <sz val="10"/>
      <name val="Helv"/>
      <family val="0"/>
    </font>
    <font>
      <sz val="11"/>
      <color indexed="8"/>
      <name val="Calibri"/>
      <family val="2"/>
    </font>
    <font>
      <b/>
      <sz val="10"/>
      <name val="Helv"/>
      <family val="0"/>
    </font>
    <font>
      <b/>
      <sz val="26"/>
      <name val="Helv"/>
      <family val="0"/>
    </font>
    <font>
      <b/>
      <sz val="24"/>
      <name val="Arial"/>
      <family val="2"/>
    </font>
    <font>
      <b/>
      <sz val="18"/>
      <name val="Arial"/>
      <family val="2"/>
    </font>
    <font>
      <b/>
      <sz val="18"/>
      <name val="Helv"/>
      <family val="0"/>
    </font>
    <font>
      <b/>
      <sz val="16"/>
      <name val="Helv"/>
      <family val="0"/>
    </font>
    <font>
      <b/>
      <sz val="10"/>
      <name val="Arial"/>
      <family val="2"/>
    </font>
    <font>
      <sz val="14"/>
      <name val="Times New Roman"/>
      <family val="1"/>
    </font>
    <font>
      <b/>
      <sz val="11"/>
      <name val="Times New Roman"/>
      <family val="1"/>
    </font>
    <font>
      <sz val="11"/>
      <name val="Times New Roman"/>
      <family val="1"/>
    </font>
    <font>
      <b/>
      <sz val="8"/>
      <name val="Times New Roman"/>
      <family val="1"/>
    </font>
    <font>
      <b/>
      <sz val="9"/>
      <name val="Times New Roman"/>
      <family val="1"/>
    </font>
    <font>
      <sz val="8"/>
      <name val="Times New Roman"/>
      <family val="1"/>
    </font>
    <font>
      <b/>
      <sz val="9"/>
      <name val="Arial"/>
      <family val="2"/>
    </font>
    <font>
      <b/>
      <vertAlign val="superscript"/>
      <sz val="9"/>
      <name val="Arial"/>
      <family val="2"/>
    </font>
    <font>
      <sz val="9"/>
      <name val="Times New Roman"/>
      <family val="1"/>
    </font>
    <font>
      <i/>
      <sz val="9"/>
      <name val="Times New Roman"/>
      <family val="1"/>
    </font>
    <font>
      <i/>
      <sz val="8"/>
      <name val="Times New Roman"/>
      <family val="1"/>
    </font>
    <font>
      <sz val="10"/>
      <name val="Times New Roman"/>
      <family val="1"/>
    </font>
    <font>
      <b/>
      <sz val="11"/>
      <name val="Arial"/>
      <family val="2"/>
    </font>
    <font>
      <sz val="10"/>
      <name val="Arial"/>
      <family val="2"/>
    </font>
    <font>
      <sz val="9"/>
      <name val="Arial"/>
      <family val="2"/>
    </font>
    <font>
      <sz val="8"/>
      <name val="Arial"/>
      <family val="2"/>
    </font>
    <font>
      <b/>
      <vertAlign val="superscript"/>
      <sz val="10"/>
      <name val="Arial"/>
      <family val="2"/>
    </font>
    <font>
      <vertAlign val="superscript"/>
      <sz val="9"/>
      <name val="Arial"/>
      <family val="2"/>
    </font>
    <font>
      <b/>
      <i/>
      <sz val="8"/>
      <name val="Arial"/>
      <family val="2"/>
    </font>
    <font>
      <i/>
      <sz val="8"/>
      <name val="Helv"/>
      <family val="0"/>
    </font>
    <font>
      <b/>
      <sz val="8"/>
      <name val="Arial"/>
      <family val="2"/>
    </font>
    <font>
      <i/>
      <sz val="9"/>
      <name val="Arial"/>
      <family val="2"/>
    </font>
    <font>
      <i/>
      <sz val="8"/>
      <name val="Arial"/>
      <family val="2"/>
    </font>
    <font>
      <b/>
      <i/>
      <sz val="8"/>
      <name val="Times New Roman"/>
      <family val="1"/>
    </font>
    <font>
      <b/>
      <sz val="10"/>
      <name val="Times New Roman"/>
      <family val="1"/>
    </font>
    <font>
      <i/>
      <sz val="10"/>
      <name val="Arial"/>
      <family val="2"/>
    </font>
    <font>
      <i/>
      <sz val="10"/>
      <name val="Helv"/>
      <family val="0"/>
    </font>
    <font>
      <b/>
      <vertAlign val="superscript"/>
      <sz val="8"/>
      <name val="Times New Roman"/>
      <family val="1"/>
    </font>
    <font>
      <b/>
      <vertAlign val="superscript"/>
      <sz val="9"/>
      <name val="Times New Roman"/>
      <family val="1"/>
    </font>
    <font>
      <b/>
      <sz val="8"/>
      <color indexed="10"/>
      <name val="Arial"/>
      <family val="2"/>
    </font>
    <font>
      <b/>
      <sz val="13.5"/>
      <name val="Arial"/>
      <family val="2"/>
    </font>
    <font>
      <b/>
      <sz val="12"/>
      <name val="Times New Roman"/>
      <family val="1"/>
    </font>
    <font>
      <vertAlign val="superscript"/>
      <sz val="10"/>
      <name val="Times New Roman"/>
      <family val="1"/>
    </font>
    <font>
      <i/>
      <sz val="10"/>
      <name val="Times New Roman"/>
      <family val="1"/>
    </font>
    <font>
      <b/>
      <sz val="12"/>
      <color indexed="53"/>
      <name val="Times New Roman"/>
      <family val="1"/>
    </font>
    <font>
      <sz val="12"/>
      <name val="Times New Roman"/>
      <family val="1"/>
    </font>
    <font>
      <sz val="8"/>
      <name val="Helv"/>
      <family val="0"/>
    </font>
    <font>
      <b/>
      <sz val="8"/>
      <name val="Helv"/>
      <family val="0"/>
    </font>
    <font>
      <b/>
      <i/>
      <sz val="8"/>
      <name val="Calibri"/>
      <family val="2"/>
    </font>
    <font>
      <vertAlign val="superscript"/>
      <sz val="9"/>
      <name val="Times New Roman"/>
      <family val="1"/>
    </font>
    <font>
      <vertAlign val="superscript"/>
      <sz val="10"/>
      <name val="Arial"/>
      <family val="2"/>
    </font>
    <font>
      <b/>
      <sz val="8.5"/>
      <name val="Times New Roman"/>
      <family val="1"/>
    </font>
    <font>
      <b/>
      <vertAlign val="superscript"/>
      <sz val="10"/>
      <name val="Times New Roman"/>
      <family val="1"/>
    </font>
    <font>
      <b/>
      <sz val="11"/>
      <name val="Calibri"/>
      <family val="2"/>
    </font>
    <font>
      <b/>
      <i/>
      <sz val="8"/>
      <name val="Arial Narrow"/>
      <family val="2"/>
    </font>
    <font>
      <b/>
      <sz val="8"/>
      <name val="Arial Narrow"/>
      <family val="2"/>
    </font>
    <font>
      <b/>
      <sz val="10"/>
      <name val="Arial Narrow"/>
      <family val="2"/>
    </font>
    <font>
      <sz val="10"/>
      <name val="Arial Narrow"/>
      <family val="2"/>
    </font>
    <font>
      <b/>
      <sz val="8"/>
      <color indexed="8"/>
      <name val="Times New Roman"/>
      <family val="1"/>
    </font>
    <font>
      <sz val="8"/>
      <color indexed="10"/>
      <name val="Times New Roman"/>
      <family val="1"/>
    </font>
    <font>
      <sz val="10"/>
      <color indexed="12"/>
      <name val="Times New Roman"/>
      <family val="1"/>
    </font>
    <font>
      <i/>
      <sz val="8"/>
      <name val="Calibri"/>
      <family val="2"/>
    </font>
    <font>
      <b/>
      <sz val="10"/>
      <color indexed="10"/>
      <name val="Helv"/>
      <family val="0"/>
    </font>
    <font>
      <sz val="12"/>
      <name val="Helv"/>
      <family val="0"/>
    </font>
    <font>
      <sz val="10"/>
      <color indexed="10"/>
      <name val="Arial"/>
      <family val="2"/>
    </font>
    <font>
      <b/>
      <i/>
      <sz val="10"/>
      <name val="Helv"/>
      <family val="0"/>
    </font>
    <font>
      <b/>
      <sz val="12"/>
      <name val="Arial"/>
      <family val="2"/>
    </font>
    <font>
      <b/>
      <i/>
      <vertAlign val="superscript"/>
      <sz val="8"/>
      <name val="Times New Roman"/>
      <family val="1"/>
    </font>
    <font>
      <b/>
      <vertAlign val="superscript"/>
      <sz val="12"/>
      <name val="Times New Roman"/>
      <family val="1"/>
    </font>
    <font>
      <b/>
      <vertAlign val="superscript"/>
      <sz val="8"/>
      <name val="Arial"/>
      <family val="2"/>
    </font>
    <font>
      <sz val="9"/>
      <color indexed="8"/>
      <name val="Arial"/>
      <family val="2"/>
    </font>
    <font>
      <b/>
      <sz val="9"/>
      <name val="Helv"/>
      <family val="0"/>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Helv"/>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Arial"/>
      <family val="2"/>
    </font>
    <font>
      <b/>
      <sz val="8"/>
      <color indexed="8"/>
      <name val="Arial"/>
      <family val="2"/>
    </font>
    <font>
      <vertAlign val="superscript"/>
      <sz val="8"/>
      <name val="Arial"/>
      <family val="2"/>
    </font>
    <font>
      <sz val="10"/>
      <color indexed="8"/>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lv"/>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lv"/>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
      <sz val="9"/>
      <color theme="1"/>
      <name val="Arial"/>
      <family val="2"/>
    </font>
    <font>
      <b/>
      <sz val="9"/>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indexed="51"/>
        <bgColor indexed="64"/>
      </patternFill>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style="thin"/>
      <top/>
      <bottom style="thin"/>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right style="thin"/>
      <top style="thin"/>
      <bottom style="thin"/>
    </border>
    <border>
      <left style="thin"/>
      <right/>
      <top style="thin"/>
      <bottom style="thin"/>
    </border>
  </borders>
  <cellStyleXfs count="67">
    <xf numFmtId="0" fontId="0" fillId="0" borderId="0">
      <alignment horizontal="left" vertical="top" wrapText="1"/>
      <protection/>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94" fillId="0" borderId="0" applyFont="0" applyFill="0" applyBorder="0" applyAlignment="0" applyProtection="0"/>
    <xf numFmtId="41" fontId="94" fillId="0" borderId="0" applyFont="0" applyFill="0" applyBorder="0" applyAlignment="0" applyProtection="0"/>
    <xf numFmtId="4" fontId="0" fillId="0" borderId="0" applyFont="0" applyFill="0" applyBorder="0" applyAlignment="0" applyProtection="0"/>
    <xf numFmtId="44" fontId="94" fillId="0" borderId="0" applyFont="0" applyFill="0" applyBorder="0" applyAlignment="0" applyProtection="0"/>
    <xf numFmtId="42" fontId="9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horizontal="left" vertical="top" wrapText="1"/>
      <protection/>
    </xf>
    <xf numFmtId="0" fontId="0" fillId="0" borderId="0">
      <alignment horizontal="left" vertical="top" wrapText="1"/>
      <protection/>
    </xf>
    <xf numFmtId="0" fontId="22" fillId="0" borderId="0">
      <alignment/>
      <protection/>
    </xf>
    <xf numFmtId="0" fontId="94" fillId="32" borderId="7" applyNumberFormat="0" applyFont="0" applyAlignment="0" applyProtection="0"/>
    <xf numFmtId="0" fontId="109" fillId="27" borderId="8" applyNumberFormat="0" applyAlignment="0" applyProtection="0"/>
    <xf numFmtId="9" fontId="94"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54">
    <xf numFmtId="0" fontId="0" fillId="0" borderId="0" xfId="0"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5" fillId="0" borderId="0" xfId="0" applyFont="1" applyAlignment="1">
      <alignment wrapText="1"/>
    </xf>
    <xf numFmtId="0" fontId="6" fillId="0" borderId="0" xfId="0" applyFont="1" applyAlignment="1">
      <alignment horizontal="left" vertical="top" wrapText="1"/>
    </xf>
    <xf numFmtId="17" fontId="7" fillId="0" borderId="0" xfId="0" applyNumberFormat="1" applyFont="1" applyAlignment="1" quotePrefix="1">
      <alignment horizontal="left"/>
    </xf>
    <xf numFmtId="0" fontId="7" fillId="0" borderId="0" xfId="0" applyFont="1" applyAlignment="1">
      <alignment horizontal="left" vertical="top" wrapText="1"/>
    </xf>
    <xf numFmtId="17" fontId="8" fillId="0" borderId="0" xfId="0" applyNumberFormat="1" applyFont="1" applyAlignment="1">
      <alignment horizontal="lef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center"/>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10" fillId="0" borderId="0" xfId="0" applyFont="1" applyAlignment="1" quotePrefix="1">
      <alignment horizontal="left"/>
    </xf>
    <xf numFmtId="0" fontId="12" fillId="0" borderId="0" xfId="0" applyFont="1" applyAlignment="1">
      <alignment horizontal="left" vertical="top" wrapText="1"/>
    </xf>
    <xf numFmtId="0" fontId="12" fillId="0" borderId="18" xfId="0" applyFont="1" applyBorder="1" applyAlignment="1">
      <alignment horizontal="center"/>
    </xf>
    <xf numFmtId="0" fontId="13" fillId="0" borderId="19" xfId="0" applyFont="1" applyBorder="1" applyAlignment="1" quotePrefix="1">
      <alignment horizontal="left"/>
    </xf>
    <xf numFmtId="3" fontId="15" fillId="0" borderId="19" xfId="0" applyNumberFormat="1" applyFont="1" applyBorder="1" applyAlignment="1" quotePrefix="1">
      <alignment horizontal="left"/>
    </xf>
    <xf numFmtId="0" fontId="17" fillId="0" borderId="19" xfId="0" applyFont="1" applyBorder="1" applyAlignment="1">
      <alignment horizontal="left"/>
    </xf>
    <xf numFmtId="3" fontId="14" fillId="0" borderId="20" xfId="0" applyNumberFormat="1" applyFont="1" applyBorder="1" applyAlignment="1">
      <alignment horizontal="center"/>
    </xf>
    <xf numFmtId="0" fontId="14" fillId="0" borderId="0" xfId="0" applyFont="1" applyAlignment="1" quotePrefix="1">
      <alignment horizontal="left"/>
    </xf>
    <xf numFmtId="0" fontId="14" fillId="0" borderId="0" xfId="0" applyFont="1" applyAlignment="1">
      <alignment horizontal="left" vertical="top" wrapText="1"/>
    </xf>
    <xf numFmtId="0" fontId="20" fillId="0" borderId="0" xfId="0" applyFont="1" applyAlignment="1" quotePrefix="1">
      <alignment horizontal="left"/>
    </xf>
    <xf numFmtId="0" fontId="8" fillId="0" borderId="0" xfId="0" applyFont="1" applyAlignment="1">
      <alignment horizontal="left" vertical="top" wrapText="1"/>
    </xf>
    <xf numFmtId="0" fontId="20" fillId="0" borderId="0" xfId="0" applyFont="1" applyAlignment="1">
      <alignment horizontal="left"/>
    </xf>
    <xf numFmtId="164" fontId="12" fillId="0" borderId="0" xfId="0" applyNumberFormat="1" applyFont="1" applyAlignment="1">
      <alignment horizontal="left" vertical="top" wrapText="1"/>
    </xf>
    <xf numFmtId="0" fontId="21" fillId="0" borderId="21" xfId="0" applyFont="1" applyBorder="1" applyAlignment="1" quotePrefix="1">
      <alignment horizontal="left"/>
    </xf>
    <xf numFmtId="0" fontId="12" fillId="0" borderId="22" xfId="0" applyFont="1" applyBorder="1" applyAlignment="1">
      <alignment/>
    </xf>
    <xf numFmtId="0" fontId="12" fillId="0" borderId="0" xfId="0" applyFont="1" applyAlignment="1">
      <alignment/>
    </xf>
    <xf numFmtId="0" fontId="8" fillId="0" borderId="18" xfId="0" applyFont="1" applyBorder="1" applyAlignment="1">
      <alignment horizontal="center"/>
    </xf>
    <xf numFmtId="1" fontId="8" fillId="0" borderId="18" xfId="0" applyNumberFormat="1" applyFont="1" applyBorder="1" applyAlignment="1">
      <alignment horizontal="center"/>
    </xf>
    <xf numFmtId="0" fontId="15" fillId="0" borderId="23" xfId="0" applyFont="1" applyBorder="1" applyAlignment="1">
      <alignment horizontal="right" indent="1"/>
    </xf>
    <xf numFmtId="0" fontId="15" fillId="0" borderId="19" xfId="0" applyFont="1" applyBorder="1" applyAlignment="1" quotePrefix="1">
      <alignment horizontal="left"/>
    </xf>
    <xf numFmtId="3" fontId="8" fillId="0" borderId="19" xfId="0" applyNumberFormat="1" applyFont="1" applyBorder="1" applyAlignment="1">
      <alignment horizontal="center"/>
    </xf>
    <xf numFmtId="164" fontId="15" fillId="0" borderId="0" xfId="0" applyNumberFormat="1" applyFont="1" applyAlignment="1">
      <alignment/>
    </xf>
    <xf numFmtId="164" fontId="15" fillId="0" borderId="21" xfId="0" applyNumberFormat="1" applyFont="1" applyBorder="1" applyAlignment="1">
      <alignment/>
    </xf>
    <xf numFmtId="0" fontId="15" fillId="0" borderId="19" xfId="0" applyFont="1" applyBorder="1" applyAlignment="1" quotePrefix="1">
      <alignment horizontal="left" wrapText="1"/>
    </xf>
    <xf numFmtId="3" fontId="22" fillId="0" borderId="19" xfId="0" applyNumberFormat="1" applyFont="1" applyBorder="1" applyAlignment="1">
      <alignment horizontal="center"/>
    </xf>
    <xf numFmtId="0" fontId="23" fillId="0" borderId="19" xfId="0" applyFont="1" applyBorder="1" applyAlignment="1">
      <alignment horizontal="center"/>
    </xf>
    <xf numFmtId="164" fontId="23" fillId="0" borderId="0" xfId="0" applyNumberFormat="1" applyFont="1" applyAlignment="1">
      <alignment/>
    </xf>
    <xf numFmtId="164" fontId="23" fillId="0" borderId="21" xfId="0" applyNumberFormat="1" applyFont="1" applyBorder="1" applyAlignment="1">
      <alignment/>
    </xf>
    <xf numFmtId="0" fontId="23" fillId="0" borderId="19" xfId="0" applyFont="1" applyBorder="1" applyAlignment="1">
      <alignment horizontal="left"/>
    </xf>
    <xf numFmtId="3" fontId="23" fillId="0" borderId="19" xfId="0" applyNumberFormat="1" applyFont="1" applyBorder="1" applyAlignment="1">
      <alignment horizontal="left"/>
    </xf>
    <xf numFmtId="0" fontId="23" fillId="0" borderId="19" xfId="0" applyFont="1" applyBorder="1" applyAlignment="1">
      <alignment horizontal="left" indent="3"/>
    </xf>
    <xf numFmtId="0" fontId="23" fillId="0" borderId="24" xfId="0" applyFont="1" applyBorder="1" applyAlignment="1">
      <alignment horizontal="left" indent="3"/>
    </xf>
    <xf numFmtId="3" fontId="22" fillId="0" borderId="24" xfId="0" applyNumberFormat="1" applyFont="1" applyBorder="1" applyAlignment="1">
      <alignment horizontal="center"/>
    </xf>
    <xf numFmtId="164" fontId="23" fillId="0" borderId="22" xfId="0" applyNumberFormat="1" applyFont="1" applyBorder="1" applyAlignment="1">
      <alignment/>
    </xf>
    <xf numFmtId="164" fontId="23" fillId="0" borderId="25" xfId="0" applyNumberFormat="1" applyFont="1" applyBorder="1" applyAlignment="1">
      <alignment/>
    </xf>
    <xf numFmtId="0" fontId="8" fillId="0" borderId="0" xfId="0" applyFont="1" applyAlignment="1">
      <alignment horizontal="left"/>
    </xf>
    <xf numFmtId="0" fontId="12" fillId="0" borderId="22" xfId="0" applyFont="1" applyBorder="1" applyAlignment="1">
      <alignment vertical="top"/>
    </xf>
    <xf numFmtId="0" fontId="8" fillId="0" borderId="23" xfId="0" applyFont="1" applyBorder="1" applyAlignment="1">
      <alignment horizontal="right" indent="1"/>
    </xf>
    <xf numFmtId="0" fontId="8" fillId="0" borderId="26" xfId="0" applyFont="1" applyBorder="1" applyAlignment="1">
      <alignment horizontal="right" indent="1"/>
    </xf>
    <xf numFmtId="164" fontId="15" fillId="0" borderId="20" xfId="0" applyNumberFormat="1" applyFont="1" applyBorder="1" applyAlignment="1">
      <alignment/>
    </xf>
    <xf numFmtId="164" fontId="23" fillId="0" borderId="20" xfId="0" applyNumberFormat="1" applyFont="1" applyBorder="1" applyAlignment="1">
      <alignment/>
    </xf>
    <xf numFmtId="0" fontId="22" fillId="0" borderId="20" xfId="0" applyFont="1" applyBorder="1" applyAlignment="1">
      <alignment/>
    </xf>
    <xf numFmtId="164" fontId="23" fillId="0" borderId="27" xfId="0" applyNumberFormat="1" applyFont="1" applyBorder="1" applyAlignment="1">
      <alignment/>
    </xf>
    <xf numFmtId="0" fontId="27" fillId="0" borderId="0" xfId="0" applyFont="1" applyAlignment="1">
      <alignment horizontal="left"/>
    </xf>
    <xf numFmtId="0" fontId="28" fillId="0" borderId="0" xfId="0" applyFont="1" applyAlignment="1">
      <alignment horizontal="left" vertical="top" wrapText="1"/>
    </xf>
    <xf numFmtId="0" fontId="27" fillId="0" borderId="0" xfId="0" applyFont="1" applyAlignment="1">
      <alignment wrapText="1"/>
    </xf>
    <xf numFmtId="0" fontId="13" fillId="0" borderId="0" xfId="0" applyFont="1" applyAlignment="1">
      <alignment horizontal="left" vertical="top" wrapText="1"/>
    </xf>
    <xf numFmtId="0" fontId="13" fillId="0" borderId="18" xfId="0" applyFont="1" applyBorder="1" applyAlignment="1">
      <alignment horizontal="left" vertical="top" wrapText="1"/>
    </xf>
    <xf numFmtId="0" fontId="12" fillId="0" borderId="23" xfId="0" applyFont="1" applyBorder="1" applyAlignment="1">
      <alignment horizontal="center" vertical="center"/>
    </xf>
    <xf numFmtId="1" fontId="14" fillId="0" borderId="28" xfId="0" applyNumberFormat="1" applyFont="1" applyBorder="1" applyAlignment="1">
      <alignment horizontal="center"/>
    </xf>
    <xf numFmtId="0" fontId="13" fillId="0" borderId="19" xfId="0" applyFont="1" applyBorder="1" applyAlignment="1">
      <alignment horizontal="left"/>
    </xf>
    <xf numFmtId="0" fontId="12" fillId="0" borderId="21" xfId="0" applyFont="1" applyBorder="1" applyAlignment="1">
      <alignment horizontal="left" vertical="top" wrapText="1"/>
    </xf>
    <xf numFmtId="0" fontId="18" fillId="0" borderId="19" xfId="0" applyFont="1" applyBorder="1" applyAlignment="1">
      <alignment horizontal="left"/>
    </xf>
    <xf numFmtId="0" fontId="21" fillId="0" borderId="0" xfId="0" applyFont="1" applyAlignment="1" quotePrefix="1">
      <alignment horizontal="left"/>
    </xf>
    <xf numFmtId="0" fontId="29" fillId="0" borderId="0" xfId="0" applyFont="1" applyAlignment="1">
      <alignment horizontal="left" vertical="top" wrapText="1"/>
    </xf>
    <xf numFmtId="0" fontId="15" fillId="0" borderId="0" xfId="0" applyFont="1" applyAlignment="1">
      <alignment horizontal="left" vertical="top" wrapText="1"/>
    </xf>
    <xf numFmtId="0" fontId="15" fillId="0" borderId="18" xfId="0" applyFont="1" applyBorder="1" applyAlignment="1">
      <alignment horizontal="left" vertical="top" wrapText="1"/>
    </xf>
    <xf numFmtId="0" fontId="15" fillId="0" borderId="23" xfId="0" applyFont="1" applyBorder="1" applyAlignment="1">
      <alignment horizontal="center" vertical="center"/>
    </xf>
    <xf numFmtId="0" fontId="8" fillId="0" borderId="23" xfId="0" applyFont="1" applyBorder="1" applyAlignment="1">
      <alignment horizontal="right" vertical="center" indent="1"/>
    </xf>
    <xf numFmtId="0" fontId="8" fillId="0" borderId="26" xfId="0" applyFont="1" applyBorder="1" applyAlignment="1">
      <alignment horizontal="right" vertical="center" indent="1"/>
    </xf>
    <xf numFmtId="0" fontId="15" fillId="0" borderId="19" xfId="0" applyFont="1" applyBorder="1" applyAlignment="1">
      <alignment horizontal="left" vertical="top" wrapText="1"/>
    </xf>
    <xf numFmtId="1" fontId="24" fillId="0" borderId="29" xfId="0" applyNumberFormat="1" applyFont="1" applyBorder="1" applyAlignment="1">
      <alignment horizontal="center"/>
    </xf>
    <xf numFmtId="1" fontId="24" fillId="0" borderId="30" xfId="0" applyNumberFormat="1" applyFont="1" applyBorder="1" applyAlignment="1">
      <alignment horizontal="center"/>
    </xf>
    <xf numFmtId="1" fontId="24" fillId="0" borderId="0" xfId="0" applyNumberFormat="1" applyFont="1" applyAlignment="1">
      <alignment horizontal="center"/>
    </xf>
    <xf numFmtId="1" fontId="24" fillId="0" borderId="28" xfId="0" applyNumberFormat="1" applyFont="1" applyBorder="1" applyAlignment="1">
      <alignment horizontal="center"/>
    </xf>
    <xf numFmtId="0" fontId="15" fillId="0" borderId="19" xfId="0" applyFont="1" applyBorder="1" applyAlignment="1">
      <alignment horizontal="left"/>
    </xf>
    <xf numFmtId="168" fontId="29" fillId="0" borderId="20" xfId="0" applyNumberFormat="1" applyFont="1" applyBorder="1" applyAlignment="1">
      <alignment horizontal="center"/>
    </xf>
    <xf numFmtId="168" fontId="29" fillId="0" borderId="0" xfId="0" applyNumberFormat="1" applyFont="1" applyAlignment="1">
      <alignment horizontal="center"/>
    </xf>
    <xf numFmtId="0" fontId="29" fillId="0" borderId="21" xfId="0" applyFont="1" applyBorder="1" applyAlignment="1">
      <alignment horizontal="left" vertical="top" wrapText="1"/>
    </xf>
    <xf numFmtId="169" fontId="24" fillId="0" borderId="20" xfId="0" applyNumberFormat="1" applyFont="1" applyBorder="1" applyAlignment="1">
      <alignment horizontal="center"/>
    </xf>
    <xf numFmtId="169" fontId="24" fillId="0" borderId="0" xfId="0" applyNumberFormat="1" applyFont="1" applyAlignment="1">
      <alignment horizontal="center"/>
    </xf>
    <xf numFmtId="0" fontId="24" fillId="0" borderId="0" xfId="0" applyFont="1" applyAlignment="1">
      <alignment horizontal="center"/>
    </xf>
    <xf numFmtId="169" fontId="24" fillId="0" borderId="21" xfId="0" applyNumberFormat="1" applyFont="1" applyBorder="1" applyAlignment="1">
      <alignment horizontal="center"/>
    </xf>
    <xf numFmtId="0" fontId="30" fillId="0" borderId="19" xfId="0" applyFont="1" applyBorder="1" applyAlignment="1">
      <alignment horizontal="left"/>
    </xf>
    <xf numFmtId="169" fontId="31" fillId="0" borderId="0" xfId="0" applyNumberFormat="1" applyFont="1" applyAlignment="1">
      <alignment horizontal="center"/>
    </xf>
    <xf numFmtId="169" fontId="31" fillId="0" borderId="21" xfId="0" applyNumberFormat="1" applyFont="1" applyBorder="1" applyAlignment="1">
      <alignment horizontal="center"/>
    </xf>
    <xf numFmtId="0" fontId="22" fillId="0" borderId="0" xfId="0" applyFont="1" applyAlignment="1">
      <alignment horizontal="left" vertical="top" wrapText="1"/>
    </xf>
    <xf numFmtId="168" fontId="24" fillId="0" borderId="0" xfId="0" applyNumberFormat="1" applyFont="1" applyAlignment="1">
      <alignment horizontal="center"/>
    </xf>
    <xf numFmtId="169" fontId="31" fillId="0" borderId="20" xfId="0" applyNumberFormat="1" applyFont="1" applyBorder="1" applyAlignment="1">
      <alignment horizontal="center"/>
    </xf>
    <xf numFmtId="168" fontId="31" fillId="0" borderId="0" xfId="0" applyNumberFormat="1" applyFont="1" applyAlignment="1">
      <alignment horizontal="center"/>
    </xf>
    <xf numFmtId="168" fontId="31" fillId="0" borderId="20" xfId="0" applyNumberFormat="1" applyFont="1" applyBorder="1" applyAlignment="1">
      <alignment horizontal="center"/>
    </xf>
    <xf numFmtId="168" fontId="24" fillId="0" borderId="20" xfId="0" applyNumberFormat="1" applyFont="1" applyBorder="1" applyAlignment="1">
      <alignment horizontal="center"/>
    </xf>
    <xf numFmtId="0" fontId="24" fillId="0" borderId="21" xfId="0" applyFont="1" applyBorder="1" applyAlignment="1">
      <alignment horizontal="center"/>
    </xf>
    <xf numFmtId="0" fontId="22" fillId="0" borderId="0" xfId="0" applyFont="1" applyAlignment="1">
      <alignment horizontal="left"/>
    </xf>
    <xf numFmtId="0" fontId="14" fillId="0" borderId="21" xfId="0" applyFont="1" applyBorder="1" applyAlignment="1">
      <alignment horizontal="left" vertical="top" wrapText="1"/>
    </xf>
    <xf numFmtId="0" fontId="17" fillId="0" borderId="19" xfId="0" applyFont="1" applyBorder="1" applyAlignment="1" quotePrefix="1">
      <alignment horizontal="left" wrapText="1"/>
    </xf>
    <xf numFmtId="0" fontId="32" fillId="0" borderId="0" xfId="0" applyFont="1" applyAlignment="1">
      <alignment horizontal="left" vertical="top" wrapText="1"/>
    </xf>
    <xf numFmtId="0" fontId="33" fillId="0" borderId="0" xfId="0" applyFont="1" applyAlignment="1">
      <alignment horizontal="left" vertical="top" wrapText="1"/>
    </xf>
    <xf numFmtId="0" fontId="22" fillId="0" borderId="20" xfId="0" applyFont="1" applyBorder="1" applyAlignment="1">
      <alignment horizontal="left" vertical="top" wrapText="1"/>
    </xf>
    <xf numFmtId="0" fontId="0" fillId="0" borderId="21" xfId="0" applyBorder="1" applyAlignment="1">
      <alignment horizontal="left" vertical="top" wrapText="1"/>
    </xf>
    <xf numFmtId="0" fontId="35" fillId="0" borderId="0" xfId="0" applyFont="1" applyAlignment="1">
      <alignment horizontal="left" vertical="top" wrapText="1"/>
    </xf>
    <xf numFmtId="0" fontId="22" fillId="0" borderId="21" xfId="0" applyFont="1" applyBorder="1" applyAlignment="1">
      <alignment horizontal="left" vertical="top" wrapText="1"/>
    </xf>
    <xf numFmtId="172" fontId="24" fillId="0" borderId="20" xfId="0" applyNumberFormat="1" applyFont="1" applyBorder="1" applyAlignment="1">
      <alignment horizontal="center"/>
    </xf>
    <xf numFmtId="172" fontId="24" fillId="0" borderId="0" xfId="0" applyNumberFormat="1" applyFont="1" applyAlignment="1">
      <alignment horizontal="center"/>
    </xf>
    <xf numFmtId="172" fontId="24" fillId="0" borderId="21" xfId="0" applyNumberFormat="1" applyFont="1" applyBorder="1" applyAlignment="1">
      <alignment horizontal="center"/>
    </xf>
    <xf numFmtId="172" fontId="31" fillId="0" borderId="20" xfId="0" applyNumberFormat="1" applyFont="1" applyBorder="1" applyAlignment="1">
      <alignment horizontal="center"/>
    </xf>
    <xf numFmtId="172" fontId="31" fillId="0" borderId="0" xfId="0" applyNumberFormat="1" applyFont="1" applyAlignment="1">
      <alignment horizontal="center"/>
    </xf>
    <xf numFmtId="172" fontId="31" fillId="0" borderId="21" xfId="0" applyNumberFormat="1" applyFont="1" applyBorder="1" applyAlignment="1">
      <alignment horizontal="center"/>
    </xf>
    <xf numFmtId="0" fontId="34" fillId="0" borderId="0" xfId="0" applyFont="1" applyAlignment="1">
      <alignment horizontal="left" vertical="top" wrapText="1"/>
    </xf>
    <xf numFmtId="0" fontId="23" fillId="0" borderId="19" xfId="0" applyFont="1" applyBorder="1" applyAlignment="1">
      <alignment horizontal="left" indent="6"/>
    </xf>
    <xf numFmtId="0" fontId="23" fillId="0" borderId="24" xfId="0" applyFont="1" applyBorder="1" applyAlignment="1">
      <alignment horizontal="left"/>
    </xf>
    <xf numFmtId="172" fontId="24" fillId="0" borderId="27" xfId="0" applyNumberFormat="1" applyFont="1" applyBorder="1" applyAlignment="1">
      <alignment horizontal="center"/>
    </xf>
    <xf numFmtId="172" fontId="24" fillId="0" borderId="22" xfId="0" applyNumberFormat="1" applyFont="1" applyBorder="1" applyAlignment="1">
      <alignment horizontal="center"/>
    </xf>
    <xf numFmtId="172" fontId="24" fillId="0" borderId="25" xfId="0" applyNumberFormat="1" applyFont="1" applyBorder="1" applyAlignment="1">
      <alignment horizontal="center"/>
    </xf>
    <xf numFmtId="0" fontId="33" fillId="0" borderId="0" xfId="0" applyFont="1" applyAlignment="1" quotePrefix="1">
      <alignment horizontal="left"/>
    </xf>
    <xf numFmtId="0" fontId="13" fillId="0" borderId="23" xfId="0" applyFont="1" applyBorder="1" applyAlignment="1">
      <alignment horizontal="center"/>
    </xf>
    <xf numFmtId="0" fontId="14" fillId="0" borderId="0" xfId="0" applyFont="1" applyAlignment="1">
      <alignment horizontal="left" wrapText="1"/>
    </xf>
    <xf numFmtId="167" fontId="14" fillId="0" borderId="0" xfId="0" applyNumberFormat="1" applyFont="1" applyAlignment="1">
      <alignment horizontal="center" wrapText="1"/>
    </xf>
    <xf numFmtId="167" fontId="14" fillId="0" borderId="21" xfId="0" applyNumberFormat="1" applyFont="1" applyBorder="1" applyAlignment="1">
      <alignment horizontal="center" wrapText="1"/>
    </xf>
    <xf numFmtId="167" fontId="12" fillId="0" borderId="0" xfId="0" applyNumberFormat="1" applyFont="1" applyAlignment="1">
      <alignment horizontal="center" wrapText="1"/>
    </xf>
    <xf numFmtId="167" fontId="12" fillId="0" borderId="21" xfId="0" applyNumberFormat="1" applyFont="1" applyBorder="1" applyAlignment="1">
      <alignment horizontal="center" wrapText="1"/>
    </xf>
    <xf numFmtId="0" fontId="17" fillId="0" borderId="19" xfId="0" applyFont="1" applyBorder="1" applyAlignment="1" quotePrefix="1">
      <alignment horizontal="left"/>
    </xf>
    <xf numFmtId="0" fontId="13" fillId="0" borderId="19" xfId="0" applyFont="1" applyBorder="1" applyAlignment="1" quotePrefix="1">
      <alignment wrapText="1"/>
    </xf>
    <xf numFmtId="0" fontId="13" fillId="0" borderId="19" xfId="0" applyFont="1" applyBorder="1" applyAlignment="1" quotePrefix="1">
      <alignment horizontal="left" wrapText="1"/>
    </xf>
    <xf numFmtId="0" fontId="13" fillId="0" borderId="31" xfId="0" applyFont="1" applyBorder="1" applyAlignment="1" quotePrefix="1">
      <alignment horizontal="left"/>
    </xf>
    <xf numFmtId="167" fontId="12" fillId="0" borderId="23" xfId="0" applyNumberFormat="1" applyFont="1" applyBorder="1" applyAlignment="1">
      <alignment horizontal="center" wrapText="1"/>
    </xf>
    <xf numFmtId="167" fontId="12" fillId="0" borderId="26" xfId="0" applyNumberFormat="1" applyFont="1" applyBorder="1" applyAlignment="1">
      <alignment horizontal="center" wrapText="1"/>
    </xf>
    <xf numFmtId="0" fontId="13" fillId="0" borderId="31" xfId="0" applyFont="1" applyBorder="1" applyAlignment="1">
      <alignment horizontal="left"/>
    </xf>
    <xf numFmtId="0" fontId="13" fillId="33" borderId="31" xfId="0" applyFont="1" applyFill="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left" wrapText="1"/>
    </xf>
    <xf numFmtId="0" fontId="17" fillId="0" borderId="19" xfId="0" applyFont="1" applyBorder="1" applyAlignment="1">
      <alignment horizontal="left" vertical="center"/>
    </xf>
    <xf numFmtId="0" fontId="13" fillId="0" borderId="31" xfId="0" applyFont="1" applyBorder="1" applyAlignment="1">
      <alignment horizontal="left" wrapText="1"/>
    </xf>
    <xf numFmtId="168" fontId="14" fillId="0" borderId="0" xfId="0" applyNumberFormat="1" applyFont="1" applyAlignment="1">
      <alignment horizontal="left" vertical="top" wrapText="1"/>
    </xf>
    <xf numFmtId="0" fontId="24" fillId="0" borderId="0" xfId="0" applyFont="1" applyAlignment="1">
      <alignment horizontal="left" vertical="top" wrapText="1"/>
    </xf>
    <xf numFmtId="0" fontId="8" fillId="0" borderId="0" xfId="0" applyFont="1" applyAlignment="1" quotePrefix="1">
      <alignment horizontal="left"/>
    </xf>
    <xf numFmtId="0" fontId="29" fillId="0" borderId="22" xfId="0" applyFont="1" applyBorder="1" applyAlignment="1">
      <alignment vertical="top"/>
    </xf>
    <xf numFmtId="0" fontId="29" fillId="0" borderId="18" xfId="0" applyFont="1" applyBorder="1" applyAlignment="1">
      <alignment horizontal="center"/>
    </xf>
    <xf numFmtId="0" fontId="15" fillId="0" borderId="32" xfId="0" applyFont="1" applyBorder="1" applyAlignment="1">
      <alignment horizontal="right" indent="1"/>
    </xf>
    <xf numFmtId="0" fontId="24" fillId="0" borderId="0" xfId="0" applyFont="1" applyAlignment="1">
      <alignment horizontal="left" wrapText="1"/>
    </xf>
    <xf numFmtId="167" fontId="29" fillId="0" borderId="20" xfId="0" applyNumberFormat="1" applyFont="1" applyBorder="1" applyAlignment="1">
      <alignment horizontal="center" wrapText="1"/>
    </xf>
    <xf numFmtId="167" fontId="29" fillId="0" borderId="0" xfId="0" applyNumberFormat="1" applyFont="1" applyAlignment="1">
      <alignment horizontal="center" wrapText="1"/>
    </xf>
    <xf numFmtId="167" fontId="29" fillId="0" borderId="30" xfId="0" applyNumberFormat="1" applyFont="1" applyBorder="1" applyAlignment="1">
      <alignment horizontal="center" wrapText="1"/>
    </xf>
    <xf numFmtId="167" fontId="29" fillId="0" borderId="28" xfId="0" applyNumberFormat="1" applyFont="1" applyBorder="1" applyAlignment="1">
      <alignment horizontal="center" wrapText="1"/>
    </xf>
    <xf numFmtId="167" fontId="24" fillId="0" borderId="20" xfId="0" applyNumberFormat="1" applyFont="1" applyBorder="1" applyAlignment="1">
      <alignment horizontal="center" wrapText="1"/>
    </xf>
    <xf numFmtId="167" fontId="24" fillId="0" borderId="0" xfId="0" applyNumberFormat="1" applyFont="1" applyAlignment="1">
      <alignment horizontal="center" wrapText="1"/>
    </xf>
    <xf numFmtId="167" fontId="24" fillId="0" borderId="21" xfId="0" applyNumberFormat="1" applyFont="1" applyBorder="1" applyAlignment="1">
      <alignment horizontal="center" wrapText="1"/>
    </xf>
    <xf numFmtId="167" fontId="29" fillId="0" borderId="21" xfId="0" applyNumberFormat="1" applyFont="1" applyBorder="1" applyAlignment="1">
      <alignment horizontal="center" wrapText="1"/>
    </xf>
    <xf numFmtId="0" fontId="23" fillId="0" borderId="19" xfId="0" applyFont="1" applyBorder="1" applyAlignment="1" quotePrefix="1">
      <alignment horizontal="left"/>
    </xf>
    <xf numFmtId="0" fontId="15" fillId="0" borderId="19" xfId="0" applyFont="1" applyBorder="1" applyAlignment="1" quotePrefix="1">
      <alignment wrapText="1"/>
    </xf>
    <xf numFmtId="0" fontId="15" fillId="0" borderId="31" xfId="0" applyFont="1" applyBorder="1" applyAlignment="1" quotePrefix="1">
      <alignment horizontal="left"/>
    </xf>
    <xf numFmtId="167" fontId="29" fillId="0" borderId="32" xfId="0" applyNumberFormat="1" applyFont="1" applyBorder="1" applyAlignment="1">
      <alignment horizontal="center" wrapText="1"/>
    </xf>
    <xf numFmtId="167" fontId="29" fillId="0" borderId="23" xfId="0" applyNumberFormat="1" applyFont="1" applyBorder="1" applyAlignment="1">
      <alignment horizontal="center" wrapText="1"/>
    </xf>
    <xf numFmtId="167" fontId="29" fillId="0" borderId="26" xfId="0" applyNumberFormat="1" applyFont="1" applyBorder="1" applyAlignment="1">
      <alignment horizontal="center" wrapText="1"/>
    </xf>
    <xf numFmtId="0" fontId="15" fillId="0" borderId="31" xfId="0" applyFont="1" applyBorder="1" applyAlignment="1">
      <alignment horizontal="left"/>
    </xf>
    <xf numFmtId="0" fontId="15" fillId="33" borderId="31" xfId="0" applyFont="1" applyFill="1" applyBorder="1" applyAlignment="1">
      <alignment horizontal="left" wrapText="1"/>
    </xf>
    <xf numFmtId="167" fontId="29" fillId="34" borderId="32" xfId="0" applyNumberFormat="1" applyFont="1" applyFill="1" applyBorder="1" applyAlignment="1">
      <alignment horizontal="center" wrapText="1"/>
    </xf>
    <xf numFmtId="167" fontId="29" fillId="34" borderId="23" xfId="0" applyNumberFormat="1" applyFont="1" applyFill="1" applyBorder="1" applyAlignment="1">
      <alignment horizontal="center" wrapText="1"/>
    </xf>
    <xf numFmtId="167" fontId="29" fillId="34" borderId="26" xfId="0" applyNumberFormat="1" applyFont="1" applyFill="1" applyBorder="1" applyAlignment="1">
      <alignment horizontal="center" wrapText="1"/>
    </xf>
    <xf numFmtId="0" fontId="27" fillId="0" borderId="0" xfId="0" applyFont="1" applyAlignment="1" quotePrefix="1">
      <alignment horizontal="left"/>
    </xf>
    <xf numFmtId="0" fontId="8" fillId="0" borderId="0" xfId="0" applyFont="1" applyAlignment="1">
      <alignment horizontal="left" wrapText="1"/>
    </xf>
    <xf numFmtId="0" fontId="31" fillId="0" borderId="0" xfId="0" applyFont="1" applyAlignment="1">
      <alignment horizontal="left" vertical="top" wrapText="1"/>
    </xf>
    <xf numFmtId="0" fontId="22" fillId="0" borderId="0" xfId="0" applyFont="1" applyAlignment="1">
      <alignment horizontal="left" wrapText="1"/>
    </xf>
    <xf numFmtId="0" fontId="39" fillId="0" borderId="0" xfId="0" applyFont="1" applyAlignment="1" quotePrefix="1">
      <alignment horizontal="left"/>
    </xf>
    <xf numFmtId="0" fontId="29" fillId="0" borderId="22" xfId="0" applyFont="1" applyBorder="1" applyAlignment="1">
      <alignment/>
    </xf>
    <xf numFmtId="0" fontId="29" fillId="0" borderId="22" xfId="0" applyFont="1" applyBorder="1" applyAlignment="1">
      <alignment horizontal="right"/>
    </xf>
    <xf numFmtId="0" fontId="29" fillId="0" borderId="0" xfId="0" applyFont="1" applyAlignment="1">
      <alignment/>
    </xf>
    <xf numFmtId="0" fontId="8" fillId="0" borderId="31" xfId="0" applyFont="1" applyBorder="1" applyAlignment="1">
      <alignment horizontal="left" vertical="center" wrapText="1"/>
    </xf>
    <xf numFmtId="0" fontId="15" fillId="0" borderId="23" xfId="0" applyFont="1" applyBorder="1" applyAlignment="1">
      <alignment horizontal="right" vertical="center" indent="1"/>
    </xf>
    <xf numFmtId="0" fontId="22" fillId="0" borderId="0" xfId="0" applyFont="1" applyAlignment="1">
      <alignment horizontal="left" vertical="center" wrapText="1"/>
    </xf>
    <xf numFmtId="0" fontId="23" fillId="0" borderId="19" xfId="0" applyFont="1" applyBorder="1" applyAlignment="1">
      <alignment horizontal="left" vertical="center"/>
    </xf>
    <xf numFmtId="167" fontId="24" fillId="0" borderId="30" xfId="0" applyNumberFormat="1" applyFont="1" applyBorder="1" applyAlignment="1">
      <alignment horizontal="center" vertical="center"/>
    </xf>
    <xf numFmtId="167" fontId="24" fillId="0" borderId="28" xfId="0" applyNumberFormat="1" applyFont="1" applyBorder="1" applyAlignment="1">
      <alignment horizontal="center" vertical="center"/>
    </xf>
    <xf numFmtId="167" fontId="24" fillId="0" borderId="0" xfId="0" applyNumberFormat="1" applyFont="1" applyAlignment="1">
      <alignment horizontal="center" vertical="center"/>
    </xf>
    <xf numFmtId="167" fontId="24" fillId="0" borderId="21" xfId="0" applyNumberFormat="1" applyFont="1" applyBorder="1" applyAlignment="1">
      <alignment horizontal="center" vertical="center"/>
    </xf>
    <xf numFmtId="0" fontId="15" fillId="0" borderId="31" xfId="0" applyFont="1" applyBorder="1" applyAlignment="1">
      <alignment horizontal="left" vertical="center"/>
    </xf>
    <xf numFmtId="167" fontId="29" fillId="0" borderId="23" xfId="0" applyNumberFormat="1" applyFont="1" applyBorder="1" applyAlignment="1">
      <alignment horizontal="center" vertical="center" wrapText="1"/>
    </xf>
    <xf numFmtId="167" fontId="29" fillId="0" borderId="26" xfId="0" applyNumberFormat="1" applyFont="1" applyBorder="1" applyAlignment="1">
      <alignment horizontal="center" vertical="center" wrapText="1"/>
    </xf>
    <xf numFmtId="175" fontId="24" fillId="0" borderId="30" xfId="0" applyNumberFormat="1" applyFont="1" applyBorder="1" applyAlignment="1">
      <alignment horizontal="center" vertical="center"/>
    </xf>
    <xf numFmtId="176" fontId="24" fillId="0" borderId="30" xfId="0" applyNumberFormat="1" applyFont="1" applyBorder="1" applyAlignment="1">
      <alignment horizontal="center" vertical="center"/>
    </xf>
    <xf numFmtId="175" fontId="24" fillId="0" borderId="0" xfId="0" applyNumberFormat="1" applyFont="1" applyAlignment="1">
      <alignment horizontal="center" vertical="center"/>
    </xf>
    <xf numFmtId="176" fontId="24" fillId="0" borderId="28" xfId="0" applyNumberFormat="1" applyFont="1" applyBorder="1" applyAlignment="1">
      <alignment horizontal="center" vertical="center"/>
    </xf>
    <xf numFmtId="176" fontId="24" fillId="0" borderId="0" xfId="0" applyNumberFormat="1" applyFont="1" applyAlignment="1">
      <alignment horizontal="center" vertical="center"/>
    </xf>
    <xf numFmtId="176" fontId="24" fillId="0" borderId="21" xfId="0" applyNumberFormat="1" applyFont="1" applyBorder="1" applyAlignment="1">
      <alignment horizontal="center" vertical="center"/>
    </xf>
    <xf numFmtId="176" fontId="24" fillId="0" borderId="22" xfId="0" applyNumberFormat="1" applyFont="1" applyBorder="1" applyAlignment="1">
      <alignment horizontal="center" vertical="center"/>
    </xf>
    <xf numFmtId="175" fontId="24" fillId="0" borderId="22" xfId="0" applyNumberFormat="1" applyFont="1" applyBorder="1" applyAlignment="1">
      <alignment horizontal="center" vertical="center"/>
    </xf>
    <xf numFmtId="176" fontId="29" fillId="0" borderId="32" xfId="0" applyNumberFormat="1" applyFont="1" applyBorder="1" applyAlignment="1">
      <alignment horizontal="center" vertical="center"/>
    </xf>
    <xf numFmtId="176" fontId="29" fillId="0" borderId="23" xfId="0" applyNumberFormat="1" applyFont="1" applyBorder="1" applyAlignment="1">
      <alignment horizontal="center" vertical="center"/>
    </xf>
    <xf numFmtId="168" fontId="29" fillId="0" borderId="23" xfId="0" applyNumberFormat="1" applyFont="1" applyBorder="1" applyAlignment="1">
      <alignment horizontal="center" vertical="center"/>
    </xf>
    <xf numFmtId="176" fontId="29" fillId="0" borderId="26" xfId="0" applyNumberFormat="1" applyFont="1" applyBorder="1" applyAlignment="1">
      <alignment horizontal="center" vertical="center"/>
    </xf>
    <xf numFmtId="175" fontId="24" fillId="0" borderId="21" xfId="0" applyNumberFormat="1" applyFont="1" applyBorder="1" applyAlignment="1">
      <alignment horizontal="center" vertical="center"/>
    </xf>
    <xf numFmtId="175" fontId="29" fillId="0" borderId="32" xfId="0" applyNumberFormat="1" applyFont="1" applyBorder="1" applyAlignment="1">
      <alignment horizontal="center" vertical="center"/>
    </xf>
    <xf numFmtId="175" fontId="29" fillId="0" borderId="23" xfId="0" applyNumberFormat="1" applyFont="1" applyBorder="1" applyAlignment="1">
      <alignment horizontal="center" vertical="center"/>
    </xf>
    <xf numFmtId="175" fontId="29" fillId="0" borderId="26" xfId="0" applyNumberFormat="1" applyFont="1" applyBorder="1" applyAlignment="1">
      <alignment horizontal="center" vertical="center"/>
    </xf>
    <xf numFmtId="168" fontId="31" fillId="0" borderId="0" xfId="0" applyNumberFormat="1" applyFont="1" applyAlignment="1">
      <alignment horizontal="center" vertical="top" wrapText="1"/>
    </xf>
    <xf numFmtId="0" fontId="27" fillId="0" borderId="0" xfId="0" applyFont="1" applyAlignment="1">
      <alignment horizontal="left" vertical="top"/>
    </xf>
    <xf numFmtId="0" fontId="8" fillId="0" borderId="0" xfId="0" applyFont="1" applyAlignment="1">
      <alignment horizontal="justify" vertical="top" wrapText="1"/>
    </xf>
    <xf numFmtId="0" fontId="40" fillId="0" borderId="0" xfId="0" applyFont="1" applyAlignment="1">
      <alignment horizontal="left" vertical="top" wrapText="1"/>
    </xf>
    <xf numFmtId="178" fontId="12" fillId="0" borderId="30" xfId="0" applyNumberFormat="1" applyFont="1" applyBorder="1" applyAlignment="1">
      <alignment vertical="top"/>
    </xf>
    <xf numFmtId="178" fontId="12" fillId="0" borderId="28" xfId="0" applyNumberFormat="1" applyFont="1" applyBorder="1" applyAlignment="1">
      <alignment vertical="top"/>
    </xf>
    <xf numFmtId="178" fontId="14" fillId="0" borderId="0" xfId="0" applyNumberFormat="1" applyFont="1" applyAlignment="1">
      <alignment vertical="top"/>
    </xf>
    <xf numFmtId="178" fontId="14" fillId="0" borderId="21" xfId="0" applyNumberFormat="1" applyFont="1" applyBorder="1" applyAlignment="1">
      <alignment vertical="top"/>
    </xf>
    <xf numFmtId="178" fontId="12" fillId="0" borderId="0" xfId="0" applyNumberFormat="1" applyFont="1" applyAlignment="1">
      <alignment vertical="top"/>
    </xf>
    <xf numFmtId="178" fontId="12" fillId="0" borderId="21" xfId="0" applyNumberFormat="1" applyFont="1" applyBorder="1" applyAlignment="1">
      <alignment vertical="top"/>
    </xf>
    <xf numFmtId="0" fontId="13" fillId="0" borderId="19" xfId="0" applyFont="1" applyBorder="1" applyAlignment="1">
      <alignment horizontal="left" wrapText="1"/>
    </xf>
    <xf numFmtId="178" fontId="12" fillId="0" borderId="0" xfId="0" applyNumberFormat="1" applyFont="1" applyAlignment="1">
      <alignment/>
    </xf>
    <xf numFmtId="178" fontId="12" fillId="0" borderId="21" xfId="0" applyNumberFormat="1" applyFont="1" applyBorder="1" applyAlignment="1">
      <alignment/>
    </xf>
    <xf numFmtId="178" fontId="14" fillId="0" borderId="0" xfId="0" applyNumberFormat="1" applyFont="1" applyAlignment="1">
      <alignment/>
    </xf>
    <xf numFmtId="178" fontId="14" fillId="0" borderId="21" xfId="0" applyNumberFormat="1" applyFont="1" applyBorder="1" applyAlignment="1">
      <alignment/>
    </xf>
    <xf numFmtId="178" fontId="12" fillId="0" borderId="23" xfId="0" applyNumberFormat="1" applyFont="1" applyBorder="1" applyAlignment="1">
      <alignment/>
    </xf>
    <xf numFmtId="178" fontId="12" fillId="0" borderId="26" xfId="0" applyNumberFormat="1" applyFont="1" applyBorder="1" applyAlignment="1">
      <alignment/>
    </xf>
    <xf numFmtId="0" fontId="12" fillId="0" borderId="23" xfId="0" applyFont="1" applyBorder="1" applyAlignment="1">
      <alignment horizontal="left" vertical="top" wrapText="1"/>
    </xf>
    <xf numFmtId="0" fontId="12" fillId="0" borderId="30" xfId="0" applyFont="1" applyBorder="1" applyAlignment="1">
      <alignment horizontal="left" vertical="top" wrapText="1"/>
    </xf>
    <xf numFmtId="178" fontId="12" fillId="33" borderId="23" xfId="0" applyNumberFormat="1" applyFont="1" applyFill="1" applyBorder="1" applyAlignment="1">
      <alignment/>
    </xf>
    <xf numFmtId="178" fontId="12" fillId="33" borderId="26" xfId="0" applyNumberFormat="1" applyFont="1" applyFill="1" applyBorder="1" applyAlignment="1">
      <alignment/>
    </xf>
    <xf numFmtId="0" fontId="20" fillId="0" borderId="0" xfId="0" applyFont="1" applyAlignment="1">
      <alignment vertical="top"/>
    </xf>
    <xf numFmtId="0" fontId="10" fillId="0" borderId="0" xfId="0" applyFont="1" applyAlignment="1">
      <alignment horizontal="left"/>
    </xf>
    <xf numFmtId="0" fontId="20" fillId="0" borderId="0" xfId="0" applyFont="1" applyAlignment="1">
      <alignment/>
    </xf>
    <xf numFmtId="0" fontId="20" fillId="0" borderId="21" xfId="0" applyFont="1" applyBorder="1" applyAlignment="1">
      <alignment/>
    </xf>
    <xf numFmtId="0" fontId="20" fillId="0" borderId="22" xfId="0" applyFont="1" applyBorder="1" applyAlignment="1">
      <alignment/>
    </xf>
    <xf numFmtId="0" fontId="33" fillId="0" borderId="23"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3" xfId="0" applyFont="1" applyBorder="1" applyAlignment="1">
      <alignment vertical="center"/>
    </xf>
    <xf numFmtId="0" fontId="33" fillId="0" borderId="26" xfId="0" applyFont="1" applyBorder="1" applyAlignment="1">
      <alignment vertical="center"/>
    </xf>
    <xf numFmtId="0" fontId="33" fillId="0" borderId="0" xfId="0" applyFont="1" applyAlignment="1">
      <alignment vertical="center"/>
    </xf>
    <xf numFmtId="0" fontId="13" fillId="0" borderId="32" xfId="0" applyFont="1" applyBorder="1" applyAlignment="1">
      <alignment horizontal="right"/>
    </xf>
    <xf numFmtId="0" fontId="13" fillId="0" borderId="23" xfId="0" applyFont="1" applyBorder="1" applyAlignment="1">
      <alignment horizontal="right"/>
    </xf>
    <xf numFmtId="0" fontId="13" fillId="0" borderId="26" xfId="0" applyFont="1" applyBorder="1" applyAlignment="1">
      <alignment horizontal="center"/>
    </xf>
    <xf numFmtId="0" fontId="33" fillId="0" borderId="0" xfId="0" applyFont="1" applyAlignment="1">
      <alignment horizontal="center"/>
    </xf>
    <xf numFmtId="0" fontId="20" fillId="0" borderId="29" xfId="0" applyFont="1" applyBorder="1" applyAlignment="1">
      <alignment/>
    </xf>
    <xf numFmtId="168" fontId="20" fillId="0" borderId="20" xfId="0" applyNumberFormat="1" applyFont="1" applyBorder="1" applyAlignment="1">
      <alignment/>
    </xf>
    <xf numFmtId="168" fontId="20" fillId="0" borderId="0" xfId="0" applyNumberFormat="1" applyFont="1" applyAlignment="1">
      <alignment/>
    </xf>
    <xf numFmtId="168" fontId="20" fillId="0" borderId="30" xfId="0" applyNumberFormat="1" applyFont="1" applyBorder="1" applyAlignment="1">
      <alignment/>
    </xf>
    <xf numFmtId="168" fontId="20" fillId="0" borderId="28" xfId="0" applyNumberFormat="1" applyFont="1" applyBorder="1" applyAlignment="1">
      <alignment/>
    </xf>
    <xf numFmtId="3" fontId="20" fillId="0" borderId="20" xfId="0" applyNumberFormat="1" applyFont="1" applyBorder="1" applyAlignment="1">
      <alignment/>
    </xf>
    <xf numFmtId="3" fontId="20" fillId="0" borderId="0" xfId="0" applyNumberFormat="1" applyFont="1" applyAlignment="1">
      <alignment/>
    </xf>
    <xf numFmtId="3" fontId="20" fillId="0" borderId="30" xfId="0" applyNumberFormat="1" applyFont="1" applyBorder="1" applyAlignment="1">
      <alignment/>
    </xf>
    <xf numFmtId="3" fontId="20" fillId="0" borderId="28" xfId="0" applyNumberFormat="1" applyFont="1" applyBorder="1" applyAlignment="1">
      <alignment/>
    </xf>
    <xf numFmtId="169" fontId="20" fillId="0" borderId="0" xfId="0" applyNumberFormat="1" applyFont="1" applyAlignment="1">
      <alignment horizontal="center"/>
    </xf>
    <xf numFmtId="169" fontId="20" fillId="0" borderId="30" xfId="0" applyNumberFormat="1" applyFont="1" applyBorder="1" applyAlignment="1">
      <alignment horizontal="center"/>
    </xf>
    <xf numFmtId="168" fontId="20" fillId="0" borderId="0" xfId="0" applyNumberFormat="1" applyFont="1" applyAlignment="1">
      <alignment horizontal="center"/>
    </xf>
    <xf numFmtId="168" fontId="20" fillId="0" borderId="30" xfId="0" applyNumberFormat="1" applyFont="1" applyBorder="1" applyAlignment="1">
      <alignment horizontal="center"/>
    </xf>
    <xf numFmtId="169" fontId="20" fillId="0" borderId="28" xfId="0" applyNumberFormat="1" applyFont="1" applyBorder="1" applyAlignment="1">
      <alignment horizontal="center"/>
    </xf>
    <xf numFmtId="0" fontId="20" fillId="0" borderId="20" xfId="0" applyFont="1" applyBorder="1" applyAlignment="1">
      <alignment/>
    </xf>
    <xf numFmtId="168" fontId="20" fillId="0" borderId="21" xfId="0" applyNumberFormat="1" applyFont="1" applyBorder="1" applyAlignment="1">
      <alignment/>
    </xf>
    <xf numFmtId="3" fontId="20" fillId="0" borderId="21" xfId="0" applyNumberFormat="1" applyFont="1" applyBorder="1" applyAlignment="1">
      <alignment/>
    </xf>
    <xf numFmtId="169" fontId="20" fillId="0" borderId="21" xfId="0" applyNumberFormat="1" applyFont="1" applyBorder="1" applyAlignment="1">
      <alignment horizontal="center"/>
    </xf>
    <xf numFmtId="168" fontId="20" fillId="0" borderId="21" xfId="0" applyNumberFormat="1" applyFont="1" applyBorder="1" applyAlignment="1">
      <alignment horizontal="center"/>
    </xf>
    <xf numFmtId="179" fontId="20" fillId="0" borderId="0" xfId="0" applyNumberFormat="1" applyFont="1" applyAlignment="1">
      <alignment horizontal="center"/>
    </xf>
    <xf numFmtId="179" fontId="20" fillId="0" borderId="21" xfId="0" applyNumberFormat="1" applyFont="1" applyBorder="1" applyAlignment="1">
      <alignment horizontal="center"/>
    </xf>
    <xf numFmtId="0" fontId="20" fillId="0" borderId="27" xfId="0" applyFont="1" applyBorder="1" applyAlignment="1">
      <alignment horizontal="left" wrapText="1"/>
    </xf>
    <xf numFmtId="168" fontId="20" fillId="0" borderId="27" xfId="0" applyNumberFormat="1" applyFont="1" applyBorder="1" applyAlignment="1">
      <alignment/>
    </xf>
    <xf numFmtId="168" fontId="20" fillId="0" borderId="22" xfId="0" applyNumberFormat="1" applyFont="1" applyBorder="1" applyAlignment="1">
      <alignment/>
    </xf>
    <xf numFmtId="168" fontId="20" fillId="0" borderId="25" xfId="0" applyNumberFormat="1" applyFont="1" applyBorder="1" applyAlignment="1">
      <alignment/>
    </xf>
    <xf numFmtId="3" fontId="20" fillId="0" borderId="27" xfId="0" applyNumberFormat="1" applyFont="1" applyBorder="1" applyAlignment="1">
      <alignment/>
    </xf>
    <xf numFmtId="3" fontId="20" fillId="0" borderId="22" xfId="0" applyNumberFormat="1" applyFont="1" applyBorder="1" applyAlignment="1">
      <alignment/>
    </xf>
    <xf numFmtId="3" fontId="20" fillId="0" borderId="25" xfId="0" applyNumberFormat="1" applyFont="1" applyBorder="1" applyAlignment="1">
      <alignment/>
    </xf>
    <xf numFmtId="169" fontId="20" fillId="0" borderId="22" xfId="0" applyNumberFormat="1" applyFont="1" applyBorder="1" applyAlignment="1">
      <alignment horizontal="center"/>
    </xf>
    <xf numFmtId="168" fontId="20" fillId="0" borderId="22" xfId="0" applyNumberFormat="1" applyFont="1" applyBorder="1" applyAlignment="1">
      <alignment horizontal="center"/>
    </xf>
    <xf numFmtId="179" fontId="20" fillId="0" borderId="22" xfId="0" applyNumberFormat="1" applyFont="1" applyBorder="1" applyAlignment="1">
      <alignment horizontal="center"/>
    </xf>
    <xf numFmtId="179" fontId="20" fillId="0" borderId="25" xfId="0" applyNumberFormat="1" applyFont="1" applyBorder="1" applyAlignment="1">
      <alignment horizontal="center"/>
    </xf>
    <xf numFmtId="0" fontId="42" fillId="0" borderId="0" xfId="0" applyFont="1" applyAlignment="1">
      <alignment horizontal="left"/>
    </xf>
    <xf numFmtId="0" fontId="42" fillId="0" borderId="0" xfId="0" applyFont="1" applyAlignment="1">
      <alignment/>
    </xf>
    <xf numFmtId="0" fontId="42" fillId="0" borderId="21" xfId="0" applyFont="1" applyBorder="1" applyAlignment="1">
      <alignment/>
    </xf>
    <xf numFmtId="169" fontId="42" fillId="0" borderId="0" xfId="0" applyNumberFormat="1" applyFont="1" applyAlignment="1">
      <alignment/>
    </xf>
    <xf numFmtId="0" fontId="43" fillId="0" borderId="0" xfId="0" applyFont="1" applyAlignment="1">
      <alignment horizontal="left" vertical="top" wrapText="1"/>
    </xf>
    <xf numFmtId="3" fontId="12" fillId="0" borderId="30" xfId="0" applyNumberFormat="1" applyFont="1" applyBorder="1" applyAlignment="1">
      <alignment horizontal="center"/>
    </xf>
    <xf numFmtId="3" fontId="12" fillId="0" borderId="0" xfId="0" applyNumberFormat="1" applyFont="1" applyAlignment="1">
      <alignment horizontal="center"/>
    </xf>
    <xf numFmtId="3" fontId="12" fillId="0" borderId="28" xfId="0" applyNumberFormat="1" applyFont="1" applyBorder="1" applyAlignment="1">
      <alignment horizontal="center"/>
    </xf>
    <xf numFmtId="3" fontId="14" fillId="0" borderId="0" xfId="0" applyNumberFormat="1" applyFont="1" applyAlignment="1">
      <alignment horizontal="center"/>
    </xf>
    <xf numFmtId="3" fontId="14" fillId="0" borderId="21" xfId="0" applyNumberFormat="1" applyFont="1" applyBorder="1" applyAlignment="1">
      <alignment horizontal="center"/>
    </xf>
    <xf numFmtId="3" fontId="12" fillId="0" borderId="21" xfId="0" applyNumberFormat="1" applyFont="1" applyBorder="1" applyAlignment="1">
      <alignment horizontal="center"/>
    </xf>
    <xf numFmtId="0" fontId="14" fillId="0" borderId="0" xfId="0" applyFont="1" applyAlignment="1">
      <alignment horizontal="left" vertical="top"/>
    </xf>
    <xf numFmtId="3" fontId="12" fillId="0" borderId="22" xfId="0" applyNumberFormat="1" applyFont="1" applyBorder="1" applyAlignment="1">
      <alignment horizontal="center"/>
    </xf>
    <xf numFmtId="3" fontId="12" fillId="0" borderId="23" xfId="0" applyNumberFormat="1" applyFont="1" applyBorder="1" applyAlignment="1">
      <alignment horizontal="center"/>
    </xf>
    <xf numFmtId="3" fontId="12" fillId="0" borderId="26" xfId="0" applyNumberFormat="1" applyFont="1" applyBorder="1" applyAlignment="1">
      <alignment horizontal="center"/>
    </xf>
    <xf numFmtId="0" fontId="12" fillId="0" borderId="0" xfId="0" applyFont="1" applyAlignment="1">
      <alignment horizontal="center" vertical="top" wrapText="1"/>
    </xf>
    <xf numFmtId="0" fontId="12" fillId="0" borderId="0" xfId="0" applyFont="1" applyAlignment="1">
      <alignment horizontal="left" wrapText="1"/>
    </xf>
    <xf numFmtId="180" fontId="12" fillId="0" borderId="29" xfId="0" applyNumberFormat="1" applyFont="1" applyBorder="1" applyAlignment="1">
      <alignment horizontal="center"/>
    </xf>
    <xf numFmtId="180" fontId="12" fillId="0" borderId="30" xfId="0" applyNumberFormat="1" applyFont="1" applyBorder="1" applyAlignment="1">
      <alignment horizontal="center"/>
    </xf>
    <xf numFmtId="180" fontId="12" fillId="0" borderId="28" xfId="0" applyNumberFormat="1" applyFont="1" applyBorder="1" applyAlignment="1">
      <alignment horizontal="center"/>
    </xf>
    <xf numFmtId="180" fontId="14" fillId="0" borderId="20" xfId="0" applyNumberFormat="1" applyFont="1" applyBorder="1" applyAlignment="1">
      <alignment horizontal="center"/>
    </xf>
    <xf numFmtId="180" fontId="14" fillId="0" borderId="0" xfId="0" applyNumberFormat="1" applyFont="1" applyAlignment="1">
      <alignment horizontal="center"/>
    </xf>
    <xf numFmtId="180" fontId="14" fillId="0" borderId="21" xfId="0" applyNumberFormat="1" applyFont="1" applyBorder="1" applyAlignment="1">
      <alignment horizontal="center"/>
    </xf>
    <xf numFmtId="180" fontId="12" fillId="0" borderId="20" xfId="0" applyNumberFormat="1" applyFont="1" applyBorder="1" applyAlignment="1">
      <alignment horizontal="center"/>
    </xf>
    <xf numFmtId="180" fontId="12" fillId="0" borderId="0" xfId="0" applyNumberFormat="1" applyFont="1" applyAlignment="1">
      <alignment horizontal="center"/>
    </xf>
    <xf numFmtId="181" fontId="12" fillId="0" borderId="0" xfId="0" applyNumberFormat="1" applyFont="1" applyAlignment="1">
      <alignment horizontal="center"/>
    </xf>
    <xf numFmtId="180" fontId="12" fillId="0" borderId="21" xfId="0" applyNumberFormat="1" applyFont="1" applyBorder="1" applyAlignment="1">
      <alignment horizontal="center"/>
    </xf>
    <xf numFmtId="181" fontId="14" fillId="0" borderId="0" xfId="0" applyNumberFormat="1" applyFont="1" applyAlignment="1">
      <alignment horizontal="center"/>
    </xf>
    <xf numFmtId="182" fontId="14" fillId="0" borderId="0" xfId="0" applyNumberFormat="1" applyFont="1" applyAlignment="1">
      <alignment horizontal="right"/>
    </xf>
    <xf numFmtId="182" fontId="14" fillId="0" borderId="21" xfId="0" applyNumberFormat="1" applyFont="1" applyBorder="1" applyAlignment="1">
      <alignment horizontal="right"/>
    </xf>
    <xf numFmtId="181" fontId="12" fillId="0" borderId="20" xfId="0" applyNumberFormat="1" applyFont="1" applyBorder="1" applyAlignment="1">
      <alignment horizontal="center"/>
    </xf>
    <xf numFmtId="180" fontId="12" fillId="0" borderId="27" xfId="0" applyNumberFormat="1" applyFont="1" applyBorder="1" applyAlignment="1">
      <alignment horizontal="center"/>
    </xf>
    <xf numFmtId="180" fontId="12" fillId="0" borderId="22" xfId="0" applyNumberFormat="1" applyFont="1" applyBorder="1" applyAlignment="1">
      <alignment horizontal="center"/>
    </xf>
    <xf numFmtId="180" fontId="12" fillId="0" borderId="23" xfId="0" applyNumberFormat="1" applyFont="1" applyBorder="1" applyAlignment="1">
      <alignment horizontal="center"/>
    </xf>
    <xf numFmtId="180" fontId="12" fillId="0" borderId="26" xfId="0" applyNumberFormat="1" applyFont="1" applyBorder="1" applyAlignment="1">
      <alignment horizontal="center"/>
    </xf>
    <xf numFmtId="0" fontId="13" fillId="0" borderId="0" xfId="0" applyFont="1" applyAlignment="1" quotePrefix="1">
      <alignment wrapText="1"/>
    </xf>
    <xf numFmtId="180" fontId="12" fillId="34" borderId="32" xfId="0" applyNumberFormat="1" applyFont="1" applyFill="1" applyBorder="1" applyAlignment="1">
      <alignment horizontal="center"/>
    </xf>
    <xf numFmtId="180" fontId="12" fillId="34" borderId="23" xfId="0" applyNumberFormat="1" applyFont="1" applyFill="1" applyBorder="1" applyAlignment="1">
      <alignment horizontal="center"/>
    </xf>
    <xf numFmtId="180" fontId="12" fillId="34" borderId="26" xfId="0" applyNumberFormat="1" applyFont="1" applyFill="1" applyBorder="1" applyAlignment="1">
      <alignment horizontal="center"/>
    </xf>
    <xf numFmtId="0" fontId="14" fillId="0" borderId="0" xfId="0" applyFont="1" applyAlignment="1">
      <alignment horizontal="center" vertical="top" wrapText="1"/>
    </xf>
    <xf numFmtId="0" fontId="44" fillId="0" borderId="0" xfId="0" applyFont="1" applyAlignment="1">
      <alignment horizontal="left" vertical="top" wrapText="1"/>
    </xf>
    <xf numFmtId="0" fontId="44" fillId="0" borderId="0" xfId="0" applyFont="1" applyAlignment="1">
      <alignment horizontal="left"/>
    </xf>
    <xf numFmtId="0" fontId="33" fillId="0" borderId="18" xfId="0" applyFont="1" applyBorder="1" applyAlignment="1">
      <alignment horizontal="center"/>
    </xf>
    <xf numFmtId="181" fontId="14" fillId="0" borderId="21" xfId="0" applyNumberFormat="1" applyFont="1" applyBorder="1" applyAlignment="1">
      <alignment horizontal="center"/>
    </xf>
    <xf numFmtId="181" fontId="12" fillId="0" borderId="21" xfId="0" applyNumberFormat="1" applyFont="1" applyBorder="1" applyAlignment="1">
      <alignment horizontal="center"/>
    </xf>
    <xf numFmtId="183" fontId="14" fillId="0" borderId="0" xfId="0" applyNumberFormat="1" applyFont="1" applyAlignment="1">
      <alignment horizontal="center"/>
    </xf>
    <xf numFmtId="180" fontId="12" fillId="0" borderId="32" xfId="0" applyNumberFormat="1" applyFont="1" applyBorder="1" applyAlignment="1">
      <alignment horizontal="center"/>
    </xf>
    <xf numFmtId="181" fontId="12" fillId="0" borderId="23" xfId="0" applyNumberFormat="1" applyFont="1" applyBorder="1" applyAlignment="1">
      <alignment horizontal="center"/>
    </xf>
    <xf numFmtId="0" fontId="13" fillId="0" borderId="24" xfId="0" applyFont="1" applyBorder="1" applyAlignment="1">
      <alignment horizontal="left"/>
    </xf>
    <xf numFmtId="0" fontId="17" fillId="0" borderId="0" xfId="0" applyFont="1" applyAlignment="1">
      <alignment horizontal="left"/>
    </xf>
    <xf numFmtId="0" fontId="20" fillId="0" borderId="21" xfId="0" applyFont="1" applyBorder="1" applyAlignment="1">
      <alignment horizontal="left" vertical="top" wrapText="1"/>
    </xf>
    <xf numFmtId="184" fontId="12" fillId="34" borderId="23" xfId="0" applyNumberFormat="1" applyFont="1" applyFill="1" applyBorder="1" applyAlignment="1">
      <alignment horizontal="center"/>
    </xf>
    <xf numFmtId="168" fontId="12" fillId="34" borderId="23" xfId="0" applyNumberFormat="1" applyFont="1" applyFill="1" applyBorder="1" applyAlignment="1">
      <alignment horizontal="center"/>
    </xf>
    <xf numFmtId="184" fontId="12" fillId="34" borderId="26" xfId="0" applyNumberFormat="1" applyFont="1" applyFill="1" applyBorder="1" applyAlignment="1">
      <alignment horizontal="center"/>
    </xf>
    <xf numFmtId="180" fontId="12" fillId="0" borderId="20" xfId="0" applyNumberFormat="1" applyFont="1" applyBorder="1" applyAlignment="1">
      <alignment horizontal="center" wrapText="1"/>
    </xf>
    <xf numFmtId="180" fontId="12" fillId="0" borderId="0" xfId="0" applyNumberFormat="1" applyFont="1" applyAlignment="1">
      <alignment horizontal="center" wrapText="1"/>
    </xf>
    <xf numFmtId="181" fontId="12" fillId="0" borderId="0" xfId="0" applyNumberFormat="1" applyFont="1" applyAlignment="1">
      <alignment horizontal="center" wrapText="1"/>
    </xf>
    <xf numFmtId="181" fontId="12" fillId="0" borderId="30" xfId="0" applyNumberFormat="1" applyFont="1" applyBorder="1" applyAlignment="1">
      <alignment horizontal="center" wrapText="1"/>
    </xf>
    <xf numFmtId="180" fontId="12" fillId="0" borderId="30" xfId="0" applyNumberFormat="1" applyFont="1" applyBorder="1" applyAlignment="1">
      <alignment horizontal="center" wrapText="1"/>
    </xf>
    <xf numFmtId="180" fontId="12" fillId="0" borderId="21" xfId="0" applyNumberFormat="1" applyFont="1" applyBorder="1" applyAlignment="1">
      <alignment horizontal="center" wrapText="1"/>
    </xf>
    <xf numFmtId="180" fontId="14" fillId="0" borderId="20" xfId="0" applyNumberFormat="1" applyFont="1" applyBorder="1" applyAlignment="1">
      <alignment horizontal="center" wrapText="1"/>
    </xf>
    <xf numFmtId="180" fontId="14" fillId="0" borderId="0" xfId="0" applyNumberFormat="1" applyFont="1" applyAlignment="1">
      <alignment horizontal="center" wrapText="1"/>
    </xf>
    <xf numFmtId="181" fontId="14" fillId="0" borderId="0" xfId="0" applyNumberFormat="1" applyFont="1" applyAlignment="1">
      <alignment horizontal="center" wrapText="1"/>
    </xf>
    <xf numFmtId="181" fontId="14" fillId="0" borderId="21" xfId="0" applyNumberFormat="1" applyFont="1" applyBorder="1" applyAlignment="1">
      <alignment horizontal="center" wrapText="1"/>
    </xf>
    <xf numFmtId="180" fontId="14" fillId="0" borderId="21" xfId="0" applyNumberFormat="1" applyFont="1" applyBorder="1" applyAlignment="1">
      <alignment horizontal="center" wrapText="1"/>
    </xf>
    <xf numFmtId="181" fontId="12" fillId="0" borderId="21" xfId="0" applyNumberFormat="1" applyFont="1" applyBorder="1" applyAlignment="1">
      <alignment horizontal="center" wrapText="1"/>
    </xf>
    <xf numFmtId="181" fontId="12" fillId="0" borderId="20" xfId="0" applyNumberFormat="1" applyFont="1" applyBorder="1" applyAlignment="1">
      <alignment horizontal="center" wrapText="1"/>
    </xf>
    <xf numFmtId="185" fontId="12" fillId="0" borderId="22" xfId="0" applyNumberFormat="1" applyFont="1" applyBorder="1" applyAlignment="1">
      <alignment horizontal="center" wrapText="1"/>
    </xf>
    <xf numFmtId="181" fontId="12" fillId="0" borderId="22" xfId="0" applyNumberFormat="1" applyFont="1" applyBorder="1" applyAlignment="1">
      <alignment horizontal="center" wrapText="1"/>
    </xf>
    <xf numFmtId="180" fontId="12" fillId="0" borderId="32" xfId="0" applyNumberFormat="1" applyFont="1" applyBorder="1" applyAlignment="1">
      <alignment horizontal="center" wrapText="1"/>
    </xf>
    <xf numFmtId="180" fontId="12" fillId="0" borderId="23" xfId="0" applyNumberFormat="1" applyFont="1" applyBorder="1" applyAlignment="1">
      <alignment horizontal="center" wrapText="1"/>
    </xf>
    <xf numFmtId="180" fontId="12" fillId="0" borderId="26" xfId="0" applyNumberFormat="1" applyFont="1" applyBorder="1" applyAlignment="1">
      <alignment horizontal="center" wrapText="1"/>
    </xf>
    <xf numFmtId="180" fontId="12" fillId="0" borderId="0" xfId="0" applyNumberFormat="1" applyFont="1" applyAlignment="1">
      <alignment horizontal="center" vertical="top" wrapText="1"/>
    </xf>
    <xf numFmtId="180" fontId="12" fillId="0" borderId="22" xfId="0" applyNumberFormat="1" applyFont="1" applyBorder="1" applyAlignment="1">
      <alignment horizontal="center" vertical="top" wrapText="1"/>
    </xf>
    <xf numFmtId="0" fontId="13" fillId="35" borderId="31" xfId="0" applyFont="1" applyFill="1" applyBorder="1" applyAlignment="1">
      <alignment horizontal="left" wrapText="1"/>
    </xf>
    <xf numFmtId="180" fontId="12" fillId="35" borderId="23" xfId="0" applyNumberFormat="1" applyFont="1" applyFill="1" applyBorder="1" applyAlignment="1">
      <alignment horizontal="center" wrapText="1"/>
    </xf>
    <xf numFmtId="185" fontId="12" fillId="35" borderId="23" xfId="0" applyNumberFormat="1" applyFont="1" applyFill="1" applyBorder="1" applyAlignment="1">
      <alignment horizontal="center" wrapText="1"/>
    </xf>
    <xf numFmtId="186" fontId="12" fillId="35" borderId="23" xfId="0" applyNumberFormat="1" applyFont="1" applyFill="1" applyBorder="1" applyAlignment="1">
      <alignment horizontal="center" wrapText="1"/>
    </xf>
    <xf numFmtId="168" fontId="12" fillId="35" borderId="23" xfId="0" applyNumberFormat="1" applyFont="1" applyFill="1" applyBorder="1" applyAlignment="1">
      <alignment horizontal="center" wrapText="1"/>
    </xf>
    <xf numFmtId="0" fontId="12" fillId="35" borderId="23" xfId="0" applyFont="1" applyFill="1" applyBorder="1" applyAlignment="1">
      <alignment horizontal="center" wrapText="1"/>
    </xf>
    <xf numFmtId="180" fontId="12" fillId="35" borderId="26" xfId="0" applyNumberFormat="1" applyFont="1" applyFill="1" applyBorder="1" applyAlignment="1">
      <alignment horizontal="center" wrapText="1"/>
    </xf>
    <xf numFmtId="0" fontId="12" fillId="0" borderId="0" xfId="0" applyFont="1" applyAlignment="1">
      <alignment horizontal="left"/>
    </xf>
    <xf numFmtId="180" fontId="12" fillId="0" borderId="0" xfId="0" applyNumberFormat="1" applyFont="1" applyAlignment="1">
      <alignment horizontal="right" wrapText="1" indent="1"/>
    </xf>
    <xf numFmtId="0" fontId="32" fillId="0" borderId="0" xfId="0" applyFont="1" applyAlignment="1">
      <alignment horizontal="left"/>
    </xf>
    <xf numFmtId="0" fontId="45" fillId="0" borderId="0" xfId="0" applyFont="1" applyAlignment="1">
      <alignment horizontal="left" vertical="top" wrapText="1"/>
    </xf>
    <xf numFmtId="0" fontId="12" fillId="0" borderId="0" xfId="0" applyFont="1" applyAlignment="1">
      <alignment horizontal="right" vertical="top"/>
    </xf>
    <xf numFmtId="0" fontId="12" fillId="0" borderId="0" xfId="0" applyFont="1" applyAlignment="1">
      <alignment vertical="top"/>
    </xf>
    <xf numFmtId="0" fontId="13" fillId="0" borderId="0" xfId="0" applyFont="1" applyAlignment="1">
      <alignment horizontal="right"/>
    </xf>
    <xf numFmtId="0" fontId="46" fillId="36" borderId="0" xfId="0" applyFont="1" applyFill="1" applyAlignment="1">
      <alignment horizontal="left" wrapText="1"/>
    </xf>
    <xf numFmtId="0" fontId="45" fillId="0" borderId="0" xfId="0" applyFont="1" applyAlignment="1">
      <alignment horizontal="left" wrapText="1"/>
    </xf>
    <xf numFmtId="175" fontId="45" fillId="0" borderId="0" xfId="0" applyNumberFormat="1" applyFont="1" applyAlignment="1">
      <alignment horizontal="left" vertical="top" wrapText="1"/>
    </xf>
    <xf numFmtId="0" fontId="46" fillId="0" borderId="0" xfId="0" applyFont="1" applyAlignment="1">
      <alignment horizontal="left" vertical="top" wrapText="1"/>
    </xf>
    <xf numFmtId="168" fontId="45" fillId="0" borderId="0" xfId="0" applyNumberFormat="1" applyFont="1" applyAlignment="1">
      <alignment horizontal="left" vertical="top" wrapText="1"/>
    </xf>
    <xf numFmtId="172" fontId="45" fillId="0" borderId="0" xfId="0" applyNumberFormat="1" applyFont="1" applyAlignment="1">
      <alignment horizontal="left" vertical="top" wrapText="1"/>
    </xf>
    <xf numFmtId="0" fontId="13" fillId="0" borderId="18" xfId="0" applyFont="1" applyBorder="1" applyAlignment="1" quotePrefix="1">
      <alignment horizontal="left"/>
    </xf>
    <xf numFmtId="167" fontId="32" fillId="0" borderId="0" xfId="0" applyNumberFormat="1" applyFont="1" applyAlignment="1">
      <alignment horizontal="left" vertical="top" wrapText="1"/>
    </xf>
    <xf numFmtId="0" fontId="32" fillId="0" borderId="0" xfId="0" applyFont="1" applyAlignment="1">
      <alignment horizontal="left" vertical="top"/>
    </xf>
    <xf numFmtId="177" fontId="28" fillId="0" borderId="0" xfId="0" applyNumberFormat="1" applyFont="1" applyAlignment="1">
      <alignment horizontal="left" vertical="top" wrapText="1"/>
    </xf>
    <xf numFmtId="0" fontId="33" fillId="0" borderId="0" xfId="0" applyFont="1" applyAlignment="1">
      <alignment horizontal="left" vertical="top"/>
    </xf>
    <xf numFmtId="0" fontId="12" fillId="0" borderId="19" xfId="0" applyFont="1" applyBorder="1" applyAlignment="1">
      <alignment horizontal="left" wrapText="1"/>
    </xf>
    <xf numFmtId="0" fontId="45" fillId="0" borderId="30" xfId="0" applyFont="1" applyBorder="1" applyAlignment="1">
      <alignment horizontal="left" vertical="top" wrapText="1"/>
    </xf>
    <xf numFmtId="0" fontId="45" fillId="0" borderId="22" xfId="0" applyFont="1" applyBorder="1" applyAlignment="1">
      <alignment horizontal="left" vertical="top" wrapText="1"/>
    </xf>
    <xf numFmtId="0" fontId="12" fillId="0" borderId="31" xfId="0" applyFont="1" applyBorder="1" applyAlignment="1">
      <alignment horizontal="left"/>
    </xf>
    <xf numFmtId="0" fontId="12" fillId="0" borderId="22" xfId="0" applyFont="1" applyBorder="1" applyAlignment="1">
      <alignment horizontal="right" vertical="top"/>
    </xf>
    <xf numFmtId="187" fontId="12" fillId="0" borderId="0" xfId="0" applyNumberFormat="1" applyFont="1" applyAlignment="1">
      <alignment horizontal="center" wrapText="1"/>
    </xf>
    <xf numFmtId="187" fontId="12" fillId="0" borderId="30" xfId="0" applyNumberFormat="1" applyFont="1" applyBorder="1" applyAlignment="1">
      <alignment horizontal="center" wrapText="1"/>
    </xf>
    <xf numFmtId="187" fontId="12" fillId="0" borderId="28" xfId="0" applyNumberFormat="1" applyFont="1" applyBorder="1" applyAlignment="1">
      <alignment horizontal="center" wrapText="1"/>
    </xf>
    <xf numFmtId="187" fontId="14" fillId="0" borderId="0" xfId="0" applyNumberFormat="1" applyFont="1" applyAlignment="1">
      <alignment horizontal="center" wrapText="1"/>
    </xf>
    <xf numFmtId="187" fontId="14" fillId="0" borderId="21" xfId="0" applyNumberFormat="1" applyFont="1" applyBorder="1" applyAlignment="1">
      <alignment horizontal="center" wrapText="1"/>
    </xf>
    <xf numFmtId="0" fontId="17" fillId="0" borderId="0" xfId="0" applyFont="1" applyAlignment="1">
      <alignment horizontal="left" vertical="top" wrapText="1"/>
    </xf>
    <xf numFmtId="188" fontId="19" fillId="0" borderId="0" xfId="0" applyNumberFormat="1" applyFont="1" applyAlignment="1">
      <alignment/>
    </xf>
    <xf numFmtId="188" fontId="19" fillId="0" borderId="21" xfId="0" applyNumberFormat="1" applyFont="1" applyBorder="1" applyAlignment="1">
      <alignment/>
    </xf>
    <xf numFmtId="0" fontId="18" fillId="0" borderId="0" xfId="0" applyFont="1" applyAlignment="1">
      <alignment horizontal="left" vertical="top" wrapText="1"/>
    </xf>
    <xf numFmtId="187" fontId="12" fillId="0" borderId="21" xfId="0" applyNumberFormat="1" applyFont="1" applyBorder="1" applyAlignment="1">
      <alignment horizontal="center" wrapText="1"/>
    </xf>
    <xf numFmtId="0" fontId="18" fillId="0" borderId="19" xfId="0" applyFont="1" applyBorder="1" applyAlignment="1">
      <alignment horizontal="left" indent="4"/>
    </xf>
    <xf numFmtId="187" fontId="19" fillId="0" borderId="0" xfId="0" applyNumberFormat="1" applyFont="1" applyAlignment="1">
      <alignment horizontal="center" wrapText="1"/>
    </xf>
    <xf numFmtId="187" fontId="19" fillId="0" borderId="21" xfId="0" applyNumberFormat="1" applyFont="1" applyBorder="1" applyAlignment="1">
      <alignment horizontal="center" wrapText="1"/>
    </xf>
    <xf numFmtId="187" fontId="12" fillId="0" borderId="22" xfId="0" applyNumberFormat="1" applyFont="1" applyBorder="1" applyAlignment="1">
      <alignment horizontal="center" wrapText="1"/>
    </xf>
    <xf numFmtId="189" fontId="19" fillId="0" borderId="22" xfId="0" applyNumberFormat="1" applyFont="1" applyBorder="1" applyAlignment="1">
      <alignment horizontal="center" wrapText="1"/>
    </xf>
    <xf numFmtId="189" fontId="19" fillId="0" borderId="0" xfId="0" applyNumberFormat="1" applyFont="1" applyAlignment="1">
      <alignment horizontal="center" wrapText="1"/>
    </xf>
    <xf numFmtId="189" fontId="19" fillId="0" borderId="25" xfId="0" applyNumberFormat="1" applyFont="1" applyBorder="1" applyAlignment="1">
      <alignment horizontal="center" wrapText="1"/>
    </xf>
    <xf numFmtId="0" fontId="50" fillId="0" borderId="31" xfId="0" applyFont="1" applyBorder="1" applyAlignment="1">
      <alignment horizontal="left" wrapText="1"/>
    </xf>
    <xf numFmtId="187" fontId="12" fillId="0" borderId="32" xfId="0" applyNumberFormat="1" applyFont="1" applyBorder="1" applyAlignment="1">
      <alignment horizontal="center" wrapText="1"/>
    </xf>
    <xf numFmtId="187" fontId="12" fillId="0" borderId="23" xfId="0" applyNumberFormat="1" applyFont="1" applyBorder="1" applyAlignment="1">
      <alignment horizontal="center" wrapText="1"/>
    </xf>
    <xf numFmtId="187" fontId="12" fillId="0" borderId="26" xfId="0" applyNumberFormat="1" applyFont="1" applyBorder="1" applyAlignment="1">
      <alignment horizontal="center" wrapText="1"/>
    </xf>
    <xf numFmtId="0" fontId="12"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horizontal="center"/>
    </xf>
    <xf numFmtId="190" fontId="12" fillId="0" borderId="0" xfId="0" applyNumberFormat="1" applyFont="1" applyAlignment="1">
      <alignment horizontal="center" wrapText="1"/>
    </xf>
    <xf numFmtId="190" fontId="14" fillId="0" borderId="0" xfId="0" applyNumberFormat="1" applyFont="1" applyAlignment="1">
      <alignment horizontal="center" wrapText="1"/>
    </xf>
    <xf numFmtId="0" fontId="14" fillId="0" borderId="0" xfId="0" applyFont="1" applyAlignment="1">
      <alignment horizontal="center" wrapText="1"/>
    </xf>
    <xf numFmtId="182" fontId="14" fillId="0" borderId="0" xfId="0" applyNumberFormat="1" applyFont="1" applyAlignment="1">
      <alignment horizontal="center" wrapText="1"/>
    </xf>
    <xf numFmtId="182" fontId="19" fillId="0" borderId="0" xfId="0" applyNumberFormat="1" applyFont="1" applyAlignment="1">
      <alignment horizontal="center" wrapText="1"/>
    </xf>
    <xf numFmtId="190" fontId="19" fillId="0" borderId="0" xfId="0" applyNumberFormat="1" applyFont="1" applyAlignment="1">
      <alignment horizontal="center" wrapText="1"/>
    </xf>
    <xf numFmtId="0" fontId="19" fillId="0" borderId="0" xfId="0" applyFont="1" applyAlignment="1">
      <alignment horizontal="center" wrapText="1"/>
    </xf>
    <xf numFmtId="180" fontId="19" fillId="0" borderId="0" xfId="0" applyNumberFormat="1" applyFont="1" applyAlignment="1">
      <alignment horizontal="center"/>
    </xf>
    <xf numFmtId="180" fontId="19" fillId="0" borderId="21" xfId="0" applyNumberFormat="1" applyFont="1" applyBorder="1" applyAlignment="1">
      <alignment horizontal="center"/>
    </xf>
    <xf numFmtId="182" fontId="12" fillId="0" borderId="0" xfId="0" applyNumberFormat="1" applyFont="1" applyAlignment="1">
      <alignment horizontal="center" wrapText="1"/>
    </xf>
    <xf numFmtId="191" fontId="14" fillId="0" borderId="0" xfId="0" applyNumberFormat="1" applyFont="1" applyAlignment="1">
      <alignment horizontal="center" wrapText="1"/>
    </xf>
    <xf numFmtId="168" fontId="12" fillId="0" borderId="0" xfId="0" applyNumberFormat="1" applyFont="1" applyAlignment="1">
      <alignment horizontal="center" wrapText="1"/>
    </xf>
    <xf numFmtId="168" fontId="14" fillId="0" borderId="0" xfId="0" applyNumberFormat="1" applyFont="1" applyAlignment="1">
      <alignment horizontal="center" wrapText="1"/>
    </xf>
    <xf numFmtId="172" fontId="14" fillId="0" borderId="0" xfId="0" applyNumberFormat="1" applyFont="1" applyAlignment="1">
      <alignment horizontal="center" wrapText="1"/>
    </xf>
    <xf numFmtId="0" fontId="13" fillId="0" borderId="24" xfId="0" applyFont="1" applyBorder="1" applyAlignment="1">
      <alignment horizontal="left" wrapText="1"/>
    </xf>
    <xf numFmtId="180" fontId="12" fillId="0" borderId="22" xfId="0" applyNumberFormat="1" applyFont="1" applyBorder="1" applyAlignment="1">
      <alignment horizontal="center" wrapText="1"/>
    </xf>
    <xf numFmtId="0" fontId="13" fillId="0" borderId="22" xfId="0" applyFont="1" applyBorder="1" applyAlignment="1">
      <alignment horizontal="left" vertical="top" wrapText="1"/>
    </xf>
    <xf numFmtId="0" fontId="12" fillId="0" borderId="22" xfId="0" applyFont="1" applyBorder="1" applyAlignment="1">
      <alignment horizontal="center" vertical="top" wrapText="1"/>
    </xf>
    <xf numFmtId="0" fontId="12" fillId="0" borderId="25" xfId="0" applyFont="1" applyBorder="1" applyAlignment="1">
      <alignment horizontal="center" vertical="top" wrapText="1"/>
    </xf>
    <xf numFmtId="0" fontId="19" fillId="0" borderId="0" xfId="0" applyFont="1" applyAlignment="1">
      <alignment horizontal="left" vertical="top" wrapText="1"/>
    </xf>
    <xf numFmtId="187" fontId="17" fillId="0" borderId="0" xfId="0" applyNumberFormat="1" applyFont="1" applyAlignment="1">
      <alignment horizontal="left" vertical="top" wrapText="1"/>
    </xf>
    <xf numFmtId="169" fontId="12" fillId="0" borderId="0" xfId="0" applyNumberFormat="1" applyFont="1" applyAlignment="1">
      <alignment horizontal="center" wrapText="1"/>
    </xf>
    <xf numFmtId="169" fontId="12" fillId="0" borderId="30" xfId="0" applyNumberFormat="1" applyFont="1" applyBorder="1" applyAlignment="1">
      <alignment horizontal="center" wrapText="1"/>
    </xf>
    <xf numFmtId="169" fontId="12" fillId="0" borderId="28" xfId="0" applyNumberFormat="1" applyFont="1" applyBorder="1" applyAlignment="1">
      <alignment horizontal="center" wrapText="1"/>
    </xf>
    <xf numFmtId="169" fontId="14" fillId="0" borderId="0" xfId="0" applyNumberFormat="1" applyFont="1" applyAlignment="1">
      <alignment horizontal="center" wrapText="1"/>
    </xf>
    <xf numFmtId="169" fontId="14" fillId="0" borderId="21" xfId="0" applyNumberFormat="1" applyFont="1" applyBorder="1" applyAlignment="1">
      <alignment horizontal="center" wrapText="1"/>
    </xf>
    <xf numFmtId="169" fontId="19" fillId="0" borderId="0" xfId="0" applyNumberFormat="1" applyFont="1" applyAlignment="1">
      <alignment horizontal="center" wrapText="1"/>
    </xf>
    <xf numFmtId="169" fontId="19" fillId="0" borderId="21" xfId="0" applyNumberFormat="1" applyFont="1" applyBorder="1" applyAlignment="1">
      <alignment horizontal="center" wrapText="1"/>
    </xf>
    <xf numFmtId="169" fontId="12" fillId="0" borderId="21" xfId="0" applyNumberFormat="1" applyFont="1" applyBorder="1" applyAlignment="1">
      <alignment horizontal="center" wrapText="1"/>
    </xf>
    <xf numFmtId="190" fontId="12" fillId="0" borderId="21" xfId="0" applyNumberFormat="1" applyFont="1" applyBorder="1" applyAlignment="1">
      <alignment horizontal="center" wrapText="1"/>
    </xf>
    <xf numFmtId="179" fontId="14" fillId="0" borderId="0" xfId="0" applyNumberFormat="1" applyFont="1" applyAlignment="1">
      <alignment horizontal="center" wrapText="1"/>
    </xf>
    <xf numFmtId="179" fontId="14" fillId="0" borderId="21" xfId="0" applyNumberFormat="1" applyFont="1" applyBorder="1" applyAlignment="1">
      <alignment horizontal="center" wrapText="1"/>
    </xf>
    <xf numFmtId="168" fontId="12" fillId="0" borderId="22" xfId="0" applyNumberFormat="1" applyFont="1" applyBorder="1" applyAlignment="1">
      <alignment horizontal="left" vertical="top" wrapText="1"/>
    </xf>
    <xf numFmtId="168" fontId="12" fillId="0" borderId="25" xfId="0" applyNumberFormat="1" applyFont="1" applyBorder="1" applyAlignment="1">
      <alignment horizontal="left" vertical="top" wrapText="1"/>
    </xf>
    <xf numFmtId="0" fontId="14" fillId="0" borderId="0" xfId="0" applyFont="1" applyAlignment="1">
      <alignment/>
    </xf>
    <xf numFmtId="0" fontId="12" fillId="0" borderId="18" xfId="0" applyFont="1" applyBorder="1" applyAlignment="1">
      <alignment horizontal="left" vertical="top" wrapText="1"/>
    </xf>
    <xf numFmtId="0" fontId="13" fillId="0" borderId="26" xfId="0" applyFont="1" applyBorder="1" applyAlignment="1">
      <alignment horizontal="right"/>
    </xf>
    <xf numFmtId="187" fontId="12" fillId="0" borderId="30" xfId="0" applyNumberFormat="1" applyFont="1" applyBorder="1" applyAlignment="1">
      <alignment/>
    </xf>
    <xf numFmtId="187" fontId="12" fillId="0" borderId="28" xfId="0" applyNumberFormat="1" applyFont="1" applyBorder="1" applyAlignment="1">
      <alignment/>
    </xf>
    <xf numFmtId="187" fontId="14" fillId="0" borderId="0" xfId="0" applyNumberFormat="1" applyFont="1" applyAlignment="1">
      <alignment/>
    </xf>
    <xf numFmtId="187" fontId="14" fillId="0" borderId="21" xfId="0" applyNumberFormat="1" applyFont="1" applyBorder="1" applyAlignment="1">
      <alignment/>
    </xf>
    <xf numFmtId="187" fontId="19" fillId="0" borderId="0" xfId="0" applyNumberFormat="1" applyFont="1" applyAlignment="1">
      <alignment/>
    </xf>
    <xf numFmtId="187" fontId="19" fillId="0" borderId="21" xfId="0" applyNumberFormat="1" applyFont="1" applyBorder="1" applyAlignment="1">
      <alignment/>
    </xf>
    <xf numFmtId="187" fontId="12" fillId="0" borderId="0" xfId="0" applyNumberFormat="1" applyFont="1" applyAlignment="1">
      <alignment/>
    </xf>
    <xf numFmtId="187" fontId="12" fillId="0" borderId="21" xfId="0" applyNumberFormat="1" applyFont="1" applyBorder="1" applyAlignment="1">
      <alignment/>
    </xf>
    <xf numFmtId="0" fontId="19" fillId="0" borderId="19" xfId="0" applyFont="1" applyBorder="1" applyAlignment="1">
      <alignment horizontal="left"/>
    </xf>
    <xf numFmtId="189" fontId="19" fillId="0" borderId="22" xfId="0" applyNumberFormat="1" applyFont="1" applyBorder="1" applyAlignment="1">
      <alignment/>
    </xf>
    <xf numFmtId="189" fontId="19" fillId="0" borderId="0" xfId="0" applyNumberFormat="1" applyFont="1" applyAlignment="1">
      <alignment/>
    </xf>
    <xf numFmtId="189" fontId="19" fillId="0" borderId="21" xfId="0" applyNumberFormat="1" applyFont="1" applyBorder="1" applyAlignment="1">
      <alignment/>
    </xf>
    <xf numFmtId="187" fontId="12" fillId="0" borderId="23" xfId="0" applyNumberFormat="1" applyFont="1" applyBorder="1" applyAlignment="1">
      <alignment/>
    </xf>
    <xf numFmtId="187" fontId="12" fillId="0" borderId="26" xfId="0" applyNumberFormat="1" applyFont="1" applyBorder="1" applyAlignment="1">
      <alignment/>
    </xf>
    <xf numFmtId="0" fontId="53" fillId="0" borderId="0" xfId="0" applyFont="1" applyAlignment="1">
      <alignment horizontal="left"/>
    </xf>
    <xf numFmtId="0" fontId="54" fillId="0" borderId="0" xfId="0" applyFont="1" applyAlignment="1">
      <alignment horizontal="center" wrapText="1"/>
    </xf>
    <xf numFmtId="0" fontId="54" fillId="0" borderId="0" xfId="0" applyFont="1" applyAlignment="1">
      <alignment horizontal="left" vertical="top" wrapText="1"/>
    </xf>
    <xf numFmtId="0" fontId="55" fillId="0" borderId="0" xfId="0" applyFont="1" applyAlignment="1">
      <alignment horizontal="left"/>
    </xf>
    <xf numFmtId="0" fontId="56" fillId="0" borderId="0" xfId="0" applyFont="1" applyAlignment="1">
      <alignment horizontal="left" vertical="top" wrapText="1"/>
    </xf>
    <xf numFmtId="168" fontId="20" fillId="0" borderId="0" xfId="0" applyNumberFormat="1" applyFont="1" applyAlignment="1">
      <alignment horizontal="left" vertical="top" wrapText="1"/>
    </xf>
    <xf numFmtId="0" fontId="20" fillId="0" borderId="30" xfId="0" applyFont="1" applyBorder="1" applyAlignment="1">
      <alignment horizontal="left" vertical="top" wrapText="1"/>
    </xf>
    <xf numFmtId="0" fontId="12" fillId="0" borderId="19" xfId="0" applyFont="1" applyBorder="1" applyAlignment="1">
      <alignment horizontal="left"/>
    </xf>
    <xf numFmtId="0" fontId="14" fillId="0" borderId="19" xfId="0" applyFont="1" applyBorder="1" applyAlignment="1">
      <alignment horizontal="left"/>
    </xf>
    <xf numFmtId="0" fontId="14" fillId="0" borderId="19" xfId="0" applyFont="1" applyBorder="1" applyAlignment="1" quotePrefix="1">
      <alignment horizontal="left"/>
    </xf>
    <xf numFmtId="0" fontId="12" fillId="0" borderId="18" xfId="0" applyFont="1" applyBorder="1" applyAlignment="1">
      <alignment horizontal="center" vertical="center"/>
    </xf>
    <xf numFmtId="1" fontId="13" fillId="0" borderId="0" xfId="0" applyNumberFormat="1" applyFont="1" applyAlignment="1" quotePrefix="1">
      <alignment horizontal="center"/>
    </xf>
    <xf numFmtId="0" fontId="12" fillId="0" borderId="0" xfId="0" applyFont="1" applyAlignment="1">
      <alignment horizontal="center" vertical="center"/>
    </xf>
    <xf numFmtId="0" fontId="33" fillId="0" borderId="19" xfId="0" applyFont="1" applyBorder="1" applyAlignment="1">
      <alignment horizontal="left" wrapText="1"/>
    </xf>
    <xf numFmtId="164" fontId="12" fillId="0" borderId="29" xfId="0" applyNumberFormat="1" applyFont="1" applyBorder="1" applyAlignment="1">
      <alignment horizontal="center"/>
    </xf>
    <xf numFmtId="164" fontId="12" fillId="0" borderId="30" xfId="0" applyNumberFormat="1" applyFont="1" applyBorder="1" applyAlignment="1">
      <alignment horizontal="center"/>
    </xf>
    <xf numFmtId="164" fontId="12" fillId="0" borderId="0" xfId="0" applyNumberFormat="1" applyFont="1" applyAlignment="1">
      <alignment horizontal="center"/>
    </xf>
    <xf numFmtId="164" fontId="12" fillId="0" borderId="28" xfId="0" applyNumberFormat="1" applyFont="1" applyBorder="1" applyAlignment="1">
      <alignment horizontal="center"/>
    </xf>
    <xf numFmtId="0" fontId="20" fillId="0" borderId="19" xfId="0" applyFont="1" applyBorder="1" applyAlignment="1" quotePrefix="1">
      <alignment horizontal="left"/>
    </xf>
    <xf numFmtId="164" fontId="14" fillId="0" borderId="20" xfId="0" applyNumberFormat="1" applyFont="1" applyBorder="1" applyAlignment="1">
      <alignment horizontal="center"/>
    </xf>
    <xf numFmtId="164" fontId="14" fillId="0" borderId="0" xfId="0" applyNumberFormat="1" applyFont="1" applyAlignment="1">
      <alignment horizontal="center"/>
    </xf>
    <xf numFmtId="164" fontId="14" fillId="0" borderId="21" xfId="0" applyNumberFormat="1" applyFont="1" applyBorder="1" applyAlignment="1">
      <alignment horizontal="center"/>
    </xf>
    <xf numFmtId="0" fontId="33" fillId="0" borderId="19" xfId="0" applyFont="1" applyBorder="1" applyAlignment="1" quotePrefix="1">
      <alignment horizontal="left"/>
    </xf>
    <xf numFmtId="164" fontId="12" fillId="0" borderId="20" xfId="0" applyNumberFormat="1" applyFont="1" applyBorder="1" applyAlignment="1">
      <alignment horizontal="center"/>
    </xf>
    <xf numFmtId="164" fontId="12" fillId="0" borderId="21" xfId="0" applyNumberFormat="1" applyFont="1" applyBorder="1" applyAlignment="1">
      <alignment horizontal="center"/>
    </xf>
    <xf numFmtId="0" fontId="12" fillId="0" borderId="0" xfId="0" applyFont="1" applyAlignment="1">
      <alignment vertical="center"/>
    </xf>
    <xf numFmtId="164" fontId="14" fillId="0" borderId="0" xfId="0" applyNumberFormat="1" applyFont="1" applyAlignment="1">
      <alignment horizontal="left" vertical="top" wrapText="1"/>
    </xf>
    <xf numFmtId="0" fontId="33" fillId="0" borderId="19" xfId="0" applyFont="1" applyBorder="1" applyAlignment="1">
      <alignment horizontal="left"/>
    </xf>
    <xf numFmtId="164" fontId="12" fillId="0" borderId="22" xfId="0" applyNumberFormat="1" applyFont="1" applyBorder="1" applyAlignment="1">
      <alignment horizontal="center"/>
    </xf>
    <xf numFmtId="164" fontId="12" fillId="0" borderId="25" xfId="0" applyNumberFormat="1" applyFont="1" applyBorder="1" applyAlignment="1">
      <alignment horizontal="center"/>
    </xf>
    <xf numFmtId="0" fontId="33" fillId="0" borderId="31" xfId="0" applyFont="1" applyBorder="1" applyAlignment="1">
      <alignment/>
    </xf>
    <xf numFmtId="164" fontId="12" fillId="0" borderId="23" xfId="0" applyNumberFormat="1" applyFont="1" applyBorder="1" applyAlignment="1">
      <alignment horizontal="center"/>
    </xf>
    <xf numFmtId="164" fontId="12" fillId="0" borderId="26" xfId="0" applyNumberFormat="1" applyFont="1" applyBorder="1" applyAlignment="1">
      <alignment horizontal="center"/>
    </xf>
    <xf numFmtId="165" fontId="12" fillId="0" borderId="29" xfId="0" applyNumberFormat="1" applyFont="1" applyBorder="1" applyAlignment="1">
      <alignment horizontal="center"/>
    </xf>
    <xf numFmtId="165" fontId="12" fillId="0" borderId="30" xfId="0" applyNumberFormat="1" applyFont="1" applyBorder="1" applyAlignment="1">
      <alignment horizontal="center"/>
    </xf>
    <xf numFmtId="165" fontId="12" fillId="0" borderId="0" xfId="0" applyNumberFormat="1" applyFont="1" applyAlignment="1">
      <alignment horizontal="center"/>
    </xf>
    <xf numFmtId="165" fontId="12" fillId="0" borderId="28" xfId="0" applyNumberFormat="1" applyFont="1" applyBorder="1" applyAlignment="1">
      <alignment horizontal="center"/>
    </xf>
    <xf numFmtId="0" fontId="23" fillId="0" borderId="19" xfId="0" applyFont="1" applyBorder="1" applyAlignment="1">
      <alignment horizontal="left" indent="4"/>
    </xf>
    <xf numFmtId="193" fontId="14" fillId="0" borderId="20" xfId="0" applyNumberFormat="1" applyFont="1" applyBorder="1" applyAlignment="1">
      <alignment horizontal="center"/>
    </xf>
    <xf numFmtId="193" fontId="14" fillId="0" borderId="0" xfId="0" applyNumberFormat="1" applyFont="1" applyAlignment="1">
      <alignment horizontal="center"/>
    </xf>
    <xf numFmtId="193" fontId="14" fillId="0" borderId="21" xfId="0" applyNumberFormat="1" applyFont="1" applyBorder="1" applyAlignment="1">
      <alignment horizontal="center"/>
    </xf>
    <xf numFmtId="165" fontId="14" fillId="0" borderId="20" xfId="0" applyNumberFormat="1" applyFont="1" applyBorder="1" applyAlignment="1">
      <alignment horizontal="center"/>
    </xf>
    <xf numFmtId="165" fontId="14" fillId="0" borderId="0" xfId="0" applyNumberFormat="1" applyFont="1" applyAlignment="1">
      <alignment horizontal="center"/>
    </xf>
    <xf numFmtId="0" fontId="14" fillId="0" borderId="0" xfId="0" applyFont="1" applyAlignment="1">
      <alignment horizontal="center"/>
    </xf>
    <xf numFmtId="0" fontId="14" fillId="0" borderId="21" xfId="0" applyFont="1" applyBorder="1" applyAlignment="1">
      <alignment horizontal="center"/>
    </xf>
    <xf numFmtId="193" fontId="14" fillId="0" borderId="0" xfId="0" applyNumberFormat="1" applyFont="1" applyAlignment="1">
      <alignment/>
    </xf>
    <xf numFmtId="0" fontId="14" fillId="0" borderId="21" xfId="0" applyFont="1" applyBorder="1" applyAlignment="1">
      <alignment/>
    </xf>
    <xf numFmtId="193" fontId="14" fillId="0" borderId="22" xfId="0" applyNumberFormat="1" applyFont="1" applyBorder="1" applyAlignment="1">
      <alignment horizontal="center"/>
    </xf>
    <xf numFmtId="164" fontId="14" fillId="0" borderId="22" xfId="0" applyNumberFormat="1" applyFont="1" applyBorder="1" applyAlignment="1">
      <alignment horizontal="center"/>
    </xf>
    <xf numFmtId="164" fontId="14" fillId="0" borderId="25" xfId="0" applyNumberFormat="1" applyFont="1" applyBorder="1" applyAlignment="1">
      <alignment horizontal="center"/>
    </xf>
    <xf numFmtId="164" fontId="14" fillId="0" borderId="29" xfId="0" applyNumberFormat="1" applyFont="1" applyBorder="1" applyAlignment="1">
      <alignment horizontal="center"/>
    </xf>
    <xf numFmtId="164" fontId="14" fillId="0" borderId="30" xfId="0" applyNumberFormat="1" applyFont="1" applyBorder="1" applyAlignment="1">
      <alignment horizontal="center"/>
    </xf>
    <xf numFmtId="194" fontId="14" fillId="0" borderId="20" xfId="0" applyNumberFormat="1" applyFont="1" applyBorder="1" applyAlignment="1">
      <alignment horizontal="center"/>
    </xf>
    <xf numFmtId="194" fontId="14" fillId="0" borderId="0" xfId="0" applyNumberFormat="1" applyFont="1" applyAlignment="1">
      <alignment horizontal="center"/>
    </xf>
    <xf numFmtId="195" fontId="12" fillId="0" borderId="20" xfId="0" applyNumberFormat="1" applyFont="1" applyBorder="1" applyAlignment="1">
      <alignment horizontal="center"/>
    </xf>
    <xf numFmtId="195" fontId="12" fillId="0" borderId="0" xfId="0" applyNumberFormat="1" applyFont="1" applyAlignment="1">
      <alignment horizontal="center"/>
    </xf>
    <xf numFmtId="195" fontId="12" fillId="0" borderId="21" xfId="0" applyNumberFormat="1" applyFont="1" applyBorder="1" applyAlignment="1">
      <alignment horizontal="center"/>
    </xf>
    <xf numFmtId="3" fontId="33" fillId="0" borderId="31" xfId="0" applyNumberFormat="1" applyFont="1" applyBorder="1" applyAlignment="1" quotePrefix="1">
      <alignment horizontal="left"/>
    </xf>
    <xf numFmtId="0" fontId="33" fillId="0" borderId="18" xfId="0" applyFont="1" applyBorder="1" applyAlignment="1">
      <alignment horizontal="left"/>
    </xf>
    <xf numFmtId="194" fontId="12" fillId="0" borderId="29" xfId="0" applyNumberFormat="1" applyFont="1" applyBorder="1" applyAlignment="1">
      <alignment/>
    </xf>
    <xf numFmtId="194" fontId="12" fillId="0" borderId="30" xfId="0" applyNumberFormat="1" applyFont="1" applyBorder="1" applyAlignment="1">
      <alignment/>
    </xf>
    <xf numFmtId="194" fontId="12" fillId="0" borderId="28" xfId="0" applyNumberFormat="1" applyFont="1" applyBorder="1" applyAlignment="1">
      <alignment/>
    </xf>
    <xf numFmtId="194" fontId="12" fillId="0" borderId="0" xfId="0" applyNumberFormat="1" applyFont="1" applyAlignment="1">
      <alignment/>
    </xf>
    <xf numFmtId="195" fontId="12" fillId="0" borderId="20" xfId="0" applyNumberFormat="1" applyFont="1" applyBorder="1" applyAlignment="1">
      <alignment/>
    </xf>
    <xf numFmtId="195" fontId="12" fillId="0" borderId="0" xfId="0" applyNumberFormat="1" applyFont="1" applyAlignment="1">
      <alignment/>
    </xf>
    <xf numFmtId="195" fontId="12" fillId="0" borderId="21" xfId="0" applyNumberFormat="1" applyFont="1" applyBorder="1" applyAlignment="1">
      <alignment/>
    </xf>
    <xf numFmtId="194" fontId="14" fillId="0" borderId="20" xfId="0" applyNumberFormat="1" applyFont="1" applyBorder="1" applyAlignment="1">
      <alignment/>
    </xf>
    <xf numFmtId="194" fontId="14" fillId="0" borderId="0" xfId="0" applyNumberFormat="1" applyFont="1" applyAlignment="1">
      <alignment/>
    </xf>
    <xf numFmtId="194" fontId="14" fillId="0" borderId="21" xfId="0" applyNumberFormat="1" applyFont="1" applyBorder="1" applyAlignment="1">
      <alignment/>
    </xf>
    <xf numFmtId="0" fontId="23" fillId="0" borderId="24" xfId="0" applyFont="1" applyBorder="1" applyAlignment="1">
      <alignment horizontal="center"/>
    </xf>
    <xf numFmtId="195" fontId="14" fillId="0" borderId="27" xfId="0" applyNumberFormat="1" applyFont="1" applyBorder="1" applyAlignment="1">
      <alignment/>
    </xf>
    <xf numFmtId="195" fontId="14" fillId="0" borderId="22" xfId="0" applyNumberFormat="1" applyFont="1" applyBorder="1" applyAlignment="1">
      <alignment/>
    </xf>
    <xf numFmtId="194" fontId="14" fillId="0" borderId="22" xfId="0" applyNumberFormat="1" applyFont="1" applyBorder="1" applyAlignment="1">
      <alignment/>
    </xf>
    <xf numFmtId="194" fontId="14" fillId="0" borderId="25" xfId="0" applyNumberFormat="1" applyFont="1" applyBorder="1" applyAlignment="1">
      <alignment/>
    </xf>
    <xf numFmtId="0" fontId="27" fillId="0" borderId="0" xfId="0" applyFont="1" applyAlignment="1">
      <alignment/>
    </xf>
    <xf numFmtId="0" fontId="27" fillId="0" borderId="0" xfId="0" applyFont="1" applyAlignment="1">
      <alignment horizontal="left" vertical="top" wrapText="1"/>
    </xf>
    <xf numFmtId="3" fontId="12" fillId="0" borderId="0" xfId="0" applyNumberFormat="1" applyFont="1" applyAlignment="1">
      <alignment horizontal="left" vertical="top" wrapText="1"/>
    </xf>
    <xf numFmtId="0" fontId="33" fillId="0" borderId="19" xfId="0" applyFont="1" applyBorder="1" applyAlignment="1">
      <alignment/>
    </xf>
    <xf numFmtId="164" fontId="14" fillId="0" borderId="27" xfId="0" applyNumberFormat="1" applyFont="1" applyBorder="1" applyAlignment="1">
      <alignment horizontal="center"/>
    </xf>
    <xf numFmtId="0" fontId="27" fillId="0" borderId="0" xfId="0" applyFont="1" applyAlignment="1">
      <alignment horizontal="left" vertical="center"/>
    </xf>
    <xf numFmtId="0" fontId="8" fillId="0" borderId="0" xfId="0" applyFont="1" applyAlignment="1">
      <alignment/>
    </xf>
    <xf numFmtId="0" fontId="45" fillId="0" borderId="0" xfId="0" applyFont="1" applyAlignment="1">
      <alignment vertical="top" wrapText="1"/>
    </xf>
    <xf numFmtId="167" fontId="45" fillId="0" borderId="0" xfId="0" applyNumberFormat="1" applyFont="1" applyAlignment="1">
      <alignment horizontal="left" vertical="top" wrapText="1"/>
    </xf>
    <xf numFmtId="0" fontId="14" fillId="0" borderId="22" xfId="0" applyFont="1" applyBorder="1" applyAlignment="1">
      <alignment/>
    </xf>
    <xf numFmtId="0" fontId="12" fillId="0" borderId="0" xfId="0" applyFont="1" applyAlignment="1">
      <alignment horizontal="right"/>
    </xf>
    <xf numFmtId="0" fontId="14" fillId="0" borderId="18" xfId="0" applyFont="1" applyBorder="1" applyAlignment="1">
      <alignment horizontal="left" vertical="center" wrapText="1"/>
    </xf>
    <xf numFmtId="0" fontId="12" fillId="0" borderId="23" xfId="0" applyFont="1" applyBorder="1" applyAlignment="1">
      <alignment horizontal="center"/>
    </xf>
    <xf numFmtId="0" fontId="45" fillId="0" borderId="0" xfId="0" applyFont="1" applyAlignment="1">
      <alignment horizontal="left" vertical="center" wrapText="1"/>
    </xf>
    <xf numFmtId="0" fontId="13" fillId="0" borderId="19" xfId="0" applyFont="1" applyBorder="1" applyAlignment="1" quotePrefix="1">
      <alignment horizontal="left" vertical="center"/>
    </xf>
    <xf numFmtId="196" fontId="12" fillId="0" borderId="30" xfId="0" applyNumberFormat="1" applyFont="1" applyBorder="1" applyAlignment="1">
      <alignment horizontal="center" vertical="center"/>
    </xf>
    <xf numFmtId="0" fontId="45" fillId="0" borderId="30" xfId="0" applyFont="1" applyBorder="1" applyAlignment="1">
      <alignment horizontal="left" vertical="center" wrapText="1"/>
    </xf>
    <xf numFmtId="0" fontId="45" fillId="0" borderId="28" xfId="0" applyFont="1" applyBorder="1" applyAlignment="1">
      <alignment horizontal="left" vertical="center" wrapText="1"/>
    </xf>
    <xf numFmtId="0" fontId="13" fillId="0" borderId="19" xfId="0" applyFont="1" applyBorder="1" applyAlignment="1">
      <alignment horizontal="left" vertical="center"/>
    </xf>
    <xf numFmtId="167" fontId="12" fillId="0" borderId="0" xfId="0" applyNumberFormat="1" applyFont="1" applyAlignment="1">
      <alignment vertical="center"/>
    </xf>
    <xf numFmtId="167" fontId="12" fillId="0" borderId="21" xfId="0" applyNumberFormat="1" applyFont="1" applyBorder="1" applyAlignment="1">
      <alignment vertical="center"/>
    </xf>
    <xf numFmtId="0" fontId="17" fillId="0" borderId="19" xfId="0" applyFont="1" applyBorder="1" applyAlignment="1" quotePrefix="1">
      <alignment horizontal="left" vertical="center"/>
    </xf>
    <xf numFmtId="167" fontId="14" fillId="0" borderId="0" xfId="0" applyNumberFormat="1" applyFont="1" applyAlignment="1">
      <alignment vertical="center"/>
    </xf>
    <xf numFmtId="167" fontId="14" fillId="0" borderId="21" xfId="0" applyNumberFormat="1" applyFont="1" applyBorder="1" applyAlignment="1">
      <alignment vertical="center"/>
    </xf>
    <xf numFmtId="167" fontId="14" fillId="0" borderId="22" xfId="0" applyNumberFormat="1" applyFont="1" applyBorder="1" applyAlignment="1">
      <alignment vertical="center"/>
    </xf>
    <xf numFmtId="0" fontId="13" fillId="0" borderId="31" xfId="0" applyFont="1" applyBorder="1" applyAlignment="1">
      <alignment horizontal="left" vertical="center"/>
    </xf>
    <xf numFmtId="167" fontId="12" fillId="0" borderId="23" xfId="0" applyNumberFormat="1" applyFont="1" applyBorder="1" applyAlignment="1">
      <alignment vertical="center"/>
    </xf>
    <xf numFmtId="167" fontId="12" fillId="0" borderId="26" xfId="0" applyNumberFormat="1" applyFont="1" applyBorder="1" applyAlignment="1">
      <alignment vertical="center"/>
    </xf>
    <xf numFmtId="0" fontId="13" fillId="0" borderId="31" xfId="0" applyFont="1" applyBorder="1" applyAlignment="1" quotePrefix="1">
      <alignment horizontal="left" vertical="center"/>
    </xf>
    <xf numFmtId="167" fontId="12" fillId="0" borderId="22" xfId="0" applyNumberFormat="1" applyFont="1" applyBorder="1" applyAlignment="1">
      <alignment vertical="center"/>
    </xf>
    <xf numFmtId="167" fontId="12" fillId="0" borderId="25" xfId="0" applyNumberFormat="1" applyFont="1" applyBorder="1" applyAlignment="1">
      <alignment vertical="center"/>
    </xf>
    <xf numFmtId="167" fontId="14" fillId="0" borderId="30" xfId="0" applyNumberFormat="1" applyFont="1" applyBorder="1" applyAlignment="1">
      <alignment vertical="center"/>
    </xf>
    <xf numFmtId="0" fontId="18" fillId="0" borderId="19" xfId="0" applyFont="1" applyBorder="1" applyAlignment="1" quotePrefix="1">
      <alignment horizontal="left" vertical="center"/>
    </xf>
    <xf numFmtId="167" fontId="19" fillId="0" borderId="0" xfId="0" applyNumberFormat="1" applyFont="1" applyAlignment="1">
      <alignment vertical="center"/>
    </xf>
    <xf numFmtId="167" fontId="19" fillId="0" borderId="21" xfId="0" applyNumberFormat="1" applyFont="1" applyBorder="1" applyAlignment="1">
      <alignment vertical="center"/>
    </xf>
    <xf numFmtId="0" fontId="18" fillId="0" borderId="19" xfId="0" applyFont="1" applyBorder="1" applyAlignment="1">
      <alignment horizontal="left" vertical="center"/>
    </xf>
    <xf numFmtId="0" fontId="17" fillId="0" borderId="19" xfId="0" applyFont="1" applyBorder="1" applyAlignment="1">
      <alignment horizontal="left" vertical="center" wrapText="1"/>
    </xf>
    <xf numFmtId="175" fontId="12" fillId="0" borderId="23" xfId="0" applyNumberFormat="1" applyFont="1" applyBorder="1" applyAlignment="1">
      <alignment vertical="center"/>
    </xf>
    <xf numFmtId="175" fontId="12" fillId="0" borderId="26" xfId="0" applyNumberFormat="1" applyFont="1" applyBorder="1" applyAlignment="1">
      <alignment vertical="center"/>
    </xf>
    <xf numFmtId="0" fontId="12" fillId="0" borderId="0" xfId="0" applyFont="1" applyAlignment="1" quotePrefix="1">
      <alignment horizontal="left"/>
    </xf>
    <xf numFmtId="0" fontId="12" fillId="0" borderId="31" xfId="0" applyFont="1" applyBorder="1" applyAlignment="1">
      <alignment horizontal="centerContinuous" vertical="center"/>
    </xf>
    <xf numFmtId="0" fontId="12" fillId="0" borderId="19" xfId="0" applyFont="1" applyBorder="1" applyAlignment="1" quotePrefix="1">
      <alignment horizontal="left"/>
    </xf>
    <xf numFmtId="197" fontId="12" fillId="0" borderId="0" xfId="0" applyNumberFormat="1" applyFont="1" applyAlignment="1">
      <alignment horizontal="right"/>
    </xf>
    <xf numFmtId="0" fontId="45" fillId="0" borderId="21" xfId="0" applyFont="1" applyBorder="1" applyAlignment="1">
      <alignment horizontal="left" vertical="top" wrapText="1"/>
    </xf>
    <xf numFmtId="198" fontId="12" fillId="0" borderId="0" xfId="0" applyNumberFormat="1" applyFont="1" applyAlignment="1">
      <alignment/>
    </xf>
    <xf numFmtId="198" fontId="12" fillId="0" borderId="21" xfId="0" applyNumberFormat="1" applyFont="1" applyBorder="1" applyAlignment="1">
      <alignment/>
    </xf>
    <xf numFmtId="198" fontId="14" fillId="0" borderId="0" xfId="0" applyNumberFormat="1" applyFont="1" applyAlignment="1">
      <alignment horizontal="right"/>
    </xf>
    <xf numFmtId="198" fontId="14" fillId="0" borderId="21" xfId="0" applyNumberFormat="1" applyFont="1" applyBorder="1" applyAlignment="1">
      <alignment horizontal="right"/>
    </xf>
    <xf numFmtId="198" fontId="12" fillId="0" borderId="0" xfId="0" applyNumberFormat="1" applyFont="1" applyAlignment="1">
      <alignment horizontal="right"/>
    </xf>
    <xf numFmtId="198" fontId="12" fillId="0" borderId="21" xfId="0" applyNumberFormat="1" applyFont="1" applyBorder="1" applyAlignment="1">
      <alignment horizontal="right"/>
    </xf>
    <xf numFmtId="0" fontId="19" fillId="0" borderId="19" xfId="0" applyFont="1" applyBorder="1" applyAlignment="1" quotePrefix="1">
      <alignment horizontal="left"/>
    </xf>
    <xf numFmtId="198" fontId="19" fillId="0" borderId="0" xfId="0" applyNumberFormat="1" applyFont="1" applyAlignment="1">
      <alignment horizontal="right"/>
    </xf>
    <xf numFmtId="198" fontId="19" fillId="0" borderId="21" xfId="0" applyNumberFormat="1" applyFont="1" applyBorder="1" applyAlignment="1">
      <alignment horizontal="right"/>
    </xf>
    <xf numFmtId="199" fontId="14" fillId="0" borderId="0" xfId="0" applyNumberFormat="1" applyFont="1" applyAlignment="1">
      <alignment horizontal="right"/>
    </xf>
    <xf numFmtId="198" fontId="58" fillId="0" borderId="22" xfId="0" applyNumberFormat="1" applyFont="1" applyBorder="1" applyAlignment="1">
      <alignment horizontal="right"/>
    </xf>
    <xf numFmtId="198" fontId="58" fillId="0" borderId="25" xfId="0" applyNumberFormat="1" applyFont="1" applyBorder="1" applyAlignment="1">
      <alignment horizontal="right"/>
    </xf>
    <xf numFmtId="198" fontId="12" fillId="0" borderId="23" xfId="0" applyNumberFormat="1" applyFont="1" applyBorder="1" applyAlignment="1">
      <alignment horizontal="right" vertical="center"/>
    </xf>
    <xf numFmtId="198" fontId="12" fillId="0" borderId="26" xfId="0" applyNumberFormat="1" applyFont="1" applyBorder="1" applyAlignment="1">
      <alignment horizontal="right" vertical="center"/>
    </xf>
    <xf numFmtId="198" fontId="57" fillId="0" borderId="0" xfId="0" applyNumberFormat="1" applyFont="1" applyAlignment="1">
      <alignment horizontal="right"/>
    </xf>
    <xf numFmtId="198" fontId="57" fillId="0" borderId="21" xfId="0" applyNumberFormat="1" applyFont="1" applyBorder="1" applyAlignment="1">
      <alignment horizontal="right"/>
    </xf>
    <xf numFmtId="0" fontId="14" fillId="0" borderId="19" xfId="0" applyFont="1" applyBorder="1" applyAlignment="1">
      <alignment horizontal="left" vertical="center"/>
    </xf>
    <xf numFmtId="0" fontId="14" fillId="0" borderId="19" xfId="0" applyFont="1" applyBorder="1" applyAlignment="1" quotePrefix="1">
      <alignment horizontal="left" vertical="center"/>
    </xf>
    <xf numFmtId="198" fontId="14" fillId="0" borderId="22" xfId="0" applyNumberFormat="1" applyFont="1" applyBorder="1" applyAlignment="1">
      <alignment horizontal="right"/>
    </xf>
    <xf numFmtId="198" fontId="14" fillId="0" borderId="25" xfId="0" applyNumberFormat="1" applyFont="1" applyBorder="1" applyAlignment="1">
      <alignment horizontal="right"/>
    </xf>
    <xf numFmtId="0" fontId="12" fillId="0" borderId="31" xfId="0" applyFont="1" applyBorder="1" applyAlignment="1">
      <alignment horizontal="left" vertical="center"/>
    </xf>
    <xf numFmtId="198" fontId="12" fillId="0" borderId="23" xfId="0" applyNumberFormat="1" applyFont="1" applyBorder="1" applyAlignment="1">
      <alignment vertical="center"/>
    </xf>
    <xf numFmtId="198" fontId="12" fillId="0" borderId="26" xfId="0" applyNumberFormat="1" applyFont="1" applyBorder="1" applyAlignment="1">
      <alignment vertical="center"/>
    </xf>
    <xf numFmtId="0" fontId="10" fillId="0" borderId="0" xfId="0" applyFont="1" applyAlignment="1" quotePrefix="1">
      <alignment horizontal="left" vertical="top"/>
    </xf>
    <xf numFmtId="0" fontId="33" fillId="0" borderId="28" xfId="0" applyFont="1" applyBorder="1" applyAlignment="1">
      <alignment horizontal="left" vertical="top" wrapText="1"/>
    </xf>
    <xf numFmtId="0" fontId="33" fillId="0" borderId="23" xfId="0" applyFont="1" applyBorder="1" applyAlignment="1">
      <alignment horizontal="center"/>
    </xf>
    <xf numFmtId="0" fontId="20" fillId="0" borderId="21" xfId="0" applyFont="1" applyBorder="1" applyAlignment="1">
      <alignment horizontal="left" wrapText="1"/>
    </xf>
    <xf numFmtId="198" fontId="20" fillId="0" borderId="0" xfId="0" applyNumberFormat="1" applyFont="1" applyAlignment="1">
      <alignment horizontal="right"/>
    </xf>
    <xf numFmtId="198" fontId="20" fillId="0" borderId="21" xfId="0" applyNumberFormat="1" applyFont="1" applyBorder="1" applyAlignment="1">
      <alignment horizontal="right"/>
    </xf>
    <xf numFmtId="199" fontId="20" fillId="0" borderId="0" xfId="0" applyNumberFormat="1" applyFont="1" applyAlignment="1">
      <alignment horizontal="right"/>
    </xf>
    <xf numFmtId="0" fontId="33" fillId="0" borderId="26" xfId="0" applyFont="1" applyBorder="1" applyAlignment="1">
      <alignment horizontal="left" wrapText="1"/>
    </xf>
    <xf numFmtId="198" fontId="33" fillId="0" borderId="23" xfId="0" applyNumberFormat="1" applyFont="1" applyBorder="1" applyAlignment="1">
      <alignment horizontal="right"/>
    </xf>
    <xf numFmtId="198" fontId="33" fillId="0" borderId="26" xfId="0" applyNumberFormat="1" applyFont="1" applyBorder="1" applyAlignment="1">
      <alignment horizontal="right"/>
    </xf>
    <xf numFmtId="200" fontId="0" fillId="0" borderId="30" xfId="59" applyNumberFormat="1" applyBorder="1" applyAlignment="1">
      <alignment horizontal="center" vertical="top" wrapText="1"/>
      <protection/>
    </xf>
    <xf numFmtId="200" fontId="0" fillId="0" borderId="0" xfId="59" applyNumberFormat="1" applyAlignment="1">
      <alignment horizontal="center" vertical="top" wrapText="1"/>
      <protection/>
    </xf>
    <xf numFmtId="0" fontId="33" fillId="0" borderId="0" xfId="0" applyFont="1" applyAlignment="1" quotePrefix="1">
      <alignment horizontal="left" vertical="top"/>
    </xf>
    <xf numFmtId="0" fontId="59" fillId="0" borderId="30" xfId="0" applyFont="1" applyBorder="1" applyAlignment="1">
      <alignment horizontal="left" vertical="top" wrapText="1"/>
    </xf>
    <xf numFmtId="168" fontId="20" fillId="0" borderId="0" xfId="0" applyNumberFormat="1" applyFont="1" applyAlignment="1">
      <alignment horizontal="right" vertical="top" wrapText="1"/>
    </xf>
    <xf numFmtId="0" fontId="14" fillId="0" borderId="22" xfId="0" applyFont="1" applyBorder="1" applyAlignment="1">
      <alignment vertical="center"/>
    </xf>
    <xf numFmtId="0" fontId="12" fillId="0" borderId="22" xfId="0" applyFont="1" applyBorder="1" applyAlignment="1">
      <alignment vertical="center"/>
    </xf>
    <xf numFmtId="0" fontId="12" fillId="0" borderId="0" xfId="0" applyFont="1" applyAlignment="1">
      <alignment horizontal="right" vertical="center"/>
    </xf>
    <xf numFmtId="0" fontId="12" fillId="0" borderId="22" xfId="0" applyFont="1" applyBorder="1" applyAlignment="1">
      <alignment horizontal="right" vertical="center"/>
    </xf>
    <xf numFmtId="0" fontId="45" fillId="0" borderId="21" xfId="0" applyFont="1" applyBorder="1" applyAlignment="1">
      <alignment horizontal="left" vertical="center" wrapText="1"/>
    </xf>
    <xf numFmtId="1" fontId="45" fillId="0" borderId="0" xfId="0" applyNumberFormat="1" applyFont="1" applyAlignment="1">
      <alignment horizontal="left" vertical="center" wrapText="1"/>
    </xf>
    <xf numFmtId="0" fontId="18" fillId="0" borderId="19" xfId="0" applyFont="1" applyBorder="1" applyAlignment="1" quotePrefix="1">
      <alignment horizontal="left" vertical="center" wrapText="1"/>
    </xf>
    <xf numFmtId="167" fontId="14" fillId="0" borderId="25" xfId="0" applyNumberFormat="1" applyFont="1" applyBorder="1" applyAlignment="1">
      <alignment vertical="center"/>
    </xf>
    <xf numFmtId="167" fontId="14" fillId="0" borderId="28" xfId="0" applyNumberFormat="1" applyFont="1" applyBorder="1" applyAlignment="1">
      <alignment vertical="center"/>
    </xf>
    <xf numFmtId="0" fontId="18" fillId="0" borderId="19" xfId="0" applyFont="1" applyBorder="1" applyAlignment="1" quotePrefix="1">
      <alignment horizontal="left"/>
    </xf>
    <xf numFmtId="0" fontId="28" fillId="0" borderId="0" xfId="0" applyFont="1" applyAlignment="1">
      <alignment horizontal="left" vertical="center" wrapText="1"/>
    </xf>
    <xf numFmtId="0" fontId="13" fillId="0" borderId="0" xfId="0" applyFont="1" applyAlignment="1">
      <alignment horizontal="left" vertical="center"/>
    </xf>
    <xf numFmtId="0" fontId="31" fillId="0" borderId="0" xfId="0" applyFont="1" applyAlignment="1">
      <alignment horizontal="left"/>
    </xf>
    <xf numFmtId="0" fontId="0" fillId="0" borderId="29" xfId="0" applyBorder="1" applyAlignment="1">
      <alignment horizontal="center"/>
    </xf>
    <xf numFmtId="0" fontId="0" fillId="0" borderId="30" xfId="0" applyBorder="1" applyAlignment="1">
      <alignment horizontal="center"/>
    </xf>
    <xf numFmtId="169" fontId="33" fillId="0" borderId="20" xfId="0" applyNumberFormat="1" applyFont="1" applyBorder="1" applyAlignment="1">
      <alignment horizontal="center"/>
    </xf>
    <xf numFmtId="169" fontId="33" fillId="0" borderId="0" xfId="0" applyNumberFormat="1" applyFont="1" applyAlignment="1">
      <alignment horizontal="center"/>
    </xf>
    <xf numFmtId="201" fontId="33" fillId="0" borderId="0" xfId="0" applyNumberFormat="1" applyFont="1" applyAlignment="1">
      <alignment horizontal="center"/>
    </xf>
    <xf numFmtId="168" fontId="33" fillId="0" borderId="0" xfId="0" applyNumberFormat="1" applyFont="1" applyAlignment="1">
      <alignment horizontal="center"/>
    </xf>
    <xf numFmtId="169" fontId="33" fillId="0" borderId="21" xfId="0" applyNumberFormat="1" applyFont="1" applyBorder="1" applyAlignment="1">
      <alignment horizontal="center"/>
    </xf>
    <xf numFmtId="169" fontId="20" fillId="0" borderId="20" xfId="0" applyNumberFormat="1" applyFont="1" applyBorder="1" applyAlignment="1">
      <alignment horizontal="center"/>
    </xf>
    <xf numFmtId="201" fontId="20" fillId="0" borderId="0" xfId="0" applyNumberFormat="1" applyFont="1" applyAlignment="1">
      <alignment horizontal="center"/>
    </xf>
    <xf numFmtId="170" fontId="33" fillId="0" borderId="0" xfId="0" applyNumberFormat="1" applyFont="1" applyAlignment="1">
      <alignment horizontal="center"/>
    </xf>
    <xf numFmtId="170" fontId="33" fillId="0" borderId="21" xfId="0" applyNumberFormat="1" applyFont="1" applyBorder="1" applyAlignment="1">
      <alignment horizontal="center"/>
    </xf>
    <xf numFmtId="180" fontId="20" fillId="0" borderId="20" xfId="0" applyNumberFormat="1" applyFont="1" applyBorder="1" applyAlignment="1">
      <alignment horizontal="center"/>
    </xf>
    <xf numFmtId="180" fontId="20" fillId="0" borderId="0" xfId="0" applyNumberFormat="1" applyFont="1" applyAlignment="1">
      <alignment horizontal="center"/>
    </xf>
    <xf numFmtId="183" fontId="20" fillId="0" borderId="0" xfId="0" applyNumberFormat="1" applyFont="1" applyAlignment="1">
      <alignment horizontal="center"/>
    </xf>
    <xf numFmtId="169" fontId="20" fillId="0" borderId="27" xfId="0" applyNumberFormat="1" applyFont="1" applyBorder="1" applyAlignment="1">
      <alignment horizontal="center"/>
    </xf>
    <xf numFmtId="0" fontId="0" fillId="0" borderId="22" xfId="0" applyBorder="1" applyAlignment="1">
      <alignment horizontal="left" vertical="top" wrapText="1"/>
    </xf>
    <xf numFmtId="0" fontId="0" fillId="0" borderId="25" xfId="0" applyBorder="1" applyAlignment="1">
      <alignment horizontal="left" vertical="top" wrapText="1"/>
    </xf>
    <xf numFmtId="0" fontId="13" fillId="0" borderId="31" xfId="0" applyFont="1" applyBorder="1" applyAlignment="1">
      <alignment horizontal="center" vertical="center"/>
    </xf>
    <xf numFmtId="169" fontId="33" fillId="0" borderId="32" xfId="0" applyNumberFormat="1" applyFont="1" applyBorder="1" applyAlignment="1">
      <alignment horizontal="center" vertical="center"/>
    </xf>
    <xf numFmtId="169" fontId="33" fillId="0" borderId="23" xfId="0" applyNumberFormat="1" applyFont="1" applyBorder="1" applyAlignment="1">
      <alignment horizontal="center" vertical="center"/>
    </xf>
    <xf numFmtId="169" fontId="33" fillId="0" borderId="26" xfId="0" applyNumberFormat="1" applyFont="1" applyBorder="1" applyAlignment="1">
      <alignment horizontal="center" vertical="center"/>
    </xf>
    <xf numFmtId="0" fontId="20" fillId="0" borderId="22" xfId="0" applyFont="1" applyBorder="1" applyAlignment="1">
      <alignment vertical="top"/>
    </xf>
    <xf numFmtId="0" fontId="33" fillId="0" borderId="22" xfId="0" applyFont="1" applyBorder="1" applyAlignment="1">
      <alignment vertical="top"/>
    </xf>
    <xf numFmtId="0" fontId="20" fillId="0" borderId="31" xfId="0" applyFont="1" applyBorder="1" applyAlignment="1">
      <alignment horizontal="left" vertical="top" wrapText="1"/>
    </xf>
    <xf numFmtId="167" fontId="33" fillId="0" borderId="30" xfId="0" applyNumberFormat="1" applyFont="1" applyBorder="1" applyAlignment="1">
      <alignment horizontal="center"/>
    </xf>
    <xf numFmtId="167" fontId="33" fillId="0" borderId="0" xfId="0" applyNumberFormat="1" applyFont="1" applyAlignment="1">
      <alignment horizontal="center"/>
    </xf>
    <xf numFmtId="167" fontId="33" fillId="0" borderId="21" xfId="0" applyNumberFormat="1" applyFont="1" applyBorder="1" applyAlignment="1">
      <alignment horizontal="center"/>
    </xf>
    <xf numFmtId="0" fontId="20" fillId="0" borderId="19" xfId="0" applyFont="1" applyBorder="1" applyAlignment="1">
      <alignment horizontal="left" wrapText="1"/>
    </xf>
    <xf numFmtId="167" fontId="20" fillId="0" borderId="0" xfId="0" applyNumberFormat="1" applyFont="1" applyAlignment="1">
      <alignment horizontal="center"/>
    </xf>
    <xf numFmtId="174" fontId="20" fillId="0" borderId="0" xfId="0" applyNumberFormat="1" applyFont="1" applyAlignment="1">
      <alignment horizontal="center"/>
    </xf>
    <xf numFmtId="3" fontId="20" fillId="0" borderId="0" xfId="59" applyNumberFormat="1" applyFont="1" applyAlignment="1">
      <alignment horizontal="center" wrapText="1"/>
      <protection/>
    </xf>
    <xf numFmtId="167" fontId="20" fillId="0" borderId="21" xfId="0" applyNumberFormat="1" applyFont="1" applyBorder="1" applyAlignment="1">
      <alignment horizontal="center"/>
    </xf>
    <xf numFmtId="167" fontId="0" fillId="0" borderId="0" xfId="0" applyNumberFormat="1" applyAlignment="1">
      <alignment horizontal="left" vertical="top" wrapText="1"/>
    </xf>
    <xf numFmtId="1" fontId="0" fillId="0" borderId="0" xfId="0" applyNumberFormat="1" applyAlignment="1">
      <alignment horizontal="left" vertical="top" wrapText="1"/>
    </xf>
    <xf numFmtId="0" fontId="20" fillId="0" borderId="24" xfId="0" applyFont="1" applyBorder="1" applyAlignment="1">
      <alignment horizontal="left" wrapText="1"/>
    </xf>
    <xf numFmtId="167" fontId="20" fillId="0" borderId="22" xfId="0" applyNumberFormat="1" applyFont="1" applyBorder="1" applyAlignment="1">
      <alignment horizontal="right"/>
    </xf>
    <xf numFmtId="0" fontId="20" fillId="0" borderId="0" xfId="0" applyFont="1" applyAlignment="1">
      <alignment horizontal="right" vertical="top" wrapText="1"/>
    </xf>
    <xf numFmtId="0" fontId="0" fillId="0" borderId="22" xfId="0" applyBorder="1" applyAlignment="1">
      <alignment horizontal="right" vertical="top" wrapText="1"/>
    </xf>
    <xf numFmtId="0" fontId="33" fillId="0" borderId="18" xfId="0" applyFont="1" applyBorder="1" applyAlignment="1">
      <alignment horizontal="left" wrapText="1"/>
    </xf>
    <xf numFmtId="167" fontId="0" fillId="0" borderId="22" xfId="0" applyNumberFormat="1" applyFont="1" applyBorder="1" applyAlignment="1">
      <alignment horizontal="center" vertical="top"/>
    </xf>
    <xf numFmtId="167" fontId="20" fillId="0" borderId="22" xfId="0" applyNumberFormat="1" applyFont="1" applyBorder="1" applyAlignment="1">
      <alignment horizontal="center" vertical="top"/>
    </xf>
    <xf numFmtId="167" fontId="20" fillId="0" borderId="0" xfId="0" applyNumberFormat="1" applyFont="1" applyAlignment="1">
      <alignment horizontal="center" vertical="top"/>
    </xf>
    <xf numFmtId="0" fontId="33" fillId="0" borderId="31" xfId="0" applyFont="1" applyBorder="1" applyAlignment="1">
      <alignment horizontal="center" wrapText="1"/>
    </xf>
    <xf numFmtId="167" fontId="33" fillId="0" borderId="23" xfId="0" applyNumberFormat="1" applyFont="1" applyBorder="1" applyAlignment="1">
      <alignment horizontal="center"/>
    </xf>
    <xf numFmtId="167" fontId="33" fillId="0" borderId="26" xfId="0" applyNumberFormat="1" applyFont="1" applyBorder="1" applyAlignment="1">
      <alignment horizontal="center"/>
    </xf>
    <xf numFmtId="3" fontId="20" fillId="0" borderId="0" xfId="0" applyNumberFormat="1" applyFont="1" applyAlignment="1">
      <alignment horizontal="center" wrapText="1"/>
    </xf>
    <xf numFmtId="175" fontId="0" fillId="0" borderId="0" xfId="0" applyNumberFormat="1" applyAlignment="1">
      <alignment horizontal="right" vertical="top" wrapText="1"/>
    </xf>
    <xf numFmtId="0" fontId="40" fillId="0" borderId="0" xfId="0" applyFont="1" applyAlignment="1" quotePrefix="1">
      <alignment horizontal="left"/>
    </xf>
    <xf numFmtId="0" fontId="20" fillId="0" borderId="18" xfId="0" applyFont="1" applyBorder="1" applyAlignment="1">
      <alignment horizontal="left" wrapText="1"/>
    </xf>
    <xf numFmtId="3" fontId="20" fillId="0" borderId="30" xfId="0" applyNumberFormat="1" applyFont="1" applyBorder="1" applyAlignment="1">
      <alignment horizontal="center" wrapText="1"/>
    </xf>
    <xf numFmtId="0" fontId="0" fillId="0" borderId="30" xfId="0" applyBorder="1" applyAlignment="1">
      <alignment horizontal="left" vertical="top" wrapText="1"/>
    </xf>
    <xf numFmtId="1" fontId="20" fillId="0" borderId="0" xfId="0" applyNumberFormat="1" applyFont="1" applyAlignment="1">
      <alignment horizontal="center" wrapText="1"/>
    </xf>
    <xf numFmtId="1" fontId="20" fillId="0" borderId="21" xfId="0" applyNumberFormat="1" applyFont="1" applyBorder="1" applyAlignment="1">
      <alignment horizontal="center" wrapText="1"/>
    </xf>
    <xf numFmtId="167" fontId="59" fillId="0" borderId="22" xfId="0" applyNumberFormat="1" applyFont="1" applyBorder="1" applyAlignment="1">
      <alignment/>
    </xf>
    <xf numFmtId="167" fontId="59" fillId="0" borderId="0" xfId="0" applyNumberFormat="1" applyFont="1" applyAlignment="1">
      <alignment/>
    </xf>
    <xf numFmtId="167" fontId="59" fillId="0" borderId="0" xfId="0" applyNumberFormat="1" applyFont="1" applyAlignment="1">
      <alignment horizontal="center"/>
    </xf>
    <xf numFmtId="0" fontId="20" fillId="0" borderId="0" xfId="0" applyFont="1" applyAlignment="1">
      <alignment horizontal="center" wrapText="1"/>
    </xf>
    <xf numFmtId="0" fontId="33" fillId="0" borderId="31" xfId="0" applyFont="1" applyBorder="1" applyAlignment="1">
      <alignment horizontal="center" vertical="center"/>
    </xf>
    <xf numFmtId="167" fontId="33" fillId="0" borderId="23" xfId="0" applyNumberFormat="1" applyFont="1" applyBorder="1" applyAlignment="1">
      <alignment horizontal="center" vertical="center"/>
    </xf>
    <xf numFmtId="167" fontId="33" fillId="0" borderId="26" xfId="0" applyNumberFormat="1" applyFont="1" applyBorder="1" applyAlignment="1">
      <alignment horizontal="center" vertical="center"/>
    </xf>
    <xf numFmtId="0" fontId="2" fillId="0" borderId="0" xfId="0" applyFont="1" applyAlignment="1">
      <alignment horizontal="left" vertical="center"/>
    </xf>
    <xf numFmtId="1" fontId="20" fillId="0" borderId="0" xfId="0" applyNumberFormat="1" applyFont="1" applyAlignment="1">
      <alignment horizontal="left" vertical="top" wrapText="1"/>
    </xf>
    <xf numFmtId="0" fontId="62" fillId="0" borderId="0" xfId="0" applyFont="1" applyAlignment="1">
      <alignment horizontal="left" vertical="top" wrapText="1"/>
    </xf>
    <xf numFmtId="0" fontId="13" fillId="0" borderId="18" xfId="0" applyFont="1" applyBorder="1" applyAlignment="1">
      <alignment horizontal="left"/>
    </xf>
    <xf numFmtId="3" fontId="13" fillId="0" borderId="32" xfId="0" applyNumberFormat="1" applyFont="1" applyBorder="1" applyAlignment="1">
      <alignment horizontal="left" vertical="center" wrapText="1"/>
    </xf>
    <xf numFmtId="3" fontId="13" fillId="0" borderId="26" xfId="0" applyNumberFormat="1" applyFont="1" applyBorder="1" applyAlignment="1">
      <alignment horizontal="left" vertical="center" wrapText="1"/>
    </xf>
    <xf numFmtId="0" fontId="13" fillId="0" borderId="23" xfId="0" applyFont="1" applyBorder="1" applyAlignment="1" quotePrefix="1">
      <alignment horizontal="left" vertical="center"/>
    </xf>
    <xf numFmtId="0" fontId="14" fillId="0" borderId="24" xfId="0" applyFont="1" applyBorder="1" applyAlignment="1">
      <alignment horizontal="left" vertical="center"/>
    </xf>
    <xf numFmtId="0" fontId="13" fillId="0" borderId="32" xfId="0" applyFont="1" applyBorder="1" applyAlignment="1">
      <alignment horizontal="center"/>
    </xf>
    <xf numFmtId="166" fontId="14" fillId="0" borderId="29" xfId="0" applyNumberFormat="1" applyFont="1" applyBorder="1" applyAlignment="1">
      <alignment/>
    </xf>
    <xf numFmtId="166" fontId="14" fillId="0" borderId="30" xfId="0" applyNumberFormat="1" applyFont="1" applyBorder="1" applyAlignment="1">
      <alignment/>
    </xf>
    <xf numFmtId="166" fontId="14" fillId="0" borderId="28" xfId="0" applyNumberFormat="1" applyFont="1" applyBorder="1" applyAlignment="1">
      <alignment/>
    </xf>
    <xf numFmtId="166" fontId="14" fillId="0" borderId="21" xfId="0" applyNumberFormat="1" applyFont="1" applyBorder="1" applyAlignment="1">
      <alignment/>
    </xf>
    <xf numFmtId="202" fontId="14" fillId="0" borderId="0" xfId="0" applyNumberFormat="1" applyFont="1" applyAlignment="1">
      <alignment horizontal="center"/>
    </xf>
    <xf numFmtId="166" fontId="14" fillId="0" borderId="0" xfId="0" applyNumberFormat="1" applyFont="1" applyAlignment="1">
      <alignment/>
    </xf>
    <xf numFmtId="166" fontId="14" fillId="0" borderId="20" xfId="0" applyNumberFormat="1" applyFont="1" applyBorder="1" applyAlignment="1">
      <alignment/>
    </xf>
    <xf numFmtId="202" fontId="14" fillId="0" borderId="20" xfId="0" applyNumberFormat="1" applyFont="1" applyBorder="1" applyAlignment="1">
      <alignment horizontal="center"/>
    </xf>
    <xf numFmtId="0" fontId="17" fillId="0" borderId="19" xfId="0" applyFont="1" applyBorder="1" applyAlignment="1">
      <alignment horizontal="left" wrapText="1"/>
    </xf>
    <xf numFmtId="166" fontId="19" fillId="0" borderId="20" xfId="0" applyNumberFormat="1" applyFont="1" applyBorder="1" applyAlignment="1">
      <alignment/>
    </xf>
    <xf numFmtId="166" fontId="19" fillId="0" borderId="0" xfId="0" applyNumberFormat="1" applyFont="1" applyAlignment="1">
      <alignment/>
    </xf>
    <xf numFmtId="166" fontId="19" fillId="0" borderId="21" xfId="0" applyNumberFormat="1" applyFont="1" applyBorder="1" applyAlignment="1">
      <alignment/>
    </xf>
    <xf numFmtId="166" fontId="14" fillId="0" borderId="20" xfId="59" applyNumberFormat="1" applyFont="1" applyBorder="1" applyAlignment="1">
      <alignment horizontal="right"/>
      <protection/>
    </xf>
    <xf numFmtId="166" fontId="14" fillId="0" borderId="0" xfId="59" applyNumberFormat="1" applyFont="1" applyAlignment="1">
      <alignment horizontal="right"/>
      <protection/>
    </xf>
    <xf numFmtId="166" fontId="14" fillId="0" borderId="21" xfId="59" applyNumberFormat="1" applyFont="1" applyBorder="1" applyAlignment="1">
      <alignment horizontal="right"/>
      <protection/>
    </xf>
    <xf numFmtId="0" fontId="0" fillId="0" borderId="0" xfId="0" applyFont="1" applyAlignment="1">
      <alignment horizontal="left" vertical="top" wrapText="1"/>
    </xf>
    <xf numFmtId="202" fontId="19" fillId="0" borderId="0" xfId="0" applyNumberFormat="1" applyFont="1" applyAlignment="1">
      <alignment horizontal="center"/>
    </xf>
    <xf numFmtId="202" fontId="14" fillId="0" borderId="21" xfId="0" applyNumberFormat="1" applyFont="1" applyBorder="1" applyAlignment="1">
      <alignment horizontal="center"/>
    </xf>
    <xf numFmtId="166" fontId="14" fillId="0" borderId="20" xfId="0" applyNumberFormat="1" applyFont="1" applyBorder="1" applyAlignment="1">
      <alignment vertical="center"/>
    </xf>
    <xf numFmtId="166" fontId="14" fillId="0" borderId="0" xfId="0" applyNumberFormat="1" applyFont="1" applyAlignment="1">
      <alignment vertical="center"/>
    </xf>
    <xf numFmtId="166" fontId="14" fillId="0" borderId="21" xfId="0" applyNumberFormat="1" applyFont="1" applyBorder="1" applyAlignment="1">
      <alignment vertical="center"/>
    </xf>
    <xf numFmtId="166" fontId="14" fillId="0" borderId="25" xfId="0" applyNumberFormat="1" applyFont="1" applyBorder="1" applyAlignment="1">
      <alignment vertical="center"/>
    </xf>
    <xf numFmtId="166" fontId="14" fillId="0" borderId="22" xfId="0" applyNumberFormat="1" applyFont="1" applyBorder="1" applyAlignment="1">
      <alignment vertical="center"/>
    </xf>
    <xf numFmtId="166" fontId="14" fillId="0" borderId="27" xfId="0" applyNumberFormat="1" applyFont="1" applyBorder="1" applyAlignment="1">
      <alignment vertical="center"/>
    </xf>
    <xf numFmtId="166" fontId="12" fillId="0" borderId="23" xfId="0" applyNumberFormat="1" applyFont="1" applyBorder="1" applyAlignment="1">
      <alignment/>
    </xf>
    <xf numFmtId="166" fontId="12" fillId="0" borderId="26" xfId="0" applyNumberFormat="1" applyFont="1" applyBorder="1" applyAlignment="1">
      <alignment/>
    </xf>
    <xf numFmtId="166" fontId="12" fillId="0" borderId="32" xfId="0" applyNumberFormat="1" applyFont="1" applyBorder="1" applyAlignment="1">
      <alignment/>
    </xf>
    <xf numFmtId="166" fontId="0" fillId="0" borderId="0" xfId="0" applyNumberFormat="1" applyAlignment="1">
      <alignment horizontal="left" vertical="top" wrapText="1"/>
    </xf>
    <xf numFmtId="172" fontId="0" fillId="0" borderId="0" xfId="59" applyNumberFormat="1">
      <alignment horizontal="left" vertical="top" wrapText="1"/>
      <protection/>
    </xf>
    <xf numFmtId="166" fontId="45" fillId="0" borderId="0" xfId="0" applyNumberFormat="1" applyFont="1" applyAlignment="1">
      <alignment horizontal="left" vertical="top" wrapText="1"/>
    </xf>
    <xf numFmtId="166" fontId="20" fillId="0" borderId="0" xfId="0" applyNumberFormat="1" applyFont="1" applyAlignment="1">
      <alignment horizontal="left" vertical="top" wrapText="1"/>
    </xf>
    <xf numFmtId="0" fontId="0" fillId="0" borderId="0" xfId="0" applyAlignment="1">
      <alignment horizontal="left" wrapText="1"/>
    </xf>
    <xf numFmtId="0" fontId="33" fillId="0" borderId="0" xfId="0" applyFont="1" applyAlignment="1">
      <alignment horizontal="left" wrapText="1"/>
    </xf>
    <xf numFmtId="0" fontId="33" fillId="0" borderId="22" xfId="0" applyFont="1" applyBorder="1" applyAlignment="1">
      <alignment/>
    </xf>
    <xf numFmtId="0" fontId="33" fillId="0" borderId="0" xfId="0" applyFont="1" applyAlignment="1">
      <alignment/>
    </xf>
    <xf numFmtId="0" fontId="33" fillId="0" borderId="31" xfId="0" applyFont="1" applyBorder="1" applyAlignment="1">
      <alignment horizontal="left" wrapText="1"/>
    </xf>
    <xf numFmtId="203" fontId="14" fillId="0" borderId="30" xfId="0" applyNumberFormat="1" applyFont="1" applyBorder="1" applyAlignment="1">
      <alignment/>
    </xf>
    <xf numFmtId="203" fontId="14" fillId="0" borderId="0" xfId="0" applyNumberFormat="1" applyFont="1" applyAlignment="1">
      <alignment/>
    </xf>
    <xf numFmtId="203" fontId="14" fillId="0" borderId="21" xfId="0" applyNumberFormat="1" applyFont="1" applyBorder="1" applyAlignment="1">
      <alignment/>
    </xf>
    <xf numFmtId="172" fontId="0" fillId="0" borderId="0" xfId="0" applyNumberFormat="1" applyAlignment="1">
      <alignment horizontal="left" wrapText="1"/>
    </xf>
    <xf numFmtId="204" fontId="14" fillId="0" borderId="0" xfId="0" applyNumberFormat="1" applyFont="1" applyAlignment="1">
      <alignment/>
    </xf>
    <xf numFmtId="204" fontId="14" fillId="0" borderId="21" xfId="0" applyNumberFormat="1" applyFont="1" applyBorder="1" applyAlignment="1">
      <alignment/>
    </xf>
    <xf numFmtId="203" fontId="19" fillId="0" borderId="0" xfId="0" applyNumberFormat="1" applyFont="1" applyAlignment="1">
      <alignment/>
    </xf>
    <xf numFmtId="203" fontId="19" fillId="0" borderId="21" xfId="0" applyNumberFormat="1" applyFont="1" applyBorder="1" applyAlignment="1">
      <alignment/>
    </xf>
    <xf numFmtId="0" fontId="35" fillId="0" borderId="0" xfId="0" applyFont="1" applyAlignment="1">
      <alignment horizontal="left" wrapText="1"/>
    </xf>
    <xf numFmtId="203" fontId="14" fillId="0" borderId="22" xfId="0" applyNumberFormat="1" applyFont="1" applyBorder="1" applyAlignment="1">
      <alignment/>
    </xf>
    <xf numFmtId="203" fontId="12" fillId="0" borderId="23" xfId="0" applyNumberFormat="1" applyFont="1" applyBorder="1" applyAlignment="1">
      <alignment/>
    </xf>
    <xf numFmtId="203" fontId="12" fillId="0" borderId="26" xfId="0" applyNumberFormat="1" applyFont="1" applyBorder="1" applyAlignment="1">
      <alignment/>
    </xf>
    <xf numFmtId="0" fontId="61" fillId="0" borderId="0" xfId="0" applyFont="1" applyAlignment="1">
      <alignment horizontal="left"/>
    </xf>
    <xf numFmtId="168" fontId="61" fillId="0" borderId="0" xfId="0" applyNumberFormat="1" applyFont="1" applyAlignment="1">
      <alignment horizontal="left"/>
    </xf>
    <xf numFmtId="0" fontId="2" fillId="0" borderId="0" xfId="0" applyFont="1" applyAlignment="1">
      <alignment horizontal="left" wrapText="1"/>
    </xf>
    <xf numFmtId="172" fontId="20" fillId="0" borderId="0" xfId="0" applyNumberFormat="1" applyFont="1" applyAlignment="1">
      <alignment horizontal="left" wrapText="1"/>
    </xf>
    <xf numFmtId="0" fontId="33" fillId="0" borderId="25" xfId="0" applyFont="1" applyBorder="1" applyAlignment="1">
      <alignment/>
    </xf>
    <xf numFmtId="0" fontId="0" fillId="0" borderId="21" xfId="0" applyBorder="1" applyAlignment="1">
      <alignment horizontal="left" wrapText="1"/>
    </xf>
    <xf numFmtId="203" fontId="12" fillId="0" borderId="22" xfId="0" applyNumberFormat="1" applyFont="1" applyBorder="1" applyAlignment="1">
      <alignment/>
    </xf>
    <xf numFmtId="0" fontId="0" fillId="0" borderId="0" xfId="0" applyFont="1" applyAlignment="1">
      <alignment horizontal="left" wrapText="1"/>
    </xf>
    <xf numFmtId="0" fontId="33" fillId="0" borderId="22" xfId="0" applyFont="1" applyBorder="1" applyAlignment="1">
      <alignment horizontal="right"/>
    </xf>
    <xf numFmtId="0" fontId="33" fillId="0" borderId="0" xfId="0" applyFont="1" applyAlignment="1">
      <alignment horizontal="right"/>
    </xf>
    <xf numFmtId="0" fontId="33" fillId="0" borderId="25" xfId="0" applyFont="1" applyBorder="1" applyAlignment="1">
      <alignment horizontal="right"/>
    </xf>
    <xf numFmtId="0" fontId="13" fillId="0" borderId="0" xfId="0" applyFont="1" applyAlignment="1">
      <alignment horizontal="left"/>
    </xf>
    <xf numFmtId="203" fontId="12" fillId="0" borderId="0" xfId="0" applyNumberFormat="1" applyFont="1" applyAlignment="1">
      <alignment/>
    </xf>
    <xf numFmtId="0" fontId="64" fillId="0" borderId="0" xfId="0" applyFont="1" applyAlignment="1">
      <alignment horizontal="left" wrapText="1"/>
    </xf>
    <xf numFmtId="0" fontId="20" fillId="0" borderId="22" xfId="0" applyFont="1" applyBorder="1" applyAlignment="1" quotePrefix="1">
      <alignment/>
    </xf>
    <xf numFmtId="0" fontId="12" fillId="0" borderId="22" xfId="0" applyFont="1" applyBorder="1" applyAlignment="1" quotePrefix="1">
      <alignment horizontal="right"/>
    </xf>
    <xf numFmtId="0" fontId="12" fillId="0" borderId="31" xfId="0" applyFont="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166" fontId="20" fillId="0" borderId="30" xfId="0" applyNumberFormat="1" applyFont="1" applyBorder="1" applyAlignment="1">
      <alignment/>
    </xf>
    <xf numFmtId="166" fontId="20" fillId="0" borderId="28" xfId="0" applyNumberFormat="1" applyFont="1" applyBorder="1" applyAlignment="1">
      <alignment/>
    </xf>
    <xf numFmtId="166" fontId="20" fillId="0" borderId="0" xfId="0" applyNumberFormat="1" applyFont="1" applyAlignment="1">
      <alignment/>
    </xf>
    <xf numFmtId="166" fontId="20" fillId="0" borderId="21" xfId="0" applyNumberFormat="1" applyFont="1" applyBorder="1" applyAlignment="1">
      <alignment/>
    </xf>
    <xf numFmtId="0" fontId="14" fillId="0" borderId="19" xfId="0" applyFont="1" applyBorder="1" applyAlignment="1">
      <alignment horizontal="left" vertical="top" wrapText="1"/>
    </xf>
    <xf numFmtId="166" fontId="20" fillId="0" borderId="22" xfId="0" applyNumberFormat="1" applyFont="1" applyBorder="1" applyAlignment="1">
      <alignment/>
    </xf>
    <xf numFmtId="166" fontId="20" fillId="0" borderId="25" xfId="0" applyNumberFormat="1" applyFont="1" applyBorder="1" applyAlignment="1">
      <alignment/>
    </xf>
    <xf numFmtId="166" fontId="33" fillId="0" borderId="23" xfId="0" applyNumberFormat="1" applyFont="1" applyBorder="1" applyAlignment="1">
      <alignment vertical="center"/>
    </xf>
    <xf numFmtId="166" fontId="33" fillId="0" borderId="26" xfId="0" applyNumberFormat="1" applyFont="1" applyBorder="1" applyAlignment="1">
      <alignment vertical="center"/>
    </xf>
    <xf numFmtId="166" fontId="33" fillId="0" borderId="0" xfId="0" applyNumberFormat="1" applyFont="1" applyAlignment="1">
      <alignment horizontal="center"/>
    </xf>
    <xf numFmtId="166" fontId="0" fillId="0" borderId="0" xfId="0" applyNumberFormat="1" applyAlignment="1">
      <alignment horizontal="center" vertical="top" wrapText="1"/>
    </xf>
    <xf numFmtId="1" fontId="20" fillId="0" borderId="0" xfId="0" applyNumberFormat="1" applyFont="1" applyAlignment="1">
      <alignment horizontal="center"/>
    </xf>
    <xf numFmtId="0" fontId="20" fillId="0" borderId="0" xfId="0" applyFont="1" applyAlignment="1">
      <alignment horizontal="center"/>
    </xf>
    <xf numFmtId="0" fontId="33" fillId="0" borderId="0" xfId="0" applyFont="1" applyAlignment="1" quotePrefix="1">
      <alignment horizontal="center"/>
    </xf>
    <xf numFmtId="0" fontId="14" fillId="0" borderId="18" xfId="0" applyFont="1" applyBorder="1" applyAlignment="1">
      <alignment horizontal="left"/>
    </xf>
    <xf numFmtId="1" fontId="20" fillId="0" borderId="0" xfId="0" applyNumberFormat="1" applyFont="1" applyAlignment="1">
      <alignment/>
    </xf>
    <xf numFmtId="0" fontId="40" fillId="0" borderId="0" xfId="0" applyFont="1" applyAlignment="1" quotePrefix="1">
      <alignment/>
    </xf>
    <xf numFmtId="166" fontId="12" fillId="0" borderId="22" xfId="0" applyNumberFormat="1" applyFont="1" applyBorder="1" applyAlignment="1" quotePrefix="1">
      <alignment horizontal="right"/>
    </xf>
    <xf numFmtId="166" fontId="20" fillId="0" borderId="0" xfId="0" applyNumberFormat="1" applyFont="1" applyAlignment="1" quotePrefix="1">
      <alignment horizontal="left"/>
    </xf>
    <xf numFmtId="0" fontId="0" fillId="0" borderId="0" xfId="0" applyAlignment="1">
      <alignment horizontal="left" vertical="top"/>
    </xf>
    <xf numFmtId="0" fontId="0" fillId="0" borderId="0" xfId="0" applyAlignment="1">
      <alignment horizontal="left" vertical="center"/>
    </xf>
    <xf numFmtId="0" fontId="14" fillId="0" borderId="0" xfId="0" applyFont="1" applyAlignment="1">
      <alignment horizontal="centerContinuous"/>
    </xf>
    <xf numFmtId="0" fontId="0" fillId="0" borderId="0" xfId="0" applyAlignment="1">
      <alignment horizontal="centerContinuous"/>
    </xf>
    <xf numFmtId="0" fontId="0" fillId="0" borderId="18" xfId="0" applyBorder="1" applyAlignment="1">
      <alignment horizontal="left" vertical="center" wrapText="1"/>
    </xf>
    <xf numFmtId="0" fontId="12" fillId="0" borderId="26" xfId="0" applyFont="1" applyBorder="1" applyAlignment="1">
      <alignment horizontal="center" vertical="center"/>
    </xf>
    <xf numFmtId="0" fontId="0" fillId="0" borderId="0" xfId="0" applyAlignment="1">
      <alignment horizontal="left" vertical="center" wrapText="1"/>
    </xf>
    <xf numFmtId="0" fontId="0" fillId="0" borderId="19" xfId="0" applyBorder="1" applyAlignment="1">
      <alignment horizontal="left" vertical="top" wrapText="1"/>
    </xf>
    <xf numFmtId="0" fontId="14" fillId="0" borderId="30" xfId="0" applyFont="1" applyBorder="1" applyAlignment="1">
      <alignment horizontal="centerContinuous"/>
    </xf>
    <xf numFmtId="0" fontId="14" fillId="0" borderId="30" xfId="0" applyFont="1" applyBorder="1" applyAlignment="1">
      <alignment horizontal="left" wrapText="1"/>
    </xf>
    <xf numFmtId="0" fontId="0" fillId="0" borderId="28" xfId="0" applyBorder="1" applyAlignment="1">
      <alignment horizontal="left" vertical="top" wrapText="1"/>
    </xf>
    <xf numFmtId="205" fontId="14" fillId="0" borderId="0" xfId="0" applyNumberFormat="1" applyFont="1" applyAlignment="1">
      <alignment/>
    </xf>
    <xf numFmtId="205" fontId="14" fillId="0" borderId="21" xfId="0" applyNumberFormat="1" applyFont="1" applyBorder="1" applyAlignment="1">
      <alignment/>
    </xf>
    <xf numFmtId="0" fontId="20" fillId="0" borderId="19" xfId="0" applyFont="1" applyBorder="1" applyAlignment="1" quotePrefix="1">
      <alignment horizontal="left" wrapText="1"/>
    </xf>
    <xf numFmtId="205" fontId="14" fillId="0" borderId="22" xfId="0" applyNumberFormat="1" applyFont="1" applyBorder="1" applyAlignment="1">
      <alignment/>
    </xf>
    <xf numFmtId="205" fontId="14" fillId="0" borderId="25" xfId="0" applyNumberFormat="1" applyFont="1" applyBorder="1" applyAlignment="1">
      <alignment/>
    </xf>
    <xf numFmtId="0" fontId="0" fillId="0" borderId="0" xfId="0" applyAlignment="1">
      <alignment vertical="top"/>
    </xf>
    <xf numFmtId="0" fontId="14" fillId="0" borderId="19" xfId="0" applyFont="1" applyBorder="1" applyAlignment="1">
      <alignment horizontal="center"/>
    </xf>
    <xf numFmtId="0" fontId="14" fillId="0" borderId="0" xfId="0" applyFont="1" applyAlignment="1">
      <alignment horizontal="center" vertical="top"/>
    </xf>
    <xf numFmtId="0" fontId="14" fillId="0" borderId="19" xfId="0" applyFont="1" applyBorder="1" applyAlignment="1">
      <alignment horizontal="center" vertical="top"/>
    </xf>
    <xf numFmtId="0" fontId="0" fillId="0" borderId="0" xfId="0" applyAlignment="1">
      <alignment horizontal="center" vertical="top"/>
    </xf>
    <xf numFmtId="0" fontId="14" fillId="0" borderId="24" xfId="0" applyFont="1" applyBorder="1" applyAlignment="1">
      <alignment horizontal="center"/>
    </xf>
    <xf numFmtId="0" fontId="14" fillId="0" borderId="22" xfId="0" applyFont="1" applyBorder="1" applyAlignment="1">
      <alignment horizontal="center" vertical="top"/>
    </xf>
    <xf numFmtId="0" fontId="14" fillId="0" borderId="24" xfId="0" applyFont="1" applyBorder="1" applyAlignment="1">
      <alignment horizontal="center" vertical="top"/>
    </xf>
    <xf numFmtId="0" fontId="12" fillId="0" borderId="18" xfId="0" applyFont="1" applyBorder="1" applyAlignment="1">
      <alignment horizontal="left" wrapText="1"/>
    </xf>
    <xf numFmtId="164" fontId="12" fillId="0" borderId="29" xfId="0" applyNumberFormat="1" applyFont="1" applyBorder="1" applyAlignment="1">
      <alignment/>
    </xf>
    <xf numFmtId="164" fontId="12" fillId="0" borderId="28" xfId="0" applyNumberFormat="1" applyFont="1" applyBorder="1" applyAlignment="1">
      <alignment/>
    </xf>
    <xf numFmtId="164" fontId="12" fillId="0" borderId="30" xfId="0" applyNumberFormat="1" applyFont="1" applyBorder="1" applyAlignment="1">
      <alignment/>
    </xf>
    <xf numFmtId="0" fontId="14" fillId="0" borderId="19" xfId="0" applyFont="1" applyBorder="1" applyAlignment="1">
      <alignment horizontal="left" wrapText="1"/>
    </xf>
    <xf numFmtId="164" fontId="14" fillId="0" borderId="20" xfId="0" applyNumberFormat="1" applyFont="1" applyBorder="1" applyAlignment="1">
      <alignment/>
    </xf>
    <xf numFmtId="164" fontId="14" fillId="0" borderId="21" xfId="0" applyNumberFormat="1" applyFont="1" applyBorder="1" applyAlignment="1">
      <alignment/>
    </xf>
    <xf numFmtId="164" fontId="14" fillId="0" borderId="0" xfId="0" applyNumberFormat="1" applyFont="1" applyAlignment="1">
      <alignment/>
    </xf>
    <xf numFmtId="164" fontId="12" fillId="0" borderId="20" xfId="0" applyNumberFormat="1" applyFont="1" applyBorder="1" applyAlignment="1">
      <alignment/>
    </xf>
    <xf numFmtId="164" fontId="12" fillId="0" borderId="21" xfId="0" applyNumberFormat="1" applyFont="1" applyBorder="1" applyAlignment="1">
      <alignment/>
    </xf>
    <xf numFmtId="164" fontId="12" fillId="0" borderId="0" xfId="0" applyNumberFormat="1" applyFont="1" applyAlignment="1">
      <alignment/>
    </xf>
    <xf numFmtId="164" fontId="14" fillId="0" borderId="27" xfId="0" applyNumberFormat="1" applyFont="1" applyBorder="1" applyAlignment="1">
      <alignment/>
    </xf>
    <xf numFmtId="164" fontId="14" fillId="0" borderId="25" xfId="0" applyNumberFormat="1" applyFont="1" applyBorder="1" applyAlignment="1">
      <alignment/>
    </xf>
    <xf numFmtId="164" fontId="14" fillId="0" borderId="22" xfId="0" applyNumberFormat="1" applyFont="1" applyBorder="1" applyAlignment="1">
      <alignment/>
    </xf>
    <xf numFmtId="164" fontId="12" fillId="0" borderId="27" xfId="0" applyNumberFormat="1" applyFont="1" applyBorder="1" applyAlignment="1">
      <alignment/>
    </xf>
    <xf numFmtId="164" fontId="12" fillId="0" borderId="25" xfId="0" applyNumberFormat="1" applyFont="1" applyBorder="1" applyAlignment="1">
      <alignment/>
    </xf>
    <xf numFmtId="164" fontId="12" fillId="0" borderId="22" xfId="0" applyNumberFormat="1" applyFont="1" applyBorder="1" applyAlignment="1">
      <alignment/>
    </xf>
    <xf numFmtId="164" fontId="12" fillId="0" borderId="32" xfId="0" applyNumberFormat="1" applyFont="1" applyBorder="1" applyAlignment="1">
      <alignment/>
    </xf>
    <xf numFmtId="164" fontId="12" fillId="0" borderId="26" xfId="0" applyNumberFormat="1" applyFont="1" applyBorder="1" applyAlignment="1">
      <alignment/>
    </xf>
    <xf numFmtId="0" fontId="36" fillId="0" borderId="0" xfId="0" applyFont="1" applyAlignment="1">
      <alignment horizontal="right" vertical="top" wrapText="1"/>
    </xf>
    <xf numFmtId="164" fontId="0" fillId="0" borderId="0" xfId="0" applyNumberFormat="1" applyAlignment="1">
      <alignment horizontal="left" vertical="top" wrapText="1"/>
    </xf>
    <xf numFmtId="3" fontId="40" fillId="0" borderId="0" xfId="0" applyNumberFormat="1" applyFont="1" applyAlignment="1" quotePrefix="1">
      <alignment horizontal="left"/>
    </xf>
    <xf numFmtId="3" fontId="20" fillId="0" borderId="0" xfId="0" applyNumberFormat="1" applyFont="1" applyAlignment="1">
      <alignment horizontal="left" vertical="top" wrapText="1"/>
    </xf>
    <xf numFmtId="3" fontId="0" fillId="0" borderId="0" xfId="0" applyNumberFormat="1" applyAlignment="1">
      <alignment horizontal="left" vertical="top" wrapText="1"/>
    </xf>
    <xf numFmtId="3" fontId="12" fillId="0" borderId="18" xfId="0" applyNumberFormat="1" applyFont="1" applyBorder="1" applyAlignment="1">
      <alignment horizontal="left" wrapText="1"/>
    </xf>
    <xf numFmtId="3" fontId="14" fillId="0" borderId="19" xfId="0" applyNumberFormat="1" applyFont="1" applyBorder="1" applyAlignment="1">
      <alignment horizontal="left" wrapText="1"/>
    </xf>
    <xf numFmtId="3" fontId="12" fillId="0" borderId="19" xfId="0" applyNumberFormat="1" applyFont="1" applyBorder="1" applyAlignment="1">
      <alignment horizontal="left" wrapText="1"/>
    </xf>
    <xf numFmtId="3" fontId="12" fillId="0" borderId="31" xfId="0" applyNumberFormat="1" applyFont="1" applyBorder="1" applyAlignment="1">
      <alignment horizontal="left"/>
    </xf>
    <xf numFmtId="164" fontId="12" fillId="0" borderId="32" xfId="0" applyNumberFormat="1" applyFont="1" applyBorder="1" applyAlignment="1">
      <alignment horizontal="center"/>
    </xf>
    <xf numFmtId="164" fontId="12" fillId="0" borderId="23" xfId="0" applyNumberFormat="1" applyFont="1" applyBorder="1" applyAlignment="1">
      <alignment/>
    </xf>
    <xf numFmtId="3" fontId="12" fillId="0" borderId="0" xfId="0" applyNumberFormat="1" applyFont="1" applyAlignment="1">
      <alignment horizontal="left"/>
    </xf>
    <xf numFmtId="0" fontId="41" fillId="0" borderId="0" xfId="0" applyFont="1" applyAlignment="1">
      <alignment horizontal="left" vertical="top" wrapText="1"/>
    </xf>
    <xf numFmtId="0" fontId="51" fillId="0" borderId="0" xfId="0" applyFont="1" applyAlignment="1">
      <alignment horizontal="right" vertical="top" wrapText="1"/>
    </xf>
    <xf numFmtId="0" fontId="13" fillId="0" borderId="29" xfId="0" applyFont="1" applyBorder="1" applyAlignment="1">
      <alignment horizontal="center" vertical="center"/>
    </xf>
    <xf numFmtId="0" fontId="13" fillId="0" borderId="20" xfId="0" applyFont="1" applyBorder="1" applyAlignment="1">
      <alignment horizontal="left"/>
    </xf>
    <xf numFmtId="0" fontId="13" fillId="0" borderId="18" xfId="0" applyFont="1" applyBorder="1" applyAlignment="1">
      <alignment horizontal="center"/>
    </xf>
    <xf numFmtId="0" fontId="13" fillId="0" borderId="21" xfId="0" applyFont="1" applyBorder="1" applyAlignment="1">
      <alignment horizontal="center"/>
    </xf>
    <xf numFmtId="0" fontId="10" fillId="0" borderId="20" xfId="0" applyFont="1" applyBorder="1" applyAlignment="1">
      <alignment horizontal="center"/>
    </xf>
    <xf numFmtId="0" fontId="13" fillId="0" borderId="19" xfId="0" applyFont="1" applyBorder="1" applyAlignment="1">
      <alignment horizontal="center"/>
    </xf>
    <xf numFmtId="0" fontId="13" fillId="0" borderId="27" xfId="0" applyFont="1" applyBorder="1" applyAlignment="1">
      <alignment horizontal="left"/>
    </xf>
    <xf numFmtId="0" fontId="13" fillId="0" borderId="24" xfId="0" applyFont="1" applyBorder="1" applyAlignment="1">
      <alignment horizontal="center"/>
    </xf>
    <xf numFmtId="0" fontId="13" fillId="0" borderId="25" xfId="0" applyFont="1" applyBorder="1" applyAlignment="1">
      <alignment horizontal="center"/>
    </xf>
    <xf numFmtId="0" fontId="13" fillId="0" borderId="20" xfId="0" applyFont="1" applyBorder="1" applyAlignment="1" quotePrefix="1">
      <alignment horizontal="left"/>
    </xf>
    <xf numFmtId="164" fontId="12" fillId="0" borderId="18" xfId="0" applyNumberFormat="1" applyFont="1" applyBorder="1" applyAlignment="1">
      <alignment/>
    </xf>
    <xf numFmtId="0" fontId="14" fillId="0" borderId="20" xfId="0" applyFont="1" applyBorder="1" applyAlignment="1" quotePrefix="1">
      <alignment horizontal="left"/>
    </xf>
    <xf numFmtId="164" fontId="14" fillId="0" borderId="19" xfId="0" applyNumberFormat="1" applyFont="1" applyBorder="1" applyAlignment="1">
      <alignment vertical="top"/>
    </xf>
    <xf numFmtId="164" fontId="14" fillId="0" borderId="21" xfId="0" applyNumberFormat="1" applyFont="1" applyBorder="1" applyAlignment="1">
      <alignment vertical="top"/>
    </xf>
    <xf numFmtId="0" fontId="14" fillId="0" borderId="20" xfId="0" applyFont="1" applyBorder="1" applyAlignment="1">
      <alignment horizontal="left"/>
    </xf>
    <xf numFmtId="164" fontId="45" fillId="0" borderId="19" xfId="0" applyNumberFormat="1" applyFont="1" applyBorder="1" applyAlignment="1">
      <alignment vertical="top"/>
    </xf>
    <xf numFmtId="164" fontId="45" fillId="0" borderId="21" xfId="0" applyNumberFormat="1" applyFont="1" applyBorder="1" applyAlignment="1">
      <alignment vertical="top"/>
    </xf>
    <xf numFmtId="0" fontId="45" fillId="0" borderId="19" xfId="0" applyFont="1" applyBorder="1" applyAlignment="1">
      <alignment horizontal="left" vertical="top" wrapText="1"/>
    </xf>
    <xf numFmtId="0" fontId="0" fillId="0" borderId="24" xfId="0" applyBorder="1" applyAlignment="1">
      <alignment horizontal="left" vertical="top" wrapText="1"/>
    </xf>
    <xf numFmtId="164" fontId="12" fillId="0" borderId="18" xfId="0" applyNumberFormat="1" applyFont="1" applyBorder="1" applyAlignment="1">
      <alignment horizontal="center"/>
    </xf>
    <xf numFmtId="3" fontId="14" fillId="0" borderId="20" xfId="0" applyNumberFormat="1" applyFont="1" applyBorder="1" applyAlignment="1">
      <alignment/>
    </xf>
    <xf numFmtId="3" fontId="14" fillId="0" borderId="19" xfId="0" applyNumberFormat="1" applyFont="1" applyBorder="1" applyAlignment="1">
      <alignment horizontal="center"/>
    </xf>
    <xf numFmtId="0" fontId="45" fillId="0" borderId="20" xfId="0" applyFont="1" applyBorder="1" applyAlignment="1">
      <alignment horizontal="center"/>
    </xf>
    <xf numFmtId="0" fontId="45" fillId="0" borderId="19" xfId="0" applyFont="1" applyBorder="1" applyAlignment="1">
      <alignment horizontal="center"/>
    </xf>
    <xf numFmtId="3" fontId="19" fillId="0" borderId="20" xfId="0" applyNumberFormat="1" applyFont="1" applyBorder="1" applyAlignment="1">
      <alignment/>
    </xf>
    <xf numFmtId="3" fontId="14" fillId="0" borderId="20" xfId="0" applyNumberFormat="1" applyFont="1" applyBorder="1" applyAlignment="1">
      <alignment wrapText="1"/>
    </xf>
    <xf numFmtId="3" fontId="14" fillId="0" borderId="24" xfId="0" applyNumberFormat="1" applyFont="1" applyBorder="1" applyAlignment="1">
      <alignment horizontal="center"/>
    </xf>
    <xf numFmtId="164" fontId="13" fillId="0" borderId="31" xfId="0" applyNumberFormat="1" applyFont="1" applyBorder="1" applyAlignment="1">
      <alignment horizontal="center" vertical="top"/>
    </xf>
    <xf numFmtId="1" fontId="44" fillId="0" borderId="0" xfId="0" applyNumberFormat="1" applyFont="1" applyAlignment="1">
      <alignment horizontal="left" vertical="top" wrapText="1"/>
    </xf>
    <xf numFmtId="0" fontId="20" fillId="0" borderId="18" xfId="0" applyFont="1" applyBorder="1" applyAlignment="1">
      <alignment horizontal="left" vertical="top" wrapText="1"/>
    </xf>
    <xf numFmtId="0" fontId="33" fillId="0" borderId="32" xfId="0" applyFont="1" applyBorder="1" applyAlignment="1">
      <alignment horizontal="center" vertical="center"/>
    </xf>
    <xf numFmtId="1" fontId="33" fillId="0" borderId="26" xfId="0" applyNumberFormat="1" applyFont="1" applyBorder="1" applyAlignment="1">
      <alignment horizontal="center" vertical="center"/>
    </xf>
    <xf numFmtId="0" fontId="33" fillId="0" borderId="32" xfId="0" applyFont="1" applyBorder="1" applyAlignment="1">
      <alignment horizontal="centerContinuous" vertical="center"/>
    </xf>
    <xf numFmtId="0" fontId="2" fillId="0" borderId="23" xfId="0" applyFont="1" applyBorder="1" applyAlignment="1">
      <alignment horizontal="left" vertical="top" wrapText="1"/>
    </xf>
    <xf numFmtId="0" fontId="33" fillId="0" borderId="26" xfId="0" applyFont="1" applyBorder="1" applyAlignment="1">
      <alignment horizontal="centerContinuous" vertical="center"/>
    </xf>
    <xf numFmtId="0" fontId="20" fillId="0" borderId="19" xfId="0" applyFont="1" applyBorder="1" applyAlignment="1">
      <alignment horizontal="center" vertical="top"/>
    </xf>
    <xf numFmtId="0" fontId="20" fillId="0" borderId="31" xfId="0" applyFont="1" applyBorder="1" applyAlignment="1">
      <alignment horizontal="center" vertical="center"/>
    </xf>
    <xf numFmtId="0" fontId="20" fillId="0" borderId="26" xfId="0" applyFont="1" applyBorder="1" applyAlignment="1">
      <alignment horizontal="center" vertical="center"/>
    </xf>
    <xf numFmtId="0" fontId="20" fillId="0" borderId="24" xfId="0" applyFont="1" applyBorder="1" applyAlignment="1">
      <alignment horizontal="center" vertical="top"/>
    </xf>
    <xf numFmtId="1" fontId="20" fillId="0" borderId="31" xfId="0" applyNumberFormat="1" applyFont="1" applyBorder="1" applyAlignment="1">
      <alignment horizontal="center" vertical="center"/>
    </xf>
    <xf numFmtId="0" fontId="14" fillId="0" borderId="18" xfId="0" applyFont="1" applyBorder="1" applyAlignment="1">
      <alignment horizontal="center"/>
    </xf>
    <xf numFmtId="3" fontId="14" fillId="0" borderId="30" xfId="0" applyNumberFormat="1" applyFont="1" applyBorder="1" applyAlignment="1">
      <alignment horizontal="center" wrapText="1"/>
    </xf>
    <xf numFmtId="167" fontId="14" fillId="0" borderId="30" xfId="0" applyNumberFormat="1" applyFont="1" applyBorder="1" applyAlignment="1">
      <alignment horizontal="center" wrapText="1"/>
    </xf>
    <xf numFmtId="187" fontId="14" fillId="0" borderId="30" xfId="0" applyNumberFormat="1" applyFont="1" applyBorder="1" applyAlignment="1">
      <alignment horizontal="center" wrapText="1"/>
    </xf>
    <xf numFmtId="206" fontId="14" fillId="0" borderId="28" xfId="0" applyNumberFormat="1" applyFont="1" applyBorder="1" applyAlignment="1">
      <alignment horizontal="center"/>
    </xf>
    <xf numFmtId="3" fontId="14" fillId="0" borderId="28" xfId="0" applyNumberFormat="1" applyFont="1" applyBorder="1" applyAlignment="1">
      <alignment horizontal="center" wrapText="1"/>
    </xf>
    <xf numFmtId="3" fontId="14" fillId="0" borderId="0" xfId="0" applyNumberFormat="1" applyFont="1" applyAlignment="1">
      <alignment horizontal="center" wrapText="1"/>
    </xf>
    <xf numFmtId="1" fontId="14" fillId="0" borderId="21" xfId="0" applyNumberFormat="1" applyFont="1" applyBorder="1" applyAlignment="1">
      <alignment horizontal="center"/>
    </xf>
    <xf numFmtId="206" fontId="14" fillId="0" borderId="21" xfId="0" applyNumberFormat="1" applyFont="1" applyBorder="1" applyAlignment="1">
      <alignment horizontal="center"/>
    </xf>
    <xf numFmtId="3" fontId="14" fillId="0" borderId="21" xfId="0" applyNumberFormat="1" applyFont="1" applyBorder="1" applyAlignment="1">
      <alignment horizontal="center" wrapText="1"/>
    </xf>
    <xf numFmtId="206" fontId="14" fillId="0" borderId="0" xfId="0" applyNumberFormat="1" applyFont="1" applyAlignment="1">
      <alignment horizontal="center"/>
    </xf>
    <xf numFmtId="167" fontId="14" fillId="0" borderId="0" xfId="0" applyNumberFormat="1" applyFont="1" applyAlignment="1">
      <alignment horizontal="center"/>
    </xf>
    <xf numFmtId="3" fontId="14" fillId="0" borderId="22" xfId="0" applyNumberFormat="1" applyFont="1" applyBorder="1" applyAlignment="1">
      <alignment horizontal="center" wrapText="1"/>
    </xf>
    <xf numFmtId="0" fontId="14" fillId="0" borderId="22" xfId="0" applyFont="1" applyBorder="1" applyAlignment="1">
      <alignment horizontal="center" wrapText="1"/>
    </xf>
    <xf numFmtId="167" fontId="14" fillId="0" borderId="22" xfId="0" applyNumberFormat="1" applyFont="1" applyBorder="1" applyAlignment="1">
      <alignment horizontal="center" wrapText="1"/>
    </xf>
    <xf numFmtId="3" fontId="14" fillId="0" borderId="22" xfId="0" applyNumberFormat="1" applyFont="1" applyBorder="1" applyAlignment="1">
      <alignment horizontal="left" wrapText="1"/>
    </xf>
    <xf numFmtId="3" fontId="14" fillId="0" borderId="25" xfId="0" applyNumberFormat="1" applyFont="1" applyBorder="1" applyAlignment="1">
      <alignment horizontal="left" wrapText="1"/>
    </xf>
    <xf numFmtId="3" fontId="45" fillId="0" borderId="22" xfId="0" applyNumberFormat="1" applyFont="1" applyBorder="1" applyAlignment="1">
      <alignment horizontal="center" vertical="top" wrapText="1"/>
    </xf>
    <xf numFmtId="0" fontId="45" fillId="0" borderId="22" xfId="0" applyFont="1" applyBorder="1" applyAlignment="1">
      <alignment horizontal="center" vertical="top" wrapText="1"/>
    </xf>
    <xf numFmtId="0" fontId="45" fillId="0" borderId="25" xfId="0" applyFont="1" applyBorder="1" applyAlignment="1">
      <alignment horizontal="left" vertical="top" wrapText="1"/>
    </xf>
    <xf numFmtId="0" fontId="45" fillId="0" borderId="22" xfId="0" applyFont="1" applyBorder="1" applyAlignment="1">
      <alignment horizontal="center"/>
    </xf>
    <xf numFmtId="3" fontId="33" fillId="0" borderId="23" xfId="0" applyNumberFormat="1" applyFont="1" applyBorder="1" applyAlignment="1">
      <alignment horizontal="center" vertical="center"/>
    </xf>
    <xf numFmtId="206" fontId="33" fillId="0" borderId="26" xfId="0" applyNumberFormat="1" applyFont="1" applyBorder="1" applyAlignment="1">
      <alignment horizontal="center" vertical="center"/>
    </xf>
    <xf numFmtId="0" fontId="32" fillId="0" borderId="0" xfId="0" applyFont="1" applyAlignment="1">
      <alignment horizontal="left" wrapText="1"/>
    </xf>
    <xf numFmtId="3" fontId="33" fillId="0" borderId="0" xfId="0" applyNumberFormat="1" applyFont="1" applyAlignment="1">
      <alignment vertical="center"/>
    </xf>
    <xf numFmtId="1" fontId="33" fillId="0" borderId="0" xfId="0" applyNumberFormat="1" applyFont="1" applyAlignment="1">
      <alignment horizontal="right" vertical="center"/>
    </xf>
    <xf numFmtId="167" fontId="33" fillId="0" borderId="0" xfId="0" applyNumberFormat="1" applyFont="1" applyAlignment="1">
      <alignment horizontal="right" vertical="center"/>
    </xf>
    <xf numFmtId="167" fontId="33" fillId="0" borderId="0" xfId="0" applyNumberFormat="1" applyFont="1" applyAlignment="1">
      <alignment vertical="center"/>
    </xf>
    <xf numFmtId="206" fontId="33" fillId="0" borderId="0" xfId="0" applyNumberFormat="1" applyFont="1" applyAlignment="1">
      <alignment vertical="center"/>
    </xf>
    <xf numFmtId="0" fontId="15" fillId="0" borderId="0" xfId="60" applyFont="1" applyAlignment="1" quotePrefix="1">
      <alignment vertical="center"/>
      <protection/>
    </xf>
    <xf numFmtId="0" fontId="15" fillId="0" borderId="0" xfId="60" applyFont="1" applyAlignment="1">
      <alignment vertical="center"/>
      <protection/>
    </xf>
    <xf numFmtId="0" fontId="24" fillId="0" borderId="0" xfId="60" applyFont="1" applyAlignment="1">
      <alignment vertical="center"/>
      <protection/>
    </xf>
    <xf numFmtId="0" fontId="23" fillId="0" borderId="0" xfId="60" applyFont="1" applyAlignment="1">
      <alignment horizontal="center" vertical="center"/>
      <protection/>
    </xf>
    <xf numFmtId="0" fontId="23" fillId="0" borderId="0" xfId="60" applyFont="1" applyAlignment="1">
      <alignment vertical="center"/>
      <protection/>
    </xf>
    <xf numFmtId="0" fontId="15" fillId="0" borderId="0" xfId="60" applyFont="1" applyAlignment="1">
      <alignment horizontal="center" vertical="center"/>
      <protection/>
    </xf>
    <xf numFmtId="0" fontId="15" fillId="0" borderId="0" xfId="60" applyFont="1" applyAlignment="1">
      <alignment horizontal="right" vertical="center"/>
      <protection/>
    </xf>
    <xf numFmtId="0" fontId="23" fillId="0" borderId="18" xfId="60" applyFont="1" applyBorder="1" applyAlignment="1">
      <alignment horizontal="center" vertical="center"/>
      <protection/>
    </xf>
    <xf numFmtId="0" fontId="23" fillId="0" borderId="19" xfId="60" applyFont="1" applyBorder="1" applyAlignment="1">
      <alignment horizontal="center" vertical="center"/>
      <protection/>
    </xf>
    <xf numFmtId="0" fontId="23" fillId="0" borderId="24" xfId="60" applyFont="1" applyBorder="1" applyAlignment="1">
      <alignment horizontal="center" vertical="center"/>
      <protection/>
    </xf>
    <xf numFmtId="0" fontId="23" fillId="0" borderId="19" xfId="58" applyFont="1" applyBorder="1" applyAlignment="1">
      <alignment horizontal="center" vertical="center"/>
      <protection/>
    </xf>
    <xf numFmtId="0" fontId="23" fillId="0" borderId="0" xfId="58" applyFont="1" applyAlignment="1">
      <alignment vertical="center" wrapText="1"/>
      <protection/>
    </xf>
    <xf numFmtId="207" fontId="113" fillId="37" borderId="19" xfId="44" applyNumberFormat="1" applyFont="1" applyFill="1" applyBorder="1" applyAlignment="1">
      <alignment vertical="center"/>
    </xf>
    <xf numFmtId="207" fontId="69" fillId="0" borderId="19" xfId="44" applyNumberFormat="1" applyFont="1" applyBorder="1" applyAlignment="1">
      <alignment vertical="center"/>
    </xf>
    <xf numFmtId="207" fontId="113" fillId="0" borderId="19" xfId="44" applyNumberFormat="1" applyFont="1" applyBorder="1" applyAlignment="1">
      <alignment vertical="center"/>
    </xf>
    <xf numFmtId="207" fontId="114" fillId="0" borderId="19" xfId="44" applyNumberFormat="1" applyFont="1" applyFill="1" applyBorder="1" applyAlignment="1">
      <alignment vertical="center"/>
    </xf>
    <xf numFmtId="0" fontId="23" fillId="0" borderId="19" xfId="58" applyFont="1" applyBorder="1" applyAlignment="1">
      <alignment horizontal="center" vertical="center" wrapText="1"/>
      <protection/>
    </xf>
    <xf numFmtId="207" fontId="115" fillId="0" borderId="19" xfId="44" applyNumberFormat="1" applyFont="1" applyFill="1" applyBorder="1" applyAlignment="1">
      <alignment vertical="center"/>
    </xf>
    <xf numFmtId="0" fontId="23" fillId="0" borderId="20" xfId="58" applyFont="1" applyBorder="1" applyAlignment="1">
      <alignment vertical="center" wrapText="1"/>
      <protection/>
    </xf>
    <xf numFmtId="0" fontId="69" fillId="0" borderId="19" xfId="58" applyFont="1" applyBorder="1" applyAlignment="1">
      <alignment vertical="center"/>
      <protection/>
    </xf>
    <xf numFmtId="0" fontId="23" fillId="0" borderId="19" xfId="60" applyFont="1" applyBorder="1" applyAlignment="1">
      <alignment vertical="center"/>
      <protection/>
    </xf>
    <xf numFmtId="207" fontId="69" fillId="0" borderId="24" xfId="44" applyNumberFormat="1" applyFont="1" applyBorder="1" applyAlignment="1">
      <alignment vertical="center"/>
    </xf>
    <xf numFmtId="3" fontId="116" fillId="37" borderId="31" xfId="44" applyNumberFormat="1" applyFont="1" applyFill="1" applyBorder="1" applyAlignment="1">
      <alignment vertical="center"/>
    </xf>
    <xf numFmtId="207" fontId="71" fillId="0" borderId="31" xfId="44" applyNumberFormat="1" applyFont="1" applyBorder="1" applyAlignment="1">
      <alignment vertical="center"/>
    </xf>
    <xf numFmtId="3" fontId="71" fillId="0" borderId="31" xfId="44" applyNumberFormat="1" applyFont="1" applyBorder="1" applyAlignment="1">
      <alignment vertical="center"/>
    </xf>
    <xf numFmtId="3" fontId="116" fillId="0" borderId="31" xfId="44" applyNumberFormat="1" applyFont="1" applyBorder="1" applyAlignment="1">
      <alignment vertical="center"/>
    </xf>
    <xf numFmtId="3" fontId="115" fillId="0" borderId="31" xfId="44" applyNumberFormat="1" applyFont="1" applyFill="1" applyBorder="1" applyAlignment="1">
      <alignment vertical="center"/>
    </xf>
    <xf numFmtId="0" fontId="24" fillId="0" borderId="0" xfId="60" applyFont="1" applyAlignment="1" quotePrefix="1">
      <alignment horizontal="left" vertical="center"/>
      <protection/>
    </xf>
    <xf numFmtId="172" fontId="24" fillId="0" borderId="0" xfId="60" applyNumberFormat="1" applyFont="1" applyAlignment="1">
      <alignment vertical="center"/>
      <protection/>
    </xf>
    <xf numFmtId="0" fontId="31" fillId="0" borderId="0" xfId="58" applyFont="1" applyAlignment="1" quotePrefix="1">
      <alignment horizontal="left" vertical="center"/>
      <protection/>
    </xf>
    <xf numFmtId="3" fontId="24" fillId="0" borderId="0" xfId="60" applyNumberFormat="1" applyFont="1" applyAlignment="1">
      <alignment vertical="center"/>
      <protection/>
    </xf>
    <xf numFmtId="0" fontId="24" fillId="0" borderId="0" xfId="60" applyFont="1" applyAlignment="1">
      <alignment horizontal="center" vertical="center"/>
      <protection/>
    </xf>
    <xf numFmtId="0" fontId="2" fillId="0" borderId="13" xfId="0" applyFont="1"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xf>
    <xf numFmtId="168" fontId="24" fillId="0" borderId="0" xfId="0" applyNumberFormat="1" applyFont="1" applyBorder="1" applyAlignment="1">
      <alignment horizontal="center"/>
    </xf>
    <xf numFmtId="169" fontId="24" fillId="0" borderId="0" xfId="0" applyNumberFormat="1" applyFont="1" applyBorder="1" applyAlignment="1">
      <alignment horizontal="center"/>
    </xf>
    <xf numFmtId="0" fontId="24" fillId="0" borderId="0" xfId="0" applyFont="1" applyBorder="1" applyAlignment="1">
      <alignment horizontal="center"/>
    </xf>
    <xf numFmtId="169" fontId="31" fillId="0" borderId="0" xfId="0" applyNumberFormat="1" applyFont="1" applyBorder="1" applyAlignment="1">
      <alignment horizontal="center"/>
    </xf>
    <xf numFmtId="0" fontId="15" fillId="0" borderId="0" xfId="0" applyFont="1" applyBorder="1" applyAlignment="1">
      <alignment horizontal="left"/>
    </xf>
    <xf numFmtId="0" fontId="22" fillId="0" borderId="0" xfId="0" applyFont="1" applyBorder="1" applyAlignment="1">
      <alignment horizontal="left" vertical="top" wrapText="1"/>
    </xf>
    <xf numFmtId="0" fontId="31" fillId="0" borderId="21" xfId="0" applyFont="1" applyBorder="1" applyAlignment="1">
      <alignment horizontal="center"/>
    </xf>
    <xf numFmtId="0" fontId="24" fillId="0" borderId="0" xfId="0" applyFont="1" applyFill="1" applyAlignment="1">
      <alignment horizontal="left" vertical="top" wrapText="1"/>
    </xf>
    <xf numFmtId="0" fontId="24" fillId="0" borderId="0" xfId="0" applyFont="1" applyFill="1" applyAlignment="1">
      <alignment horizontal="left" wrapText="1"/>
    </xf>
    <xf numFmtId="177" fontId="29" fillId="0" borderId="0" xfId="0" applyNumberFormat="1" applyFont="1" applyFill="1" applyAlignment="1">
      <alignment horizontal="left" vertical="top" wrapText="1"/>
    </xf>
    <xf numFmtId="0" fontId="29" fillId="0" borderId="0" xfId="0" applyFont="1" applyFill="1" applyAlignment="1">
      <alignment horizontal="left" vertical="top" wrapText="1"/>
    </xf>
    <xf numFmtId="177" fontId="24" fillId="0" borderId="0" xfId="0" applyNumberFormat="1" applyFont="1" applyFill="1" applyAlignment="1">
      <alignment horizontal="left" vertical="top" wrapText="1"/>
    </xf>
    <xf numFmtId="0" fontId="38" fillId="0" borderId="0" xfId="0" applyFont="1" applyFill="1" applyAlignment="1">
      <alignment horizontal="left" vertical="top" wrapText="1"/>
    </xf>
    <xf numFmtId="0" fontId="38" fillId="0" borderId="0" xfId="0" applyFont="1" applyFill="1" applyAlignment="1">
      <alignment vertical="top" wrapText="1"/>
    </xf>
    <xf numFmtId="169" fontId="29" fillId="0" borderId="0" xfId="0" applyNumberFormat="1" applyFont="1" applyAlignment="1">
      <alignment horizontal="left" vertical="top" wrapText="1"/>
    </xf>
    <xf numFmtId="0" fontId="13" fillId="0" borderId="0" xfId="0" applyFont="1" applyBorder="1" applyAlignment="1">
      <alignment horizontal="left"/>
    </xf>
    <xf numFmtId="167" fontId="12" fillId="0" borderId="0" xfId="0" applyNumberFormat="1" applyFont="1" applyBorder="1" applyAlignment="1">
      <alignment horizontal="center" wrapText="1"/>
    </xf>
    <xf numFmtId="187" fontId="32" fillId="0" borderId="0" xfId="0" applyNumberFormat="1" applyFont="1" applyAlignment="1">
      <alignment horizontal="center" wrapText="1"/>
    </xf>
    <xf numFmtId="0" fontId="32" fillId="0" borderId="0" xfId="0" applyFont="1" applyAlignment="1">
      <alignment horizontal="center" wrapText="1"/>
    </xf>
    <xf numFmtId="168" fontId="32" fillId="0" borderId="0" xfId="0" applyNumberFormat="1" applyFont="1" applyAlignment="1">
      <alignment horizontal="left" vertical="top" wrapText="1"/>
    </xf>
    <xf numFmtId="166" fontId="0" fillId="0" borderId="0" xfId="0" applyNumberFormat="1" applyFill="1" applyAlignment="1">
      <alignment horizontal="left" vertical="top" wrapText="1"/>
    </xf>
    <xf numFmtId="0" fontId="0" fillId="0" borderId="0" xfId="0" applyFill="1" applyAlignment="1">
      <alignment horizontal="left" vertical="top" wrapText="1"/>
    </xf>
    <xf numFmtId="0" fontId="63" fillId="0" borderId="0" xfId="0" applyFont="1" applyFill="1" applyAlignment="1">
      <alignment horizontal="left" vertical="top"/>
    </xf>
    <xf numFmtId="166" fontId="45" fillId="0" borderId="0" xfId="0" applyNumberFormat="1" applyFont="1" applyFill="1" applyAlignment="1">
      <alignment horizontal="left" vertical="top" wrapText="1"/>
    </xf>
    <xf numFmtId="0" fontId="0" fillId="0" borderId="0" xfId="0" applyBorder="1" applyAlignment="1">
      <alignment horizontal="left" wrapText="1"/>
    </xf>
    <xf numFmtId="203" fontId="12" fillId="0" borderId="0" xfId="0" applyNumberFormat="1" applyFont="1" applyBorder="1" applyAlignment="1">
      <alignment/>
    </xf>
    <xf numFmtId="0" fontId="33" fillId="0" borderId="0" xfId="0" applyFont="1" applyBorder="1" applyAlignment="1">
      <alignment horizontal="left" wrapText="1"/>
    </xf>
    <xf numFmtId="0" fontId="35" fillId="0" borderId="0" xfId="0" applyFont="1" applyBorder="1" applyAlignment="1">
      <alignment horizontal="left" wrapText="1"/>
    </xf>
    <xf numFmtId="0" fontId="61" fillId="0" borderId="0" xfId="0" applyFont="1" applyBorder="1" applyAlignment="1">
      <alignment horizontal="left"/>
    </xf>
    <xf numFmtId="168" fontId="61" fillId="0" borderId="0" xfId="0" applyNumberFormat="1" applyFont="1" applyBorder="1" applyAlignment="1">
      <alignment horizontal="left"/>
    </xf>
    <xf numFmtId="0" fontId="2" fillId="0" borderId="0" xfId="0" applyFont="1" applyBorder="1" applyAlignment="1">
      <alignment horizontal="left" wrapText="1"/>
    </xf>
    <xf numFmtId="0" fontId="105" fillId="0" borderId="0" xfId="54" applyAlignment="1" quotePrefix="1">
      <alignment horizontal="left"/>
    </xf>
    <xf numFmtId="0" fontId="105" fillId="0" borderId="0" xfId="54" applyAlignment="1">
      <alignment horizontal="left" vertical="top"/>
    </xf>
    <xf numFmtId="0" fontId="105" fillId="0" borderId="0" xfId="54" applyAlignment="1">
      <alignment horizontal="left" vertical="top" wrapText="1"/>
    </xf>
    <xf numFmtId="0" fontId="32" fillId="38" borderId="0" xfId="0" applyFont="1" applyFill="1" applyAlignment="1">
      <alignment horizontal="left" vertical="top" wrapText="1"/>
    </xf>
    <xf numFmtId="0" fontId="17" fillId="38" borderId="0" xfId="0" applyFont="1" applyFill="1" applyAlignment="1">
      <alignment horizontal="left" vertical="top" wrapText="1"/>
    </xf>
    <xf numFmtId="0" fontId="23" fillId="0" borderId="19" xfId="0" applyFont="1" applyFill="1" applyBorder="1" applyAlignment="1" quotePrefix="1">
      <alignment horizontal="left"/>
    </xf>
    <xf numFmtId="167" fontId="24" fillId="0" borderId="20" xfId="0" applyNumberFormat="1" applyFont="1" applyFill="1" applyBorder="1" applyAlignment="1">
      <alignment horizontal="center" wrapText="1"/>
    </xf>
    <xf numFmtId="167" fontId="24" fillId="0" borderId="0" xfId="0" applyNumberFormat="1" applyFont="1" applyFill="1" applyAlignment="1">
      <alignment horizontal="center" wrapText="1"/>
    </xf>
    <xf numFmtId="167" fontId="24" fillId="0" borderId="21" xfId="0" applyNumberFormat="1" applyFont="1" applyFill="1" applyBorder="1" applyAlignment="1">
      <alignment horizontal="center" wrapText="1"/>
    </xf>
    <xf numFmtId="0" fontId="15" fillId="0" borderId="31" xfId="0" applyFont="1" applyFill="1" applyBorder="1" applyAlignment="1" quotePrefix="1">
      <alignment horizontal="left"/>
    </xf>
    <xf numFmtId="167" fontId="29" fillId="0" borderId="32" xfId="0" applyNumberFormat="1" applyFont="1" applyFill="1" applyBorder="1" applyAlignment="1">
      <alignment horizontal="center" wrapText="1"/>
    </xf>
    <xf numFmtId="167" fontId="29" fillId="0" borderId="23" xfId="0" applyNumberFormat="1" applyFont="1" applyFill="1" applyBorder="1" applyAlignment="1">
      <alignment horizontal="center" wrapText="1"/>
    </xf>
    <xf numFmtId="167" fontId="29" fillId="0" borderId="26" xfId="0" applyNumberFormat="1" applyFont="1" applyFill="1" applyBorder="1" applyAlignment="1">
      <alignment horizontal="center" wrapText="1"/>
    </xf>
    <xf numFmtId="0" fontId="17" fillId="0" borderId="19" xfId="0" applyFont="1" applyFill="1" applyBorder="1" applyAlignment="1" quotePrefix="1">
      <alignment horizontal="left"/>
    </xf>
    <xf numFmtId="178" fontId="14" fillId="0" borderId="0" xfId="0" applyNumberFormat="1" applyFont="1" applyFill="1" applyAlignment="1">
      <alignment/>
    </xf>
    <xf numFmtId="178" fontId="14" fillId="0" borderId="21" xfId="0" applyNumberFormat="1" applyFont="1" applyFill="1" applyBorder="1" applyAlignment="1">
      <alignment/>
    </xf>
    <xf numFmtId="0" fontId="20" fillId="0" borderId="0" xfId="0" applyFont="1" applyFill="1" applyAlignment="1">
      <alignment horizontal="left" vertical="top" wrapText="1"/>
    </xf>
    <xf numFmtId="0" fontId="3" fillId="0" borderId="13" xfId="0" applyFont="1" applyBorder="1" applyAlignment="1">
      <alignment horizontal="center" vertical="top" wrapText="1"/>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4" fillId="0" borderId="13" xfId="0" applyFont="1" applyBorder="1" applyAlignment="1" quotePrefix="1">
      <alignment horizontal="center"/>
    </xf>
    <xf numFmtId="0" fontId="4" fillId="0" borderId="0" xfId="0" applyFont="1" applyAlignment="1" quotePrefix="1">
      <alignment horizontal="center"/>
    </xf>
    <xf numFmtId="0" fontId="4" fillId="0" borderId="14" xfId="0" applyFont="1" applyBorder="1" applyAlignment="1" quotePrefix="1">
      <alignment horizontal="center"/>
    </xf>
    <xf numFmtId="0" fontId="5" fillId="0" borderId="0" xfId="0" applyFont="1" applyAlignment="1">
      <alignment horizontal="center" wrapText="1"/>
    </xf>
    <xf numFmtId="0" fontId="0" fillId="0" borderId="13" xfId="0" applyBorder="1" applyAlignment="1">
      <alignment horizontal="justify" vertical="top" wrapText="1"/>
    </xf>
    <xf numFmtId="0" fontId="0" fillId="0" borderId="0" xfId="0" applyAlignment="1">
      <alignment horizontal="justify" vertical="top" wrapText="1"/>
    </xf>
    <xf numFmtId="0" fontId="0" fillId="0" borderId="14" xfId="0" applyBorder="1" applyAlignment="1">
      <alignment horizontal="justify" vertical="top" wrapText="1"/>
    </xf>
    <xf numFmtId="0" fontId="8" fillId="0" borderId="0" xfId="0" applyFont="1" applyAlignment="1" quotePrefix="1">
      <alignment horizontal="left" wrapText="1"/>
    </xf>
    <xf numFmtId="0" fontId="38" fillId="0" borderId="0" xfId="0" applyFont="1" applyFill="1" applyAlignment="1">
      <alignment horizontal="left" vertical="top" wrapText="1"/>
    </xf>
    <xf numFmtId="0" fontId="27" fillId="0" borderId="0" xfId="0" applyFont="1" applyAlignment="1">
      <alignment horizontal="justify" vertical="top" wrapText="1"/>
    </xf>
    <xf numFmtId="0" fontId="33" fillId="0" borderId="29" xfId="0" applyFont="1" applyBorder="1" applyAlignment="1">
      <alignment horizontal="center" vertical="center"/>
    </xf>
    <xf numFmtId="0" fontId="33" fillId="0" borderId="27" xfId="0" applyFont="1" applyBorder="1" applyAlignment="1">
      <alignment horizontal="center" vertical="center"/>
    </xf>
    <xf numFmtId="0" fontId="33" fillId="0" borderId="3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1" fontId="13" fillId="0" borderId="32" xfId="0" applyNumberFormat="1" applyFont="1" applyBorder="1" applyAlignment="1" quotePrefix="1">
      <alignment horizontal="center" vertical="center"/>
    </xf>
    <xf numFmtId="1" fontId="13" fillId="0" borderId="23" xfId="0" applyNumberFormat="1" applyFont="1" applyBorder="1" applyAlignment="1" quotePrefix="1">
      <alignment horizontal="center" vertical="center"/>
    </xf>
    <xf numFmtId="1" fontId="13" fillId="0" borderId="26" xfId="0" applyNumberFormat="1" applyFont="1" applyBorder="1" applyAlignment="1" quotePrefix="1">
      <alignment horizontal="center" vertical="center"/>
    </xf>
    <xf numFmtId="0" fontId="13" fillId="0" borderId="32" xfId="0" applyFont="1" applyBorder="1" applyAlignment="1" quotePrefix="1">
      <alignment horizontal="center"/>
    </xf>
    <xf numFmtId="1" fontId="13" fillId="0" borderId="23" xfId="0" applyNumberFormat="1" applyFont="1" applyBorder="1" applyAlignment="1" quotePrefix="1">
      <alignment horizontal="center"/>
    </xf>
    <xf numFmtId="1" fontId="13" fillId="0" borderId="26" xfId="0" applyNumberFormat="1" applyFont="1" applyBorder="1" applyAlignment="1" quotePrefix="1">
      <alignment horizontal="center"/>
    </xf>
    <xf numFmtId="0" fontId="13" fillId="0" borderId="32" xfId="0" applyFont="1" applyBorder="1" applyAlignment="1" quotePrefix="1">
      <alignment horizontal="center" vertical="center"/>
    </xf>
    <xf numFmtId="0" fontId="13" fillId="0" borderId="23" xfId="0" applyFont="1" applyBorder="1" applyAlignment="1" quotePrefix="1">
      <alignment horizontal="center" vertical="center"/>
    </xf>
    <xf numFmtId="0" fontId="13" fillId="0" borderId="26" xfId="0" applyFont="1" applyBorder="1" applyAlignment="1" quotePrefix="1">
      <alignment horizontal="center" vertical="center"/>
    </xf>
    <xf numFmtId="0" fontId="65" fillId="0" borderId="0" xfId="0" applyFont="1" applyAlignment="1">
      <alignment horizontal="left"/>
    </xf>
    <xf numFmtId="0" fontId="12" fillId="0" borderId="32" xfId="0" applyFont="1" applyBorder="1" applyAlignment="1">
      <alignment horizontal="center" vertical="center"/>
    </xf>
    <xf numFmtId="0" fontId="12" fillId="0" borderId="26" xfId="0" applyFont="1" applyBorder="1" applyAlignment="1">
      <alignment horizontal="center" vertical="center"/>
    </xf>
    <xf numFmtId="0" fontId="14" fillId="0" borderId="31" xfId="0" applyFont="1" applyBorder="1" applyAlignment="1">
      <alignment horizontal="center" vertical="center"/>
    </xf>
    <xf numFmtId="0" fontId="13" fillId="0" borderId="32" xfId="0" applyFont="1" applyBorder="1" applyAlignment="1">
      <alignment horizontal="center" vertical="center"/>
    </xf>
    <xf numFmtId="0" fontId="20" fillId="0" borderId="32" xfId="0" applyFont="1" applyBorder="1" applyAlignment="1">
      <alignment horizontal="center" vertical="center"/>
    </xf>
    <xf numFmtId="0" fontId="20" fillId="0" borderId="26" xfId="0" applyFont="1" applyBorder="1" applyAlignment="1">
      <alignment horizontal="center" vertical="center"/>
    </xf>
    <xf numFmtId="0" fontId="33" fillId="0" borderId="32" xfId="0" applyFont="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24" fillId="0" borderId="18" xfId="60" applyFont="1" applyBorder="1" applyAlignment="1">
      <alignment horizontal="center" vertical="center" wrapText="1"/>
      <protection/>
    </xf>
    <xf numFmtId="0" fontId="24" fillId="0" borderId="19" xfId="60" applyFont="1" applyBorder="1" applyAlignment="1">
      <alignment horizontal="center" vertical="center" wrapText="1"/>
      <protection/>
    </xf>
    <xf numFmtId="0" fontId="24" fillId="0" borderId="24" xfId="60" applyFont="1" applyBorder="1" applyAlignment="1">
      <alignment horizontal="center" vertical="center" wrapText="1"/>
      <protection/>
    </xf>
    <xf numFmtId="0" fontId="24" fillId="37" borderId="18" xfId="60" applyFont="1" applyFill="1" applyBorder="1" applyAlignment="1">
      <alignment horizontal="center" vertical="center"/>
      <protection/>
    </xf>
    <xf numFmtId="0" fontId="24" fillId="37" borderId="19" xfId="60" applyFont="1" applyFill="1" applyBorder="1" applyAlignment="1">
      <alignment horizontal="center" vertical="center"/>
      <protection/>
    </xf>
    <xf numFmtId="0" fontId="24" fillId="37" borderId="24" xfId="60" applyFont="1" applyFill="1" applyBorder="1" applyAlignment="1">
      <alignment horizontal="center" vertical="center"/>
      <protection/>
    </xf>
    <xf numFmtId="0" fontId="70" fillId="0" borderId="31" xfId="58" applyFont="1" applyBorder="1" applyAlignment="1">
      <alignment horizontal="center" vertical="center"/>
      <protection/>
    </xf>
    <xf numFmtId="0" fontId="23" fillId="0" borderId="18"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24" xfId="60" applyFont="1" applyBorder="1" applyAlignment="1">
      <alignment horizontal="center" vertical="center" wrapText="1"/>
      <protection/>
    </xf>
    <xf numFmtId="0" fontId="29" fillId="0" borderId="32" xfId="60" applyFont="1" applyBorder="1" applyAlignment="1">
      <alignment horizontal="center" vertical="center"/>
      <protection/>
    </xf>
    <xf numFmtId="0" fontId="29" fillId="0" borderId="23" xfId="60" applyFont="1" applyBorder="1" applyAlignment="1">
      <alignment horizontal="center" vertical="center"/>
      <protection/>
    </xf>
    <xf numFmtId="0" fontId="29" fillId="0" borderId="26" xfId="60" applyFont="1" applyBorder="1" applyAlignment="1">
      <alignment horizontal="center" vertical="center"/>
      <protection/>
    </xf>
    <xf numFmtId="0" fontId="15" fillId="0" borderId="32" xfId="60" applyFont="1" applyBorder="1" applyAlignment="1">
      <alignment horizontal="center" vertical="center"/>
      <protection/>
    </xf>
    <xf numFmtId="0" fontId="15" fillId="0" borderId="23" xfId="60" applyFont="1" applyBorder="1" applyAlignment="1">
      <alignment horizontal="center" vertical="center"/>
      <protection/>
    </xf>
    <xf numFmtId="0" fontId="15" fillId="0" borderId="26" xfId="60" applyFont="1" applyBorder="1" applyAlignment="1">
      <alignment horizontal="center" vertical="center"/>
      <protection/>
    </xf>
    <xf numFmtId="0" fontId="23" fillId="0" borderId="18" xfId="60" applyFont="1" applyBorder="1" applyAlignment="1">
      <alignment horizontal="center" vertical="center"/>
      <protection/>
    </xf>
    <xf numFmtId="0" fontId="23" fillId="0" borderId="19" xfId="60" applyFont="1" applyBorder="1" applyAlignment="1">
      <alignment horizontal="center" vertical="center"/>
      <protection/>
    </xf>
    <xf numFmtId="0" fontId="23" fillId="0" borderId="24" xfId="60" applyFont="1" applyBorder="1" applyAlignment="1">
      <alignment horizontal="center" vertical="center"/>
      <protection/>
    </xf>
    <xf numFmtId="168" fontId="12" fillId="0" borderId="0" xfId="0" applyNumberFormat="1" applyFont="1" applyAlignment="1">
      <alignment horizontal="left" vertical="top" wrapText="1"/>
    </xf>
    <xf numFmtId="168" fontId="13" fillId="0" borderId="0" xfId="0" applyNumberFormat="1" applyFont="1" applyAlignment="1">
      <alignment horizontal="left" vertical="top" wrapText="1"/>
    </xf>
    <xf numFmtId="0" fontId="17" fillId="0" borderId="19" xfId="0" applyFont="1" applyFill="1" applyBorder="1" applyAlignment="1">
      <alignment horizontal="left"/>
    </xf>
    <xf numFmtId="187" fontId="14" fillId="0" borderId="0" xfId="0" applyNumberFormat="1" applyFont="1" applyFill="1" applyAlignment="1">
      <alignment horizontal="center" wrapText="1"/>
    </xf>
    <xf numFmtId="187" fontId="14" fillId="0" borderId="21" xfId="0" applyNumberFormat="1" applyFont="1" applyFill="1" applyBorder="1" applyAlignment="1">
      <alignment horizontal="center"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32" fillId="0" borderId="0" xfId="0" applyFont="1" applyFill="1" applyAlignment="1">
      <alignment horizontal="left" vertical="top" wrapText="1"/>
    </xf>
    <xf numFmtId="0" fontId="38" fillId="0" borderId="0" xfId="0" applyFont="1" applyAlignment="1">
      <alignment horizontal="left" vertical="top" wrapText="1"/>
    </xf>
    <xf numFmtId="0" fontId="105" fillId="0" borderId="0" xfId="54" applyAlignment="1">
      <alignment horizontal="left" vertical="top" wrapText="1"/>
    </xf>
    <xf numFmtId="0" fontId="105" fillId="0" borderId="0" xfId="54"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3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3 3" xfId="58"/>
    <cellStyle name="Normal_GDFCF tables for series" xfId="59"/>
    <cellStyle name="Normal_Tab 5.3c - Imp Div (200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externalLink" Target="externalLinks/externalLink8.xml" /><Relationship Id="rId48" Type="http://schemas.openxmlformats.org/officeDocument/2006/relationships/externalLink" Target="externalLinks/externalLink9.xml" /><Relationship Id="rId49" Type="http://schemas.openxmlformats.org/officeDocument/2006/relationships/externalLink" Target="externalLinks/externalLink10.xml" /><Relationship Id="rId50" Type="http://schemas.openxmlformats.org/officeDocument/2006/relationships/externalLink" Target="externalLinks/externalLink11.xml" /><Relationship Id="rId51" Type="http://schemas.openxmlformats.org/officeDocument/2006/relationships/externalLink" Target="externalLinks/externalLink12.xml" /><Relationship Id="rId52" Type="http://schemas.openxmlformats.org/officeDocument/2006/relationships/externalLink" Target="externalLinks/externalLink13.xml" /><Relationship Id="rId53" Type="http://schemas.openxmlformats.org/officeDocument/2006/relationships/externalLink" Target="externalLinks/externalLink14.xml" /><Relationship Id="rId54" Type="http://schemas.openxmlformats.org/officeDocument/2006/relationships/externalLink" Target="externalLinks/externalLink15.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1</xdr:col>
      <xdr:colOff>0</xdr:colOff>
      <xdr:row>3</xdr:row>
      <xdr:rowOff>209550</xdr:rowOff>
    </xdr:to>
    <xdr:sp>
      <xdr:nvSpPr>
        <xdr:cNvPr id="1" name="Text 4"/>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2" name="Text 2"/>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3" name="Text 3"/>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4" name="Text 4"/>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5" name="Text 5"/>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6" name="Text 6"/>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7" name="Text 7"/>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8" name="Text 8"/>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9" name="Text 9"/>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10" name="Text 10"/>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11" name="Text 4"/>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12" name="Text 2"/>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13" name="Text 3"/>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14" name="Text 4"/>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15" name="Text 5"/>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16" name="Text 6"/>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17" name="Text 7"/>
        <xdr:cNvSpPr txBox="1">
          <a:spLocks noChangeArrowheads="1"/>
        </xdr:cNvSpPr>
      </xdr:nvSpPr>
      <xdr:spPr>
        <a:xfrm>
          <a:off x="3352800" y="752475"/>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18" name="Text 8"/>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19" name="Text 9"/>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40</xdr:row>
      <xdr:rowOff>0</xdr:rowOff>
    </xdr:from>
    <xdr:to>
      <xdr:col>1</xdr:col>
      <xdr:colOff>0</xdr:colOff>
      <xdr:row>40</xdr:row>
      <xdr:rowOff>0</xdr:rowOff>
    </xdr:to>
    <xdr:sp>
      <xdr:nvSpPr>
        <xdr:cNvPr id="20" name="Text 10"/>
        <xdr:cNvSpPr txBox="1">
          <a:spLocks noChangeArrowheads="1"/>
        </xdr:cNvSpPr>
      </xdr:nvSpPr>
      <xdr:spPr>
        <a:xfrm>
          <a:off x="3352800" y="7277100"/>
          <a:ext cx="0" cy="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1</xdr:col>
      <xdr:colOff>0</xdr:colOff>
      <xdr:row>3</xdr:row>
      <xdr:rowOff>209550</xdr:rowOff>
    </xdr:to>
    <xdr:sp>
      <xdr:nvSpPr>
        <xdr:cNvPr id="1" name="Text 4"/>
        <xdr:cNvSpPr txBox="1">
          <a:spLocks noChangeArrowheads="1"/>
        </xdr:cNvSpPr>
      </xdr:nvSpPr>
      <xdr:spPr>
        <a:xfrm>
          <a:off x="3343275" y="666750"/>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209550</xdr:rowOff>
    </xdr:to>
    <xdr:sp>
      <xdr:nvSpPr>
        <xdr:cNvPr id="2" name="Text 4"/>
        <xdr:cNvSpPr txBox="1">
          <a:spLocks noChangeArrowheads="1"/>
        </xdr:cNvSpPr>
      </xdr:nvSpPr>
      <xdr:spPr>
        <a:xfrm>
          <a:off x="3343275" y="666750"/>
          <a:ext cx="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1</xdr:col>
      <xdr:colOff>0</xdr:colOff>
      <xdr:row>3</xdr:row>
      <xdr:rowOff>219075</xdr:rowOff>
    </xdr:to>
    <xdr:sp>
      <xdr:nvSpPr>
        <xdr:cNvPr id="1" name="Text 7"/>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2" name="Text 11"/>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3" name="Text 7"/>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4" name="Text 11"/>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5" name="Text 7"/>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6" name="Text 11"/>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7" name="Text 7"/>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twoCellAnchor>
    <xdr:from>
      <xdr:col>1</xdr:col>
      <xdr:colOff>0</xdr:colOff>
      <xdr:row>3</xdr:row>
      <xdr:rowOff>38100</xdr:rowOff>
    </xdr:from>
    <xdr:to>
      <xdr:col>1</xdr:col>
      <xdr:colOff>0</xdr:colOff>
      <xdr:row>3</xdr:row>
      <xdr:rowOff>219075</xdr:rowOff>
    </xdr:to>
    <xdr:sp>
      <xdr:nvSpPr>
        <xdr:cNvPr id="8" name="Text 11"/>
        <xdr:cNvSpPr txBox="1">
          <a:spLocks noChangeArrowheads="1"/>
        </xdr:cNvSpPr>
      </xdr:nvSpPr>
      <xdr:spPr>
        <a:xfrm>
          <a:off x="2562225" y="704850"/>
          <a:ext cx="0" cy="1809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Helv"/>
              <a:ea typeface="Helv"/>
              <a:cs typeface="Helv"/>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46</xdr:row>
      <xdr:rowOff>57150</xdr:rowOff>
    </xdr:from>
    <xdr:to>
      <xdr:col>2</xdr:col>
      <xdr:colOff>123825</xdr:colOff>
      <xdr:row>47</xdr:row>
      <xdr:rowOff>0</xdr:rowOff>
    </xdr:to>
    <xdr:sp fLocksText="0">
      <xdr:nvSpPr>
        <xdr:cNvPr id="1" name="Text 1"/>
        <xdr:cNvSpPr txBox="1">
          <a:spLocks noChangeArrowheads="1"/>
        </xdr:cNvSpPr>
      </xdr:nvSpPr>
      <xdr:spPr>
        <a:xfrm flipH="1">
          <a:off x="2705100" y="11049000"/>
          <a:ext cx="104775" cy="209550"/>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19050</xdr:colOff>
      <xdr:row>46</xdr:row>
      <xdr:rowOff>57150</xdr:rowOff>
    </xdr:from>
    <xdr:to>
      <xdr:col>3</xdr:col>
      <xdr:colOff>123825</xdr:colOff>
      <xdr:row>47</xdr:row>
      <xdr:rowOff>0</xdr:rowOff>
    </xdr:to>
    <xdr:sp fLocksText="0">
      <xdr:nvSpPr>
        <xdr:cNvPr id="2" name="Text 1"/>
        <xdr:cNvSpPr txBox="1">
          <a:spLocks noChangeArrowheads="1"/>
        </xdr:cNvSpPr>
      </xdr:nvSpPr>
      <xdr:spPr>
        <a:xfrm flipH="1">
          <a:off x="3314700" y="11049000"/>
          <a:ext cx="104775" cy="209550"/>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xdr:col>
      <xdr:colOff>19050</xdr:colOff>
      <xdr:row>46</xdr:row>
      <xdr:rowOff>57150</xdr:rowOff>
    </xdr:from>
    <xdr:to>
      <xdr:col>2</xdr:col>
      <xdr:colOff>123825</xdr:colOff>
      <xdr:row>47</xdr:row>
      <xdr:rowOff>0</xdr:rowOff>
    </xdr:to>
    <xdr:sp fLocksText="0">
      <xdr:nvSpPr>
        <xdr:cNvPr id="3" name="Text 1"/>
        <xdr:cNvSpPr txBox="1">
          <a:spLocks noChangeArrowheads="1"/>
        </xdr:cNvSpPr>
      </xdr:nvSpPr>
      <xdr:spPr>
        <a:xfrm flipH="1">
          <a:off x="2705100" y="11049000"/>
          <a:ext cx="104775" cy="209550"/>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19050</xdr:colOff>
      <xdr:row>46</xdr:row>
      <xdr:rowOff>57150</xdr:rowOff>
    </xdr:from>
    <xdr:to>
      <xdr:col>4</xdr:col>
      <xdr:colOff>123825</xdr:colOff>
      <xdr:row>47</xdr:row>
      <xdr:rowOff>0</xdr:rowOff>
    </xdr:to>
    <xdr:sp fLocksText="0">
      <xdr:nvSpPr>
        <xdr:cNvPr id="4" name="Text 1"/>
        <xdr:cNvSpPr txBox="1">
          <a:spLocks noChangeArrowheads="1"/>
        </xdr:cNvSpPr>
      </xdr:nvSpPr>
      <xdr:spPr>
        <a:xfrm flipH="1">
          <a:off x="3924300" y="11049000"/>
          <a:ext cx="104775" cy="209550"/>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19050</xdr:colOff>
      <xdr:row>46</xdr:row>
      <xdr:rowOff>57150</xdr:rowOff>
    </xdr:from>
    <xdr:to>
      <xdr:col>4</xdr:col>
      <xdr:colOff>123825</xdr:colOff>
      <xdr:row>47</xdr:row>
      <xdr:rowOff>0</xdr:rowOff>
    </xdr:to>
    <xdr:sp fLocksText="0">
      <xdr:nvSpPr>
        <xdr:cNvPr id="5" name="Text 1"/>
        <xdr:cNvSpPr txBox="1">
          <a:spLocks noChangeArrowheads="1"/>
        </xdr:cNvSpPr>
      </xdr:nvSpPr>
      <xdr:spPr>
        <a:xfrm flipH="1">
          <a:off x="3924300" y="11049000"/>
          <a:ext cx="104775" cy="209550"/>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1</xdr:row>
      <xdr:rowOff>19050</xdr:rowOff>
    </xdr:from>
    <xdr:to>
      <xdr:col>0</xdr:col>
      <xdr:colOff>1295400</xdr:colOff>
      <xdr:row>1</xdr:row>
      <xdr:rowOff>123825</xdr:rowOff>
    </xdr:to>
    <xdr:sp fLocksText="0">
      <xdr:nvSpPr>
        <xdr:cNvPr id="1" name="Text 1"/>
        <xdr:cNvSpPr txBox="1">
          <a:spLocks noChangeArrowheads="1"/>
        </xdr:cNvSpPr>
      </xdr:nvSpPr>
      <xdr:spPr>
        <a:xfrm>
          <a:off x="1047750" y="247650"/>
          <a:ext cx="247650" cy="104775"/>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1047750</xdr:colOff>
      <xdr:row>1</xdr:row>
      <xdr:rowOff>19050</xdr:rowOff>
    </xdr:from>
    <xdr:to>
      <xdr:col>0</xdr:col>
      <xdr:colOff>1295400</xdr:colOff>
      <xdr:row>1</xdr:row>
      <xdr:rowOff>123825</xdr:rowOff>
    </xdr:to>
    <xdr:sp fLocksText="0">
      <xdr:nvSpPr>
        <xdr:cNvPr id="2" name="Text 1"/>
        <xdr:cNvSpPr txBox="1">
          <a:spLocks noChangeArrowheads="1"/>
        </xdr:cNvSpPr>
      </xdr:nvSpPr>
      <xdr:spPr>
        <a:xfrm>
          <a:off x="1047750" y="247650"/>
          <a:ext cx="247650" cy="104775"/>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1047750</xdr:colOff>
      <xdr:row>1</xdr:row>
      <xdr:rowOff>19050</xdr:rowOff>
    </xdr:from>
    <xdr:to>
      <xdr:col>0</xdr:col>
      <xdr:colOff>1295400</xdr:colOff>
      <xdr:row>1</xdr:row>
      <xdr:rowOff>123825</xdr:rowOff>
    </xdr:to>
    <xdr:sp fLocksText="0">
      <xdr:nvSpPr>
        <xdr:cNvPr id="3" name="Text 1"/>
        <xdr:cNvSpPr txBox="1">
          <a:spLocks noChangeArrowheads="1"/>
        </xdr:cNvSpPr>
      </xdr:nvSpPr>
      <xdr:spPr>
        <a:xfrm>
          <a:off x="1047750" y="247650"/>
          <a:ext cx="247650" cy="104775"/>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1047750</xdr:colOff>
      <xdr:row>1</xdr:row>
      <xdr:rowOff>19050</xdr:rowOff>
    </xdr:from>
    <xdr:to>
      <xdr:col>0</xdr:col>
      <xdr:colOff>1295400</xdr:colOff>
      <xdr:row>1</xdr:row>
      <xdr:rowOff>123825</xdr:rowOff>
    </xdr:to>
    <xdr:sp fLocksText="0">
      <xdr:nvSpPr>
        <xdr:cNvPr id="4" name="Text 1"/>
        <xdr:cNvSpPr txBox="1">
          <a:spLocks noChangeArrowheads="1"/>
        </xdr:cNvSpPr>
      </xdr:nvSpPr>
      <xdr:spPr>
        <a:xfrm>
          <a:off x="1047750" y="247650"/>
          <a:ext cx="247650" cy="104775"/>
        </a:xfrm>
        <a:prstGeom prst="rect">
          <a:avLst/>
        </a:prstGeom>
        <a:no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hema\National%20Accounts%20Digest\NA%20Digest%202021\Digest_NA_Yr%202021_15092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rade%20Indicator\2009\indicator%20qr109\BOM1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Digest%202010(Trade)\digest%202007\digest2007-%202808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Finance\monthly\2005\07\bom\Loan&amp;Deposits%20analysi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ports\Mauritius\Monthly\2005\Alm0720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Finance\monthly\2005\09\BOM\Mau_regdist09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jenchu\LOCALS~1\Temp\TD_80\f63edd01\Attach\BUG10183\Format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bom.mu/DOCUME~1/jenchu/LOCALS~1/Temp/TD_80/f63edd01/Attach/BUG10183/Format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Finance\monthly\2005\09\BOM\Loan&amp;Deposits%20analysis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www.bom.mu/Statistics/Balance%20of%20Payments/BOPs/Capital%20&amp;%20Fin%20Account/Compilation%20of%20Capital%20and%20Financial/2017/Q12017/684BOPBPM6.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OPS-CUR\Indicators\External%20Trade\bom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DOCUME~1\user\LOCALS~1\Temp\Table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Trade%20Indicator\2009\indicator%20qr109\BOM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Table of contents"/>
      <sheetName val="Table 1"/>
      <sheetName val="Table 3"/>
      <sheetName val="Table 2"/>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 val="Table 30"/>
      <sheetName val="Table 31"/>
      <sheetName val="Table 32"/>
      <sheetName val="Table 33"/>
      <sheetName val="Table 34"/>
      <sheetName val="Table 35"/>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8">
          <cell r="B8">
            <v>1.7611594</v>
          </cell>
        </row>
      </sheetData>
      <sheetData sheetId="2">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v>
          </cell>
          <cell r="H5">
            <v>366960.42000000004</v>
          </cell>
          <cell r="J5" t="str">
            <v>10TRUE</v>
          </cell>
          <cell r="K5">
            <v>1.7</v>
          </cell>
          <cell r="L5">
            <v>6.7</v>
          </cell>
          <cell r="M5">
            <v>3884860.440884899</v>
          </cell>
          <cell r="N5">
            <v>131118999.4657953</v>
          </cell>
          <cell r="O5">
            <v>2.9628508886679947</v>
          </cell>
        </row>
        <row r="6">
          <cell r="B6" t="str">
            <v>AUD9</v>
          </cell>
          <cell r="C6">
            <v>1</v>
          </cell>
          <cell r="D6">
            <v>1</v>
          </cell>
          <cell r="E6">
            <v>27.20879740297239</v>
          </cell>
          <cell r="F6">
            <v>2720.879740297239</v>
          </cell>
          <cell r="G6">
            <v>1</v>
          </cell>
          <cell r="H6">
            <v>6304.16</v>
          </cell>
          <cell r="J6" t="str">
            <v>11FALSE</v>
          </cell>
          <cell r="K6">
            <v>5.15</v>
          </cell>
          <cell r="L6">
            <v>5.35</v>
          </cell>
          <cell r="M6">
            <v>8243.887017300498</v>
          </cell>
          <cell r="N6">
            <v>158380.36665772536</v>
          </cell>
          <cell r="O6">
            <v>5.205119290521849</v>
          </cell>
        </row>
        <row r="7">
          <cell r="B7" t="str">
            <v>CHF9</v>
          </cell>
          <cell r="C7">
            <v>0</v>
          </cell>
          <cell r="D7">
            <v>0</v>
          </cell>
          <cell r="E7">
            <v>0</v>
          </cell>
          <cell r="F7">
            <v>32464.83399694956</v>
          </cell>
          <cell r="G7">
            <v>0</v>
          </cell>
          <cell r="H7">
            <v>73459.92</v>
          </cell>
          <cell r="J7" t="str">
            <v>11TRUE</v>
          </cell>
          <cell r="K7">
            <v>1</v>
          </cell>
          <cell r="L7">
            <v>4.64</v>
          </cell>
          <cell r="M7">
            <v>525305.0524252702</v>
          </cell>
          <cell r="N7">
            <v>13280709.143071374</v>
          </cell>
          <cell r="O7">
            <v>3.955399118874048</v>
          </cell>
        </row>
        <row r="8">
          <cell r="B8" t="str">
            <v>EUR10</v>
          </cell>
          <cell r="C8">
            <v>1.7</v>
          </cell>
          <cell r="D8">
            <v>1.75</v>
          </cell>
          <cell r="E8">
            <v>15488.766003342083</v>
          </cell>
          <cell r="F8">
            <v>886062.3384623792</v>
          </cell>
          <cell r="G8">
            <v>1.748044729022157</v>
          </cell>
          <cell r="H8">
            <v>1284148.35</v>
          </cell>
          <cell r="J8" t="str">
            <v>12TRUE</v>
          </cell>
          <cell r="K8">
            <v>1.7</v>
          </cell>
          <cell r="L8">
            <v>4.91</v>
          </cell>
          <cell r="M8">
            <v>691291.5369291314</v>
          </cell>
          <cell r="N8">
            <v>16077546.394338334</v>
          </cell>
          <cell r="O8">
            <v>4.2997328073179615</v>
          </cell>
        </row>
        <row r="9">
          <cell r="B9" t="str">
            <v>EUR11</v>
          </cell>
          <cell r="C9">
            <v>1</v>
          </cell>
          <cell r="D9">
            <v>1.85</v>
          </cell>
          <cell r="E9">
            <v>1605.9934640441697</v>
          </cell>
          <cell r="F9">
            <v>90469.56844779121</v>
          </cell>
          <cell r="G9">
            <v>1.7751753342019834</v>
          </cell>
          <cell r="H9">
            <v>131115.32</v>
          </cell>
          <cell r="J9" t="str">
            <v>13TRUE</v>
          </cell>
          <cell r="K9">
            <v>3.2</v>
          </cell>
          <cell r="L9">
            <v>4.8</v>
          </cell>
          <cell r="M9">
            <v>16657.65322548317</v>
          </cell>
          <cell r="N9">
            <v>490051.02547787555</v>
          </cell>
          <cell r="O9">
            <v>3.3991670988218785</v>
          </cell>
        </row>
        <row r="10">
          <cell r="B10" t="str">
            <v>EUR9</v>
          </cell>
          <cell r="C10">
            <v>0</v>
          </cell>
          <cell r="D10">
            <v>0.25</v>
          </cell>
          <cell r="E10">
            <v>8206.81043092293</v>
          </cell>
          <cell r="F10">
            <v>5933044.547640842</v>
          </cell>
          <cell r="G10">
            <v>0.13832376219366505</v>
          </cell>
          <cell r="H10">
            <v>8598615.510000002</v>
          </cell>
          <cell r="J10" t="str">
            <v>14TRUE</v>
          </cell>
          <cell r="K10">
            <v>5.09</v>
          </cell>
          <cell r="L10">
            <v>5.09</v>
          </cell>
          <cell r="M10">
            <v>127250</v>
          </cell>
          <cell r="N10">
            <v>2500000</v>
          </cell>
          <cell r="O10">
            <v>5.09</v>
          </cell>
        </row>
        <row r="11">
          <cell r="B11" t="str">
            <v>GBP10</v>
          </cell>
          <cell r="C11">
            <v>3.95</v>
          </cell>
          <cell r="D11">
            <v>3.95</v>
          </cell>
          <cell r="E11">
            <v>22980.355425</v>
          </cell>
          <cell r="F11">
            <v>581781.15</v>
          </cell>
          <cell r="G11">
            <v>3.9499999999999997</v>
          </cell>
          <cell r="H11">
            <v>581781.15</v>
          </cell>
          <cell r="J11" t="str">
            <v>15TRUE</v>
          </cell>
          <cell r="K11">
            <v>3.62</v>
          </cell>
          <cell r="L11">
            <v>3.62</v>
          </cell>
          <cell r="M11">
            <v>46862.15705404065</v>
          </cell>
          <cell r="N11">
            <v>1294534.7252497417</v>
          </cell>
          <cell r="O11">
            <v>3.6199999999999997</v>
          </cell>
        </row>
        <row r="12">
          <cell r="B12" t="str">
            <v>GBP11</v>
          </cell>
          <cell r="C12">
            <v>3.9</v>
          </cell>
          <cell r="D12">
            <v>4.64</v>
          </cell>
          <cell r="E12">
            <v>419436.132204</v>
          </cell>
          <cell r="F12">
            <v>9325484.13</v>
          </cell>
          <cell r="G12">
            <v>4.497741096943994</v>
          </cell>
          <cell r="H12">
            <v>9325484.13</v>
          </cell>
          <cell r="J12" t="str">
            <v>17TRUE</v>
          </cell>
          <cell r="K12">
            <v>3.8</v>
          </cell>
          <cell r="L12">
            <v>3.8</v>
          </cell>
          <cell r="M12">
            <v>47254.47338838267</v>
          </cell>
          <cell r="N12">
            <v>1243538.7733784914</v>
          </cell>
          <cell r="O12">
            <v>3.8</v>
          </cell>
        </row>
        <row r="13">
          <cell r="B13" t="str">
            <v>GBP12</v>
          </cell>
          <cell r="C13">
            <v>3.95</v>
          </cell>
          <cell r="D13">
            <v>4.91</v>
          </cell>
          <cell r="E13">
            <v>558339.60046</v>
          </cell>
          <cell r="F13">
            <v>11485663.97</v>
          </cell>
          <cell r="G13">
            <v>4.8611869711525255</v>
          </cell>
          <cell r="H13">
            <v>11485663.97</v>
          </cell>
          <cell r="J13" t="str">
            <v>18TRUE</v>
          </cell>
          <cell r="K13">
            <v>3.95</v>
          </cell>
          <cell r="L13">
            <v>3.95</v>
          </cell>
          <cell r="M13">
            <v>48489.25173950751</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92546.37364635406</v>
          </cell>
          <cell r="O14">
            <v>0.029400176723233827</v>
          </cell>
        </row>
        <row r="15">
          <cell r="B15" t="str">
            <v>GBP14</v>
          </cell>
          <cell r="C15">
            <v>5.09</v>
          </cell>
          <cell r="D15">
            <v>5.09</v>
          </cell>
          <cell r="E15">
            <v>127250</v>
          </cell>
          <cell r="F15">
            <v>2500000</v>
          </cell>
          <cell r="G15">
            <v>5.09</v>
          </cell>
          <cell r="H15">
            <v>2500000</v>
          </cell>
          <cell r="J15" t="str">
            <v>9TRUE</v>
          </cell>
          <cell r="K15">
            <v>0</v>
          </cell>
          <cell r="L15">
            <v>4</v>
          </cell>
          <cell r="M15">
            <v>317994.4926006678</v>
          </cell>
          <cell r="N15">
            <v>84580963.83112127</v>
          </cell>
          <cell r="O15">
            <v>0.37596461212666255</v>
          </cell>
        </row>
        <row r="16">
          <cell r="B16" t="str">
            <v>GBP9</v>
          </cell>
          <cell r="C16">
            <v>0</v>
          </cell>
          <cell r="D16">
            <v>1.75</v>
          </cell>
          <cell r="E16">
            <v>11152.5496</v>
          </cell>
          <cell r="F16">
            <v>2109043.55</v>
          </cell>
          <cell r="G16">
            <v>0.5287965533001915</v>
          </cell>
          <cell r="H16">
            <v>2109043.55</v>
          </cell>
          <cell r="J16" t="str">
            <v>(blank)</v>
          </cell>
          <cell r="O16" t="e">
            <v>#DIV/0!</v>
          </cell>
        </row>
        <row r="17">
          <cell r="B17" t="str">
            <v>JPY9</v>
          </cell>
          <cell r="C17">
            <v>0</v>
          </cell>
          <cell r="D17">
            <v>0</v>
          </cell>
          <cell r="E17">
            <v>0</v>
          </cell>
          <cell r="F17">
            <v>55237.19964603637</v>
          </cell>
          <cell r="G17">
            <v>0</v>
          </cell>
          <cell r="H17">
            <v>10905000</v>
          </cell>
          <cell r="J17" t="str">
            <v>anFALSE</v>
          </cell>
          <cell r="O17" t="e">
            <v>#DIV/0!</v>
          </cell>
        </row>
        <row r="18">
          <cell r="B18" t="str">
            <v>SGD9</v>
          </cell>
          <cell r="C18">
            <v>0</v>
          </cell>
          <cell r="D18">
            <v>0</v>
          </cell>
          <cell r="E18">
            <v>0</v>
          </cell>
          <cell r="F18">
            <v>2123.460263070877</v>
          </cell>
          <cell r="G18">
            <v>0</v>
          </cell>
          <cell r="H18">
            <v>6207.89</v>
          </cell>
          <cell r="J18" t="str">
            <v>ndFALSE</v>
          </cell>
          <cell r="K18">
            <v>0</v>
          </cell>
          <cell r="L18">
            <v>6.7</v>
          </cell>
          <cell r="M18">
            <v>5714236.154062086</v>
          </cell>
          <cell r="N18">
            <v>252064846.0921417</v>
          </cell>
        </row>
        <row r="19">
          <cell r="B19" t="str">
            <v>USD10</v>
          </cell>
          <cell r="C19">
            <v>2.5</v>
          </cell>
          <cell r="D19">
            <v>3.1</v>
          </cell>
          <cell r="E19">
            <v>3718102.597127211</v>
          </cell>
          <cell r="F19">
            <v>127724811.85973287</v>
          </cell>
          <cell r="G19">
            <v>2.9110260903812675</v>
          </cell>
          <cell r="H19">
            <v>224943753.02</v>
          </cell>
          <cell r="J19" t="str">
            <v>FALSE</v>
          </cell>
        </row>
        <row r="20">
          <cell r="B20" t="str">
            <v>USD11</v>
          </cell>
          <cell r="C20">
            <v>2.3</v>
          </cell>
          <cell r="D20">
            <v>2.8</v>
          </cell>
          <cell r="E20">
            <v>104262.92675722597</v>
          </cell>
          <cell r="F20">
            <v>3864755.444623582</v>
          </cell>
          <cell r="G20">
            <v>2.697788469443011</v>
          </cell>
          <cell r="H20">
            <v>6806450.380000001</v>
          </cell>
          <cell r="J20" t="str">
            <v>Grand Total</v>
          </cell>
          <cell r="K20">
            <v>0</v>
          </cell>
          <cell r="L20">
            <v>6.7</v>
          </cell>
          <cell r="M20">
            <v>11428472.30812417</v>
          </cell>
          <cell r="N20">
            <v>504129692.1842834</v>
          </cell>
        </row>
        <row r="21">
          <cell r="B21" t="str">
            <v>USD12</v>
          </cell>
          <cell r="C21">
            <v>2.5</v>
          </cell>
          <cell r="D21">
            <v>3.65</v>
          </cell>
          <cell r="E21">
            <v>129591.00312271563</v>
          </cell>
          <cell r="F21">
            <v>4400693.599909242</v>
          </cell>
          <cell r="G21">
            <v>2.9447858656959953</v>
          </cell>
          <cell r="H21">
            <v>7750322.9</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46862.15705404065</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v>
          </cell>
          <cell r="F25">
            <v>1227575.9934052534</v>
          </cell>
          <cell r="G25">
            <v>3.95</v>
          </cell>
          <cell r="H25">
            <v>2161957</v>
          </cell>
        </row>
        <row r="26">
          <cell r="B26" t="str">
            <v>USD9</v>
          </cell>
          <cell r="C26">
            <v>0</v>
          </cell>
          <cell r="D26">
            <v>0.75</v>
          </cell>
          <cell r="E26">
            <v>292370.9231329801</v>
          </cell>
          <cell r="F26">
            <v>75918720.18474385</v>
          </cell>
          <cell r="G26">
            <v>0.3851104476228159</v>
          </cell>
          <cell r="H26">
            <v>133704967.68933137</v>
          </cell>
        </row>
        <row r="27">
          <cell r="B27" t="str">
            <v>ZAR10</v>
          </cell>
          <cell r="C27">
            <v>6.3</v>
          </cell>
          <cell r="D27">
            <v>6.7</v>
          </cell>
          <cell r="E27">
            <v>128288.7223293461</v>
          </cell>
          <cell r="F27">
            <v>1926344.1176000508</v>
          </cell>
          <cell r="G27">
            <v>6.659699124223739</v>
          </cell>
          <cell r="H27">
            <v>22285288.91</v>
          </cell>
        </row>
        <row r="28">
          <cell r="B28" t="str">
            <v>ZAR9</v>
          </cell>
          <cell r="C28">
            <v>1</v>
          </cell>
          <cell r="D28">
            <v>4</v>
          </cell>
          <cell r="E28">
            <v>6264.20943676477</v>
          </cell>
          <cell r="F28">
            <v>620155.548736579</v>
          </cell>
          <cell r="G28">
            <v>1.0101029410325557</v>
          </cell>
          <cell r="H28">
            <v>7174390.830000002</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5714236.154062086</v>
          </cell>
          <cell r="F31">
            <v>252064846.0921417</v>
          </cell>
          <cell r="G31">
            <v>2.2669706794311417</v>
          </cell>
          <cell r="H31" t="e">
            <v>#REF!</v>
          </cell>
        </row>
        <row r="32">
          <cell r="G32" t="e">
            <v>#DIV/0!</v>
          </cell>
          <cell r="H32" t="e">
            <v>#REF!</v>
          </cell>
        </row>
        <row r="34">
          <cell r="G34" t="e">
            <v>#DIV/0!</v>
          </cell>
        </row>
      </sheetData>
      <sheetData sheetId="7">
        <row r="11">
          <cell r="A11" t="str">
            <v>AA</v>
          </cell>
          <cell r="B11" t="str">
            <v>Agriculture &amp; Fishing</v>
          </cell>
        </row>
        <row r="12">
          <cell r="B12" t="str">
            <v>  - of which</v>
          </cell>
        </row>
        <row r="13">
          <cell r="A13" t="str">
            <v>AA1</v>
          </cell>
          <cell r="B13" t="str">
            <v>      Mauritius Sugar Syndicate</v>
          </cell>
        </row>
        <row r="14">
          <cell r="A14" t="str">
            <v>AA2</v>
          </cell>
          <cell r="B14" t="str">
            <v>      Sugar Industry - Estates</v>
          </cell>
        </row>
        <row r="15">
          <cell r="A15" t="str">
            <v>AA3</v>
          </cell>
          <cell r="B15" t="str">
            <v>      Sugar Industry - Others</v>
          </cell>
        </row>
        <row r="16">
          <cell r="A16" t="str">
            <v>AA4</v>
          </cell>
          <cell r="B16" t="str">
            <v>      Agricultural Development Certificate Holders</v>
          </cell>
        </row>
        <row r="17">
          <cell r="A17" t="str">
            <v>AA5</v>
          </cell>
          <cell r="B17" t="str">
            <v>      Agro-based Industrial Certificate Holders</v>
          </cell>
        </row>
        <row r="18">
          <cell r="A18" t="str">
            <v>AA6</v>
          </cell>
          <cell r="B18" t="str">
            <v>      Sugarcane Planters</v>
          </cell>
        </row>
        <row r="19">
          <cell r="A19" t="str">
            <v>AA7</v>
          </cell>
          <cell r="B19" t="str">
            <v>      Other Plantation</v>
          </cell>
        </row>
        <row r="20">
          <cell r="A20" t="str">
            <v>AA8</v>
          </cell>
          <cell r="B20" t="str">
            <v>      Animal Breeding</v>
          </cell>
        </row>
        <row r="21">
          <cell r="A21" t="str">
            <v>AA9</v>
          </cell>
          <cell r="B21" t="str">
            <v>      Fishing</v>
          </cell>
        </row>
        <row r="22">
          <cell r="A22" t="str">
            <v>AA10</v>
          </cell>
          <cell r="B22" t="str">
            <v>      Other</v>
          </cell>
        </row>
        <row r="24">
          <cell r="A24" t="str">
            <v>AB</v>
          </cell>
          <cell r="B24" t="str">
            <v>Manufacturing</v>
          </cell>
        </row>
        <row r="25">
          <cell r="B25" t="str">
            <v>  - of which</v>
          </cell>
        </row>
        <row r="26">
          <cell r="A26" t="str">
            <v>AB1</v>
          </cell>
          <cell r="B26" t="str">
            <v>      Export Enterprise Certificate Holders</v>
          </cell>
        </row>
        <row r="27">
          <cell r="A27" t="str">
            <v>AB2</v>
          </cell>
          <cell r="B27" t="str">
            <v>      Export Service Certificate Holders</v>
          </cell>
        </row>
        <row r="28">
          <cell r="A28" t="str">
            <v>AB3</v>
          </cell>
          <cell r="B28" t="str">
            <v>      Pioneer Status Certificate Holders</v>
          </cell>
        </row>
        <row r="29">
          <cell r="A29" t="str">
            <v>AB4</v>
          </cell>
          <cell r="B29" t="str">
            <v>      Small and Medium Enterprise Certificate Holders</v>
          </cell>
        </row>
        <row r="30">
          <cell r="A30" t="str">
            <v>AB5</v>
          </cell>
          <cell r="B30" t="str">
            <v>      Strategic Local Enterprise Certificate Holders</v>
          </cell>
        </row>
        <row r="31">
          <cell r="A31" t="str">
            <v>AB6</v>
          </cell>
          <cell r="B31" t="str">
            <v>      Furnitures &amp; Wood Products</v>
          </cell>
        </row>
        <row r="32">
          <cell r="A32" t="str">
            <v>AB7</v>
          </cell>
          <cell r="B32" t="str">
            <v>      Printing &amp; Publishing</v>
          </cell>
        </row>
        <row r="33">
          <cell r="A33" t="str">
            <v>AB8</v>
          </cell>
          <cell r="B33" t="str">
            <v>      Steel/Metal Products</v>
          </cell>
        </row>
        <row r="34">
          <cell r="A34" t="str">
            <v>AB9</v>
          </cell>
          <cell r="B34" t="str">
            <v>      Food &amp; Beverages</v>
          </cell>
        </row>
        <row r="35">
          <cell r="A35" t="str">
            <v>AB10</v>
          </cell>
          <cell r="B35" t="str">
            <v>      Plastic Products</v>
          </cell>
        </row>
        <row r="36">
          <cell r="A36" t="str">
            <v>AB11</v>
          </cell>
          <cell r="B36" t="str">
            <v>      Pharmaceuticals &amp; Health Care</v>
          </cell>
        </row>
        <row r="37">
          <cell r="A37" t="str">
            <v>AB12</v>
          </cell>
          <cell r="B37" t="str">
            <v>      Jewellery &amp; Precision Engineering</v>
          </cell>
        </row>
        <row r="38">
          <cell r="A38" t="str">
            <v>AB13</v>
          </cell>
          <cell r="B38" t="str">
            <v>      Electronics</v>
          </cell>
        </row>
        <row r="39">
          <cell r="A39" t="str">
            <v>AB14</v>
          </cell>
          <cell r="B39" t="str">
            <v>      Leather Products &amp; Footwear</v>
          </cell>
        </row>
        <row r="40">
          <cell r="A40" t="str">
            <v>AB15</v>
          </cell>
          <cell r="B40" t="str">
            <v>      Paints</v>
          </cell>
        </row>
        <row r="41">
          <cell r="A41" t="str">
            <v>AB16</v>
          </cell>
          <cell r="B41" t="str">
            <v>      Cement</v>
          </cell>
        </row>
        <row r="42">
          <cell r="A42" t="str">
            <v>AB17</v>
          </cell>
          <cell r="B42" t="str">
            <v>      Other</v>
          </cell>
        </row>
        <row r="44">
          <cell r="A44" t="str">
            <v>AC</v>
          </cell>
          <cell r="B44" t="str">
            <v>Tourism</v>
          </cell>
        </row>
        <row r="45">
          <cell r="B45" t="str">
            <v>  - of which</v>
          </cell>
        </row>
        <row r="46">
          <cell r="A46" t="str">
            <v>AC1</v>
          </cell>
          <cell r="B46" t="str">
            <v>      Hotels</v>
          </cell>
        </row>
        <row r="47">
          <cell r="A47" t="str">
            <v>AC2</v>
          </cell>
          <cell r="B47" t="str">
            <v>      Tour Operators &amp; Travel Agents</v>
          </cell>
        </row>
        <row r="48">
          <cell r="A48" t="str">
            <v>AC3</v>
          </cell>
          <cell r="B48" t="str">
            <v>      Hotel Development Certificate Holders</v>
          </cell>
        </row>
        <row r="49">
          <cell r="A49" t="str">
            <v>AC4</v>
          </cell>
          <cell r="B49" t="str">
            <v>      Hotel Management Service Certificate Holders</v>
          </cell>
        </row>
        <row r="50">
          <cell r="A50" t="str">
            <v>AC5</v>
          </cell>
          <cell r="B50" t="str">
            <v>      Restaurants</v>
          </cell>
        </row>
        <row r="51">
          <cell r="A51" t="str">
            <v>AC6</v>
          </cell>
          <cell r="B51" t="str">
            <v>      Duty-Free Shops</v>
          </cell>
        </row>
        <row r="52">
          <cell r="A52" t="str">
            <v>AC7</v>
          </cell>
          <cell r="B52" t="str">
            <v>      Other</v>
          </cell>
        </row>
        <row r="54">
          <cell r="A54" t="str">
            <v>AD</v>
          </cell>
          <cell r="B54" t="str">
            <v>Transport</v>
          </cell>
        </row>
        <row r="55">
          <cell r="B55" t="str">
            <v>  - of which</v>
          </cell>
        </row>
        <row r="56">
          <cell r="A56" t="str">
            <v>AD1</v>
          </cell>
          <cell r="B56" t="str">
            <v>      Airlines</v>
          </cell>
        </row>
        <row r="57">
          <cell r="A57" t="str">
            <v>AD2</v>
          </cell>
          <cell r="B57" t="str">
            <v>      Buses, Lorries, Trucks &amp; Cars</v>
          </cell>
        </row>
        <row r="58">
          <cell r="A58" t="str">
            <v>AD3</v>
          </cell>
          <cell r="B58" t="str">
            <v>      Shipping &amp; Freight Forwarders</v>
          </cell>
        </row>
        <row r="59">
          <cell r="A59" t="str">
            <v>AD4</v>
          </cell>
          <cell r="B59" t="str">
            <v>      Other</v>
          </cell>
        </row>
        <row r="61">
          <cell r="A61" t="str">
            <v>AE</v>
          </cell>
          <cell r="B61" t="str">
            <v>Construction</v>
          </cell>
        </row>
        <row r="62">
          <cell r="B62" t="str">
            <v>  - of which</v>
          </cell>
        </row>
        <row r="63">
          <cell r="A63" t="str">
            <v>AE1</v>
          </cell>
          <cell r="B63" t="str">
            <v>      Building &amp; Housing Contractors</v>
          </cell>
        </row>
        <row r="64">
          <cell r="A64" t="str">
            <v>AE2</v>
          </cell>
          <cell r="B64" t="str">
            <v>      Property Development - Commercial</v>
          </cell>
        </row>
        <row r="65">
          <cell r="A65" t="str">
            <v>AE3</v>
          </cell>
          <cell r="B65" t="str">
            <v>      Property Development - Residential</v>
          </cell>
        </row>
        <row r="66">
          <cell r="A66" t="str">
            <v>AE4</v>
          </cell>
          <cell r="B66" t="str">
            <v>      Property Development - Land Parcelling</v>
          </cell>
        </row>
        <row r="67">
          <cell r="A67" t="str">
            <v>AE5</v>
          </cell>
          <cell r="B67" t="str">
            <v>      Housing</v>
          </cell>
        </row>
        <row r="68">
          <cell r="A68" t="str">
            <v>AE6</v>
          </cell>
          <cell r="B68" t="str">
            <v>      Housing - Staff</v>
          </cell>
        </row>
        <row r="69">
          <cell r="A69" t="str">
            <v>AE7</v>
          </cell>
          <cell r="B69" t="str">
            <v>      Housing Development Certificate Holders</v>
          </cell>
        </row>
        <row r="70">
          <cell r="A70" t="str">
            <v>AE8</v>
          </cell>
          <cell r="B70" t="str">
            <v>      Industrial Building Enterprise Certificate Holders</v>
          </cell>
        </row>
        <row r="71">
          <cell r="A71" t="str">
            <v>AE9</v>
          </cell>
          <cell r="B71" t="str">
            <v>      Building Supplies &amp; Materials</v>
          </cell>
        </row>
        <row r="72">
          <cell r="A72" t="str">
            <v>AE10</v>
          </cell>
          <cell r="B72" t="str">
            <v>      Stone Crushing and Concrete Products</v>
          </cell>
        </row>
        <row r="73">
          <cell r="A73" t="str">
            <v>AE11</v>
          </cell>
          <cell r="B73" t="str">
            <v>      Other</v>
          </cell>
        </row>
        <row r="75">
          <cell r="A75" t="str">
            <v>AF</v>
          </cell>
          <cell r="B75" t="str">
            <v>Traders</v>
          </cell>
        </row>
        <row r="76">
          <cell r="B76" t="str">
            <v>  - of which</v>
          </cell>
        </row>
        <row r="77">
          <cell r="A77" t="str">
            <v>AF1</v>
          </cell>
          <cell r="B77" t="str">
            <v>      Marketing Companies</v>
          </cell>
        </row>
        <row r="78">
          <cell r="A78" t="str">
            <v>AF2</v>
          </cell>
          <cell r="B78" t="str">
            <v>      Wholesalers</v>
          </cell>
        </row>
        <row r="79">
          <cell r="A79" t="str">
            <v>AF3</v>
          </cell>
          <cell r="B79" t="str">
            <v>      Retailers - Hypermarkets</v>
          </cell>
        </row>
        <row r="80">
          <cell r="A80" t="str">
            <v>AF4</v>
          </cell>
          <cell r="B80" t="str">
            <v>      Retailers - Supermarkets</v>
          </cell>
        </row>
        <row r="81">
          <cell r="A81" t="str">
            <v>AF5</v>
          </cell>
          <cell r="B81" t="str">
            <v>      Retailers - Shops &amp; Snacks</v>
          </cell>
        </row>
        <row r="82">
          <cell r="A82" t="str">
            <v>AF6</v>
          </cell>
          <cell r="B82" t="str">
            <v>      Retailers - Pharmaceuticals &amp; Chemists</v>
          </cell>
        </row>
        <row r="83">
          <cell r="A83" t="str">
            <v>AF7</v>
          </cell>
          <cell r="B83" t="str">
            <v>      Retailers - Other</v>
          </cell>
        </row>
        <row r="84">
          <cell r="A84" t="str">
            <v>AF8</v>
          </cell>
          <cell r="B84" t="str">
            <v>      Automobile Dealers &amp; Garages</v>
          </cell>
        </row>
        <row r="85">
          <cell r="A85" t="str">
            <v>AF9</v>
          </cell>
          <cell r="B85" t="str">
            <v>      Petroleum and Energy Products</v>
          </cell>
        </row>
        <row r="86">
          <cell r="A86" t="str">
            <v>AF10</v>
          </cell>
          <cell r="B86" t="str">
            <v>      Tyre Dealers and Suppliers</v>
          </cell>
        </row>
        <row r="87">
          <cell r="A87" t="str">
            <v>AF11</v>
          </cell>
          <cell r="B87" t="str">
            <v>      Other</v>
          </cell>
        </row>
        <row r="89">
          <cell r="A89" t="str">
            <v>AG</v>
          </cell>
          <cell r="B89" t="str">
            <v>Information Communication and Technology</v>
          </cell>
        </row>
        <row r="90">
          <cell r="B90" t="str">
            <v>  - of which</v>
          </cell>
        </row>
        <row r="91">
          <cell r="A91" t="str">
            <v>AG1</v>
          </cell>
          <cell r="B91" t="str">
            <v>      Telecommunications</v>
          </cell>
        </row>
        <row r="92">
          <cell r="A92" t="str">
            <v>AG2</v>
          </cell>
          <cell r="B92" t="str">
            <v>      Internet</v>
          </cell>
        </row>
        <row r="93">
          <cell r="A93" t="str">
            <v>AG3</v>
          </cell>
          <cell r="B93" t="str">
            <v>      E-Commerce</v>
          </cell>
        </row>
        <row r="94">
          <cell r="A94" t="str">
            <v>AG4</v>
          </cell>
          <cell r="B94" t="str">
            <v>      Information Technology - Hardware</v>
          </cell>
        </row>
        <row r="95">
          <cell r="A95" t="str">
            <v>AG5</v>
          </cell>
          <cell r="B95" t="str">
            <v>      Information Technology - Software</v>
          </cell>
        </row>
        <row r="96">
          <cell r="A96" t="str">
            <v>AG6</v>
          </cell>
          <cell r="B96" t="str">
            <v>      Personal Computers</v>
          </cell>
        </row>
        <row r="97">
          <cell r="A97" t="str">
            <v>AG7</v>
          </cell>
          <cell r="B97" t="str">
            <v>      Other</v>
          </cell>
        </row>
        <row r="99">
          <cell r="A99" t="str">
            <v>AH</v>
          </cell>
          <cell r="B99" t="str">
            <v>Financial and Business Services</v>
          </cell>
        </row>
        <row r="100">
          <cell r="B100" t="str">
            <v>  - of which</v>
          </cell>
        </row>
        <row r="101">
          <cell r="A101" t="str">
            <v>AH1</v>
          </cell>
          <cell r="B101" t="str">
            <v>      Stockbrokers &amp; Stockbroking Companies</v>
          </cell>
        </row>
        <row r="102">
          <cell r="A102" t="str">
            <v>AH2</v>
          </cell>
          <cell r="B102" t="str">
            <v>      Insurance Companies</v>
          </cell>
        </row>
        <row r="103">
          <cell r="A103" t="str">
            <v>AH3</v>
          </cell>
          <cell r="B103" t="str">
            <v>      Nonbank Deposit-Taking Institutions</v>
          </cell>
        </row>
        <row r="104">
          <cell r="A104" t="str">
            <v>AH4</v>
          </cell>
          <cell r="B104" t="str">
            <v>      Mutual Funds</v>
          </cell>
        </row>
        <row r="105">
          <cell r="A105" t="str">
            <v>AH5</v>
          </cell>
          <cell r="B105" t="str">
            <v>      Accounting &amp; Consultancy Services</v>
          </cell>
        </row>
        <row r="106">
          <cell r="A106" t="str">
            <v>AH6</v>
          </cell>
          <cell r="B106" t="str">
            <v>      Investment Companies</v>
          </cell>
        </row>
        <row r="107">
          <cell r="A107" t="str">
            <v>AH7</v>
          </cell>
          <cell r="B107" t="str">
            <v>      Public Fnancial Corporations</v>
          </cell>
        </row>
        <row r="108">
          <cell r="A108" t="str">
            <v>AH8</v>
          </cell>
          <cell r="B108" t="str">
            <v>      Other</v>
          </cell>
        </row>
        <row r="110">
          <cell r="A110" t="str">
            <v>AI</v>
          </cell>
          <cell r="B110" t="str">
            <v>Infrastructure</v>
          </cell>
        </row>
        <row r="111">
          <cell r="B111" t="str">
            <v>  - of which</v>
          </cell>
        </row>
        <row r="112">
          <cell r="A112" t="str">
            <v>AI1</v>
          </cell>
          <cell r="B112" t="str">
            <v>      Airport Development</v>
          </cell>
        </row>
        <row r="113">
          <cell r="A113" t="str">
            <v>AI2</v>
          </cell>
          <cell r="B113" t="str">
            <v>      Port Development</v>
          </cell>
        </row>
        <row r="114">
          <cell r="A114" t="str">
            <v>AI3</v>
          </cell>
          <cell r="B114" t="str">
            <v>      Power Generation</v>
          </cell>
        </row>
        <row r="115">
          <cell r="A115" t="str">
            <v>AI4</v>
          </cell>
          <cell r="B115" t="str">
            <v>      Water Development</v>
          </cell>
        </row>
        <row r="116">
          <cell r="A116" t="str">
            <v>AI5</v>
          </cell>
          <cell r="B116" t="str">
            <v>      Road Development</v>
          </cell>
        </row>
        <row r="117">
          <cell r="A117" t="str">
            <v>AI6</v>
          </cell>
          <cell r="B117" t="str">
            <v>      Other</v>
          </cell>
        </row>
        <row r="119">
          <cell r="A119" t="str">
            <v>AJ</v>
          </cell>
          <cell r="B119" t="str">
            <v>Global Business Licence Holders</v>
          </cell>
        </row>
        <row r="120">
          <cell r="B120" t="str">
            <v>  - of which</v>
          </cell>
        </row>
        <row r="121">
          <cell r="A121" t="str">
            <v>AJ1</v>
          </cell>
          <cell r="B121" t="str">
            <v>      Category 1 </v>
          </cell>
        </row>
        <row r="122">
          <cell r="A122" t="str">
            <v>AJ2</v>
          </cell>
          <cell r="B122" t="str">
            <v>      Category 2</v>
          </cell>
        </row>
        <row r="123">
          <cell r="A123" t="str">
            <v>AJ3</v>
          </cell>
          <cell r="B123" t="str">
            <v>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 of which</v>
          </cell>
        </row>
        <row r="141">
          <cell r="A141" t="str">
            <v>AR1</v>
          </cell>
          <cell r="B141" t="str">
            <v>      Credit Card Advances</v>
          </cell>
        </row>
        <row r="143">
          <cell r="A143" t="str">
            <v>AS</v>
          </cell>
          <cell r="B143" t="str">
            <v>Professional</v>
          </cell>
        </row>
        <row r="144">
          <cell r="B144" t="str">
            <v>  - of which</v>
          </cell>
        </row>
        <row r="145">
          <cell r="A145" t="str">
            <v>AS1</v>
          </cell>
          <cell r="B145" t="str">
            <v>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Other </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1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84461.660202</v>
          </cell>
        </row>
        <row r="17">
          <cell r="AC17">
            <v>497193.705214</v>
          </cell>
        </row>
        <row r="18">
          <cell r="AC18">
            <v>8.438624</v>
          </cell>
        </row>
        <row r="19">
          <cell r="AC19">
            <v>889081.8215320001</v>
          </cell>
        </row>
        <row r="20">
          <cell r="AC20">
            <v>1068896.241036</v>
          </cell>
        </row>
        <row r="21">
          <cell r="AC21">
            <v>911370.8645860001</v>
          </cell>
        </row>
        <row r="22">
          <cell r="AC22">
            <v>16.349833999999998</v>
          </cell>
        </row>
        <row r="23">
          <cell r="AC23">
            <v>926824.0947860001</v>
          </cell>
        </row>
        <row r="24">
          <cell r="AC24">
            <v>495153.667862</v>
          </cell>
        </row>
        <row r="25">
          <cell r="AC25">
            <v>411401.37949</v>
          </cell>
        </row>
        <row r="26">
          <cell r="AC26">
            <v>427.73275399999994</v>
          </cell>
        </row>
        <row r="27">
          <cell r="AC27">
            <v>15219.058384</v>
          </cell>
        </row>
        <row r="28">
          <cell r="AC28">
            <v>944.0710599999999</v>
          </cell>
        </row>
        <row r="29">
          <cell r="AC29">
            <v>20608.174636</v>
          </cell>
        </row>
        <row r="30">
          <cell r="AC30">
            <v>17668.369</v>
          </cell>
        </row>
        <row r="31">
          <cell r="AC31">
            <v>1007.3607400000001</v>
          </cell>
        </row>
        <row r="32">
          <cell r="AC32">
            <v>32478.154119999996</v>
          </cell>
        </row>
        <row r="33">
          <cell r="AC33">
            <v>128808.21156400001</v>
          </cell>
        </row>
        <row r="34">
          <cell r="AC34">
            <v>49317.428312000004</v>
          </cell>
        </row>
        <row r="35">
          <cell r="AC35">
            <v>2030.5439</v>
          </cell>
        </row>
        <row r="36">
          <cell r="AC36">
            <v>10366.849584</v>
          </cell>
        </row>
        <row r="37">
          <cell r="AC37">
            <v>7005.112748</v>
          </cell>
        </row>
        <row r="38">
          <cell r="AC38">
            <v>1563983.4547340001</v>
          </cell>
        </row>
        <row r="39">
          <cell r="AC39">
            <v>12904.238338</v>
          </cell>
        </row>
        <row r="40">
          <cell r="AC40">
            <v>50220.888494</v>
          </cell>
        </row>
        <row r="41">
          <cell r="AC41">
            <v>38170.006008000004</v>
          </cell>
        </row>
        <row r="42">
          <cell r="AC42">
            <v>14114.126054</v>
          </cell>
        </row>
        <row r="43">
          <cell r="AC43">
            <v>361066.042158</v>
          </cell>
        </row>
        <row r="44">
          <cell r="AC44">
            <v>60298.187792</v>
          </cell>
        </row>
        <row r="45">
          <cell r="AC45">
            <v>266195.33925200003</v>
          </cell>
        </row>
        <row r="46">
          <cell r="AC46">
            <v>2157649.6191720003</v>
          </cell>
        </row>
        <row r="47">
          <cell r="AC47">
            <v>1211291.164654</v>
          </cell>
        </row>
        <row r="48">
          <cell r="AC48">
            <v>199188.44538</v>
          </cell>
        </row>
        <row r="49">
          <cell r="AC49">
            <v>17403.079758</v>
          </cell>
        </row>
        <row r="50">
          <cell r="AC50">
            <v>1.054828</v>
          </cell>
        </row>
        <row r="51">
          <cell r="AC51">
            <v>50241.985054</v>
          </cell>
        </row>
        <row r="52">
          <cell r="AC52">
            <v>74.892788</v>
          </cell>
        </row>
        <row r="53">
          <cell r="AC53">
            <v>29399.638601999995</v>
          </cell>
        </row>
        <row r="54">
          <cell r="AC54">
            <v>340235.298814</v>
          </cell>
        </row>
        <row r="55">
          <cell r="AC55">
            <v>292184.71893</v>
          </cell>
        </row>
        <row r="56">
          <cell r="AC56">
            <v>130.27125800000002</v>
          </cell>
        </row>
        <row r="57">
          <cell r="AC57">
            <v>677747.559146</v>
          </cell>
        </row>
        <row r="58">
          <cell r="AC58">
            <v>2.109656</v>
          </cell>
        </row>
        <row r="59">
          <cell r="AC59">
            <v>357.05927799999995</v>
          </cell>
        </row>
        <row r="60">
          <cell r="AC60">
            <v>66836.011736</v>
          </cell>
        </row>
        <row r="61">
          <cell r="AC61">
            <v>2.109656</v>
          </cell>
        </row>
        <row r="62">
          <cell r="AC62">
            <v>69130.79005</v>
          </cell>
        </row>
        <row r="63">
          <cell r="AC63">
            <v>28480.356</v>
          </cell>
        </row>
        <row r="64">
          <cell r="AC64">
            <v>68007.925644</v>
          </cell>
        </row>
        <row r="65">
          <cell r="AC65">
            <v>73.83796</v>
          </cell>
        </row>
        <row r="66">
          <cell r="AC66">
            <v>11.075693999999999</v>
          </cell>
        </row>
        <row r="67">
          <cell r="AC67">
            <v>721242.864312</v>
          </cell>
        </row>
        <row r="68">
          <cell r="AC68">
            <v>44276.932713999995</v>
          </cell>
        </row>
        <row r="69">
          <cell r="AC69">
            <v>210166.56779</v>
          </cell>
        </row>
        <row r="70">
          <cell r="AC70">
            <v>0.527414</v>
          </cell>
        </row>
        <row r="71">
          <cell r="AC71">
            <v>4.746726</v>
          </cell>
        </row>
        <row r="72">
          <cell r="AC72">
            <v>332617.858412</v>
          </cell>
        </row>
        <row r="73">
          <cell r="AC73">
            <v>10205567.965041999</v>
          </cell>
        </row>
        <row r="74">
          <cell r="AC74">
            <v>1912.4031639999998</v>
          </cell>
        </row>
        <row r="75">
          <cell r="AC75">
            <v>768689.027752</v>
          </cell>
        </row>
        <row r="76">
          <cell r="AC76">
            <v>96169.196174</v>
          </cell>
        </row>
        <row r="77">
          <cell r="AC77">
            <v>49621.74619</v>
          </cell>
        </row>
        <row r="78">
          <cell r="AC78">
            <v>29172.543121630017</v>
          </cell>
        </row>
        <row r="79">
          <cell r="AC79">
            <v>239635.33345864696</v>
          </cell>
        </row>
        <row r="80">
          <cell r="AC80">
            <v>224866.62721983192</v>
          </cell>
        </row>
        <row r="81">
          <cell r="AC81">
            <v>533359.938472622</v>
          </cell>
        </row>
        <row r="82">
          <cell r="AC82">
            <v>35921.582018958936</v>
          </cell>
        </row>
        <row r="83">
          <cell r="AC83">
            <v>281688.68969990284</v>
          </cell>
        </row>
        <row r="84">
          <cell r="AC84">
            <v>36735.45250396969</v>
          </cell>
        </row>
        <row r="85">
          <cell r="AC85">
            <v>354824.26097428205</v>
          </cell>
        </row>
        <row r="86">
          <cell r="AC86">
            <v>860710.7004646201</v>
          </cell>
        </row>
        <row r="87">
          <cell r="AC87">
            <v>138597.25082755368</v>
          </cell>
        </row>
        <row r="88">
          <cell r="AC88">
            <v>8249.388849352048</v>
          </cell>
        </row>
        <row r="89">
          <cell r="AC89">
            <v>198395.25102316067</v>
          </cell>
        </row>
        <row r="90">
          <cell r="AC90">
            <v>1234291.275046725</v>
          </cell>
        </row>
        <row r="91">
          <cell r="AC91">
            <v>3154208.7657908904</v>
          </cell>
        </row>
        <row r="92">
          <cell r="AC92">
            <v>100588.78316246196</v>
          </cell>
        </row>
        <row r="93">
          <cell r="AC93">
            <v>143022.22408036882</v>
          </cell>
        </row>
        <row r="94">
          <cell r="AC94">
            <v>112652.14572162981</v>
          </cell>
        </row>
        <row r="95">
          <cell r="AC95">
            <v>302271.4384650704</v>
          </cell>
        </row>
        <row r="96">
          <cell r="AC96">
            <v>15625.537629192928</v>
          </cell>
        </row>
        <row r="97">
          <cell r="AC97">
            <v>468.98988359124166</v>
          </cell>
        </row>
        <row r="98">
          <cell r="AC98">
            <v>71901.04192431527</v>
          </cell>
        </row>
        <row r="99">
          <cell r="AC99">
            <v>78540267.37741263</v>
          </cell>
        </row>
        <row r="100">
          <cell r="AC100">
            <v>10825.253133656617</v>
          </cell>
        </row>
        <row r="101">
          <cell r="AC101">
            <v>4885695.847179728</v>
          </cell>
        </row>
        <row r="102">
          <cell r="AC102">
            <v>2230024.5210048086</v>
          </cell>
        </row>
        <row r="103">
          <cell r="AC103">
            <v>25845258.890077095</v>
          </cell>
        </row>
        <row r="104">
          <cell r="AC104">
            <v>148094.89264951754</v>
          </cell>
        </row>
        <row r="105">
          <cell r="AC105">
            <v>34655.130329490225</v>
          </cell>
        </row>
        <row r="106">
          <cell r="AC106">
            <v>174490.1922429345</v>
          </cell>
        </row>
        <row r="107">
          <cell r="AC107">
            <v>161803064.48674136</v>
          </cell>
        </row>
        <row r="108">
          <cell r="AC108">
            <v>9041484.4204737</v>
          </cell>
        </row>
        <row r="109">
          <cell r="AC109">
            <v>98809.48566517305</v>
          </cell>
        </row>
        <row r="110">
          <cell r="AC110">
            <v>383654.31021145737</v>
          </cell>
        </row>
        <row r="111">
          <cell r="AC111">
            <v>6595192.31513376</v>
          </cell>
        </row>
        <row r="112">
          <cell r="AC112">
            <v>1150048.5196972177</v>
          </cell>
        </row>
        <row r="113">
          <cell r="AC113">
            <v>463090879.9077332</v>
          </cell>
        </row>
        <row r="114">
          <cell r="AC114">
            <v>209114.89193112304</v>
          </cell>
        </row>
        <row r="115">
          <cell r="AC115">
            <v>549932.4060576155</v>
          </cell>
        </row>
        <row r="116">
          <cell r="AC116">
            <v>377241.79840617103</v>
          </cell>
        </row>
        <row r="117">
          <cell r="AC117">
            <v>853242.9614212536</v>
          </cell>
        </row>
        <row r="118">
          <cell r="AC118">
            <v>1489206.0721746632</v>
          </cell>
        </row>
        <row r="119">
          <cell r="AC119">
            <v>192.72739491090465</v>
          </cell>
        </row>
        <row r="120">
          <cell r="AC120">
            <v>68066058.54173721</v>
          </cell>
        </row>
        <row r="121">
          <cell r="AC121">
            <v>23506.178707477055</v>
          </cell>
        </row>
        <row r="122">
          <cell r="AC122">
            <v>264811.31902265083</v>
          </cell>
        </row>
        <row r="123">
          <cell r="AC123">
            <v>166745.89237126693</v>
          </cell>
        </row>
        <row r="124">
          <cell r="AC124">
            <v>371596.0194258398</v>
          </cell>
        </row>
        <row r="125">
          <cell r="AC125">
            <v>282735.8617682268</v>
          </cell>
        </row>
        <row r="126">
          <cell r="AC126">
            <v>211794.5784033982</v>
          </cell>
        </row>
        <row r="127">
          <cell r="AC127">
            <v>91898252.64306444</v>
          </cell>
        </row>
        <row r="128">
          <cell r="AC128">
            <v>144.39637637287592</v>
          </cell>
        </row>
        <row r="129">
          <cell r="AC129">
            <v>207017.2660586485</v>
          </cell>
        </row>
        <row r="130">
          <cell r="AC130">
            <v>5825191.477974505</v>
          </cell>
        </row>
        <row r="131">
          <cell r="AC131">
            <v>62230.36312240045</v>
          </cell>
        </row>
        <row r="132">
          <cell r="AC132">
            <v>1870507.0794587876</v>
          </cell>
        </row>
        <row r="133">
          <cell r="AC133">
            <v>22343.54920597892</v>
          </cell>
        </row>
        <row r="134">
          <cell r="AC134">
            <v>12205.670558196487</v>
          </cell>
        </row>
        <row r="135">
          <cell r="AC135">
            <v>50792.61874764153</v>
          </cell>
        </row>
        <row r="136">
          <cell r="AC136">
            <v>186748077.6048501</v>
          </cell>
        </row>
        <row r="137">
          <cell r="AC137">
            <v>4970568.994147574</v>
          </cell>
        </row>
        <row r="138">
          <cell r="AC138">
            <v>652107.1626432143</v>
          </cell>
        </row>
        <row r="139">
          <cell r="AC139">
            <v>4447.348724360457</v>
          </cell>
        </row>
        <row r="140">
          <cell r="AC140">
            <v>15871.667816192148</v>
          </cell>
        </row>
        <row r="141">
          <cell r="AC141">
            <v>339634.5975307932</v>
          </cell>
        </row>
        <row r="142">
          <cell r="AC142">
            <v>633339.8104694289</v>
          </cell>
        </row>
        <row r="143">
          <cell r="AC143">
            <v>12826.515308675733</v>
          </cell>
        </row>
        <row r="144">
          <cell r="AC144">
            <v>1193101.01532788</v>
          </cell>
        </row>
        <row r="145">
          <cell r="AC145">
            <v>0.29833962060511554</v>
          </cell>
        </row>
        <row r="146">
          <cell r="AC146">
            <v>16816.211055027943</v>
          </cell>
        </row>
        <row r="147">
          <cell r="AC147">
            <v>751788.3966797955</v>
          </cell>
        </row>
        <row r="148">
          <cell r="AC148">
            <v>0.29833962060511554</v>
          </cell>
        </row>
        <row r="149">
          <cell r="AC149">
            <v>6330141.429395764</v>
          </cell>
        </row>
        <row r="150">
          <cell r="AC150">
            <v>67291.99312558684</v>
          </cell>
        </row>
        <row r="151">
          <cell r="AC151">
            <v>15902.396797114474</v>
          </cell>
        </row>
        <row r="152">
          <cell r="AC152">
            <v>201982.18828169594</v>
          </cell>
        </row>
        <row r="153">
          <cell r="AC153">
            <v>429702.43397261575</v>
          </cell>
        </row>
        <row r="154">
          <cell r="AC154">
            <v>5899341.702298562</v>
          </cell>
        </row>
        <row r="155">
          <cell r="AC155">
            <v>5973.355883755623</v>
          </cell>
        </row>
        <row r="156">
          <cell r="AC156">
            <v>193.62241377272</v>
          </cell>
        </row>
        <row r="157">
          <cell r="AC157">
            <v>2129525.538068149</v>
          </cell>
        </row>
        <row r="158">
          <cell r="AC158">
            <v>736630.3572360908</v>
          </cell>
        </row>
        <row r="159">
          <cell r="AC159">
            <v>318476.9483167196</v>
          </cell>
        </row>
        <row r="160">
          <cell r="AC160">
            <v>194564.57029459093</v>
          </cell>
        </row>
        <row r="161">
          <cell r="AC161">
            <v>72462.8154299147</v>
          </cell>
        </row>
        <row r="162">
          <cell r="AC162">
            <v>49303.30736158079</v>
          </cell>
        </row>
        <row r="163">
          <cell r="AC163">
            <v>75901.77623662987</v>
          </cell>
        </row>
        <row r="164">
          <cell r="AC164">
            <v>11630.471769669823</v>
          </cell>
        </row>
        <row r="165">
          <cell r="AC165">
            <v>7159382.0733204745</v>
          </cell>
        </row>
        <row r="166">
          <cell r="AC166">
            <v>5802.108941528287</v>
          </cell>
        </row>
        <row r="167">
          <cell r="AC167">
            <v>874264.8661079518</v>
          </cell>
        </row>
        <row r="168">
          <cell r="AC168">
            <v>5191.109398529011</v>
          </cell>
        </row>
        <row r="169">
          <cell r="AC169">
            <v>498680.6426338628</v>
          </cell>
        </row>
        <row r="170">
          <cell r="AC170">
            <v>552847.1841509275</v>
          </cell>
        </row>
        <row r="171">
          <cell r="AC171">
            <v>1986230.3332349267</v>
          </cell>
        </row>
        <row r="172">
          <cell r="AC172">
            <v>22932.471617053416</v>
          </cell>
        </row>
        <row r="173">
          <cell r="AC173">
            <v>310641.6548607675</v>
          </cell>
        </row>
        <row r="174">
          <cell r="AC174">
            <v>8204.339566640678</v>
          </cell>
        </row>
        <row r="175">
          <cell r="AC175">
            <v>691675.9465240708</v>
          </cell>
        </row>
        <row r="176">
          <cell r="AC176">
            <v>2983.3962060511553</v>
          </cell>
        </row>
        <row r="177">
          <cell r="AC177">
            <v>295932.9148856941</v>
          </cell>
        </row>
        <row r="178">
          <cell r="AC178">
            <v>5630373.319002399</v>
          </cell>
        </row>
        <row r="179">
          <cell r="AC179">
            <v>23378.489349858064</v>
          </cell>
        </row>
        <row r="180">
          <cell r="AC180">
            <v>2237.5471545383666</v>
          </cell>
        </row>
        <row r="181">
          <cell r="AC181">
            <v>307497655.2767937</v>
          </cell>
        </row>
        <row r="182">
          <cell r="AC182">
            <v>2411186.7805229556</v>
          </cell>
        </row>
        <row r="183">
          <cell r="AC183">
            <v>1578697.8148090977</v>
          </cell>
        </row>
        <row r="184">
          <cell r="AC184">
            <v>8968942.246704703</v>
          </cell>
        </row>
        <row r="185">
          <cell r="AC185">
            <v>7674793.303538251</v>
          </cell>
        </row>
        <row r="186">
          <cell r="AC186">
            <v>396479166.453503</v>
          </cell>
        </row>
        <row r="187">
          <cell r="AC187">
            <v>80697.5856378571</v>
          </cell>
        </row>
        <row r="188">
          <cell r="AC188">
            <v>383597.62568354246</v>
          </cell>
        </row>
        <row r="189">
          <cell r="AC189">
            <v>48046.104200350834</v>
          </cell>
        </row>
        <row r="190">
          <cell r="AC190">
            <v>143973.62913047848</v>
          </cell>
        </row>
        <row r="191">
          <cell r="AC191">
            <v>16476.998906399927</v>
          </cell>
        </row>
        <row r="192">
          <cell r="AC192">
            <v>59099.58714377036</v>
          </cell>
        </row>
        <row r="193">
          <cell r="AC193">
            <v>41175.04439819442</v>
          </cell>
        </row>
        <row r="194">
          <cell r="AC194">
            <v>27982.1680354156</v>
          </cell>
        </row>
        <row r="195">
          <cell r="AC195">
            <v>62844.94274084698</v>
          </cell>
        </row>
        <row r="196">
          <cell r="AC196">
            <v>1573231.6362803704</v>
          </cell>
        </row>
        <row r="197">
          <cell r="AC197">
            <v>2827.9612637158903</v>
          </cell>
        </row>
        <row r="198">
          <cell r="AC198">
            <v>4479697.68942267</v>
          </cell>
        </row>
        <row r="199">
          <cell r="AC199">
            <v>6550.9413892471275</v>
          </cell>
        </row>
        <row r="200">
          <cell r="AC200">
            <v>2476.517190643064</v>
          </cell>
        </row>
        <row r="201">
          <cell r="AC201">
            <v>42286.061145327876</v>
          </cell>
        </row>
        <row r="202">
          <cell r="AC202">
            <v>374117.8842388149</v>
          </cell>
        </row>
        <row r="203">
          <cell r="AC203">
            <v>56.08784867376172</v>
          </cell>
        </row>
        <row r="204">
          <cell r="AC204">
            <v>208355.31925706242</v>
          </cell>
        </row>
        <row r="205">
          <cell r="AC205">
            <v>56621613.16075988</v>
          </cell>
        </row>
        <row r="206">
          <cell r="AC206">
            <v>4227.770763595093</v>
          </cell>
        </row>
        <row r="207">
          <cell r="AC207">
            <v>10671.906568665589</v>
          </cell>
        </row>
        <row r="208">
          <cell r="AC208">
            <v>39250.75384529142</v>
          </cell>
        </row>
        <row r="209">
          <cell r="AC209">
            <v>4624.264119379291</v>
          </cell>
        </row>
        <row r="210">
          <cell r="AC210">
            <v>8080.230284468948</v>
          </cell>
        </row>
        <row r="211">
          <cell r="AC211">
            <v>225115.144123796</v>
          </cell>
        </row>
        <row r="212">
          <cell r="AC212">
            <v>1002856.9994188923</v>
          </cell>
        </row>
        <row r="213">
          <cell r="AC213">
            <v>22957104.922847543</v>
          </cell>
        </row>
        <row r="214">
          <cell r="AC214">
            <v>19313.015339872156</v>
          </cell>
        </row>
        <row r="215">
          <cell r="AC215">
            <v>2861903.660691755</v>
          </cell>
        </row>
        <row r="216">
          <cell r="AC216">
            <v>2.9833962060511556</v>
          </cell>
        </row>
        <row r="217">
          <cell r="AC217">
            <v>148885.79098374175</v>
          </cell>
        </row>
        <row r="218">
          <cell r="AC218">
            <v>3646497.183713668</v>
          </cell>
        </row>
        <row r="219">
          <cell r="AC219">
            <v>48180.95370886435</v>
          </cell>
        </row>
        <row r="220">
          <cell r="AC220">
            <v>164306.07095395832</v>
          </cell>
        </row>
        <row r="221">
          <cell r="AC221">
            <v>22375.471545383665</v>
          </cell>
        </row>
        <row r="222">
          <cell r="AC222">
            <v>102713.5579404116</v>
          </cell>
        </row>
        <row r="223">
          <cell r="AC223">
            <v>609880.4710823868</v>
          </cell>
        </row>
        <row r="224">
          <cell r="AC224">
            <v>6979704.650094077</v>
          </cell>
        </row>
        <row r="225">
          <cell r="AC225">
            <v>258277.97967101942</v>
          </cell>
        </row>
        <row r="226">
          <cell r="AC226">
            <v>601607.513403007</v>
          </cell>
        </row>
        <row r="227">
          <cell r="AC227">
            <v>633330.56194119</v>
          </cell>
        </row>
        <row r="228">
          <cell r="AC228">
            <v>356993.7866953225</v>
          </cell>
        </row>
        <row r="229">
          <cell r="AC229">
            <v>4483.149478833072</v>
          </cell>
        </row>
        <row r="230">
          <cell r="AC230">
            <v>203411.23506439445</v>
          </cell>
        </row>
        <row r="231">
          <cell r="AC231">
            <v>128576.02297142787</v>
          </cell>
        </row>
        <row r="232">
          <cell r="AC232">
            <v>26045829.03693447</v>
          </cell>
        </row>
        <row r="233">
          <cell r="AC233">
            <v>1500320.1180610654</v>
          </cell>
        </row>
        <row r="234">
          <cell r="AC234">
            <v>165712.44392549086</v>
          </cell>
        </row>
        <row r="235">
          <cell r="AC235">
            <v>192.1307156696944</v>
          </cell>
        </row>
        <row r="236">
          <cell r="AC236">
            <v>61741.68282384928</v>
          </cell>
        </row>
        <row r="237">
          <cell r="AC237">
            <v>1334909.8921712476</v>
          </cell>
        </row>
        <row r="238">
          <cell r="AC238">
            <v>17342.780485395975</v>
          </cell>
        </row>
        <row r="239">
          <cell r="AC239">
            <v>32760.673738647736</v>
          </cell>
        </row>
        <row r="240">
          <cell r="AC240">
            <v>63065.71406009476</v>
          </cell>
        </row>
        <row r="241">
          <cell r="AC241">
            <v>58832.57318332879</v>
          </cell>
        </row>
        <row r="242">
          <cell r="AC242">
            <v>365661.74603238347</v>
          </cell>
        </row>
        <row r="243">
          <cell r="AC243">
            <v>1048.962106047586</v>
          </cell>
        </row>
        <row r="244">
          <cell r="AC244">
            <v>368896.9408782254</v>
          </cell>
        </row>
        <row r="245">
          <cell r="AC245">
            <v>21362.6085334293</v>
          </cell>
        </row>
        <row r="246">
          <cell r="AC246">
            <v>654109.6181767159</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972968.44120781</v>
          </cell>
        </row>
        <row r="255">
          <cell r="AC255">
            <v>293097.7934710837</v>
          </cell>
        </row>
        <row r="256">
          <cell r="AC256">
            <v>8839753.434152555</v>
          </cell>
        </row>
        <row r="257">
          <cell r="AC257">
            <v>780142.2958824851</v>
          </cell>
        </row>
        <row r="258">
          <cell r="AC258">
            <v>335959.9484238</v>
          </cell>
        </row>
        <row r="259">
          <cell r="AC259">
            <v>8506775.986915942</v>
          </cell>
        </row>
        <row r="260">
          <cell r="AC260">
            <v>59790990.40788121</v>
          </cell>
        </row>
        <row r="261">
          <cell r="AC261">
            <v>2739.056056775566</v>
          </cell>
        </row>
        <row r="262">
          <cell r="AC262">
            <v>897.4055787801875</v>
          </cell>
        </row>
        <row r="263">
          <cell r="AC263">
            <v>3651.6769562066147</v>
          </cell>
        </row>
        <row r="264">
          <cell r="AC264">
            <v>4205.693631670314</v>
          </cell>
        </row>
        <row r="265">
          <cell r="AC265">
            <v>360141.26969270647</v>
          </cell>
        </row>
        <row r="266">
          <cell r="AC266">
            <v>554718.6685909834</v>
          </cell>
        </row>
        <row r="267">
          <cell r="AC267">
            <v>1382438.4235801212</v>
          </cell>
        </row>
        <row r="268">
          <cell r="AC268">
            <v>2616.992063364065</v>
          </cell>
        </row>
        <row r="269">
          <cell r="AC269">
            <v>12781.404223568687</v>
          </cell>
        </row>
        <row r="270">
          <cell r="AC270">
            <v>96344.80107007541</v>
          </cell>
        </row>
        <row r="271">
          <cell r="AC271">
            <v>330.141847943677</v>
          </cell>
        </row>
        <row r="272">
          <cell r="AC272">
            <v>1.9701559553331105</v>
          </cell>
        </row>
        <row r="273">
          <cell r="AC273">
            <v>143876.4784487129</v>
          </cell>
        </row>
        <row r="274">
          <cell r="AC274">
            <v>453851.16399607837</v>
          </cell>
        </row>
        <row r="275">
          <cell r="AC275">
            <v>3397885.1404815097</v>
          </cell>
        </row>
        <row r="276">
          <cell r="AC276">
            <v>894.1371745395166</v>
          </cell>
        </row>
        <row r="277">
          <cell r="AC277">
            <v>20.84403381161253</v>
          </cell>
        </row>
        <row r="278">
          <cell r="AC278">
            <v>95204.04629486031</v>
          </cell>
        </row>
        <row r="279">
          <cell r="AC279">
            <v>1245.2513302971968</v>
          </cell>
        </row>
        <row r="280">
          <cell r="AC280">
            <v>1115782.9268350853</v>
          </cell>
        </row>
        <row r="281">
          <cell r="AC281">
            <v>252419.8119390545</v>
          </cell>
        </row>
        <row r="282">
          <cell r="AC282">
            <v>9.343877225895271</v>
          </cell>
        </row>
        <row r="283">
          <cell r="AC283">
            <v>117105.37575257223</v>
          </cell>
        </row>
        <row r="284">
          <cell r="AC284">
            <v>22685.1370050072</v>
          </cell>
        </row>
        <row r="285">
          <cell r="AC285">
            <v>10368937.573704993</v>
          </cell>
        </row>
        <row r="286">
          <cell r="AC286">
            <v>12128.352639212062</v>
          </cell>
        </row>
        <row r="287">
          <cell r="AC287">
            <v>38958.57733358372</v>
          </cell>
        </row>
        <row r="288">
          <cell r="AC288">
            <v>244.01894755318807</v>
          </cell>
        </row>
        <row r="289">
          <cell r="AC289">
            <v>33163.217174168836</v>
          </cell>
        </row>
        <row r="290">
          <cell r="AC290">
            <v>15.0939555187539</v>
          </cell>
        </row>
        <row r="291">
          <cell r="AC291">
            <v>2102072.2936155275</v>
          </cell>
        </row>
        <row r="292">
          <cell r="AC292">
            <v>6660.38756259681</v>
          </cell>
        </row>
        <row r="293">
          <cell r="AC293">
            <v>1428103.820010101</v>
          </cell>
        </row>
        <row r="294">
          <cell r="AC294">
            <v>51490.5135929758</v>
          </cell>
        </row>
        <row r="295">
          <cell r="AC295">
            <v>129406375.21128716</v>
          </cell>
        </row>
        <row r="296">
          <cell r="AC296">
            <v>10331.093792800439</v>
          </cell>
        </row>
        <row r="297">
          <cell r="AC297">
            <v>4854.862978639201</v>
          </cell>
        </row>
        <row r="298">
          <cell r="AC298">
            <v>1780179.6763622616</v>
          </cell>
        </row>
        <row r="299">
          <cell r="AC299">
            <v>33338.235182207725</v>
          </cell>
        </row>
        <row r="300">
          <cell r="AC300">
            <v>2202.639366058159</v>
          </cell>
        </row>
        <row r="301">
          <cell r="AC301">
            <v>402665.0451727308</v>
          </cell>
        </row>
        <row r="302">
          <cell r="AC302">
            <v>194.78390217058603</v>
          </cell>
        </row>
        <row r="303">
          <cell r="AC303">
            <v>14116.082829074629</v>
          </cell>
        </row>
        <row r="304">
          <cell r="AC304">
            <v>28927.206371798547</v>
          </cell>
        </row>
        <row r="305">
          <cell r="AC305">
            <v>11336.998114157394</v>
          </cell>
        </row>
        <row r="306">
          <cell r="AC306">
            <v>5939.112116736355</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3578336.253747359</v>
          </cell>
        </row>
        <row r="313">
          <cell r="AC313">
            <v>1915810.5475269158</v>
          </cell>
        </row>
        <row r="314">
          <cell r="AC314">
            <v>6874.938217224283</v>
          </cell>
        </row>
        <row r="315">
          <cell r="AC315">
            <v>450923.3311862577</v>
          </cell>
        </row>
        <row r="316">
          <cell r="AC316">
            <v>591367.9009445983</v>
          </cell>
        </row>
        <row r="317">
          <cell r="AC317">
            <v>2729158.04318275</v>
          </cell>
        </row>
        <row r="318">
          <cell r="AC318">
            <v>7327747.651492005</v>
          </cell>
        </row>
        <row r="319">
          <cell r="AC319">
            <v>2546583.7422402785</v>
          </cell>
        </row>
        <row r="320">
          <cell r="AC320">
            <v>12369948.286886489</v>
          </cell>
        </row>
        <row r="321">
          <cell r="AC321">
            <v>1622777.7920931238</v>
          </cell>
        </row>
        <row r="322">
          <cell r="AC322">
            <v>3104.8204316374377</v>
          </cell>
        </row>
        <row r="323">
          <cell r="AC323">
            <v>532246.694482</v>
          </cell>
        </row>
        <row r="324">
          <cell r="AC324">
            <v>429.84241000000003</v>
          </cell>
        </row>
        <row r="325">
          <cell r="AC325">
            <v>171674710.22720894</v>
          </cell>
        </row>
        <row r="326">
          <cell r="AC326">
            <v>0.527414</v>
          </cell>
        </row>
        <row r="327">
          <cell r="AC327">
            <v>207196.86651025276</v>
          </cell>
        </row>
        <row r="328">
          <cell r="AC328">
            <v>1399197.69716</v>
          </cell>
        </row>
        <row r="329">
          <cell r="AC329">
            <v>6511.928334077455</v>
          </cell>
        </row>
        <row r="330">
          <cell r="AC330">
            <v>5118.5528699999995</v>
          </cell>
        </row>
        <row r="331">
          <cell r="AC331">
            <v>6564991.395339905</v>
          </cell>
        </row>
        <row r="332">
          <cell r="AC332">
            <v>0.527414</v>
          </cell>
        </row>
        <row r="333">
          <cell r="AC333">
            <v>320047.5892648032</v>
          </cell>
        </row>
        <row r="334">
          <cell r="AC334">
            <v>220.45905199999999</v>
          </cell>
        </row>
        <row r="335">
          <cell r="AC335">
            <v>18837911.582435854</v>
          </cell>
        </row>
        <row r="336">
          <cell r="AC336">
            <v>1.582242</v>
          </cell>
        </row>
        <row r="337">
          <cell r="AC337">
            <v>19222.021755587597</v>
          </cell>
        </row>
        <row r="338">
          <cell r="AC338">
            <v>876412.6130366881</v>
          </cell>
        </row>
        <row r="339">
          <cell r="AC339">
            <v>193256.35105823755</v>
          </cell>
        </row>
        <row r="340">
          <cell r="AC340">
            <v>12008.319754848639</v>
          </cell>
        </row>
        <row r="341">
          <cell r="AC341">
            <v>33496.080903439346</v>
          </cell>
        </row>
        <row r="342">
          <cell r="AC342">
            <v>105946.396906</v>
          </cell>
        </row>
        <row r="343">
          <cell r="AC343">
            <v>2150716.2347279997</v>
          </cell>
        </row>
        <row r="344">
          <cell r="AC344">
            <v>70332.07385955295</v>
          </cell>
        </row>
        <row r="345">
          <cell r="AC345">
            <v>24617.575864</v>
          </cell>
        </row>
        <row r="346">
          <cell r="AC346">
            <v>57053939.491695724</v>
          </cell>
        </row>
        <row r="347">
          <cell r="AC347">
            <v>1248220.1675957784</v>
          </cell>
        </row>
        <row r="348">
          <cell r="AC348">
            <v>281.0359226100188</v>
          </cell>
        </row>
        <row r="349">
          <cell r="AC349">
            <v>4690489.548361214</v>
          </cell>
        </row>
        <row r="350">
          <cell r="AC350">
            <v>32896.15884631458</v>
          </cell>
        </row>
        <row r="351">
          <cell r="AC351">
            <v>2139084.6378519577</v>
          </cell>
        </row>
        <row r="352">
          <cell r="AC352">
            <v>611100.3817910412</v>
          </cell>
        </row>
        <row r="353">
          <cell r="AC353">
            <v>93000.81325199147</v>
          </cell>
        </row>
        <row r="354">
          <cell r="AC354">
            <v>148985.7347566444</v>
          </cell>
        </row>
        <row r="355">
          <cell r="AC355">
            <v>16605.86672988242</v>
          </cell>
        </row>
        <row r="356">
          <cell r="AC356">
            <v>22241.04838</v>
          </cell>
        </row>
        <row r="357">
          <cell r="AC357">
            <v>745.8490515127888</v>
          </cell>
        </row>
        <row r="358">
          <cell r="AC358">
            <v>84700.40832751594</v>
          </cell>
        </row>
        <row r="359">
          <cell r="AC359">
            <v>684831.1406085276</v>
          </cell>
        </row>
        <row r="360">
          <cell r="AC360">
            <v>2022289.449818984</v>
          </cell>
        </row>
        <row r="361">
          <cell r="AC361">
            <v>108433.1795472615</v>
          </cell>
        </row>
        <row r="362">
          <cell r="AC362">
            <v>170351.92336552098</v>
          </cell>
        </row>
        <row r="363">
          <cell r="AC363">
            <v>694789.360314</v>
          </cell>
        </row>
        <row r="364">
          <cell r="AC364">
            <v>7378432.727034</v>
          </cell>
        </row>
        <row r="365">
          <cell r="AC365">
            <v>9966937.391086</v>
          </cell>
        </row>
        <row r="366">
          <cell r="AC366">
            <v>3553969.745548</v>
          </cell>
        </row>
        <row r="367">
          <cell r="AC367">
            <v>5220.943360589522</v>
          </cell>
        </row>
        <row r="368">
          <cell r="AC368">
            <v>5220.943360589522</v>
          </cell>
        </row>
        <row r="369">
          <cell r="AC369">
            <v>8003539.698275439</v>
          </cell>
        </row>
        <row r="370">
          <cell r="AC370">
            <v>11744.735844361585</v>
          </cell>
        </row>
        <row r="371">
          <cell r="AC371">
            <v>4098319.427569498</v>
          </cell>
        </row>
        <row r="372">
          <cell r="AC372">
            <v>11071.77575289929</v>
          </cell>
        </row>
        <row r="373">
          <cell r="AC373">
            <v>13141.444558435092</v>
          </cell>
        </row>
        <row r="374">
          <cell r="AC374">
            <v>8823496.982703999</v>
          </cell>
        </row>
        <row r="375">
          <cell r="AC375">
            <v>12859589.835695257</v>
          </cell>
        </row>
        <row r="376">
          <cell r="AC376">
            <v>285969.8632555863</v>
          </cell>
        </row>
        <row r="377">
          <cell r="AC377">
            <v>54471.742948943815</v>
          </cell>
        </row>
        <row r="378">
          <cell r="AC378">
            <v>550250.7344328011</v>
          </cell>
        </row>
        <row r="379">
          <cell r="AC379">
            <v>4178653.0526392395</v>
          </cell>
        </row>
        <row r="380">
          <cell r="AC380">
            <v>300393.0922137406</v>
          </cell>
        </row>
        <row r="381">
          <cell r="AC381">
            <v>38890.980945999996</v>
          </cell>
        </row>
        <row r="382">
          <cell r="AC382">
            <v>546.928318</v>
          </cell>
        </row>
        <row r="383">
          <cell r="AC383">
            <v>769.4178815405929</v>
          </cell>
        </row>
        <row r="384">
          <cell r="AC384">
            <v>26468.799004</v>
          </cell>
        </row>
        <row r="385">
          <cell r="AC385">
            <v>348.16233724616984</v>
          </cell>
        </row>
        <row r="386">
          <cell r="AC386">
            <v>541754.9170568293</v>
          </cell>
        </row>
        <row r="387">
          <cell r="AC387">
            <v>908507.9894213863</v>
          </cell>
        </row>
        <row r="388">
          <cell r="AC388">
            <v>92074547.19333279</v>
          </cell>
        </row>
        <row r="389">
          <cell r="AC389">
            <v>309785.46802775864</v>
          </cell>
        </row>
        <row r="390">
          <cell r="AC390">
            <v>3948757.734892885</v>
          </cell>
        </row>
        <row r="391">
          <cell r="AC391">
            <v>500877.01892075763</v>
          </cell>
        </row>
        <row r="392">
          <cell r="AC392">
            <v>9185082.527652</v>
          </cell>
        </row>
        <row r="393">
          <cell r="AC393">
            <v>5196.181172079297</v>
          </cell>
        </row>
        <row r="394">
          <cell r="AC394">
            <v>143421.1041531178</v>
          </cell>
        </row>
        <row r="395">
          <cell r="AC395">
            <v>84161.6069727031</v>
          </cell>
        </row>
        <row r="396">
          <cell r="AC396">
            <v>1516838.8845143502</v>
          </cell>
        </row>
        <row r="397">
          <cell r="AC397">
            <v>4383899.942227505</v>
          </cell>
        </row>
        <row r="398">
          <cell r="AC398">
            <v>6663.117086594651</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v>
          </cell>
        </row>
        <row r="407">
          <cell r="AC407">
            <v>415409.5794286659</v>
          </cell>
        </row>
        <row r="408">
          <cell r="AC408">
            <v>432102.27788076334</v>
          </cell>
        </row>
        <row r="409">
          <cell r="AC409">
            <v>1718410.259138473</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83833.83053407709</v>
          </cell>
        </row>
        <row r="416">
          <cell r="AC416">
            <v>92616.87044296724</v>
          </cell>
        </row>
        <row r="417">
          <cell r="AC417">
            <v>1242.587384</v>
          </cell>
        </row>
        <row r="418">
          <cell r="AC418">
            <v>721495.5882827933</v>
          </cell>
        </row>
        <row r="419">
          <cell r="AC419">
            <v>1935467.2501097252</v>
          </cell>
        </row>
        <row r="420">
          <cell r="AC420">
            <v>1250510.8068605429</v>
          </cell>
        </row>
        <row r="421">
          <cell r="AC421">
            <v>3157995.1085224873</v>
          </cell>
        </row>
        <row r="422">
          <cell r="AC422">
            <v>5556100.839168616</v>
          </cell>
        </row>
        <row r="423">
          <cell r="AC423">
            <v>1081739.947682109</v>
          </cell>
        </row>
        <row r="424">
          <cell r="AC424">
            <v>1680383.724534</v>
          </cell>
        </row>
        <row r="425">
          <cell r="AC425">
            <v>241.6550926901436</v>
          </cell>
        </row>
        <row r="426">
          <cell r="AC426">
            <v>2869206.5901184115</v>
          </cell>
        </row>
        <row r="427">
          <cell r="AC427">
            <v>91117.99190635257</v>
          </cell>
        </row>
        <row r="428">
          <cell r="AC428">
            <v>45440.70429360635</v>
          </cell>
        </row>
        <row r="429">
          <cell r="AC429">
            <v>709280.6691963581</v>
          </cell>
        </row>
        <row r="430">
          <cell r="AC430">
            <v>49458388.47312602</v>
          </cell>
        </row>
        <row r="431">
          <cell r="AC431">
            <v>4821973.785954301</v>
          </cell>
        </row>
        <row r="432">
          <cell r="AC432">
            <v>219740.67948116572</v>
          </cell>
        </row>
        <row r="433">
          <cell r="AC433">
            <v>4.219312</v>
          </cell>
        </row>
        <row r="434">
          <cell r="AC434">
            <v>36227731.57415225</v>
          </cell>
        </row>
        <row r="435">
          <cell r="AC435">
            <v>99320.24309564901</v>
          </cell>
        </row>
        <row r="436">
          <cell r="AC436">
            <v>28938.943198696208</v>
          </cell>
        </row>
        <row r="437">
          <cell r="AC437">
            <v>455053.85402800003</v>
          </cell>
        </row>
        <row r="438">
          <cell r="AC438">
            <v>10793.975095375557</v>
          </cell>
        </row>
        <row r="439">
          <cell r="AC439">
            <v>49350871.348954245</v>
          </cell>
        </row>
        <row r="440">
          <cell r="AC440">
            <v>1.582242</v>
          </cell>
        </row>
        <row r="441">
          <cell r="AC441">
            <v>2296365.4074199065</v>
          </cell>
        </row>
        <row r="442">
          <cell r="AC442">
            <v>147886.94993395577</v>
          </cell>
        </row>
        <row r="443">
          <cell r="AC443">
            <v>26665.893629305832</v>
          </cell>
        </row>
        <row r="444">
          <cell r="AC444">
            <v>1552345.1777814268</v>
          </cell>
        </row>
        <row r="445">
          <cell r="AC445">
            <v>3064756.868982</v>
          </cell>
        </row>
        <row r="446">
          <cell r="AC446">
            <v>11092.5654337188</v>
          </cell>
        </row>
        <row r="447">
          <cell r="AC447">
            <v>416613.37979780755</v>
          </cell>
        </row>
        <row r="448">
          <cell r="AC448">
            <v>151846.8117182475</v>
          </cell>
        </row>
        <row r="449">
          <cell r="AC449">
            <v>4881.134532720296</v>
          </cell>
        </row>
        <row r="450">
          <cell r="AC450">
            <v>2006.417944314358</v>
          </cell>
        </row>
        <row r="451">
          <cell r="AC451">
            <v>10862863.61626782</v>
          </cell>
        </row>
        <row r="452">
          <cell r="AC452">
            <v>420957.204673818</v>
          </cell>
        </row>
        <row r="453">
          <cell r="AC453">
            <v>5032691.358327314</v>
          </cell>
        </row>
        <row r="454">
          <cell r="AC454">
            <v>36077871.12561691</v>
          </cell>
        </row>
        <row r="455">
          <cell r="AC455">
            <v>1056456.9939964279</v>
          </cell>
        </row>
        <row r="456">
          <cell r="AC456">
            <v>14927941.132897949</v>
          </cell>
        </row>
        <row r="457">
          <cell r="AC457">
            <v>10340086.977496546</v>
          </cell>
        </row>
        <row r="458">
          <cell r="AC458">
            <v>2546928.178882215</v>
          </cell>
        </row>
        <row r="459">
          <cell r="AC459">
            <v>63546.637528510226</v>
          </cell>
        </row>
        <row r="460">
          <cell r="AC460">
            <v>16572.08501991187</v>
          </cell>
        </row>
        <row r="461">
          <cell r="AC461">
            <v>7.91121</v>
          </cell>
        </row>
        <row r="462">
          <cell r="AC462">
            <v>113399.18813162502</v>
          </cell>
        </row>
        <row r="463">
          <cell r="AC463">
            <v>383573.1618346528</v>
          </cell>
        </row>
        <row r="464">
          <cell r="AC464">
            <v>372520.6191023128</v>
          </cell>
        </row>
        <row r="465">
          <cell r="AC465">
            <v>496383.1292155827</v>
          </cell>
        </row>
        <row r="466">
          <cell r="AC466">
            <v>16128.538229533153</v>
          </cell>
        </row>
        <row r="467">
          <cell r="AC467">
            <v>9513.863915427906</v>
          </cell>
        </row>
        <row r="468">
          <cell r="AC468">
            <v>166584.239314</v>
          </cell>
        </row>
        <row r="469">
          <cell r="AC469">
            <v>2570.088422</v>
          </cell>
        </row>
        <row r="470">
          <cell r="AC470">
            <v>3017.705262420744</v>
          </cell>
        </row>
        <row r="471">
          <cell r="AC471">
            <v>146932.2631480194</v>
          </cell>
        </row>
        <row r="472">
          <cell r="AC472">
            <v>1029681.0130471188</v>
          </cell>
        </row>
        <row r="473">
          <cell r="AC473">
            <v>219269.17306115132</v>
          </cell>
        </row>
        <row r="474">
          <cell r="AC474">
            <v>50870.22389713368</v>
          </cell>
        </row>
        <row r="475">
          <cell r="AC475">
            <v>639594.7989550357</v>
          </cell>
        </row>
        <row r="476">
          <cell r="AC476">
            <v>9555309.67726834</v>
          </cell>
        </row>
        <row r="477">
          <cell r="AC477">
            <v>7256314.4060928</v>
          </cell>
        </row>
        <row r="478">
          <cell r="AC478">
            <v>67517.0599348527</v>
          </cell>
        </row>
        <row r="479">
          <cell r="AC479">
            <v>82013.404414</v>
          </cell>
        </row>
        <row r="480">
          <cell r="AC480">
            <v>116352.45203599505</v>
          </cell>
        </row>
        <row r="481">
          <cell r="AC481">
            <v>3606504.4592319317</v>
          </cell>
        </row>
        <row r="482">
          <cell r="AC482">
            <v>72496.52780704306</v>
          </cell>
        </row>
        <row r="483">
          <cell r="AC483">
            <v>1023699.0053143656</v>
          </cell>
        </row>
        <row r="484">
          <cell r="AC484">
            <v>42841.56951889459</v>
          </cell>
        </row>
        <row r="485">
          <cell r="AC485">
            <v>21019.407630869922</v>
          </cell>
        </row>
        <row r="486">
          <cell r="AC486">
            <v>38.45364858349208</v>
          </cell>
        </row>
        <row r="487">
          <cell r="AC487">
            <v>568771.16881</v>
          </cell>
        </row>
        <row r="488">
          <cell r="AC488">
            <v>412693.016376</v>
          </cell>
        </row>
        <row r="489">
          <cell r="AC489">
            <v>65250.455101786036</v>
          </cell>
        </row>
        <row r="490">
          <cell r="AC490">
            <v>64826.51450090616</v>
          </cell>
        </row>
        <row r="491">
          <cell r="AC491">
            <v>2205688.068534</v>
          </cell>
        </row>
        <row r="492">
          <cell r="AC492">
            <v>171287.51641573865</v>
          </cell>
        </row>
        <row r="493">
          <cell r="AC493">
            <v>83803.59942797697</v>
          </cell>
        </row>
        <row r="494">
          <cell r="AC494">
            <v>35486.523576</v>
          </cell>
        </row>
        <row r="495">
          <cell r="AC495">
            <v>2337.4068260470326</v>
          </cell>
        </row>
        <row r="496">
          <cell r="AC496">
            <v>860776.3351811533</v>
          </cell>
        </row>
        <row r="497">
          <cell r="AC497">
            <v>22972.1507865939</v>
          </cell>
        </row>
        <row r="498">
          <cell r="AC498">
            <v>7471861.201904549</v>
          </cell>
        </row>
        <row r="499">
          <cell r="AC499">
            <v>1714857.085816</v>
          </cell>
        </row>
        <row r="500">
          <cell r="AC500">
            <v>3934544.684087149</v>
          </cell>
        </row>
        <row r="501">
          <cell r="AC501">
            <v>5169.3306062248375</v>
          </cell>
        </row>
        <row r="502">
          <cell r="AC502">
            <v>8483.45419</v>
          </cell>
        </row>
        <row r="503">
          <cell r="AC503">
            <v>5866.517378289016</v>
          </cell>
        </row>
        <row r="504">
          <cell r="AC504">
            <v>77633.231144</v>
          </cell>
        </row>
        <row r="505">
          <cell r="AC505">
            <v>6032534.829238474</v>
          </cell>
        </row>
        <row r="506">
          <cell r="AC506">
            <v>72959.25255860161</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737467.6663331441</v>
          </cell>
        </row>
        <row r="514">
          <cell r="AC514">
            <v>97925.5053693201</v>
          </cell>
        </row>
        <row r="515">
          <cell r="AC515">
            <v>268995034.2728108</v>
          </cell>
        </row>
        <row r="516">
          <cell r="AC516">
            <v>994.6642950974554</v>
          </cell>
        </row>
        <row r="517">
          <cell r="AC517">
            <v>8668399.68634104</v>
          </cell>
        </row>
        <row r="518">
          <cell r="AC518">
            <v>304.31787799999995</v>
          </cell>
        </row>
        <row r="519">
          <cell r="AC519">
            <v>4734493.687098</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7349.596553607022</v>
          </cell>
        </row>
        <row r="527">
          <cell r="AC527">
            <v>2752743.580229308</v>
          </cell>
        </row>
        <row r="528">
          <cell r="AC528">
            <v>2692.975884</v>
          </cell>
        </row>
        <row r="529">
          <cell r="AC529">
            <v>5548589.1979474705</v>
          </cell>
        </row>
        <row r="530">
          <cell r="AC530">
            <v>1254762.743133407</v>
          </cell>
        </row>
        <row r="531">
          <cell r="AC531">
            <v>36939.21846484299</v>
          </cell>
        </row>
        <row r="532">
          <cell r="AC532">
            <v>284384.78485131124</v>
          </cell>
        </row>
        <row r="533">
          <cell r="AC533">
            <v>180772.62797363708</v>
          </cell>
        </row>
        <row r="534">
          <cell r="AC534">
            <v>440135.3705051767</v>
          </cell>
        </row>
        <row r="535">
          <cell r="AC535">
            <v>4922.902079605011</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255078.5855796502</v>
          </cell>
        </row>
        <row r="542">
          <cell r="AC542">
            <v>34080.802283977006</v>
          </cell>
        </row>
        <row r="543">
          <cell r="AC543">
            <v>6852577.364320308</v>
          </cell>
        </row>
        <row r="544">
          <cell r="AC544">
            <v>566.8452791497195</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9605.3424250023</v>
          </cell>
        </row>
        <row r="554">
          <cell r="AC554">
            <v>85018.7367027016</v>
          </cell>
        </row>
        <row r="555">
          <cell r="AC555">
            <v>12603.058932842501</v>
          </cell>
        </row>
        <row r="556">
          <cell r="AC556">
            <v>107640.9351143257</v>
          </cell>
        </row>
        <row r="557">
          <cell r="AC557">
            <v>1012883.8382648068</v>
          </cell>
        </row>
        <row r="558">
          <cell r="AC558">
            <v>154543.80188851774</v>
          </cell>
        </row>
        <row r="559">
          <cell r="AC559">
            <v>836714.358058</v>
          </cell>
        </row>
        <row r="560">
          <cell r="AC560">
            <v>11921.138642</v>
          </cell>
        </row>
        <row r="561">
          <cell r="AC561">
            <v>36367.599751763584</v>
          </cell>
        </row>
        <row r="562">
          <cell r="AC562">
            <v>5062.2266824276</v>
          </cell>
        </row>
        <row r="563">
          <cell r="AC563">
            <v>4938.415739876477</v>
          </cell>
        </row>
        <row r="564">
          <cell r="AC564">
            <v>2377673.0975819007</v>
          </cell>
        </row>
        <row r="565">
          <cell r="AC565">
            <v>2747184.3197389524</v>
          </cell>
        </row>
        <row r="566">
          <cell r="AC566">
            <v>5290.158152569908</v>
          </cell>
        </row>
        <row r="567">
          <cell r="AC567">
            <v>5560.752188458748</v>
          </cell>
        </row>
        <row r="568">
          <cell r="AC568">
            <v>3350.652279016053</v>
          </cell>
        </row>
        <row r="569">
          <cell r="AC569">
            <v>5974103.821184481</v>
          </cell>
        </row>
        <row r="570">
          <cell r="AC570">
            <v>1491722.865214088</v>
          </cell>
        </row>
        <row r="571">
          <cell r="AC571">
            <v>254201165.7720543</v>
          </cell>
        </row>
        <row r="572">
          <cell r="AC572">
            <v>1698031.1828313372</v>
          </cell>
        </row>
        <row r="573">
          <cell r="AC573">
            <v>1491698.1030255777</v>
          </cell>
        </row>
        <row r="574">
          <cell r="AC574">
            <v>422.1505631562385</v>
          </cell>
        </row>
        <row r="575">
          <cell r="AC575">
            <v>22599599.782042503</v>
          </cell>
        </row>
        <row r="576">
          <cell r="AC576">
            <v>696411.158364</v>
          </cell>
        </row>
        <row r="577">
          <cell r="AC577">
            <v>4433.7890690020395</v>
          </cell>
        </row>
        <row r="578">
          <cell r="AC578">
            <v>5071.773550286965</v>
          </cell>
        </row>
        <row r="579">
          <cell r="AC579">
            <v>5071.773550286965</v>
          </cell>
        </row>
        <row r="580">
          <cell r="AC580">
            <v>8957743.472366048</v>
          </cell>
        </row>
        <row r="581">
          <cell r="AC581">
            <v>66531.693858</v>
          </cell>
        </row>
        <row r="582">
          <cell r="AC582">
            <v>99.64543328210858</v>
          </cell>
        </row>
        <row r="583">
          <cell r="AC583">
            <v>443596.40844381665</v>
          </cell>
        </row>
        <row r="584">
          <cell r="AC584">
            <v>5556.824872017038</v>
          </cell>
        </row>
        <row r="585">
          <cell r="AC585">
            <v>25102.295677714425</v>
          </cell>
        </row>
        <row r="586">
          <cell r="AC586">
            <v>298339.62060511555</v>
          </cell>
        </row>
        <row r="587">
          <cell r="AC587">
            <v>1613.71900785307</v>
          </cell>
        </row>
        <row r="588">
          <cell r="AC588">
            <v>5255700.024317999</v>
          </cell>
        </row>
        <row r="589">
          <cell r="AC589">
            <v>8255711.5609315345</v>
          </cell>
        </row>
        <row r="590">
          <cell r="AC590">
            <v>6.828217972769622</v>
          </cell>
        </row>
        <row r="591">
          <cell r="AC591">
            <v>52806.112847105454</v>
          </cell>
        </row>
        <row r="592">
          <cell r="AC592">
            <v>789738.6881188692</v>
          </cell>
        </row>
        <row r="593">
          <cell r="AC593">
            <v>71099336.42975023</v>
          </cell>
        </row>
        <row r="594">
          <cell r="AC594">
            <v>22224.698546</v>
          </cell>
        </row>
        <row r="595">
          <cell r="AC595">
            <v>779565.0087166142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6195815.208576793</v>
          </cell>
        </row>
        <row r="603">
          <cell r="AC603">
            <v>269153.2585310597</v>
          </cell>
        </row>
        <row r="604">
          <cell r="AC604">
            <v>2385175.444021258</v>
          </cell>
        </row>
        <row r="605">
          <cell r="AC605">
            <v>164471.35110377354</v>
          </cell>
        </row>
        <row r="606">
          <cell r="AC606">
            <v>25642649.59191289</v>
          </cell>
        </row>
        <row r="607">
          <cell r="AC607">
            <v>60243.71958879098</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5734176.711576882</v>
          </cell>
        </row>
        <row r="616">
          <cell r="AC616">
            <v>183.01265800000002</v>
          </cell>
        </row>
        <row r="617">
          <cell r="AC617">
            <v>149.76648954376805</v>
          </cell>
        </row>
        <row r="618">
          <cell r="AC618">
            <v>900.295698</v>
          </cell>
        </row>
        <row r="619">
          <cell r="AC619">
            <v>900052.1495545756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29.82853114420414</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v>
          </cell>
        </row>
        <row r="634">
          <cell r="AC634">
            <v>131853500</v>
          </cell>
        </row>
        <row r="635">
          <cell r="AC635">
            <v>8738754.738254</v>
          </cell>
        </row>
        <row r="636">
          <cell r="AC636">
            <v>7283955.474972</v>
          </cell>
        </row>
        <row r="637">
          <cell r="AC637">
            <v>1593735.4058879998</v>
          </cell>
        </row>
        <row r="638">
          <cell r="AC638">
            <v>59382193.61629</v>
          </cell>
        </row>
        <row r="639">
          <cell r="AC639">
            <v>904010.274802</v>
          </cell>
        </row>
        <row r="640">
          <cell r="AC640">
            <v>2487082.951852</v>
          </cell>
        </row>
        <row r="641">
          <cell r="AC641">
            <v>34072009.248866</v>
          </cell>
        </row>
        <row r="642">
          <cell r="AC642">
            <v>2983396.2060511555</v>
          </cell>
        </row>
        <row r="643">
          <cell r="AC643">
            <v>22665038.78778451</v>
          </cell>
        </row>
        <row r="644">
          <cell r="AC644">
            <v>8340138.988506197</v>
          </cell>
        </row>
        <row r="645">
          <cell r="AC645">
            <v>14171131.978742989</v>
          </cell>
        </row>
        <row r="646">
          <cell r="AC646">
            <v>751372.2129090513</v>
          </cell>
        </row>
        <row r="647">
          <cell r="AC647">
            <v>6075530.342001601</v>
          </cell>
        </row>
        <row r="648">
          <cell r="AC648">
            <v>1432030.1789045546</v>
          </cell>
        </row>
        <row r="649">
          <cell r="AC649">
            <v>53742960.713767365</v>
          </cell>
        </row>
        <row r="650">
          <cell r="AC650">
            <v>67091415.52023895</v>
          </cell>
        </row>
        <row r="651">
          <cell r="AC651">
            <v>1551366.0271466007</v>
          </cell>
        </row>
        <row r="652">
          <cell r="AC652">
            <v>924450.6620672826</v>
          </cell>
        </row>
        <row r="653">
          <cell r="AC653">
            <v>12401227.406069212</v>
          </cell>
        </row>
        <row r="654">
          <cell r="AC654">
            <v>1664597.548411446</v>
          </cell>
        </row>
        <row r="655">
          <cell r="AC655">
            <v>3417785.5554634775</v>
          </cell>
        </row>
        <row r="656">
          <cell r="AC656">
            <v>103523265.69269605</v>
          </cell>
        </row>
        <row r="657">
          <cell r="AC657">
            <v>491155.9207229605</v>
          </cell>
        </row>
        <row r="658">
          <cell r="AC658">
            <v>3010576.038769752</v>
          </cell>
        </row>
        <row r="659">
          <cell r="AC659">
            <v>1525863.416726244</v>
          </cell>
        </row>
        <row r="660">
          <cell r="AC660">
            <v>918460.0057183087</v>
          </cell>
        </row>
        <row r="661">
          <cell r="AC661">
            <v>2489466.621875429</v>
          </cell>
        </row>
        <row r="662">
          <cell r="AC662">
            <v>1179510.464200049</v>
          </cell>
        </row>
        <row r="663">
          <cell r="AC663">
            <v>155763115.9179308</v>
          </cell>
        </row>
        <row r="664">
          <cell r="AC664">
            <v>145668.53029245415</v>
          </cell>
        </row>
        <row r="665">
          <cell r="AC665">
            <v>3066198.876052002</v>
          </cell>
        </row>
        <row r="666">
          <cell r="AC666">
            <v>18145132.79651</v>
          </cell>
        </row>
        <row r="667">
          <cell r="AC667">
            <v>2203237.799829158</v>
          </cell>
        </row>
        <row r="668">
          <cell r="AC668">
            <v>705341.6911855087</v>
          </cell>
        </row>
        <row r="669">
          <cell r="AC669">
            <v>3662541.8377875546</v>
          </cell>
        </row>
        <row r="670">
          <cell r="AC670">
            <v>1114143.644697013</v>
          </cell>
        </row>
        <row r="671">
          <cell r="AC671">
            <v>9163362.78487015</v>
          </cell>
        </row>
        <row r="672">
          <cell r="AC672">
            <v>2322794.70673191</v>
          </cell>
        </row>
        <row r="673">
          <cell r="AC673">
            <v>2193684.22100819</v>
          </cell>
        </row>
        <row r="674">
          <cell r="AC674">
            <v>1845949</v>
          </cell>
        </row>
        <row r="675">
          <cell r="AC675">
            <v>11933584.824204622</v>
          </cell>
        </row>
        <row r="676">
          <cell r="AC676">
            <v>1845949</v>
          </cell>
        </row>
        <row r="677">
          <cell r="AC677">
            <v>36781729.999952</v>
          </cell>
        </row>
        <row r="678">
          <cell r="AC678">
            <v>1297288.9676733224</v>
          </cell>
        </row>
        <row r="679">
          <cell r="AC679">
            <v>3016316.002738</v>
          </cell>
        </row>
        <row r="680">
          <cell r="AC680">
            <v>2637070</v>
          </cell>
        </row>
        <row r="681">
          <cell r="AC681">
            <v>1512084.544320387</v>
          </cell>
        </row>
        <row r="682">
          <cell r="AC682">
            <v>11933584.824204622</v>
          </cell>
        </row>
        <row r="683">
          <cell r="AC683">
            <v>4256091.845439516</v>
          </cell>
        </row>
        <row r="684">
          <cell r="AC684">
            <v>5447027.244651488</v>
          </cell>
        </row>
        <row r="685">
          <cell r="AC685">
            <v>9075483.50197748</v>
          </cell>
        </row>
        <row r="686">
          <cell r="AC686">
            <v>16692847.025228487</v>
          </cell>
        </row>
        <row r="687">
          <cell r="AC687">
            <v>30880170.394342</v>
          </cell>
        </row>
        <row r="688">
          <cell r="AC688">
            <v>54848118.66743136</v>
          </cell>
        </row>
        <row r="689">
          <cell r="AC689">
            <v>11005773.119834818</v>
          </cell>
        </row>
        <row r="690">
          <cell r="AC690">
            <v>24035976.47087965</v>
          </cell>
        </row>
        <row r="691">
          <cell r="AC691">
            <v>68017913.09044321</v>
          </cell>
        </row>
        <row r="692">
          <cell r="AC692">
            <v>65338465.28986455</v>
          </cell>
        </row>
        <row r="693">
          <cell r="AC693">
            <v>64499743.11445738</v>
          </cell>
        </row>
        <row r="694">
          <cell r="AC694">
            <v>43395353.48945422</v>
          </cell>
        </row>
        <row r="695">
          <cell r="AC695">
            <v>338166781.106</v>
          </cell>
        </row>
        <row r="696">
          <cell r="AC696">
            <v>374497299.14301753</v>
          </cell>
        </row>
        <row r="697">
          <cell r="AC697">
            <v>392434363.7991495</v>
          </cell>
        </row>
        <row r="698">
          <cell r="AC698">
            <v>14113020.594255999</v>
          </cell>
        </row>
        <row r="699">
          <cell r="AC699">
            <v>6723254.79519</v>
          </cell>
        </row>
        <row r="700">
          <cell r="AC700">
            <v>115920825.90814878</v>
          </cell>
        </row>
        <row r="701">
          <cell r="AC701">
            <v>7786136.633344286</v>
          </cell>
        </row>
        <row r="702">
          <cell r="AC702">
            <v>5966792.412102311</v>
          </cell>
        </row>
        <row r="703">
          <cell r="AC703">
            <v>8950188.618153466</v>
          </cell>
        </row>
        <row r="704">
          <cell r="AC704">
            <v>2225716.08777</v>
          </cell>
        </row>
        <row r="705">
          <cell r="AC705">
            <v>2999382.43628166</v>
          </cell>
        </row>
        <row r="706">
          <cell r="AC706">
            <v>61629507.12650175</v>
          </cell>
        </row>
        <row r="707">
          <cell r="AC707">
            <v>2996163.05343571</v>
          </cell>
        </row>
        <row r="708">
          <cell r="AC708">
            <v>136724566.46554375</v>
          </cell>
        </row>
        <row r="709">
          <cell r="AC709">
            <v>30060579.941304337</v>
          </cell>
        </row>
        <row r="710">
          <cell r="AC710">
            <v>3985807.3627099996</v>
          </cell>
        </row>
        <row r="711">
          <cell r="AC711">
            <v>5565954.933102482</v>
          </cell>
        </row>
        <row r="712">
          <cell r="AC712">
            <v>93816950.25395764</v>
          </cell>
        </row>
        <row r="713">
          <cell r="AC713">
            <v>1398670.6126713043</v>
          </cell>
        </row>
      </sheetData>
      <sheetData sheetId="3">
        <row r="15">
          <cell r="Q15">
            <v>267754849.70859998</v>
          </cell>
        </row>
        <row r="16">
          <cell r="Q16">
            <v>292676005.071</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v>
          </cell>
        </row>
        <row r="26">
          <cell r="Q26">
            <v>29595290.364027463</v>
          </cell>
        </row>
        <row r="27">
          <cell r="Q27">
            <v>8300058.325794778</v>
          </cell>
        </row>
        <row r="28">
          <cell r="Q28">
            <v>127184805.65262207</v>
          </cell>
        </row>
        <row r="29">
          <cell r="Q29">
            <v>37373506.67712393</v>
          </cell>
        </row>
        <row r="30">
          <cell r="Q30">
            <v>31172910.277787313</v>
          </cell>
        </row>
        <row r="31">
          <cell r="Q31">
            <v>596679241.2102311</v>
          </cell>
        </row>
        <row r="32">
          <cell r="Q32">
            <v>10298832.873098891</v>
          </cell>
        </row>
        <row r="33">
          <cell r="Q33">
            <v>596679241.2102311</v>
          </cell>
        </row>
        <row r="34">
          <cell r="Q34">
            <v>90009011.02879015</v>
          </cell>
        </row>
        <row r="35">
          <cell r="Q35">
            <v>56492141.82058702</v>
          </cell>
        </row>
        <row r="36">
          <cell r="Q36">
            <v>32175092.731324017</v>
          </cell>
        </row>
        <row r="37">
          <cell r="Q37">
            <v>75877054.62230803</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v>
          </cell>
          <cell r="S5" t="str">
            <v>(blan</v>
          </cell>
          <cell r="X5" t="e">
            <v>#DIV/0!</v>
          </cell>
          <cell r="Y5" t="e">
            <v>#N/A</v>
          </cell>
        </row>
        <row r="6">
          <cell r="C6" t="str">
            <v>GBPAJ1</v>
          </cell>
          <cell r="D6">
            <v>5.07</v>
          </cell>
          <cell r="E6">
            <v>5.07</v>
          </cell>
          <cell r="F6">
            <v>538738.9098</v>
          </cell>
          <cell r="G6">
            <v>-10626014</v>
          </cell>
          <cell r="H6">
            <v>5.07</v>
          </cell>
          <cell r="I6">
            <v>10626014</v>
          </cell>
          <cell r="K6" t="str">
            <v>AJTRUE</v>
          </cell>
          <cell r="L6">
            <v>5.07</v>
          </cell>
          <cell r="M6">
            <v>5.07</v>
          </cell>
          <cell r="N6">
            <v>538738.9098</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v>
          </cell>
          <cell r="G8">
            <v>-56566.49626386777</v>
          </cell>
          <cell r="H8">
            <v>4.21</v>
          </cell>
          <cell r="I8">
            <v>100000</v>
          </cell>
          <cell r="K8" t="str">
            <v>ABTRUE</v>
          </cell>
          <cell r="L8">
            <v>2.4</v>
          </cell>
          <cell r="M8">
            <v>5.59</v>
          </cell>
          <cell r="N8">
            <v>248338.68827662594</v>
          </cell>
          <cell r="O8">
            <v>-5223428.842889872</v>
          </cell>
          <cell r="P8">
            <v>4.754323180159033</v>
          </cell>
          <cell r="S8" t="str">
            <v>GBPAJ</v>
          </cell>
          <cell r="T8">
            <v>5.07</v>
          </cell>
          <cell r="U8">
            <v>5.07</v>
          </cell>
          <cell r="V8">
            <v>538738.9098</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v>
          </cell>
          <cell r="P9">
            <v>4.370859719189769</v>
          </cell>
          <cell r="S9" t="str">
            <v>USDAE</v>
          </cell>
          <cell r="T9">
            <v>4.15</v>
          </cell>
          <cell r="U9">
            <v>4.4</v>
          </cell>
          <cell r="V9">
            <v>19345.741722242776</v>
          </cell>
          <cell r="W9">
            <v>-452531.97011094214</v>
          </cell>
          <cell r="X9">
            <v>4.275</v>
          </cell>
          <cell r="Y9">
            <v>800000</v>
          </cell>
        </row>
        <row r="10">
          <cell r="C10" t="str">
            <v>USDAE11</v>
          </cell>
          <cell r="D10">
            <v>4.15</v>
          </cell>
          <cell r="E10">
            <v>4.4</v>
          </cell>
          <cell r="F10">
            <v>19345.741722242776</v>
          </cell>
          <cell r="G10">
            <v>-452531.97011094214</v>
          </cell>
          <cell r="H10">
            <v>4.275</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v>
          </cell>
          <cell r="X10">
            <v>4.370859719189769</v>
          </cell>
          <cell r="Y10">
            <v>15001789.599999998</v>
          </cell>
        </row>
        <row r="11">
          <cell r="C11" t="str">
            <v>USDAF8</v>
          </cell>
          <cell r="D11">
            <v>3.6</v>
          </cell>
          <cell r="E11">
            <v>3.6</v>
          </cell>
          <cell r="F11">
            <v>48099.21582431895</v>
          </cell>
          <cell r="G11">
            <v>-1336089.328453304</v>
          </cell>
          <cell r="H11">
            <v>3.6</v>
          </cell>
          <cell r="I11">
            <v>2361980</v>
          </cell>
          <cell r="K11" t="str">
            <v>AETRUE</v>
          </cell>
          <cell r="L11">
            <v>4.15</v>
          </cell>
          <cell r="M11">
            <v>4.4</v>
          </cell>
          <cell r="N11">
            <v>19345.741722242776</v>
          </cell>
          <cell r="O11">
            <v>-452531.97011094214</v>
          </cell>
          <cell r="P11">
            <v>4.275</v>
          </cell>
          <cell r="S11" t="str">
            <v>(blank)</v>
          </cell>
          <cell r="T11">
            <v>2.4</v>
          </cell>
          <cell r="U11">
            <v>5.59</v>
          </cell>
          <cell r="V11">
            <v>2177584.9499438205</v>
          </cell>
          <cell r="W11">
            <v>-48870649.400598526</v>
          </cell>
          <cell r="X11">
            <v>4.455813410814122</v>
          </cell>
          <cell r="Y11" t="e">
            <v>#N/A</v>
          </cell>
        </row>
        <row r="12">
          <cell r="C12" t="str">
            <v>USDAG1</v>
          </cell>
          <cell r="D12">
            <v>4.23</v>
          </cell>
          <cell r="E12">
            <v>4.59</v>
          </cell>
          <cell r="F12">
            <v>368529.1272960552</v>
          </cell>
          <cell r="G12">
            <v>-8429420.257333435</v>
          </cell>
          <cell r="H12">
            <v>4.371939184968763</v>
          </cell>
          <cell r="I12">
            <v>14901789.6</v>
          </cell>
          <cell r="K12" t="str">
            <v>AFTRUE</v>
          </cell>
          <cell r="L12">
            <v>3.6</v>
          </cell>
          <cell r="M12">
            <v>4.18</v>
          </cell>
          <cell r="N12">
            <v>993891.0333561879</v>
          </cell>
          <cell r="O12">
            <v>-23962687.83400041</v>
          </cell>
          <cell r="P12">
            <v>4.147660897814503</v>
          </cell>
          <cell r="S12" t="str">
            <v>USDAF</v>
          </cell>
          <cell r="T12">
            <v>3.6</v>
          </cell>
          <cell r="U12">
            <v>4.18</v>
          </cell>
          <cell r="V12">
            <v>993891.0333561879</v>
          </cell>
          <cell r="W12">
            <v>-23962687.83400041</v>
          </cell>
          <cell r="X12">
            <v>4.147660897814503</v>
          </cell>
          <cell r="Y12">
            <v>42361979.99999999</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4355169.899887642</v>
          </cell>
          <cell r="O13">
            <v>-97741298.80119704</v>
          </cell>
          <cell r="P13">
            <v>4.455813410814123</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-2566056.108647043</v>
          </cell>
          <cell r="H14">
            <v>4.084546019925503</v>
          </cell>
          <cell r="I14">
            <v>4536353.28</v>
          </cell>
          <cell r="S14" t="str">
            <v>USDAB</v>
          </cell>
          <cell r="T14">
            <v>4.05</v>
          </cell>
          <cell r="U14">
            <v>4.12</v>
          </cell>
          <cell r="V14">
            <v>104811.74265479803</v>
          </cell>
          <cell r="W14">
            <v>-2566056.108647043</v>
          </cell>
          <cell r="X14">
            <v>4.084546019925503</v>
          </cell>
          <cell r="Y14">
            <v>4536353.28</v>
          </cell>
        </row>
        <row r="15">
          <cell r="C15" t="str">
            <v>USDAF9</v>
          </cell>
          <cell r="D15">
            <v>4.18</v>
          </cell>
          <cell r="E15">
            <v>4.18</v>
          </cell>
          <cell r="F15">
            <v>945791.8175318689</v>
          </cell>
          <cell r="G15">
            <v>-22626598.505547106</v>
          </cell>
          <cell r="H15">
            <v>4.18</v>
          </cell>
          <cell r="I15">
            <v>40000000</v>
          </cell>
          <cell r="S15" t="str">
            <v>Grand Total</v>
          </cell>
          <cell r="T15">
            <v>2.4</v>
          </cell>
          <cell r="U15">
            <v>5.59</v>
          </cell>
          <cell r="V15">
            <v>4355169.899887641</v>
          </cell>
          <cell r="W15">
            <v>-97741298.80119705</v>
          </cell>
        </row>
        <row r="16">
          <cell r="C16" t="str">
            <v>Grand Total</v>
          </cell>
          <cell r="D16">
            <v>2.4</v>
          </cell>
          <cell r="E16">
            <v>5.59</v>
          </cell>
          <cell r="F16">
            <v>2177584.9499438205</v>
          </cell>
          <cell r="G16">
            <v>-48870649.400598526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Instructions"/>
      <sheetName val="Data"/>
      <sheetName val="Report Form"/>
    </sheetNames>
    <sheetDataSet>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unstats.un.org/unsd/cr/registry/regcs.asp?Cl=27&amp;Lg=1&amp;Co=35" TargetMode="External" /><Relationship Id="rId2" Type="http://schemas.openxmlformats.org/officeDocument/2006/relationships/hyperlink" Target="http://unstats.un.org/unsd/cr/registry/regcs.asp?Cl=27&amp;Lg=1&amp;Co=88"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32"/>
  <sheetViews>
    <sheetView tabSelected="1" zoomScalePageLayoutView="0" workbookViewId="0" topLeftCell="A10">
      <selection activeCell="A7" sqref="A7:IV7"/>
    </sheetView>
  </sheetViews>
  <sheetFormatPr defaultColWidth="9.140625" defaultRowHeight="12.75"/>
  <cols>
    <col min="1" max="12" width="8.421875" style="1" customWidth="1"/>
    <col min="13" max="13" width="23.7109375" style="1" customWidth="1"/>
    <col min="14" max="16384" width="9.140625" style="1" customWidth="1"/>
  </cols>
  <sheetData>
    <row r="1" ht="13.5" thickBot="1"/>
    <row r="2" spans="1:13" ht="20.25" customHeight="1">
      <c r="A2" s="2"/>
      <c r="B2" s="3"/>
      <c r="C2" s="3"/>
      <c r="D2" s="3"/>
      <c r="E2" s="3"/>
      <c r="F2" s="3"/>
      <c r="G2" s="3"/>
      <c r="H2" s="3"/>
      <c r="I2" s="3"/>
      <c r="J2" s="3"/>
      <c r="K2" s="3"/>
      <c r="L2" s="3"/>
      <c r="M2" s="4"/>
    </row>
    <row r="3" spans="1:13" ht="20.25" customHeight="1">
      <c r="A3" s="5"/>
      <c r="M3" s="6"/>
    </row>
    <row r="4" spans="1:13" ht="12.75">
      <c r="A4" s="5"/>
      <c r="M4" s="6"/>
    </row>
    <row r="5" spans="1:13" ht="32.25" customHeight="1">
      <c r="A5" s="986" t="s">
        <v>0</v>
      </c>
      <c r="B5" s="987"/>
      <c r="C5" s="987"/>
      <c r="D5" s="987"/>
      <c r="E5" s="987"/>
      <c r="F5" s="987"/>
      <c r="G5" s="987"/>
      <c r="H5" s="987"/>
      <c r="I5" s="987"/>
      <c r="J5" s="987"/>
      <c r="K5" s="987"/>
      <c r="L5" s="987"/>
      <c r="M5" s="988"/>
    </row>
    <row r="6" spans="1:13" ht="12.75">
      <c r="A6" s="5"/>
      <c r="M6" s="6"/>
    </row>
    <row r="7" spans="1:13" ht="12.75">
      <c r="A7" s="5"/>
      <c r="M7" s="6"/>
    </row>
    <row r="8" spans="1:13" ht="12.75">
      <c r="A8" s="5"/>
      <c r="M8" s="6"/>
    </row>
    <row r="9" spans="1:13" ht="12.75">
      <c r="A9" s="5"/>
      <c r="M9" s="6"/>
    </row>
    <row r="10" spans="1:13" ht="27" customHeight="1">
      <c r="A10" s="989" t="s">
        <v>544</v>
      </c>
      <c r="B10" s="990"/>
      <c r="C10" s="990"/>
      <c r="D10" s="990"/>
      <c r="E10" s="990"/>
      <c r="F10" s="990"/>
      <c r="G10" s="990"/>
      <c r="H10" s="990"/>
      <c r="I10" s="990"/>
      <c r="J10" s="990"/>
      <c r="K10" s="990"/>
      <c r="L10" s="990"/>
      <c r="M10" s="991"/>
    </row>
    <row r="11" spans="1:13" ht="12.75">
      <c r="A11" s="5"/>
      <c r="M11" s="6"/>
    </row>
    <row r="12" spans="1:13" ht="12.75">
      <c r="A12" s="5"/>
      <c r="M12" s="6"/>
    </row>
    <row r="13" spans="1:13" ht="12.75">
      <c r="A13" s="5"/>
      <c r="M13" s="6"/>
    </row>
    <row r="14" spans="1:13" ht="12.75">
      <c r="A14" s="5"/>
      <c r="M14" s="6"/>
    </row>
    <row r="15" spans="1:13" ht="57" customHeight="1">
      <c r="A15" s="5"/>
      <c r="D15" s="992" t="s">
        <v>1</v>
      </c>
      <c r="E15" s="992"/>
      <c r="F15" s="992"/>
      <c r="G15" s="992"/>
      <c r="H15" s="992"/>
      <c r="I15" s="992"/>
      <c r="J15" s="992"/>
      <c r="K15" s="992"/>
      <c r="L15" s="992"/>
      <c r="M15" s="6"/>
    </row>
    <row r="16" spans="1:13" ht="12.75" customHeight="1">
      <c r="A16" s="5"/>
      <c r="C16" s="7"/>
      <c r="D16" s="992"/>
      <c r="E16" s="992"/>
      <c r="F16" s="992"/>
      <c r="G16" s="992"/>
      <c r="H16" s="992"/>
      <c r="I16" s="992"/>
      <c r="J16" s="992"/>
      <c r="K16" s="992"/>
      <c r="L16" s="992"/>
      <c r="M16" s="6"/>
    </row>
    <row r="17" spans="1:13" ht="12.75">
      <c r="A17" s="5"/>
      <c r="M17" s="6"/>
    </row>
    <row r="18" spans="1:13" ht="23.25">
      <c r="A18" s="934" t="s">
        <v>545</v>
      </c>
      <c r="G18" s="8"/>
      <c r="H18" s="1" t="s">
        <v>3</v>
      </c>
      <c r="M18" s="6"/>
    </row>
    <row r="19" spans="1:13" ht="12.75">
      <c r="A19" s="993" t="s">
        <v>546</v>
      </c>
      <c r="B19" s="994"/>
      <c r="C19" s="994"/>
      <c r="D19" s="994"/>
      <c r="E19" s="994"/>
      <c r="F19" s="994"/>
      <c r="G19" s="994"/>
      <c r="H19" s="994"/>
      <c r="I19" s="994"/>
      <c r="J19" s="994"/>
      <c r="K19" s="994"/>
      <c r="L19" s="994"/>
      <c r="M19" s="995"/>
    </row>
    <row r="20" spans="1:13" ht="12.75">
      <c r="A20" s="993"/>
      <c r="B20" s="994"/>
      <c r="C20" s="994"/>
      <c r="D20" s="994"/>
      <c r="E20" s="994"/>
      <c r="F20" s="994"/>
      <c r="G20" s="994"/>
      <c r="H20" s="994"/>
      <c r="I20" s="994"/>
      <c r="J20" s="994"/>
      <c r="K20" s="994"/>
      <c r="L20" s="994"/>
      <c r="M20" s="995"/>
    </row>
    <row r="21" spans="1:13" ht="12.75">
      <c r="A21" s="935"/>
      <c r="B21"/>
      <c r="C21"/>
      <c r="D21"/>
      <c r="E21"/>
      <c r="F21"/>
      <c r="G21"/>
      <c r="H21"/>
      <c r="I21"/>
      <c r="J21"/>
      <c r="K21"/>
      <c r="L21"/>
      <c r="M21" s="936"/>
    </row>
    <row r="22" spans="1:13" ht="12.75">
      <c r="A22" s="993" t="s">
        <v>547</v>
      </c>
      <c r="B22" s="994"/>
      <c r="C22" s="994"/>
      <c r="D22" s="994"/>
      <c r="E22" s="994"/>
      <c r="F22" s="994"/>
      <c r="G22" s="994"/>
      <c r="H22" s="994"/>
      <c r="I22" s="994"/>
      <c r="J22" s="994"/>
      <c r="K22" s="994"/>
      <c r="L22" s="994"/>
      <c r="M22" s="995"/>
    </row>
    <row r="23" spans="1:13" ht="12.75">
      <c r="A23" s="993"/>
      <c r="B23" s="994"/>
      <c r="C23" s="994"/>
      <c r="D23" s="994"/>
      <c r="E23" s="994"/>
      <c r="F23" s="994"/>
      <c r="G23" s="994"/>
      <c r="H23" s="994"/>
      <c r="I23" s="994"/>
      <c r="J23" s="994"/>
      <c r="K23" s="994"/>
      <c r="L23" s="994"/>
      <c r="M23" s="995"/>
    </row>
    <row r="24" spans="1:13" ht="12.75">
      <c r="A24" s="935"/>
      <c r="B24"/>
      <c r="C24"/>
      <c r="D24"/>
      <c r="E24"/>
      <c r="F24"/>
      <c r="G24"/>
      <c r="H24"/>
      <c r="I24"/>
      <c r="J24"/>
      <c r="K24"/>
      <c r="L24"/>
      <c r="M24" s="936"/>
    </row>
    <row r="25" spans="1:13" ht="12.75">
      <c r="A25" s="937" t="s">
        <v>548</v>
      </c>
      <c r="B25"/>
      <c r="C25"/>
      <c r="D25"/>
      <c r="E25"/>
      <c r="F25"/>
      <c r="G25"/>
      <c r="H25"/>
      <c r="I25"/>
      <c r="J25"/>
      <c r="K25"/>
      <c r="L25"/>
      <c r="M25" s="936"/>
    </row>
    <row r="26" spans="1:13" ht="12.75">
      <c r="A26" s="5"/>
      <c r="M26" s="6"/>
    </row>
    <row r="27" spans="1:13" ht="12.75">
      <c r="A27" s="5"/>
      <c r="M27" s="6"/>
    </row>
    <row r="28" spans="1:13" ht="12.75">
      <c r="A28" s="5"/>
      <c r="M28" s="6"/>
    </row>
    <row r="29" spans="1:13" ht="19.5">
      <c r="A29" s="5"/>
      <c r="K29" s="9" t="s">
        <v>2</v>
      </c>
      <c r="L29" s="10"/>
      <c r="M29" s="6"/>
    </row>
    <row r="30" spans="1:13" ht="12.75">
      <c r="A30" s="5"/>
      <c r="L30" s="11" t="s">
        <v>3</v>
      </c>
      <c r="M30" s="6"/>
    </row>
    <row r="31" spans="1:13" ht="12.75">
      <c r="A31" s="5"/>
      <c r="M31" s="6"/>
    </row>
    <row r="32" spans="1:13" ht="13.5" thickBot="1">
      <c r="A32" s="12"/>
      <c r="B32" s="13"/>
      <c r="C32" s="13"/>
      <c r="D32" s="13"/>
      <c r="E32" s="13"/>
      <c r="F32" s="13"/>
      <c r="G32" s="13"/>
      <c r="H32" s="13"/>
      <c r="I32" s="13"/>
      <c r="J32" s="13"/>
      <c r="K32" s="13"/>
      <c r="L32" s="13"/>
      <c r="M32" s="14"/>
    </row>
  </sheetData>
  <sheetProtection/>
  <mergeCells count="5">
    <mergeCell ref="A5:M5"/>
    <mergeCell ref="A10:M10"/>
    <mergeCell ref="D15:L16"/>
    <mergeCell ref="A19:M20"/>
    <mergeCell ref="A22:M23"/>
  </mergeCells>
  <printOptions/>
  <pageMargins left="1" right="1" top="1" bottom="0.5" header="0.5" footer="0.5"/>
  <pageSetup horizontalDpi="1200" verticalDpi="1200" orientation="landscape" paperSize="9" r:id="rId1"/>
  <headerFooter alignWithMargins="0">
    <oddHeader xml:space="preserve">&amp;C </oddHeader>
    <oddFooter xml:space="preserve">&amp;C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V18"/>
  <sheetViews>
    <sheetView zoomScalePageLayoutView="0" workbookViewId="0" topLeftCell="A1">
      <pane xSplit="1" ySplit="5" topLeftCell="B6"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22.5" customHeight="1"/>
  <cols>
    <col min="1" max="1" width="23.140625" style="32" customWidth="1"/>
    <col min="2" max="11" width="4.421875" style="228" customWidth="1"/>
    <col min="12" max="12" width="4.7109375" style="228" customWidth="1"/>
    <col min="13" max="13" width="6.00390625" style="228" customWidth="1"/>
    <col min="14" max="17" width="5.00390625" style="228" customWidth="1"/>
    <col min="18" max="33" width="5.7109375" style="228" customWidth="1"/>
    <col min="34" max="47" width="5.8515625" style="228" customWidth="1"/>
    <col min="48" max="48" width="5.8515625" style="229" customWidth="1"/>
    <col min="49" max="16384" width="9.140625" style="228" customWidth="1"/>
  </cols>
  <sheetData>
    <row r="1" s="1053" customFormat="1" ht="18" customHeight="1">
      <c r="A1" s="1053" t="s">
        <v>568</v>
      </c>
    </row>
    <row r="2" ht="22.5" customHeight="1">
      <c r="A2" s="227" t="s">
        <v>132</v>
      </c>
    </row>
    <row r="3" ht="16.5" customHeight="1">
      <c r="AT3" s="230"/>
    </row>
    <row r="4" spans="1:48" s="236" customFormat="1" ht="38.25" customHeight="1">
      <c r="A4" s="999" t="s">
        <v>133</v>
      </c>
      <c r="B4" s="1001" t="s">
        <v>134</v>
      </c>
      <c r="C4" s="1002"/>
      <c r="D4" s="1002"/>
      <c r="E4" s="1002"/>
      <c r="F4" s="1002"/>
      <c r="G4" s="1002"/>
      <c r="H4" s="1002"/>
      <c r="I4" s="1002"/>
      <c r="J4" s="1002"/>
      <c r="K4" s="1002"/>
      <c r="L4" s="1002"/>
      <c r="M4" s="1002"/>
      <c r="N4" s="1002"/>
      <c r="O4" s="232"/>
      <c r="P4" s="231"/>
      <c r="Q4" s="232"/>
      <c r="R4" s="1003" t="s">
        <v>135</v>
      </c>
      <c r="S4" s="1004"/>
      <c r="T4" s="1004"/>
      <c r="U4" s="1004"/>
      <c r="V4" s="1004"/>
      <c r="W4" s="1004"/>
      <c r="X4" s="1004"/>
      <c r="Y4" s="1004"/>
      <c r="Z4" s="1004"/>
      <c r="AA4" s="1004"/>
      <c r="AB4" s="1004"/>
      <c r="AC4" s="1004"/>
      <c r="AD4" s="1004"/>
      <c r="AE4" s="231"/>
      <c r="AF4" s="231"/>
      <c r="AG4" s="233"/>
      <c r="AH4" s="1002" t="s">
        <v>136</v>
      </c>
      <c r="AI4" s="1002"/>
      <c r="AJ4" s="1002"/>
      <c r="AK4" s="1002"/>
      <c r="AL4" s="1002"/>
      <c r="AM4" s="1002"/>
      <c r="AN4" s="1002"/>
      <c r="AO4" s="1002"/>
      <c r="AP4" s="1002"/>
      <c r="AQ4" s="1002"/>
      <c r="AR4" s="1002"/>
      <c r="AS4" s="1002"/>
      <c r="AT4" s="234"/>
      <c r="AU4" s="234"/>
      <c r="AV4" s="235"/>
    </row>
    <row r="5" spans="1:48" s="240" customFormat="1" ht="38.25" customHeight="1">
      <c r="A5" s="1000"/>
      <c r="B5" s="237">
        <v>2007</v>
      </c>
      <c r="C5" s="238">
        <v>2008</v>
      </c>
      <c r="D5" s="238">
        <v>2009</v>
      </c>
      <c r="E5" s="238">
        <v>2010</v>
      </c>
      <c r="F5" s="238">
        <v>2011</v>
      </c>
      <c r="G5" s="238">
        <v>2012</v>
      </c>
      <c r="H5" s="238">
        <v>2013</v>
      </c>
      <c r="I5" s="238">
        <v>2014</v>
      </c>
      <c r="J5" s="238">
        <v>2015</v>
      </c>
      <c r="K5" s="238">
        <v>2016</v>
      </c>
      <c r="L5" s="238">
        <v>2017</v>
      </c>
      <c r="M5" s="126">
        <v>2018</v>
      </c>
      <c r="N5" s="126">
        <v>2019</v>
      </c>
      <c r="O5" s="126">
        <v>2020</v>
      </c>
      <c r="P5" s="126" t="s">
        <v>39</v>
      </c>
      <c r="Q5" s="126" t="s">
        <v>40</v>
      </c>
      <c r="R5" s="237">
        <v>2007</v>
      </c>
      <c r="S5" s="238">
        <v>2008</v>
      </c>
      <c r="T5" s="238">
        <v>2009</v>
      </c>
      <c r="U5" s="238">
        <v>2010</v>
      </c>
      <c r="V5" s="238">
        <v>2011</v>
      </c>
      <c r="W5" s="238">
        <v>2012</v>
      </c>
      <c r="X5" s="238">
        <v>2013</v>
      </c>
      <c r="Y5" s="238">
        <v>2014</v>
      </c>
      <c r="Z5" s="238">
        <v>2015</v>
      </c>
      <c r="AA5" s="238">
        <v>2016</v>
      </c>
      <c r="AB5" s="238">
        <v>2017</v>
      </c>
      <c r="AC5" s="126">
        <v>2018</v>
      </c>
      <c r="AD5" s="126">
        <v>2019</v>
      </c>
      <c r="AE5" s="126">
        <v>2020</v>
      </c>
      <c r="AF5" s="126" t="s">
        <v>39</v>
      </c>
      <c r="AG5" s="126" t="s">
        <v>40</v>
      </c>
      <c r="AH5" s="237">
        <v>2008</v>
      </c>
      <c r="AI5" s="238">
        <v>2009</v>
      </c>
      <c r="AJ5" s="238">
        <v>2010</v>
      </c>
      <c r="AK5" s="238">
        <v>2011</v>
      </c>
      <c r="AL5" s="238">
        <v>2012</v>
      </c>
      <c r="AM5" s="238">
        <v>2013</v>
      </c>
      <c r="AN5" s="238">
        <v>2014</v>
      </c>
      <c r="AO5" s="238">
        <v>2015</v>
      </c>
      <c r="AP5" s="238">
        <v>2016</v>
      </c>
      <c r="AQ5" s="238">
        <v>2017</v>
      </c>
      <c r="AR5" s="126">
        <v>2018</v>
      </c>
      <c r="AS5" s="126">
        <v>2019</v>
      </c>
      <c r="AT5" s="126">
        <v>2020</v>
      </c>
      <c r="AU5" s="126" t="s">
        <v>39</v>
      </c>
      <c r="AV5" s="239" t="s">
        <v>40</v>
      </c>
    </row>
    <row r="6" spans="1:48" ht="71.25" customHeight="1">
      <c r="A6" s="241" t="s">
        <v>137</v>
      </c>
      <c r="B6" s="242">
        <v>1.1673772784285699</v>
      </c>
      <c r="C6" s="243">
        <v>1.1025366550912934</v>
      </c>
      <c r="D6" s="243">
        <v>0.9903574769431477</v>
      </c>
      <c r="E6" s="243">
        <v>1.0500007184284714</v>
      </c>
      <c r="F6" s="243">
        <v>0.9999414128851901</v>
      </c>
      <c r="G6" s="243">
        <v>1.0532812370577895</v>
      </c>
      <c r="H6" s="243">
        <v>0.9656570170436038</v>
      </c>
      <c r="I6" s="243">
        <v>1.2393106550093633</v>
      </c>
      <c r="J6" s="243">
        <v>1.2006750982944847</v>
      </c>
      <c r="K6" s="243">
        <v>1.1810269550860129</v>
      </c>
      <c r="L6" s="243">
        <v>1.2008387723365392</v>
      </c>
      <c r="M6" s="244">
        <v>1.4181432579888515</v>
      </c>
      <c r="N6" s="244">
        <v>1.26061209993377</v>
      </c>
      <c r="O6" s="244">
        <v>1.4450488702401332</v>
      </c>
      <c r="P6" s="244">
        <v>1.444011674207744</v>
      </c>
      <c r="Q6" s="245">
        <v>1.4941512942116744</v>
      </c>
      <c r="R6" s="246">
        <v>2646</v>
      </c>
      <c r="S6" s="247">
        <v>2790</v>
      </c>
      <c r="T6" s="247">
        <v>2585</v>
      </c>
      <c r="U6" s="247">
        <v>2877</v>
      </c>
      <c r="V6" s="247">
        <v>2926</v>
      </c>
      <c r="W6" s="247">
        <v>3258</v>
      </c>
      <c r="X6" s="247">
        <v>3190.2948487923686</v>
      </c>
      <c r="Y6" s="247">
        <v>4358.99891494156</v>
      </c>
      <c r="Z6" s="247">
        <v>4437.301633705652</v>
      </c>
      <c r="AA6" s="247">
        <v>4645.4551955054285</v>
      </c>
      <c r="AB6" s="247">
        <v>4960.067877103511</v>
      </c>
      <c r="AC6" s="248">
        <v>6174.257237910614</v>
      </c>
      <c r="AD6" s="248">
        <v>5618.793222694823</v>
      </c>
      <c r="AE6" s="248">
        <v>5693.061436411368</v>
      </c>
      <c r="AF6" s="248">
        <v>6111.463534374487</v>
      </c>
      <c r="AG6" s="249">
        <v>7377.033332349724</v>
      </c>
      <c r="AH6" s="250">
        <v>6.8</v>
      </c>
      <c r="AI6" s="251">
        <v>12</v>
      </c>
      <c r="AJ6" s="251">
        <v>11.3</v>
      </c>
      <c r="AK6" s="252">
        <v>-1.6</v>
      </c>
      <c r="AL6" s="251">
        <v>6.4</v>
      </c>
      <c r="AM6" s="253">
        <v>-2.8</v>
      </c>
      <c r="AN6" s="251">
        <v>9.81515519434819</v>
      </c>
      <c r="AO6" s="251">
        <v>7.020554780043531</v>
      </c>
      <c r="AP6" s="251">
        <v>4.27807550691266</v>
      </c>
      <c r="AQ6" s="250">
        <v>5.19683213963873</v>
      </c>
      <c r="AR6" s="250">
        <v>8.834417153184804</v>
      </c>
      <c r="AS6" s="250">
        <v>3.409912690083017</v>
      </c>
      <c r="AT6" s="253">
        <v>-9.694046341122808</v>
      </c>
      <c r="AU6" s="251">
        <v>5.072023298192341</v>
      </c>
      <c r="AV6" s="254">
        <v>7.355310385535496</v>
      </c>
    </row>
    <row r="7" spans="1:48" ht="71.25" customHeight="1">
      <c r="A7" s="255" t="s">
        <v>138</v>
      </c>
      <c r="B7" s="242">
        <v>0.7270739814248993</v>
      </c>
      <c r="C7" s="243">
        <v>0.581696758528453</v>
      </c>
      <c r="D7" s="243">
        <v>0.5417274554729636</v>
      </c>
      <c r="E7" s="243">
        <v>0.547445630046127</v>
      </c>
      <c r="F7" s="243">
        <v>0.5707116061238098</v>
      </c>
      <c r="G7" s="243">
        <v>0.596794709517704</v>
      </c>
      <c r="H7" s="243">
        <v>0.6066543043804389</v>
      </c>
      <c r="I7" s="243">
        <v>0.624528939404617</v>
      </c>
      <c r="J7" s="243">
        <v>0.6524430816154889</v>
      </c>
      <c r="K7" s="243">
        <v>0.6370517246848039</v>
      </c>
      <c r="L7" s="243">
        <v>0.623209567494586</v>
      </c>
      <c r="M7" s="243">
        <v>0.6289219627260225</v>
      </c>
      <c r="N7" s="243">
        <v>0.5000931180114705</v>
      </c>
      <c r="O7" s="243">
        <v>0.47414794113513226</v>
      </c>
      <c r="P7" s="243">
        <v>0.5524185312334521</v>
      </c>
      <c r="Q7" s="256">
        <v>0.5780961930961062</v>
      </c>
      <c r="R7" s="246">
        <v>1648</v>
      </c>
      <c r="S7" s="247">
        <v>1472</v>
      </c>
      <c r="T7" s="247">
        <v>1414</v>
      </c>
      <c r="U7" s="247">
        <v>1500</v>
      </c>
      <c r="V7" s="247">
        <v>1670</v>
      </c>
      <c r="W7" s="247">
        <v>1846</v>
      </c>
      <c r="X7" s="247">
        <v>2004.2376000000002</v>
      </c>
      <c r="Y7" s="247">
        <v>2196.641300718713</v>
      </c>
      <c r="Z7" s="247">
        <v>2411.2157869058206</v>
      </c>
      <c r="AA7" s="247">
        <v>2505.7812876313114</v>
      </c>
      <c r="AB7" s="247">
        <v>2574.168845680109</v>
      </c>
      <c r="AC7" s="247">
        <v>2738.176103554568</v>
      </c>
      <c r="AD7" s="247">
        <v>2229.012257098596</v>
      </c>
      <c r="AE7" s="247">
        <v>1868.0014319389072</v>
      </c>
      <c r="AF7" s="247">
        <v>2337.990592214736</v>
      </c>
      <c r="AG7" s="257">
        <v>2854.21891497575</v>
      </c>
      <c r="AH7" s="252">
        <v>-15</v>
      </c>
      <c r="AI7" s="252">
        <v>-9</v>
      </c>
      <c r="AJ7" s="250">
        <v>4.7</v>
      </c>
      <c r="AK7" s="250">
        <v>4.9</v>
      </c>
      <c r="AL7" s="250">
        <v>4.3</v>
      </c>
      <c r="AM7" s="250">
        <v>5.4</v>
      </c>
      <c r="AN7" s="250">
        <v>5.793556213095696</v>
      </c>
      <c r="AO7" s="250">
        <v>4.6925262337900175</v>
      </c>
      <c r="AP7" s="250">
        <v>2.9227964355297953</v>
      </c>
      <c r="AQ7" s="250">
        <v>3.499999999999992</v>
      </c>
      <c r="AR7" s="250">
        <v>2.400000000000002</v>
      </c>
      <c r="AS7" s="252">
        <v>-18.999999999999993</v>
      </c>
      <c r="AT7" s="252">
        <v>-18.000000000000004</v>
      </c>
      <c r="AU7" s="250">
        <v>19.999999999999996</v>
      </c>
      <c r="AV7" s="258">
        <v>12.00000000000001</v>
      </c>
    </row>
    <row r="8" spans="1:48" ht="71.25" customHeight="1">
      <c r="A8" s="255" t="s">
        <v>139</v>
      </c>
      <c r="B8" s="242">
        <v>11.184939063764592</v>
      </c>
      <c r="C8" s="243">
        <v>9.903071174404234</v>
      </c>
      <c r="D8" s="243">
        <v>8.175333926688522</v>
      </c>
      <c r="E8" s="243">
        <v>8.634677440840878</v>
      </c>
      <c r="F8" s="243">
        <v>8.720610038962501</v>
      </c>
      <c r="G8" s="243">
        <v>8.487028555936492</v>
      </c>
      <c r="H8" s="243">
        <v>7.231160950077095</v>
      </c>
      <c r="I8" s="243">
        <v>7.438877866753132</v>
      </c>
      <c r="J8" s="243">
        <v>7.793509203650832</v>
      </c>
      <c r="K8" s="243">
        <v>8.101138859218967</v>
      </c>
      <c r="L8" s="243">
        <v>8.316057062660313</v>
      </c>
      <c r="M8" s="243">
        <v>8.41097438678744</v>
      </c>
      <c r="N8" s="243">
        <v>8.040015277178037</v>
      </c>
      <c r="O8" s="243">
        <v>2.309552272910686</v>
      </c>
      <c r="P8" s="243">
        <v>1.9636557354052533</v>
      </c>
      <c r="Q8" s="256">
        <v>7.2080383233983785</v>
      </c>
      <c r="R8" s="246">
        <v>25352</v>
      </c>
      <c r="S8" s="247">
        <v>25060</v>
      </c>
      <c r="T8" s="247">
        <v>21339</v>
      </c>
      <c r="U8" s="247">
        <v>23659</v>
      </c>
      <c r="V8" s="247">
        <v>25518</v>
      </c>
      <c r="W8" s="247">
        <v>26252</v>
      </c>
      <c r="X8" s="247">
        <v>23889.989015404</v>
      </c>
      <c r="Y8" s="247">
        <v>26164.594340000007</v>
      </c>
      <c r="Z8" s="247">
        <v>28802.25564</v>
      </c>
      <c r="AA8" s="247">
        <v>31865.045451336773</v>
      </c>
      <c r="AB8" s="247">
        <v>34349.49674418178</v>
      </c>
      <c r="AC8" s="247">
        <v>36619.374800787155</v>
      </c>
      <c r="AD8" s="247">
        <v>35835.91126258761</v>
      </c>
      <c r="AE8" s="247">
        <v>9098.946929109112</v>
      </c>
      <c r="AF8" s="247">
        <v>8310.74335155826</v>
      </c>
      <c r="AG8" s="257">
        <v>35588.05535862353</v>
      </c>
      <c r="AH8" s="250">
        <v>1.6</v>
      </c>
      <c r="AI8" s="252">
        <v>-4.2</v>
      </c>
      <c r="AJ8" s="250">
        <v>6.8</v>
      </c>
      <c r="AK8" s="250">
        <v>3.3</v>
      </c>
      <c r="AL8" s="250">
        <v>0.8</v>
      </c>
      <c r="AM8" s="250">
        <v>2</v>
      </c>
      <c r="AN8" s="250">
        <v>6.162313417793852</v>
      </c>
      <c r="AO8" s="250">
        <v>6.947418972549091</v>
      </c>
      <c r="AP8" s="250">
        <v>11.109612019764326</v>
      </c>
      <c r="AQ8" s="250">
        <v>5.188857512891398</v>
      </c>
      <c r="AR8" s="250">
        <v>4.340379578087483</v>
      </c>
      <c r="AS8" s="250">
        <v>0.19237508647960144</v>
      </c>
      <c r="AT8" s="252">
        <v>-78.58520050956577</v>
      </c>
      <c r="AU8" s="252">
        <v>-21.840232046830877</v>
      </c>
      <c r="AV8" s="259">
        <v>243.07015576004773</v>
      </c>
    </row>
    <row r="9" spans="1:48" ht="71.25" customHeight="1">
      <c r="A9" s="255" t="s">
        <v>140</v>
      </c>
      <c r="B9" s="242">
        <v>5.2209911991397195</v>
      </c>
      <c r="C9" s="243">
        <v>5.170857394935331</v>
      </c>
      <c r="D9" s="243">
        <v>5.501177180435845</v>
      </c>
      <c r="E9" s="243">
        <v>5.790514910874567</v>
      </c>
      <c r="F9" s="243">
        <v>5.692421091739101</v>
      </c>
      <c r="G9" s="243">
        <v>5.608447790202128</v>
      </c>
      <c r="H9" s="243">
        <v>5.514576659414878</v>
      </c>
      <c r="I9" s="243">
        <v>5.505061364469168</v>
      </c>
      <c r="J9" s="243">
        <v>5.690040194686785</v>
      </c>
      <c r="K9" s="243">
        <v>5.5506857794826185</v>
      </c>
      <c r="L9" s="243">
        <v>5.502290766364496</v>
      </c>
      <c r="M9" s="243">
        <v>5.5250182412161</v>
      </c>
      <c r="N9" s="243">
        <v>5.669584275763467</v>
      </c>
      <c r="O9" s="243">
        <v>6.700144909687518</v>
      </c>
      <c r="P9" s="243">
        <v>6.657017355612058</v>
      </c>
      <c r="Q9" s="256">
        <v>6.004517243244941</v>
      </c>
      <c r="R9" s="246">
        <v>11834</v>
      </c>
      <c r="S9" s="247">
        <v>13085</v>
      </c>
      <c r="T9" s="247">
        <v>14359</v>
      </c>
      <c r="U9" s="247">
        <v>15866</v>
      </c>
      <c r="V9" s="247">
        <v>16657</v>
      </c>
      <c r="W9" s="247">
        <v>17348</v>
      </c>
      <c r="X9" s="247">
        <v>18218.813925946448</v>
      </c>
      <c r="Y9" s="247">
        <v>19362.825952808824</v>
      </c>
      <c r="Z9" s="247">
        <v>21028.523609425203</v>
      </c>
      <c r="AA9" s="247">
        <v>21833.085165306584</v>
      </c>
      <c r="AB9" s="247">
        <v>22727.22725934701</v>
      </c>
      <c r="AC9" s="247">
        <v>24054.610613735924</v>
      </c>
      <c r="AD9" s="247">
        <v>25270.439420524814</v>
      </c>
      <c r="AE9" s="247">
        <v>26396.572039374172</v>
      </c>
      <c r="AF9" s="247">
        <v>28174.369738972146</v>
      </c>
      <c r="AG9" s="257">
        <v>29645.942830345884</v>
      </c>
      <c r="AH9" s="250">
        <v>12.4</v>
      </c>
      <c r="AI9" s="250">
        <v>11.7</v>
      </c>
      <c r="AJ9" s="250">
        <v>11.2</v>
      </c>
      <c r="AK9" s="250">
        <v>9.4</v>
      </c>
      <c r="AL9" s="250">
        <v>8.9</v>
      </c>
      <c r="AM9" s="250">
        <v>6.9</v>
      </c>
      <c r="AN9" s="250">
        <v>6.6268113688580765</v>
      </c>
      <c r="AO9" s="250">
        <v>7.135441421570099</v>
      </c>
      <c r="AP9" s="250">
        <v>5.444335728598038</v>
      </c>
      <c r="AQ9" s="250">
        <v>4.3970617423408465</v>
      </c>
      <c r="AR9" s="250">
        <v>5.274386806434883</v>
      </c>
      <c r="AS9" s="250">
        <v>3.7451010181509536</v>
      </c>
      <c r="AT9" s="260">
        <v>1.4509681022912169</v>
      </c>
      <c r="AU9" s="260">
        <v>6.890519618490831</v>
      </c>
      <c r="AV9" s="261">
        <v>2.1701772743988545</v>
      </c>
    </row>
    <row r="10" spans="1:48" ht="71.25" customHeight="1">
      <c r="A10" s="262" t="s">
        <v>141</v>
      </c>
      <c r="B10" s="263">
        <v>4.194793334580062</v>
      </c>
      <c r="C10" s="264">
        <v>4.284876326578815</v>
      </c>
      <c r="D10" s="264">
        <v>4.312365091091711</v>
      </c>
      <c r="E10" s="264">
        <v>4.253287581705043</v>
      </c>
      <c r="F10" s="264">
        <v>4.5414290621432984</v>
      </c>
      <c r="G10" s="264">
        <v>5.258647207483734</v>
      </c>
      <c r="H10" s="264">
        <v>6.450933610634648</v>
      </c>
      <c r="I10" s="264">
        <v>6.285617237037444</v>
      </c>
      <c r="J10" s="264">
        <v>6.100230468269701</v>
      </c>
      <c r="K10" s="264">
        <v>5.875160445706483</v>
      </c>
      <c r="L10" s="264">
        <v>6.2119166473339185</v>
      </c>
      <c r="M10" s="264">
        <v>6.794529387537642</v>
      </c>
      <c r="N10" s="264">
        <v>7.205203366350499</v>
      </c>
      <c r="O10" s="264">
        <v>8.223753420750592</v>
      </c>
      <c r="P10" s="264">
        <v>8.607987339168094</v>
      </c>
      <c r="Q10" s="265">
        <v>8.459328194454665</v>
      </c>
      <c r="R10" s="266">
        <v>9508</v>
      </c>
      <c r="S10" s="267">
        <v>10843</v>
      </c>
      <c r="T10" s="267">
        <v>11256</v>
      </c>
      <c r="U10" s="267">
        <v>11654</v>
      </c>
      <c r="V10" s="267">
        <v>13289</v>
      </c>
      <c r="W10" s="267">
        <v>16266</v>
      </c>
      <c r="X10" s="267">
        <v>21312.30851603699</v>
      </c>
      <c r="Y10" s="267">
        <v>22108.25720349929</v>
      </c>
      <c r="Z10" s="267">
        <v>22544.452417880617</v>
      </c>
      <c r="AA10" s="267">
        <v>23109.374853300847</v>
      </c>
      <c r="AB10" s="267">
        <v>25658.338927326433</v>
      </c>
      <c r="AC10" s="267">
        <v>29581.75911557339</v>
      </c>
      <c r="AD10" s="267">
        <v>32114.99226852978</v>
      </c>
      <c r="AE10" s="267">
        <v>32399.135023337418</v>
      </c>
      <c r="AF10" s="267">
        <v>36431.42342082939</v>
      </c>
      <c r="AG10" s="268">
        <v>41766.01546411877</v>
      </c>
      <c r="AH10" s="269">
        <v>4.236236190286591</v>
      </c>
      <c r="AI10" s="269">
        <v>3.591858674260706</v>
      </c>
      <c r="AJ10" s="269">
        <v>4.707956980905759</v>
      </c>
      <c r="AK10" s="269">
        <v>5.932141037044225</v>
      </c>
      <c r="AL10" s="269">
        <v>7.443199096698283</v>
      </c>
      <c r="AM10" s="269">
        <v>5.937280394646782</v>
      </c>
      <c r="AN10" s="269">
        <v>4.797801237455901</v>
      </c>
      <c r="AO10" s="269">
        <v>4.289505492491608</v>
      </c>
      <c r="AP10" s="269">
        <v>4.308370845051623</v>
      </c>
      <c r="AQ10" s="269">
        <v>4.697289825673923</v>
      </c>
      <c r="AR10" s="269">
        <v>7.54456654669613</v>
      </c>
      <c r="AS10" s="269">
        <v>5.694478026121952</v>
      </c>
      <c r="AT10" s="270">
        <v>-3.619785949578913</v>
      </c>
      <c r="AU10" s="271">
        <v>6.836969749008603</v>
      </c>
      <c r="AV10" s="272">
        <v>4.169308158275586</v>
      </c>
    </row>
    <row r="11" ht="12" customHeight="1"/>
    <row r="12" spans="1:48" s="274" customFormat="1" ht="14.25" customHeight="1">
      <c r="A12" s="273" t="s">
        <v>142</v>
      </c>
      <c r="B12" s="273"/>
      <c r="AV12" s="275"/>
    </row>
    <row r="13" spans="1:48" s="274" customFormat="1" ht="12" customHeight="1">
      <c r="A13" s="273" t="s">
        <v>143</v>
      </c>
      <c r="B13" s="273"/>
      <c r="AV13" s="275"/>
    </row>
    <row r="14" spans="1:48" s="274" customFormat="1" ht="12.75">
      <c r="A14" s="273" t="s">
        <v>144</v>
      </c>
      <c r="AJ14" s="276"/>
      <c r="AV14" s="275"/>
    </row>
    <row r="15" spans="1:48" s="274" customFormat="1" ht="12.75">
      <c r="A15" s="273" t="s">
        <v>145</v>
      </c>
      <c r="AV15" s="275"/>
    </row>
    <row r="16" spans="1:48" s="274" customFormat="1" ht="12.75">
      <c r="A16" s="273" t="s">
        <v>146</v>
      </c>
      <c r="AV16" s="275"/>
    </row>
    <row r="17" spans="1:48" s="274" customFormat="1" ht="12.75">
      <c r="A17" s="274" t="s">
        <v>573</v>
      </c>
      <c r="AV17" s="275"/>
    </row>
    <row r="18" spans="1:48" s="274" customFormat="1" ht="12.75" customHeight="1">
      <c r="A18" s="274" t="s">
        <v>147</v>
      </c>
      <c r="AV18" s="275"/>
    </row>
  </sheetData>
  <sheetProtection/>
  <mergeCells count="4">
    <mergeCell ref="A4:A5"/>
    <mergeCell ref="B4:N4"/>
    <mergeCell ref="R4:AD4"/>
    <mergeCell ref="AH4:AS4"/>
  </mergeCells>
  <hyperlinks>
    <hyperlink ref="A1" location="Contents!A1" display="Back to Table of Contents"/>
  </hyperlinks>
  <printOptions/>
  <pageMargins left="0.25" right="0.25" top="0.75" bottom="0.75" header="0.3" footer="0.3"/>
  <pageSetup fitToHeight="1" fitToWidth="1" horizontalDpi="600" verticalDpi="600" orientation="landscape" paperSize="9" scale="72" r:id="rId1"/>
  <headerFooter>
    <oddHeader>&amp;C- 7 -</oddHeader>
  </headerFooter>
</worksheet>
</file>

<file path=xl/worksheets/sheet11.xml><?xml version="1.0" encoding="utf-8"?>
<worksheet xmlns="http://schemas.openxmlformats.org/spreadsheetml/2006/main" xmlns:r="http://schemas.openxmlformats.org/officeDocument/2006/relationships">
  <dimension ref="A1:R30"/>
  <sheetViews>
    <sheetView zoomScalePageLayoutView="0" workbookViewId="0" topLeftCell="A1">
      <selection activeCell="C17" sqref="C17"/>
    </sheetView>
  </sheetViews>
  <sheetFormatPr defaultColWidth="9.140625" defaultRowHeight="12.75"/>
  <cols>
    <col min="1" max="1" width="52.00390625" style="29" customWidth="1"/>
    <col min="2" max="13" width="7.421875" style="29" customWidth="1"/>
    <col min="14" max="14" width="8.28125" style="29" customWidth="1"/>
    <col min="15" max="16384" width="9.140625" style="29" customWidth="1"/>
  </cols>
  <sheetData>
    <row r="1" ht="18" customHeight="1">
      <c r="A1" s="971" t="s">
        <v>568</v>
      </c>
    </row>
    <row r="2" ht="21" customHeight="1">
      <c r="A2" s="21" t="s">
        <v>148</v>
      </c>
    </row>
    <row r="3" spans="1:18" ht="24" customHeight="1">
      <c r="A3" s="277"/>
      <c r="J3" s="35"/>
      <c r="R3" s="127" t="s">
        <v>113</v>
      </c>
    </row>
    <row r="4" spans="1:18" ht="25.5" customHeight="1">
      <c r="A4" s="23"/>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v>2021</v>
      </c>
      <c r="R4" s="239" t="s">
        <v>253</v>
      </c>
    </row>
    <row r="5" spans="1:18" ht="31.5" customHeight="1">
      <c r="A5" s="71" t="s">
        <v>75</v>
      </c>
      <c r="B5" s="278">
        <v>1145.8999999999999</v>
      </c>
      <c r="C5" s="278">
        <v>1180.2</v>
      </c>
      <c r="D5" s="278">
        <v>1268.3999999999999</v>
      </c>
      <c r="E5" s="278">
        <v>1342.7</v>
      </c>
      <c r="F5" s="278">
        <v>1329.3</v>
      </c>
      <c r="G5" s="278">
        <v>1283.9000000000003</v>
      </c>
      <c r="H5" s="278">
        <v>1356.6000000000006</v>
      </c>
      <c r="I5" s="278">
        <v>1511.45099106534</v>
      </c>
      <c r="J5" s="279">
        <v>1568</v>
      </c>
      <c r="K5" s="278">
        <v>1538</v>
      </c>
      <c r="L5" s="278">
        <v>1487</v>
      </c>
      <c r="M5" s="278">
        <v>1468</v>
      </c>
      <c r="N5" s="278">
        <v>1461</v>
      </c>
      <c r="O5" s="278">
        <v>1484</v>
      </c>
      <c r="P5" s="278">
        <v>1467</v>
      </c>
      <c r="Q5" s="278">
        <v>1514</v>
      </c>
      <c r="R5" s="280">
        <v>1555</v>
      </c>
    </row>
    <row r="6" spans="1:18" ht="31.5" customHeight="1">
      <c r="A6" s="26" t="s">
        <v>77</v>
      </c>
      <c r="B6" s="281">
        <v>1145.8999999999999</v>
      </c>
      <c r="C6" s="281">
        <v>1180.2</v>
      </c>
      <c r="D6" s="281">
        <v>1268.3999999999999</v>
      </c>
      <c r="E6" s="281">
        <v>1342.7</v>
      </c>
      <c r="F6" s="281">
        <v>1329.3</v>
      </c>
      <c r="G6" s="281">
        <v>1283.9000000000003</v>
      </c>
      <c r="H6" s="281">
        <v>1356.6000000000006</v>
      </c>
      <c r="I6" s="281">
        <v>1511.45099106534</v>
      </c>
      <c r="J6" s="281">
        <v>1568</v>
      </c>
      <c r="K6" s="281">
        <v>1538</v>
      </c>
      <c r="L6" s="281">
        <v>1487</v>
      </c>
      <c r="M6" s="281">
        <v>1468</v>
      </c>
      <c r="N6" s="281">
        <v>1461</v>
      </c>
      <c r="O6" s="281">
        <v>1484</v>
      </c>
      <c r="P6" s="281">
        <v>1467</v>
      </c>
      <c r="Q6" s="281">
        <v>1514</v>
      </c>
      <c r="R6" s="282">
        <v>1555</v>
      </c>
    </row>
    <row r="7" spans="1:18" ht="31.5" customHeight="1">
      <c r="A7" s="71" t="s">
        <v>79</v>
      </c>
      <c r="B7" s="279">
        <v>51.4</v>
      </c>
      <c r="C7" s="279">
        <v>53.2</v>
      </c>
      <c r="D7" s="279">
        <v>58.4</v>
      </c>
      <c r="E7" s="279">
        <v>64</v>
      </c>
      <c r="F7" s="279">
        <v>62</v>
      </c>
      <c r="G7" s="279">
        <v>64.4</v>
      </c>
      <c r="H7" s="279">
        <v>69</v>
      </c>
      <c r="I7" s="279">
        <v>83.20870707607945</v>
      </c>
      <c r="J7" s="279">
        <v>85</v>
      </c>
      <c r="K7" s="279">
        <v>87</v>
      </c>
      <c r="L7" s="279">
        <v>94</v>
      </c>
      <c r="M7" s="279">
        <v>95</v>
      </c>
      <c r="N7" s="279">
        <v>98</v>
      </c>
      <c r="O7" s="279">
        <v>99</v>
      </c>
      <c r="P7" s="279">
        <v>100</v>
      </c>
      <c r="Q7" s="279">
        <v>114</v>
      </c>
      <c r="R7" s="283">
        <v>122</v>
      </c>
    </row>
    <row r="8" spans="1:18" ht="31.5" customHeight="1">
      <c r="A8" s="26" t="s">
        <v>77</v>
      </c>
      <c r="B8" s="281">
        <v>51.4</v>
      </c>
      <c r="C8" s="281">
        <v>53.2</v>
      </c>
      <c r="D8" s="281">
        <v>58.4</v>
      </c>
      <c r="E8" s="281">
        <v>64</v>
      </c>
      <c r="F8" s="281">
        <v>62</v>
      </c>
      <c r="G8" s="281">
        <v>64.4</v>
      </c>
      <c r="H8" s="281">
        <v>69</v>
      </c>
      <c r="I8" s="281">
        <v>83.20870707607945</v>
      </c>
      <c r="J8" s="281">
        <v>85</v>
      </c>
      <c r="K8" s="281">
        <v>87</v>
      </c>
      <c r="L8" s="281">
        <v>94</v>
      </c>
      <c r="M8" s="281">
        <v>95</v>
      </c>
      <c r="N8" s="281">
        <v>98</v>
      </c>
      <c r="O8" s="281">
        <v>99</v>
      </c>
      <c r="P8" s="281">
        <v>100</v>
      </c>
      <c r="Q8" s="281">
        <v>114</v>
      </c>
      <c r="R8" s="282">
        <v>122</v>
      </c>
    </row>
    <row r="9" spans="1:18" ht="31.5" customHeight="1">
      <c r="A9" s="24" t="s">
        <v>86</v>
      </c>
      <c r="B9" s="279">
        <v>560.9000000000001</v>
      </c>
      <c r="C9" s="279">
        <v>574.2</v>
      </c>
      <c r="D9" s="279">
        <v>583.4</v>
      </c>
      <c r="E9" s="279">
        <v>600</v>
      </c>
      <c r="F9" s="279">
        <v>594.5</v>
      </c>
      <c r="G9" s="279">
        <v>578.8</v>
      </c>
      <c r="H9" s="279">
        <v>580.129633309548</v>
      </c>
      <c r="I9" s="279">
        <v>687.043650695023</v>
      </c>
      <c r="J9" s="279">
        <v>725</v>
      </c>
      <c r="K9" s="279">
        <v>769</v>
      </c>
      <c r="L9" s="279">
        <v>776</v>
      </c>
      <c r="M9" s="279">
        <v>765</v>
      </c>
      <c r="N9" s="279">
        <v>776</v>
      </c>
      <c r="O9" s="279">
        <v>810</v>
      </c>
      <c r="P9" s="279">
        <v>793</v>
      </c>
      <c r="Q9" s="279">
        <v>845</v>
      </c>
      <c r="R9" s="283">
        <v>864</v>
      </c>
    </row>
    <row r="10" spans="1:18" ht="31.5" customHeight="1">
      <c r="A10" s="24" t="s">
        <v>89</v>
      </c>
      <c r="B10" s="279">
        <v>283.8</v>
      </c>
      <c r="C10" s="279">
        <v>308</v>
      </c>
      <c r="D10" s="279">
        <v>337.8</v>
      </c>
      <c r="E10" s="279">
        <v>349.4</v>
      </c>
      <c r="F10" s="279">
        <v>351.5</v>
      </c>
      <c r="G10" s="279">
        <v>350.6</v>
      </c>
      <c r="H10" s="279">
        <v>326.4621414629773</v>
      </c>
      <c r="I10" s="279">
        <v>379.8532965934808</v>
      </c>
      <c r="J10" s="279">
        <v>395</v>
      </c>
      <c r="K10" s="279">
        <v>421</v>
      </c>
      <c r="L10" s="279">
        <v>409</v>
      </c>
      <c r="M10" s="279">
        <v>419</v>
      </c>
      <c r="N10" s="279">
        <v>432</v>
      </c>
      <c r="O10" s="279">
        <v>438</v>
      </c>
      <c r="P10" s="279">
        <v>453</v>
      </c>
      <c r="Q10" s="279">
        <v>484</v>
      </c>
      <c r="R10" s="283">
        <v>503</v>
      </c>
    </row>
    <row r="11" spans="1:18" ht="31.5" customHeight="1">
      <c r="A11" s="24" t="s">
        <v>91</v>
      </c>
      <c r="B11" s="279">
        <v>68.2</v>
      </c>
      <c r="C11" s="279">
        <v>68.6</v>
      </c>
      <c r="D11" s="279">
        <v>78.2</v>
      </c>
      <c r="E11" s="279">
        <v>86.4</v>
      </c>
      <c r="F11" s="279">
        <v>87.3</v>
      </c>
      <c r="G11" s="279">
        <v>84.6</v>
      </c>
      <c r="H11" s="279">
        <v>93.5</v>
      </c>
      <c r="I11" s="279">
        <v>113.34212382955498</v>
      </c>
      <c r="J11" s="279">
        <v>116</v>
      </c>
      <c r="K11" s="279">
        <v>120</v>
      </c>
      <c r="L11" s="279">
        <v>129</v>
      </c>
      <c r="M11" s="279">
        <v>129</v>
      </c>
      <c r="N11" s="279">
        <v>134</v>
      </c>
      <c r="O11" s="279">
        <v>138</v>
      </c>
      <c r="P11" s="279">
        <v>145</v>
      </c>
      <c r="Q11" s="279">
        <v>162</v>
      </c>
      <c r="R11" s="283">
        <v>172</v>
      </c>
    </row>
    <row r="12" spans="1:18" s="284" customFormat="1" ht="31.5" customHeight="1">
      <c r="A12" s="134" t="s">
        <v>149</v>
      </c>
      <c r="B12" s="279">
        <v>11181.3</v>
      </c>
      <c r="C12" s="279">
        <v>11520.499999999998</v>
      </c>
      <c r="D12" s="279">
        <v>13211.499999999998</v>
      </c>
      <c r="E12" s="279">
        <v>14704.999999999998</v>
      </c>
      <c r="F12" s="279">
        <v>15497.752999999999</v>
      </c>
      <c r="G12" s="279">
        <v>16483.399999999998</v>
      </c>
      <c r="H12" s="279">
        <v>17327.09795655831</v>
      </c>
      <c r="I12" s="279">
        <v>20385.18848891162</v>
      </c>
      <c r="J12" s="279">
        <v>21704</v>
      </c>
      <c r="K12" s="279">
        <v>22783</v>
      </c>
      <c r="L12" s="279">
        <v>25092</v>
      </c>
      <c r="M12" s="279">
        <v>25618</v>
      </c>
      <c r="N12" s="279">
        <v>26583</v>
      </c>
      <c r="O12" s="279">
        <v>27485</v>
      </c>
      <c r="P12" s="279">
        <v>28730</v>
      </c>
      <c r="Q12" s="279">
        <v>31106</v>
      </c>
      <c r="R12" s="283">
        <v>33545</v>
      </c>
    </row>
    <row r="13" spans="1:18" ht="32.25" customHeight="1">
      <c r="A13" s="24" t="s">
        <v>101</v>
      </c>
      <c r="B13" s="279">
        <v>4229.8</v>
      </c>
      <c r="C13" s="279">
        <v>4460.5</v>
      </c>
      <c r="D13" s="279">
        <v>5192.199999999999</v>
      </c>
      <c r="E13" s="279">
        <v>5747.699999999998</v>
      </c>
      <c r="F13" s="279">
        <v>6034.1</v>
      </c>
      <c r="G13" s="279">
        <v>6385.799999999999</v>
      </c>
      <c r="H13" s="279">
        <v>6925.169053688103</v>
      </c>
      <c r="I13" s="279">
        <v>8265.872640072586</v>
      </c>
      <c r="J13" s="279">
        <v>8752</v>
      </c>
      <c r="K13" s="279">
        <v>9274</v>
      </c>
      <c r="L13" s="279">
        <v>9904</v>
      </c>
      <c r="M13" s="279">
        <v>10164</v>
      </c>
      <c r="N13" s="279">
        <v>10598</v>
      </c>
      <c r="O13" s="279">
        <v>10801</v>
      </c>
      <c r="P13" s="279">
        <v>10878</v>
      </c>
      <c r="Q13" s="279">
        <v>11586</v>
      </c>
      <c r="R13" s="283">
        <v>12195</v>
      </c>
    </row>
    <row r="14" spans="1:18" ht="29.25" customHeight="1">
      <c r="A14" s="24" t="s">
        <v>102</v>
      </c>
      <c r="B14" s="279">
        <v>3760.0000000000005</v>
      </c>
      <c r="C14" s="279">
        <v>3906.2999999999997</v>
      </c>
      <c r="D14" s="279">
        <v>4457.9</v>
      </c>
      <c r="E14" s="279">
        <v>5102.999999999999</v>
      </c>
      <c r="F14" s="279">
        <v>5335.5</v>
      </c>
      <c r="G14" s="279">
        <v>5611.7</v>
      </c>
      <c r="H14" s="279">
        <v>6000.90347175865</v>
      </c>
      <c r="I14" s="279">
        <v>7359.641958818754</v>
      </c>
      <c r="J14" s="279">
        <v>7972</v>
      </c>
      <c r="K14" s="279">
        <v>8407</v>
      </c>
      <c r="L14" s="279">
        <v>9166</v>
      </c>
      <c r="M14" s="279">
        <v>9644</v>
      </c>
      <c r="N14" s="279">
        <v>10131</v>
      </c>
      <c r="O14" s="279">
        <v>10511</v>
      </c>
      <c r="P14" s="279">
        <v>11014</v>
      </c>
      <c r="Q14" s="279">
        <v>12408</v>
      </c>
      <c r="R14" s="283">
        <v>13740</v>
      </c>
    </row>
    <row r="15" spans="1:18" ht="39" customHeight="1">
      <c r="A15" s="24" t="s">
        <v>103</v>
      </c>
      <c r="B15" s="279">
        <v>584.9</v>
      </c>
      <c r="C15" s="279">
        <v>615.9</v>
      </c>
      <c r="D15" s="279">
        <v>655.9000000000001</v>
      </c>
      <c r="E15" s="279">
        <v>687.9</v>
      </c>
      <c r="F15" s="279">
        <v>716.8000000000001</v>
      </c>
      <c r="G15" s="279">
        <v>744.7</v>
      </c>
      <c r="H15" s="279">
        <v>748.2699180344672</v>
      </c>
      <c r="I15" s="279">
        <v>891.9912163544484</v>
      </c>
      <c r="J15" s="285">
        <v>956</v>
      </c>
      <c r="K15" s="285">
        <v>993</v>
      </c>
      <c r="L15" s="285">
        <v>1073</v>
      </c>
      <c r="M15" s="285">
        <v>1094</v>
      </c>
      <c r="N15" s="279">
        <v>1138</v>
      </c>
      <c r="O15" s="279">
        <v>1206</v>
      </c>
      <c r="P15" s="279">
        <v>1147</v>
      </c>
      <c r="Q15" s="279">
        <v>1264</v>
      </c>
      <c r="R15" s="283">
        <v>1250</v>
      </c>
    </row>
    <row r="16" spans="1:18" ht="33" customHeight="1">
      <c r="A16" s="138" t="s">
        <v>150</v>
      </c>
      <c r="B16" s="286">
        <v>21867.2</v>
      </c>
      <c r="C16" s="286">
        <v>22687.399999999998</v>
      </c>
      <c r="D16" s="286">
        <v>25843.699999999997</v>
      </c>
      <c r="E16" s="286">
        <v>28687.1</v>
      </c>
      <c r="F16" s="286">
        <v>30007.753</v>
      </c>
      <c r="G16" s="286">
        <v>31587.899999999998</v>
      </c>
      <c r="H16" s="286">
        <v>33427.13217481206</v>
      </c>
      <c r="I16" s="286">
        <v>39676.59307341689</v>
      </c>
      <c r="J16" s="285">
        <v>42273</v>
      </c>
      <c r="K16" s="285">
        <v>44392</v>
      </c>
      <c r="L16" s="285">
        <v>48130</v>
      </c>
      <c r="M16" s="285">
        <v>49396</v>
      </c>
      <c r="N16" s="286">
        <v>51351</v>
      </c>
      <c r="O16" s="286">
        <v>52972</v>
      </c>
      <c r="P16" s="286">
        <v>54727</v>
      </c>
      <c r="Q16" s="286">
        <v>59483</v>
      </c>
      <c r="R16" s="287">
        <v>63946</v>
      </c>
    </row>
    <row r="18" spans="1:11" s="228" customFormat="1" ht="12" customHeight="1">
      <c r="A18" s="64" t="s">
        <v>264</v>
      </c>
      <c r="J18" s="247"/>
      <c r="K18" s="247"/>
    </row>
    <row r="19" ht="12.75">
      <c r="A19" s="30"/>
    </row>
    <row r="27" ht="12.75">
      <c r="A27" s="30"/>
    </row>
    <row r="30" ht="12.75">
      <c r="A30" s="30"/>
    </row>
  </sheetData>
  <sheetProtection/>
  <hyperlinks>
    <hyperlink ref="A1" location="Contents!A1" display="Back to Table of Contents"/>
  </hyperlinks>
  <printOptions/>
  <pageMargins left="0.5" right="0" top="0.71" bottom="0" header="0.41" footer="0"/>
  <pageSetup horizontalDpi="600" verticalDpi="600" orientation="landscape" paperSize="9" r:id="rId1"/>
  <headerFooter alignWithMargins="0">
    <oddHeader>&amp;C- 8 -</oddHeader>
  </headerFooter>
</worksheet>
</file>

<file path=xl/worksheets/sheet12.xml><?xml version="1.0" encoding="utf-8"?>
<worksheet xmlns="http://schemas.openxmlformats.org/spreadsheetml/2006/main" xmlns:r="http://schemas.openxmlformats.org/officeDocument/2006/relationships">
  <dimension ref="A1:Q44"/>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8.00390625" defaultRowHeight="12.75"/>
  <cols>
    <col min="1" max="1" width="50.57421875" style="22" customWidth="1"/>
    <col min="2" max="12" width="8.00390625" style="22" customWidth="1"/>
    <col min="13" max="13" width="8.00390625" style="288" customWidth="1"/>
    <col min="14" max="17" width="8.00390625" style="22" customWidth="1"/>
    <col min="18" max="244" width="9.140625" style="22" customWidth="1"/>
    <col min="245" max="245" width="50.57421875" style="22" customWidth="1"/>
    <col min="246" max="16384" width="8.00390625" style="22" customWidth="1"/>
  </cols>
  <sheetData>
    <row r="1" ht="18" customHeight="1">
      <c r="A1" s="971" t="s">
        <v>568</v>
      </c>
    </row>
    <row r="2" ht="22.5" customHeight="1">
      <c r="A2" s="21" t="s">
        <v>151</v>
      </c>
    </row>
    <row r="3" ht="3.75" customHeight="1">
      <c r="B3" s="288"/>
    </row>
    <row r="4" spans="1:17" s="289" customFormat="1" ht="19.5" customHeight="1">
      <c r="A4" s="23"/>
      <c r="B4" s="126">
        <v>2007</v>
      </c>
      <c r="C4" s="126">
        <v>2008</v>
      </c>
      <c r="D4" s="126">
        <v>2009</v>
      </c>
      <c r="E4" s="126">
        <v>2010</v>
      </c>
      <c r="F4" s="126">
        <v>2011</v>
      </c>
      <c r="G4" s="126">
        <v>2012</v>
      </c>
      <c r="H4" s="126">
        <v>2013</v>
      </c>
      <c r="I4" s="126">
        <v>2014</v>
      </c>
      <c r="J4" s="126">
        <v>2015</v>
      </c>
      <c r="K4" s="126">
        <v>2016</v>
      </c>
      <c r="L4" s="126">
        <v>2017</v>
      </c>
      <c r="M4" s="126">
        <v>2018</v>
      </c>
      <c r="N4" s="126">
        <v>2019</v>
      </c>
      <c r="O4" s="126">
        <v>2020</v>
      </c>
      <c r="P4" s="126" t="s">
        <v>39</v>
      </c>
      <c r="Q4" s="239" t="s">
        <v>40</v>
      </c>
    </row>
    <row r="5" spans="1:17" ht="14.25" customHeight="1">
      <c r="A5" s="71" t="s">
        <v>75</v>
      </c>
      <c r="B5" s="290">
        <v>-2.2</v>
      </c>
      <c r="C5" s="291">
        <v>2.7</v>
      </c>
      <c r="D5" s="291">
        <v>10.2</v>
      </c>
      <c r="E5" s="291">
        <v>-0.4</v>
      </c>
      <c r="F5" s="291">
        <v>3.5</v>
      </c>
      <c r="G5" s="291">
        <v>1.1</v>
      </c>
      <c r="H5" s="291">
        <v>0.5</v>
      </c>
      <c r="I5" s="291">
        <v>3.7</v>
      </c>
      <c r="J5" s="291">
        <v>0.2</v>
      </c>
      <c r="K5" s="291">
        <v>3.7</v>
      </c>
      <c r="L5" s="291">
        <v>-0.1</v>
      </c>
      <c r="M5" s="291">
        <v>-1.3</v>
      </c>
      <c r="N5" s="291">
        <v>4.2</v>
      </c>
      <c r="O5" s="291">
        <v>-1.9</v>
      </c>
      <c r="P5" s="291">
        <v>7.2</v>
      </c>
      <c r="Q5" s="292">
        <v>2.5</v>
      </c>
    </row>
    <row r="6" spans="1:17" s="29" customFormat="1" ht="12.75" customHeight="1">
      <c r="A6" s="26" t="s">
        <v>76</v>
      </c>
      <c r="B6" s="293">
        <v>-9.9</v>
      </c>
      <c r="C6" s="294">
        <v>4.3</v>
      </c>
      <c r="D6" s="294">
        <v>14.9</v>
      </c>
      <c r="E6" s="294">
        <v>-6.5</v>
      </c>
      <c r="F6" s="294">
        <v>2.4</v>
      </c>
      <c r="G6" s="294">
        <v>-5.4</v>
      </c>
      <c r="H6" s="294">
        <v>-2.2</v>
      </c>
      <c r="I6" s="294">
        <v>-3.5</v>
      </c>
      <c r="J6" s="294">
        <v>-3.8</v>
      </c>
      <c r="K6" s="294">
        <v>5.2</v>
      </c>
      <c r="L6" s="294">
        <v>-7.9</v>
      </c>
      <c r="M6" s="294">
        <v>-9.1</v>
      </c>
      <c r="N6" s="294">
        <v>2.4</v>
      </c>
      <c r="O6" s="294">
        <v>-18.1</v>
      </c>
      <c r="P6" s="294">
        <v>-7.2</v>
      </c>
      <c r="Q6" s="295">
        <v>-10.8</v>
      </c>
    </row>
    <row r="7" spans="1:17" s="29" customFormat="1" ht="12.75" customHeight="1">
      <c r="A7" s="26" t="s">
        <v>77</v>
      </c>
      <c r="B7" s="293">
        <v>4.5</v>
      </c>
      <c r="C7" s="294">
        <v>1.5</v>
      </c>
      <c r="D7" s="294">
        <v>6.9</v>
      </c>
      <c r="E7" s="294">
        <v>2.7</v>
      </c>
      <c r="F7" s="294">
        <v>3.9</v>
      </c>
      <c r="G7" s="294">
        <v>4.1</v>
      </c>
      <c r="H7" s="294">
        <v>1.8</v>
      </c>
      <c r="I7" s="294">
        <v>6.5</v>
      </c>
      <c r="J7" s="294">
        <v>1.6</v>
      </c>
      <c r="K7" s="294">
        <v>3.2</v>
      </c>
      <c r="L7" s="294">
        <v>2.3</v>
      </c>
      <c r="M7" s="294">
        <v>0.4</v>
      </c>
      <c r="N7" s="294">
        <v>4.4</v>
      </c>
      <c r="O7" s="294">
        <v>-0.2</v>
      </c>
      <c r="P7" s="294">
        <v>8.5</v>
      </c>
      <c r="Q7" s="295">
        <v>3.9</v>
      </c>
    </row>
    <row r="8" spans="1:17" ht="14.25" customHeight="1">
      <c r="A8" s="71" t="s">
        <v>78</v>
      </c>
      <c r="B8" s="296">
        <v>-5.5</v>
      </c>
      <c r="C8" s="297">
        <v>1.5</v>
      </c>
      <c r="D8" s="297">
        <v>-5.4</v>
      </c>
      <c r="E8" s="297">
        <v>4.4</v>
      </c>
      <c r="F8" s="297">
        <v>-19</v>
      </c>
      <c r="G8" s="297">
        <v>-8.2</v>
      </c>
      <c r="H8" s="297">
        <v>-4.6</v>
      </c>
      <c r="I8" s="297">
        <v>-0.1</v>
      </c>
      <c r="J8" s="298">
        <v>-0.3</v>
      </c>
      <c r="K8" s="297">
        <v>2.3</v>
      </c>
      <c r="L8" s="297">
        <v>8.4</v>
      </c>
      <c r="M8" s="297">
        <v>10.4</v>
      </c>
      <c r="N8" s="297">
        <v>3.3</v>
      </c>
      <c r="O8" s="297">
        <v>-16.6</v>
      </c>
      <c r="P8" s="297">
        <v>10.9</v>
      </c>
      <c r="Q8" s="299">
        <v>9</v>
      </c>
    </row>
    <row r="9" spans="1:17" ht="14.25" customHeight="1">
      <c r="A9" s="71" t="s">
        <v>79</v>
      </c>
      <c r="B9" s="296">
        <v>2.6</v>
      </c>
      <c r="C9" s="297">
        <v>2.9</v>
      </c>
      <c r="D9" s="297">
        <v>2.4</v>
      </c>
      <c r="E9" s="297">
        <v>1.9</v>
      </c>
      <c r="F9" s="297">
        <v>0.7</v>
      </c>
      <c r="G9" s="297">
        <v>2.1</v>
      </c>
      <c r="H9" s="297">
        <v>4.7</v>
      </c>
      <c r="I9" s="297">
        <v>1.8</v>
      </c>
      <c r="J9" s="297">
        <v>0</v>
      </c>
      <c r="K9" s="297">
        <v>0.3</v>
      </c>
      <c r="L9" s="297">
        <v>1.5</v>
      </c>
      <c r="M9" s="297">
        <v>0.2</v>
      </c>
      <c r="N9" s="297">
        <v>1.4</v>
      </c>
      <c r="O9" s="297">
        <v>-17.7</v>
      </c>
      <c r="P9" s="297">
        <v>8.3</v>
      </c>
      <c r="Q9" s="299">
        <v>6.3</v>
      </c>
    </row>
    <row r="10" spans="1:17" s="29" customFormat="1" ht="12" customHeight="1">
      <c r="A10" s="26" t="s">
        <v>80</v>
      </c>
      <c r="B10" s="293">
        <v>-12.8</v>
      </c>
      <c r="C10" s="294">
        <v>5.6</v>
      </c>
      <c r="D10" s="294">
        <v>18</v>
      </c>
      <c r="E10" s="294">
        <v>-2.9</v>
      </c>
      <c r="F10" s="294">
        <v>4.1</v>
      </c>
      <c r="G10" s="294">
        <v>-5.8</v>
      </c>
      <c r="H10" s="294">
        <v>0.4</v>
      </c>
      <c r="I10" s="294">
        <v>0.8</v>
      </c>
      <c r="J10" s="294">
        <v>-5.1</v>
      </c>
      <c r="K10" s="294">
        <v>6.6</v>
      </c>
      <c r="L10" s="294">
        <v>2.3</v>
      </c>
      <c r="M10" s="294">
        <v>-22</v>
      </c>
      <c r="N10" s="294">
        <v>9.3</v>
      </c>
      <c r="O10" s="294">
        <v>-17.2</v>
      </c>
      <c r="P10" s="294">
        <v>-5.1</v>
      </c>
      <c r="Q10" s="295">
        <v>-8.2</v>
      </c>
    </row>
    <row r="11" spans="1:17" s="29" customFormat="1" ht="12" customHeight="1">
      <c r="A11" s="26" t="s">
        <v>81</v>
      </c>
      <c r="B11" s="293">
        <v>2.7</v>
      </c>
      <c r="C11" s="294">
        <v>6.1</v>
      </c>
      <c r="D11" s="294">
        <v>4.2</v>
      </c>
      <c r="E11" s="294">
        <v>4.1</v>
      </c>
      <c r="F11" s="294">
        <v>-1.4</v>
      </c>
      <c r="G11" s="294">
        <v>7.6</v>
      </c>
      <c r="H11" s="294">
        <v>-0.3</v>
      </c>
      <c r="I11" s="294">
        <v>2.4</v>
      </c>
      <c r="J11" s="294">
        <v>3</v>
      </c>
      <c r="K11" s="294">
        <v>1.4</v>
      </c>
      <c r="L11" s="294">
        <v>0.5</v>
      </c>
      <c r="M11" s="294">
        <v>3.4</v>
      </c>
      <c r="N11" s="294">
        <v>1.6</v>
      </c>
      <c r="O11" s="294">
        <v>-10.6</v>
      </c>
      <c r="P11" s="294">
        <v>4.9</v>
      </c>
      <c r="Q11" s="295">
        <v>8.2</v>
      </c>
    </row>
    <row r="12" spans="1:17" s="29" customFormat="1" ht="12.75" customHeight="1">
      <c r="A12" s="26" t="s">
        <v>82</v>
      </c>
      <c r="B12" s="293">
        <v>9.8</v>
      </c>
      <c r="C12" s="294">
        <v>0.3</v>
      </c>
      <c r="D12" s="300">
        <v>0</v>
      </c>
      <c r="E12" s="300">
        <v>0</v>
      </c>
      <c r="F12" s="294">
        <v>3</v>
      </c>
      <c r="G12" s="294">
        <v>-1.1</v>
      </c>
      <c r="H12" s="294">
        <v>2.6</v>
      </c>
      <c r="I12" s="294">
        <v>4.2</v>
      </c>
      <c r="J12" s="294">
        <v>-2.8</v>
      </c>
      <c r="K12" s="294">
        <v>-5.8</v>
      </c>
      <c r="L12" s="294">
        <v>-0.7</v>
      </c>
      <c r="M12" s="294">
        <v>-6.8</v>
      </c>
      <c r="N12" s="301">
        <v>-5.4</v>
      </c>
      <c r="O12" s="301">
        <v>-29</v>
      </c>
      <c r="P12" s="301">
        <v>8.9</v>
      </c>
      <c r="Q12" s="302">
        <v>2.9</v>
      </c>
    </row>
    <row r="13" spans="1:17" s="29" customFormat="1" ht="12" customHeight="1">
      <c r="A13" s="26" t="s">
        <v>83</v>
      </c>
      <c r="B13" s="293">
        <v>-4.3</v>
      </c>
      <c r="C13" s="294">
        <v>2.8</v>
      </c>
      <c r="D13" s="294">
        <v>1.8</v>
      </c>
      <c r="E13" s="294">
        <v>2</v>
      </c>
      <c r="F13" s="294">
        <v>0.6</v>
      </c>
      <c r="G13" s="300">
        <v>0</v>
      </c>
      <c r="H13" s="294">
        <v>12.7</v>
      </c>
      <c r="I13" s="294">
        <v>-1</v>
      </c>
      <c r="J13" s="294">
        <v>-0.2</v>
      </c>
      <c r="K13" s="294">
        <v>4.8</v>
      </c>
      <c r="L13" s="294">
        <v>4.5</v>
      </c>
      <c r="M13" s="294">
        <v>4.7</v>
      </c>
      <c r="N13" s="294">
        <v>6.5</v>
      </c>
      <c r="O13" s="294">
        <v>-17.1</v>
      </c>
      <c r="P13" s="294">
        <v>12</v>
      </c>
      <c r="Q13" s="295">
        <v>7</v>
      </c>
    </row>
    <row r="14" spans="1:17" ht="14.25" customHeight="1">
      <c r="A14" s="71" t="s">
        <v>130</v>
      </c>
      <c r="B14" s="296">
        <v>3.9</v>
      </c>
      <c r="C14" s="297">
        <v>7.1</v>
      </c>
      <c r="D14" s="298">
        <v>0</v>
      </c>
      <c r="E14" s="297">
        <v>4.6</v>
      </c>
      <c r="F14" s="297">
        <v>4.4</v>
      </c>
      <c r="G14" s="297">
        <v>4.5</v>
      </c>
      <c r="H14" s="297">
        <v>4.4</v>
      </c>
      <c r="I14" s="297">
        <v>4</v>
      </c>
      <c r="J14" s="297">
        <v>3.8</v>
      </c>
      <c r="K14" s="297">
        <v>4.2</v>
      </c>
      <c r="L14" s="297">
        <v>3.3</v>
      </c>
      <c r="M14" s="297">
        <v>2.7</v>
      </c>
      <c r="N14" s="297">
        <v>4.6</v>
      </c>
      <c r="O14" s="297">
        <v>-13.8</v>
      </c>
      <c r="P14" s="297">
        <v>2</v>
      </c>
      <c r="Q14" s="299">
        <v>5.6</v>
      </c>
    </row>
    <row r="15" spans="1:17" ht="14.25" customHeight="1">
      <c r="A15" s="71" t="s">
        <v>85</v>
      </c>
      <c r="B15" s="296">
        <v>-1.4</v>
      </c>
      <c r="C15" s="297">
        <v>-0.7</v>
      </c>
      <c r="D15" s="297">
        <v>-0.2</v>
      </c>
      <c r="E15" s="297">
        <v>-0.3</v>
      </c>
      <c r="F15" s="297">
        <v>2.5</v>
      </c>
      <c r="G15" s="297">
        <v>2.2</v>
      </c>
      <c r="H15" s="297">
        <v>2.5</v>
      </c>
      <c r="I15" s="297">
        <v>2.9</v>
      </c>
      <c r="J15" s="297">
        <v>3</v>
      </c>
      <c r="K15" s="297">
        <v>2</v>
      </c>
      <c r="L15" s="297">
        <v>2.7</v>
      </c>
      <c r="M15" s="297">
        <v>4.5</v>
      </c>
      <c r="N15" s="297">
        <v>1.6</v>
      </c>
      <c r="O15" s="297">
        <v>-3.8</v>
      </c>
      <c r="P15" s="297">
        <v>5.5</v>
      </c>
      <c r="Q15" s="299">
        <v>3.8</v>
      </c>
    </row>
    <row r="16" spans="1:17" ht="14.25" customHeight="1">
      <c r="A16" s="24" t="s">
        <v>86</v>
      </c>
      <c r="B16" s="296">
        <v>15.7</v>
      </c>
      <c r="C16" s="297">
        <v>11.8</v>
      </c>
      <c r="D16" s="297">
        <v>5.9</v>
      </c>
      <c r="E16" s="297">
        <v>4.3</v>
      </c>
      <c r="F16" s="297">
        <v>-2</v>
      </c>
      <c r="G16" s="297">
        <v>-3</v>
      </c>
      <c r="H16" s="297">
        <v>-8.2</v>
      </c>
      <c r="I16" s="297">
        <v>-7.1</v>
      </c>
      <c r="J16" s="297">
        <v>-3.5</v>
      </c>
      <c r="K16" s="298">
        <v>1.5</v>
      </c>
      <c r="L16" s="298">
        <v>9.1</v>
      </c>
      <c r="M16" s="297">
        <v>11.2</v>
      </c>
      <c r="N16" s="297">
        <v>6</v>
      </c>
      <c r="O16" s="297">
        <v>-28</v>
      </c>
      <c r="P16" s="297">
        <v>22.7</v>
      </c>
      <c r="Q16" s="299">
        <v>1.1</v>
      </c>
    </row>
    <row r="17" spans="1:17" ht="14.25" customHeight="1">
      <c r="A17" s="71" t="s">
        <v>87</v>
      </c>
      <c r="B17" s="296">
        <v>4.8</v>
      </c>
      <c r="C17" s="297">
        <v>4.3</v>
      </c>
      <c r="D17" s="297">
        <v>0.2</v>
      </c>
      <c r="E17" s="297">
        <v>3.8</v>
      </c>
      <c r="F17" s="297">
        <v>3.4</v>
      </c>
      <c r="G17" s="297">
        <v>3.5</v>
      </c>
      <c r="H17" s="297">
        <v>2.8</v>
      </c>
      <c r="I17" s="297">
        <v>2.9</v>
      </c>
      <c r="J17" s="297">
        <v>2.7</v>
      </c>
      <c r="K17" s="297">
        <v>2.9</v>
      </c>
      <c r="L17" s="297">
        <v>2.9</v>
      </c>
      <c r="M17" s="297">
        <v>3.5</v>
      </c>
      <c r="N17" s="297">
        <v>3.5</v>
      </c>
      <c r="O17" s="297">
        <v>-11.9</v>
      </c>
      <c r="P17" s="297">
        <v>4.1</v>
      </c>
      <c r="Q17" s="299">
        <v>2.5</v>
      </c>
    </row>
    <row r="18" spans="1:17" s="29" customFormat="1" ht="11.25" customHeight="1">
      <c r="A18" s="26" t="s">
        <v>88</v>
      </c>
      <c r="B18" s="293">
        <v>4.5</v>
      </c>
      <c r="C18" s="294">
        <v>4.3</v>
      </c>
      <c r="D18" s="300">
        <v>0</v>
      </c>
      <c r="E18" s="294">
        <v>3.7</v>
      </c>
      <c r="F18" s="294">
        <v>3.3</v>
      </c>
      <c r="G18" s="294">
        <v>3.5</v>
      </c>
      <c r="H18" s="294">
        <v>2.6</v>
      </c>
      <c r="I18" s="294">
        <v>2.9</v>
      </c>
      <c r="J18" s="294">
        <v>2.7</v>
      </c>
      <c r="K18" s="294">
        <v>3</v>
      </c>
      <c r="L18" s="294">
        <v>2.9</v>
      </c>
      <c r="M18" s="294">
        <v>3.5</v>
      </c>
      <c r="N18" s="294">
        <v>3.5</v>
      </c>
      <c r="O18" s="294">
        <v>-11.7</v>
      </c>
      <c r="P18" s="294">
        <v>4.1</v>
      </c>
      <c r="Q18" s="295">
        <v>2.5</v>
      </c>
    </row>
    <row r="19" spans="1:17" ht="14.25" customHeight="1">
      <c r="A19" s="71" t="s">
        <v>89</v>
      </c>
      <c r="B19" s="296">
        <v>4.6</v>
      </c>
      <c r="C19" s="297">
        <v>3.2</v>
      </c>
      <c r="D19" s="297">
        <v>3</v>
      </c>
      <c r="E19" s="297">
        <v>4.3</v>
      </c>
      <c r="F19" s="297">
        <v>3.7</v>
      </c>
      <c r="G19" s="297">
        <v>2.6</v>
      </c>
      <c r="H19" s="297">
        <v>2.4</v>
      </c>
      <c r="I19" s="297">
        <v>2.8</v>
      </c>
      <c r="J19" s="297">
        <v>3.5</v>
      </c>
      <c r="K19" s="297">
        <v>3.8</v>
      </c>
      <c r="L19" s="297">
        <v>3.7</v>
      </c>
      <c r="M19" s="297">
        <v>3.5</v>
      </c>
      <c r="N19" s="297">
        <v>3.4</v>
      </c>
      <c r="O19" s="297">
        <v>-27</v>
      </c>
      <c r="P19" s="297">
        <v>2.7</v>
      </c>
      <c r="Q19" s="299">
        <v>4.1</v>
      </c>
    </row>
    <row r="20" spans="1:17" ht="14.25" customHeight="1">
      <c r="A20" s="24" t="s">
        <v>90</v>
      </c>
      <c r="B20" s="296">
        <v>8.1</v>
      </c>
      <c r="C20" s="297">
        <v>1.4</v>
      </c>
      <c r="D20" s="297">
        <v>-3.8</v>
      </c>
      <c r="E20" s="297">
        <v>8.8</v>
      </c>
      <c r="F20" s="297">
        <v>3.1</v>
      </c>
      <c r="G20" s="297">
        <v>0.1</v>
      </c>
      <c r="H20" s="297">
        <v>2.9</v>
      </c>
      <c r="I20" s="297">
        <v>6.1</v>
      </c>
      <c r="J20" s="297">
        <v>8.7</v>
      </c>
      <c r="K20" s="297">
        <v>9.2</v>
      </c>
      <c r="L20" s="297">
        <v>4.6</v>
      </c>
      <c r="M20" s="297">
        <v>4.1</v>
      </c>
      <c r="N20" s="297">
        <v>-1.1</v>
      </c>
      <c r="O20" s="297">
        <v>-65.6</v>
      </c>
      <c r="P20" s="297">
        <v>-12.1</v>
      </c>
      <c r="Q20" s="299">
        <v>200.8</v>
      </c>
    </row>
    <row r="21" spans="1:17" ht="14.25" customHeight="1">
      <c r="A21" s="71" t="s">
        <v>91</v>
      </c>
      <c r="B21" s="296">
        <v>13.8</v>
      </c>
      <c r="C21" s="297">
        <v>13.3</v>
      </c>
      <c r="D21" s="297">
        <v>11.8</v>
      </c>
      <c r="E21" s="297">
        <v>11.1</v>
      </c>
      <c r="F21" s="297">
        <v>9.3</v>
      </c>
      <c r="G21" s="297">
        <v>8.9</v>
      </c>
      <c r="H21" s="297">
        <v>7.1</v>
      </c>
      <c r="I21" s="297">
        <v>6.4</v>
      </c>
      <c r="J21" s="297">
        <v>6.9</v>
      </c>
      <c r="K21" s="297">
        <v>5.9</v>
      </c>
      <c r="L21" s="297">
        <v>5.5</v>
      </c>
      <c r="M21" s="297">
        <v>5.5</v>
      </c>
      <c r="N21" s="297">
        <v>5.6</v>
      </c>
      <c r="O21" s="297">
        <v>6</v>
      </c>
      <c r="P21" s="297">
        <v>7.1</v>
      </c>
      <c r="Q21" s="299">
        <v>3.9</v>
      </c>
    </row>
    <row r="22" spans="1:17" ht="14.25" customHeight="1">
      <c r="A22" s="24" t="s">
        <v>92</v>
      </c>
      <c r="B22" s="296">
        <v>7.6</v>
      </c>
      <c r="C22" s="297">
        <v>10.1</v>
      </c>
      <c r="D22" s="297">
        <v>4.7</v>
      </c>
      <c r="E22" s="297">
        <v>4.5</v>
      </c>
      <c r="F22" s="297">
        <v>5.7</v>
      </c>
      <c r="G22" s="297">
        <v>5.7</v>
      </c>
      <c r="H22" s="297">
        <v>5.5</v>
      </c>
      <c r="I22" s="297">
        <v>5.7</v>
      </c>
      <c r="J22" s="297">
        <v>5.4</v>
      </c>
      <c r="K22" s="297">
        <v>5.7</v>
      </c>
      <c r="L22" s="297">
        <v>5.6</v>
      </c>
      <c r="M22" s="297">
        <v>7.1</v>
      </c>
      <c r="N22" s="297">
        <v>3.7</v>
      </c>
      <c r="O22" s="297">
        <v>4</v>
      </c>
      <c r="P22" s="297">
        <v>4.6</v>
      </c>
      <c r="Q22" s="299">
        <v>3.7</v>
      </c>
    </row>
    <row r="23" spans="1:17" s="29" customFormat="1" ht="12" customHeight="1">
      <c r="A23" s="132" t="s">
        <v>93</v>
      </c>
      <c r="B23" s="293">
        <v>8.6</v>
      </c>
      <c r="C23" s="294">
        <v>13.3</v>
      </c>
      <c r="D23" s="294">
        <v>4.3</v>
      </c>
      <c r="E23" s="294">
        <v>4.4</v>
      </c>
      <c r="F23" s="294">
        <v>6.3</v>
      </c>
      <c r="G23" s="294">
        <v>6.3</v>
      </c>
      <c r="H23" s="294">
        <v>5.6</v>
      </c>
      <c r="I23" s="294">
        <v>5.5</v>
      </c>
      <c r="J23" s="294">
        <v>5.4</v>
      </c>
      <c r="K23" s="294">
        <v>6</v>
      </c>
      <c r="L23" s="294">
        <v>6</v>
      </c>
      <c r="M23" s="294">
        <v>5.7</v>
      </c>
      <c r="N23" s="294">
        <v>5.4</v>
      </c>
      <c r="O23" s="294">
        <v>0.9</v>
      </c>
      <c r="P23" s="294">
        <v>4.7</v>
      </c>
      <c r="Q23" s="295">
        <v>3</v>
      </c>
    </row>
    <row r="24" spans="1:17" s="29" customFormat="1" ht="12" customHeight="1">
      <c r="A24" s="132" t="s">
        <v>94</v>
      </c>
      <c r="B24" s="293">
        <v>8</v>
      </c>
      <c r="C24" s="294">
        <v>10</v>
      </c>
      <c r="D24" s="294">
        <v>7</v>
      </c>
      <c r="E24" s="294">
        <v>5.6</v>
      </c>
      <c r="F24" s="294">
        <v>6</v>
      </c>
      <c r="G24" s="294">
        <v>6</v>
      </c>
      <c r="H24" s="294">
        <v>6.5</v>
      </c>
      <c r="I24" s="294">
        <v>6.5</v>
      </c>
      <c r="J24" s="294">
        <v>6.3</v>
      </c>
      <c r="K24" s="294">
        <v>6.5</v>
      </c>
      <c r="L24" s="294">
        <v>6.5</v>
      </c>
      <c r="M24" s="294">
        <v>6.5</v>
      </c>
      <c r="N24" s="294">
        <v>6.3</v>
      </c>
      <c r="O24" s="294">
        <v>1.2</v>
      </c>
      <c r="P24" s="294">
        <v>1.3</v>
      </c>
      <c r="Q24" s="295">
        <v>4.9</v>
      </c>
    </row>
    <row r="25" spans="1:17" s="29" customFormat="1" ht="12" customHeight="1">
      <c r="A25" s="132" t="s">
        <v>95</v>
      </c>
      <c r="B25" s="293">
        <v>5.1</v>
      </c>
      <c r="C25" s="294">
        <v>5</v>
      </c>
      <c r="D25" s="294">
        <v>4</v>
      </c>
      <c r="E25" s="294">
        <v>4.5</v>
      </c>
      <c r="F25" s="294">
        <v>4.5</v>
      </c>
      <c r="G25" s="294">
        <v>4.6</v>
      </c>
      <c r="H25" s="294">
        <v>4.9</v>
      </c>
      <c r="I25" s="294">
        <v>5</v>
      </c>
      <c r="J25" s="294">
        <v>4.6</v>
      </c>
      <c r="K25" s="294">
        <v>5.2</v>
      </c>
      <c r="L25" s="294">
        <v>4.9</v>
      </c>
      <c r="M25" s="294">
        <v>4.8</v>
      </c>
      <c r="N25" s="294">
        <v>-6.2</v>
      </c>
      <c r="O25" s="294">
        <v>2.4</v>
      </c>
      <c r="P25" s="294">
        <v>2.7</v>
      </c>
      <c r="Q25" s="295">
        <v>3.2</v>
      </c>
    </row>
    <row r="26" spans="1:17" s="29" customFormat="1" ht="12" customHeight="1">
      <c r="A26" s="132" t="s">
        <v>83</v>
      </c>
      <c r="B26" s="293">
        <v>8.8</v>
      </c>
      <c r="C26" s="294">
        <v>5</v>
      </c>
      <c r="D26" s="294">
        <v>7.4</v>
      </c>
      <c r="E26" s="294">
        <v>4.6</v>
      </c>
      <c r="F26" s="294">
        <v>5.7</v>
      </c>
      <c r="G26" s="294">
        <v>4.5</v>
      </c>
      <c r="H26" s="294">
        <v>5.5</v>
      </c>
      <c r="I26" s="294">
        <v>7.1</v>
      </c>
      <c r="J26" s="294">
        <v>6.5</v>
      </c>
      <c r="K26" s="294">
        <v>5.7</v>
      </c>
      <c r="L26" s="294">
        <v>5.1</v>
      </c>
      <c r="M26" s="294">
        <v>16.6</v>
      </c>
      <c r="N26" s="294">
        <v>9.7</v>
      </c>
      <c r="O26" s="294">
        <v>15</v>
      </c>
      <c r="P26" s="294">
        <v>6.4</v>
      </c>
      <c r="Q26" s="295">
        <v>5.1</v>
      </c>
    </row>
    <row r="27" spans="1:17" ht="14.25" customHeight="1">
      <c r="A27" s="24" t="s">
        <v>96</v>
      </c>
      <c r="B27" s="296">
        <v>4.6</v>
      </c>
      <c r="C27" s="297">
        <v>4.8</v>
      </c>
      <c r="D27" s="297">
        <v>5.6</v>
      </c>
      <c r="E27" s="297">
        <v>6.2</v>
      </c>
      <c r="F27" s="297">
        <v>7.1</v>
      </c>
      <c r="G27" s="297">
        <v>6.9</v>
      </c>
      <c r="H27" s="297">
        <v>6.1</v>
      </c>
      <c r="I27" s="297">
        <v>5.3</v>
      </c>
      <c r="J27" s="297">
        <v>4.2</v>
      </c>
      <c r="K27" s="297">
        <v>4.2</v>
      </c>
      <c r="L27" s="297">
        <v>3.4</v>
      </c>
      <c r="M27" s="297">
        <v>3.3</v>
      </c>
      <c r="N27" s="297">
        <v>3.4</v>
      </c>
      <c r="O27" s="297">
        <v>-1.8</v>
      </c>
      <c r="P27" s="297">
        <v>1.4</v>
      </c>
      <c r="Q27" s="299">
        <v>1.4</v>
      </c>
    </row>
    <row r="28" spans="1:17" s="29" customFormat="1" ht="12.75" customHeight="1">
      <c r="A28" s="132" t="s">
        <v>97</v>
      </c>
      <c r="B28" s="293">
        <v>3.9</v>
      </c>
      <c r="C28" s="294">
        <v>4.7</v>
      </c>
      <c r="D28" s="294">
        <v>5.5</v>
      </c>
      <c r="E28" s="294">
        <v>6.1</v>
      </c>
      <c r="F28" s="294">
        <v>7</v>
      </c>
      <c r="G28" s="294">
        <v>6.7</v>
      </c>
      <c r="H28" s="294">
        <v>5.9</v>
      </c>
      <c r="I28" s="294">
        <v>4.9</v>
      </c>
      <c r="J28" s="294">
        <v>3.8</v>
      </c>
      <c r="K28" s="294">
        <v>3.9</v>
      </c>
      <c r="L28" s="294">
        <v>3</v>
      </c>
      <c r="M28" s="294">
        <v>3</v>
      </c>
      <c r="N28" s="294">
        <v>3.1</v>
      </c>
      <c r="O28" s="294">
        <v>1.4</v>
      </c>
      <c r="P28" s="294">
        <v>0.9</v>
      </c>
      <c r="Q28" s="295">
        <v>0.9</v>
      </c>
    </row>
    <row r="29" spans="1:17" ht="14.25" customHeight="1">
      <c r="A29" s="24" t="s">
        <v>98</v>
      </c>
      <c r="B29" s="296">
        <v>13.5</v>
      </c>
      <c r="C29" s="297">
        <v>12.6</v>
      </c>
      <c r="D29" s="297">
        <v>6.1</v>
      </c>
      <c r="E29" s="297">
        <v>5.8</v>
      </c>
      <c r="F29" s="297">
        <v>6.8</v>
      </c>
      <c r="G29" s="297">
        <v>7.3</v>
      </c>
      <c r="H29" s="297">
        <v>6.9</v>
      </c>
      <c r="I29" s="297">
        <v>5.5</v>
      </c>
      <c r="J29" s="297">
        <v>5.1</v>
      </c>
      <c r="K29" s="297">
        <v>5.7</v>
      </c>
      <c r="L29" s="297">
        <v>5.3</v>
      </c>
      <c r="M29" s="297">
        <v>5.1</v>
      </c>
      <c r="N29" s="297">
        <v>5.1</v>
      </c>
      <c r="O29" s="297">
        <v>-14.4</v>
      </c>
      <c r="P29" s="297">
        <v>5.2</v>
      </c>
      <c r="Q29" s="299">
        <v>5</v>
      </c>
    </row>
    <row r="30" spans="1:17" ht="14.25" customHeight="1">
      <c r="A30" s="133" t="s">
        <v>99</v>
      </c>
      <c r="B30" s="296">
        <v>14</v>
      </c>
      <c r="C30" s="297">
        <v>5.3</v>
      </c>
      <c r="D30" s="297">
        <v>3.1</v>
      </c>
      <c r="E30" s="297">
        <v>8.2</v>
      </c>
      <c r="F30" s="297">
        <v>9.9</v>
      </c>
      <c r="G30" s="297">
        <v>8.2</v>
      </c>
      <c r="H30" s="297">
        <v>8.1</v>
      </c>
      <c r="I30" s="297">
        <v>7.9</v>
      </c>
      <c r="J30" s="297">
        <v>6.7</v>
      </c>
      <c r="K30" s="297">
        <v>5.9</v>
      </c>
      <c r="L30" s="297">
        <v>5.8</v>
      </c>
      <c r="M30" s="297">
        <v>5.7</v>
      </c>
      <c r="N30" s="297">
        <v>5.2</v>
      </c>
      <c r="O30" s="297">
        <v>-19.9</v>
      </c>
      <c r="P30" s="297">
        <v>3</v>
      </c>
      <c r="Q30" s="299">
        <v>4</v>
      </c>
    </row>
    <row r="31" spans="1:17" ht="14.25" customHeight="1">
      <c r="A31" s="133" t="s">
        <v>100</v>
      </c>
      <c r="B31" s="303">
        <v>0</v>
      </c>
      <c r="C31" s="297">
        <v>1.2</v>
      </c>
      <c r="D31" s="297">
        <v>1.2</v>
      </c>
      <c r="E31" s="297">
        <v>3.2</v>
      </c>
      <c r="F31" s="297">
        <v>4.9</v>
      </c>
      <c r="G31" s="297">
        <v>2.6</v>
      </c>
      <c r="H31" s="297">
        <v>0.9</v>
      </c>
      <c r="I31" s="297">
        <v>5.2</v>
      </c>
      <c r="J31" s="297">
        <v>2.2</v>
      </c>
      <c r="K31" s="297">
        <v>1.9</v>
      </c>
      <c r="L31" s="297">
        <v>0.7</v>
      </c>
      <c r="M31" s="297">
        <v>1.9</v>
      </c>
      <c r="N31" s="297">
        <v>1.2</v>
      </c>
      <c r="O31" s="297">
        <v>-2</v>
      </c>
      <c r="P31" s="297">
        <v>0.9</v>
      </c>
      <c r="Q31" s="299">
        <v>5.2</v>
      </c>
    </row>
    <row r="32" spans="1:17" ht="14.25" customHeight="1">
      <c r="A32" s="24" t="s">
        <v>101</v>
      </c>
      <c r="B32" s="296">
        <v>2.3</v>
      </c>
      <c r="C32" s="297">
        <v>2.2</v>
      </c>
      <c r="D32" s="297">
        <v>1.1</v>
      </c>
      <c r="E32" s="297">
        <v>3.7</v>
      </c>
      <c r="F32" s="297">
        <v>3.7</v>
      </c>
      <c r="G32" s="297">
        <v>4.2</v>
      </c>
      <c r="H32" s="297">
        <v>1.6</v>
      </c>
      <c r="I32" s="297">
        <v>2.6</v>
      </c>
      <c r="J32" s="297">
        <v>3.2</v>
      </c>
      <c r="K32" s="297">
        <v>0.6</v>
      </c>
      <c r="L32" s="297">
        <v>1.8</v>
      </c>
      <c r="M32" s="297">
        <v>2.3</v>
      </c>
      <c r="N32" s="297">
        <v>1.1</v>
      </c>
      <c r="O32" s="297">
        <v>-4.1</v>
      </c>
      <c r="P32" s="297">
        <v>-0.5</v>
      </c>
      <c r="Q32" s="299">
        <v>2.9</v>
      </c>
    </row>
    <row r="33" spans="1:17" ht="14.25" customHeight="1">
      <c r="A33" s="24" t="s">
        <v>102</v>
      </c>
      <c r="B33" s="296">
        <v>5.4</v>
      </c>
      <c r="C33" s="297">
        <v>2.7</v>
      </c>
      <c r="D33" s="297">
        <v>4.4</v>
      </c>
      <c r="E33" s="297">
        <v>4.9</v>
      </c>
      <c r="F33" s="297">
        <v>5.4</v>
      </c>
      <c r="G33" s="297">
        <v>6.3</v>
      </c>
      <c r="H33" s="297">
        <v>5.3</v>
      </c>
      <c r="I33" s="297">
        <v>6.8</v>
      </c>
      <c r="J33" s="297">
        <v>3.6</v>
      </c>
      <c r="K33" s="297">
        <v>2.2</v>
      </c>
      <c r="L33" s="297">
        <v>4.5</v>
      </c>
      <c r="M33" s="297">
        <v>4.1</v>
      </c>
      <c r="N33" s="297">
        <v>3.2</v>
      </c>
      <c r="O33" s="297">
        <v>-0.7</v>
      </c>
      <c r="P33" s="297">
        <v>5.1</v>
      </c>
      <c r="Q33" s="299">
        <v>7.2</v>
      </c>
    </row>
    <row r="34" spans="1:17" ht="14.25" customHeight="1">
      <c r="A34" s="134" t="s">
        <v>103</v>
      </c>
      <c r="B34" s="296">
        <v>8.1</v>
      </c>
      <c r="C34" s="297">
        <v>11.5</v>
      </c>
      <c r="D34" s="297">
        <v>10.9</v>
      </c>
      <c r="E34" s="297">
        <v>5.5</v>
      </c>
      <c r="F34" s="297">
        <v>6.7</v>
      </c>
      <c r="G34" s="297">
        <v>7.7</v>
      </c>
      <c r="H34" s="297">
        <v>7.7</v>
      </c>
      <c r="I34" s="297">
        <v>6.8</v>
      </c>
      <c r="J34" s="297">
        <v>4.8</v>
      </c>
      <c r="K34" s="297">
        <v>4.7</v>
      </c>
      <c r="L34" s="297">
        <v>4.7</v>
      </c>
      <c r="M34" s="297">
        <v>4.6</v>
      </c>
      <c r="N34" s="297">
        <v>4.2</v>
      </c>
      <c r="O34" s="297">
        <v>-30.5</v>
      </c>
      <c r="P34" s="297">
        <v>-9.4</v>
      </c>
      <c r="Q34" s="299">
        <v>6.6</v>
      </c>
    </row>
    <row r="35" spans="1:17" s="107" customFormat="1" ht="14.25" customHeight="1">
      <c r="A35" s="71" t="s">
        <v>104</v>
      </c>
      <c r="B35" s="304">
        <v>3.2</v>
      </c>
      <c r="C35" s="305">
        <v>2.1</v>
      </c>
      <c r="D35" s="305">
        <v>1.2</v>
      </c>
      <c r="E35" s="305">
        <v>6.2</v>
      </c>
      <c r="F35" s="305">
        <v>5.4</v>
      </c>
      <c r="G35" s="305">
        <v>4.5</v>
      </c>
      <c r="H35" s="305">
        <v>4.3</v>
      </c>
      <c r="I35" s="305">
        <v>3.4</v>
      </c>
      <c r="J35" s="305">
        <v>3</v>
      </c>
      <c r="K35" s="305">
        <v>3.1</v>
      </c>
      <c r="L35" s="305">
        <v>3.1</v>
      </c>
      <c r="M35" s="297">
        <v>3.5</v>
      </c>
      <c r="N35" s="297">
        <v>3.3</v>
      </c>
      <c r="O35" s="297">
        <v>-27.5</v>
      </c>
      <c r="P35" s="297">
        <v>2.3</v>
      </c>
      <c r="Q35" s="299">
        <v>7</v>
      </c>
    </row>
    <row r="36" spans="1:17" ht="14.25" customHeight="1">
      <c r="A36" s="135" t="s">
        <v>105</v>
      </c>
      <c r="B36" s="291">
        <v>5.6</v>
      </c>
      <c r="C36" s="291">
        <v>5.3</v>
      </c>
      <c r="D36" s="291">
        <v>3.4</v>
      </c>
      <c r="E36" s="291">
        <v>4.5</v>
      </c>
      <c r="F36" s="291">
        <v>3.9</v>
      </c>
      <c r="G36" s="291">
        <v>3.6</v>
      </c>
      <c r="H36" s="291">
        <v>3.4</v>
      </c>
      <c r="I36" s="291">
        <v>3.7</v>
      </c>
      <c r="J36" s="291">
        <v>3.2</v>
      </c>
      <c r="K36" s="291">
        <v>3.6</v>
      </c>
      <c r="L36" s="291">
        <v>3.7</v>
      </c>
      <c r="M36" s="306">
        <v>3.9</v>
      </c>
      <c r="N36" s="306">
        <v>3</v>
      </c>
      <c r="O36" s="306">
        <v>-14.4</v>
      </c>
      <c r="P36" s="306">
        <v>4.2</v>
      </c>
      <c r="Q36" s="307">
        <v>9.1</v>
      </c>
    </row>
    <row r="37" spans="1:17" ht="14.25" customHeight="1">
      <c r="A37" s="135" t="s">
        <v>152</v>
      </c>
      <c r="B37" s="291">
        <v>6.1</v>
      </c>
      <c r="C37" s="291">
        <v>5.3</v>
      </c>
      <c r="D37" s="291">
        <v>3.2</v>
      </c>
      <c r="E37" s="291">
        <v>4.7</v>
      </c>
      <c r="F37" s="291">
        <v>3.9</v>
      </c>
      <c r="G37" s="291">
        <v>3.8</v>
      </c>
      <c r="H37" s="291">
        <v>3.5</v>
      </c>
      <c r="I37" s="291">
        <v>3.8</v>
      </c>
      <c r="J37" s="291">
        <v>3.3</v>
      </c>
      <c r="K37" s="291">
        <v>3.6</v>
      </c>
      <c r="L37" s="291">
        <v>3.8</v>
      </c>
      <c r="M37" s="306">
        <v>4</v>
      </c>
      <c r="N37" s="306">
        <v>3</v>
      </c>
      <c r="O37" s="306">
        <v>-14.4</v>
      </c>
      <c r="P37" s="306">
        <v>4.2</v>
      </c>
      <c r="Q37" s="307">
        <v>9.2</v>
      </c>
    </row>
    <row r="38" spans="1:17" s="29" customFormat="1" ht="14.25" customHeight="1">
      <c r="A38" s="135" t="s">
        <v>106</v>
      </c>
      <c r="B38" s="291">
        <v>7.2</v>
      </c>
      <c r="C38" s="291">
        <v>6.1</v>
      </c>
      <c r="D38" s="291">
        <v>2.6</v>
      </c>
      <c r="E38" s="291">
        <v>3.3</v>
      </c>
      <c r="F38" s="291">
        <v>5.6</v>
      </c>
      <c r="G38" s="291">
        <v>2.4</v>
      </c>
      <c r="H38" s="291">
        <v>2.9</v>
      </c>
      <c r="I38" s="291">
        <v>4.8</v>
      </c>
      <c r="J38" s="291">
        <v>6.9</v>
      </c>
      <c r="K38" s="291">
        <v>5.7</v>
      </c>
      <c r="L38" s="291">
        <v>5.8</v>
      </c>
      <c r="M38" s="306">
        <v>5</v>
      </c>
      <c r="N38" s="306">
        <v>1.9</v>
      </c>
      <c r="O38" s="306">
        <v>-16</v>
      </c>
      <c r="P38" s="306">
        <v>-1.2</v>
      </c>
      <c r="Q38" s="307">
        <v>-1.4</v>
      </c>
    </row>
    <row r="39" spans="1:17" ht="14.25" customHeight="1">
      <c r="A39" s="135" t="s">
        <v>153</v>
      </c>
      <c r="B39" s="306">
        <v>5.7</v>
      </c>
      <c r="C39" s="306">
        <v>5.4</v>
      </c>
      <c r="D39" s="306">
        <v>3.3</v>
      </c>
      <c r="E39" s="306">
        <v>4.4</v>
      </c>
      <c r="F39" s="306">
        <v>4.1</v>
      </c>
      <c r="G39" s="306">
        <v>3.5</v>
      </c>
      <c r="H39" s="306">
        <v>3.4</v>
      </c>
      <c r="I39" s="306">
        <v>3.8</v>
      </c>
      <c r="J39" s="306">
        <v>3.7</v>
      </c>
      <c r="K39" s="306">
        <v>3.9</v>
      </c>
      <c r="L39" s="306">
        <v>3.9</v>
      </c>
      <c r="M39" s="306">
        <v>4</v>
      </c>
      <c r="N39" s="306">
        <v>2.9</v>
      </c>
      <c r="O39" s="306">
        <v>-14.6</v>
      </c>
      <c r="P39" s="306">
        <v>3.5</v>
      </c>
      <c r="Q39" s="307">
        <v>7.8</v>
      </c>
    </row>
    <row r="40" spans="1:17" ht="12">
      <c r="A40" s="308" t="s">
        <v>154</v>
      </c>
      <c r="B40" s="291">
        <v>0</v>
      </c>
      <c r="C40" s="291">
        <v>0</v>
      </c>
      <c r="D40" s="291">
        <v>0</v>
      </c>
      <c r="E40" s="291">
        <v>0</v>
      </c>
      <c r="F40" s="291">
        <v>0</v>
      </c>
      <c r="G40" s="291">
        <v>0</v>
      </c>
      <c r="H40" s="291">
        <v>0</v>
      </c>
      <c r="I40" s="291">
        <v>0</v>
      </c>
      <c r="J40" s="291">
        <v>0</v>
      </c>
      <c r="K40" s="291">
        <v>0</v>
      </c>
      <c r="L40" s="291">
        <v>0</v>
      </c>
      <c r="M40" s="297">
        <v>0</v>
      </c>
      <c r="N40" s="297"/>
      <c r="O40" s="297"/>
      <c r="P40" s="297"/>
      <c r="Q40" s="299"/>
    </row>
    <row r="41" spans="1:17" ht="6" customHeight="1">
      <c r="A41" s="67"/>
      <c r="B41" s="291"/>
      <c r="C41" s="291"/>
      <c r="D41" s="291"/>
      <c r="E41" s="291"/>
      <c r="F41" s="291"/>
      <c r="G41" s="291"/>
      <c r="H41" s="291"/>
      <c r="I41" s="291"/>
      <c r="J41" s="291"/>
      <c r="K41" s="291"/>
      <c r="L41" s="291"/>
      <c r="M41" s="291"/>
      <c r="N41" s="297"/>
      <c r="O41" s="297"/>
      <c r="P41" s="297"/>
      <c r="Q41" s="299"/>
    </row>
    <row r="42" spans="1:17" ht="21.75" customHeight="1">
      <c r="A42" s="139" t="s">
        <v>108</v>
      </c>
      <c r="B42" s="309">
        <v>11.2</v>
      </c>
      <c r="C42" s="310">
        <v>1.7</v>
      </c>
      <c r="D42" s="310">
        <v>-0.4</v>
      </c>
      <c r="E42" s="310">
        <v>6.1</v>
      </c>
      <c r="F42" s="310">
        <v>5.3</v>
      </c>
      <c r="G42" s="310">
        <v>1.4</v>
      </c>
      <c r="H42" s="310">
        <v>-3</v>
      </c>
      <c r="I42" s="310">
        <v>2.5</v>
      </c>
      <c r="J42" s="310">
        <v>-3.1</v>
      </c>
      <c r="K42" s="310">
        <v>-5.1</v>
      </c>
      <c r="L42" s="310">
        <v>0.3</v>
      </c>
      <c r="M42" s="310">
        <v>-4.5</v>
      </c>
      <c r="N42" s="310">
        <v>-3.2</v>
      </c>
      <c r="O42" s="310">
        <v>-21.9</v>
      </c>
      <c r="P42" s="310">
        <v>6.5</v>
      </c>
      <c r="Q42" s="311">
        <v>9.1</v>
      </c>
    </row>
    <row r="43" spans="1:13" s="29" customFormat="1" ht="8.25" customHeight="1">
      <c r="A43" s="56"/>
      <c r="M43" s="312"/>
    </row>
    <row r="44" ht="10.5">
      <c r="A44" s="64" t="s">
        <v>15</v>
      </c>
    </row>
  </sheetData>
  <sheetProtection/>
  <hyperlinks>
    <hyperlink ref="A1" location="Contents!A1" display="Back to Table of Contents"/>
  </hyperlinks>
  <printOptions/>
  <pageMargins left="0.5" right="0.196850393700787" top="0.42" bottom="0" header="0.35" footer="0"/>
  <pageSetup horizontalDpi="1200" verticalDpi="1200" orientation="landscape" paperSize="9" r:id="rId1"/>
  <headerFooter alignWithMargins="0">
    <oddHeader>&amp;C- 9 -</oddHeader>
  </headerFooter>
</worksheet>
</file>

<file path=xl/worksheets/sheet13.xml><?xml version="1.0" encoding="utf-8"?>
<worksheet xmlns="http://schemas.openxmlformats.org/spreadsheetml/2006/main" xmlns:r="http://schemas.openxmlformats.org/officeDocument/2006/relationships">
  <dimension ref="A1:Q42"/>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51.00390625" style="140" customWidth="1"/>
    <col min="2" max="16" width="8.00390625" style="140" customWidth="1"/>
    <col min="17" max="16384" width="9.140625" style="140" customWidth="1"/>
  </cols>
  <sheetData>
    <row r="1" ht="18" customHeight="1">
      <c r="A1" s="971" t="s">
        <v>568</v>
      </c>
    </row>
    <row r="2" s="313" customFormat="1" ht="20.25" customHeight="1">
      <c r="A2" s="21" t="s">
        <v>155</v>
      </c>
    </row>
    <row r="3" spans="1:3" ht="5.25" customHeight="1">
      <c r="A3" s="208"/>
      <c r="B3" s="314" t="s">
        <v>3</v>
      </c>
      <c r="C3" s="314"/>
    </row>
    <row r="4" spans="1:17" ht="18.75" customHeight="1">
      <c r="A4" s="315"/>
      <c r="B4" s="126">
        <v>2007</v>
      </c>
      <c r="C4" s="126">
        <v>2008</v>
      </c>
      <c r="D4" s="126">
        <v>2009</v>
      </c>
      <c r="E4" s="126">
        <v>2010</v>
      </c>
      <c r="F4" s="126">
        <v>2011</v>
      </c>
      <c r="G4" s="126">
        <v>2012</v>
      </c>
      <c r="H4" s="126">
        <v>2013</v>
      </c>
      <c r="I4" s="126">
        <v>2014</v>
      </c>
      <c r="J4" s="126">
        <v>2015</v>
      </c>
      <c r="K4" s="126">
        <v>2016</v>
      </c>
      <c r="L4" s="126">
        <v>2017</v>
      </c>
      <c r="M4" s="126">
        <v>2018</v>
      </c>
      <c r="N4" s="126">
        <v>2019</v>
      </c>
      <c r="O4" s="126">
        <v>2020</v>
      </c>
      <c r="P4" s="126" t="s">
        <v>39</v>
      </c>
      <c r="Q4" s="239" t="s">
        <v>40</v>
      </c>
    </row>
    <row r="5" spans="1:17" s="22" customFormat="1" ht="14.25" customHeight="1">
      <c r="A5" s="71" t="s">
        <v>75</v>
      </c>
      <c r="B5" s="297">
        <v>4.5</v>
      </c>
      <c r="C5" s="297">
        <v>1</v>
      </c>
      <c r="D5" s="297">
        <v>-11.3</v>
      </c>
      <c r="E5" s="297">
        <v>-0.6</v>
      </c>
      <c r="F5" s="297">
        <v>5.5</v>
      </c>
      <c r="G5" s="297">
        <v>3.6</v>
      </c>
      <c r="H5" s="297">
        <v>-2.5</v>
      </c>
      <c r="I5" s="297">
        <v>-1.9</v>
      </c>
      <c r="J5" s="297">
        <v>0.9</v>
      </c>
      <c r="K5" s="297">
        <v>3.4</v>
      </c>
      <c r="L5" s="297">
        <v>2.3</v>
      </c>
      <c r="M5" s="291">
        <v>-8.3</v>
      </c>
      <c r="N5" s="291">
        <v>3.8</v>
      </c>
      <c r="O5" s="291">
        <v>3.7</v>
      </c>
      <c r="P5" s="291">
        <v>3.8</v>
      </c>
      <c r="Q5" s="292">
        <v>18.4</v>
      </c>
    </row>
    <row r="6" spans="1:17" s="29" customFormat="1" ht="10.5" customHeight="1">
      <c r="A6" s="26" t="s">
        <v>76</v>
      </c>
      <c r="B6" s="294">
        <v>3.7</v>
      </c>
      <c r="C6" s="294">
        <v>-3.8</v>
      </c>
      <c r="D6" s="294">
        <v>-31.7</v>
      </c>
      <c r="E6" s="294">
        <v>-11.4</v>
      </c>
      <c r="F6" s="294">
        <v>20.6</v>
      </c>
      <c r="G6" s="294">
        <v>15.7</v>
      </c>
      <c r="H6" s="294">
        <v>-14.1</v>
      </c>
      <c r="I6" s="294">
        <v>-7.5</v>
      </c>
      <c r="J6" s="294">
        <v>3.4</v>
      </c>
      <c r="K6" s="294">
        <v>0.6</v>
      </c>
      <c r="L6" s="294">
        <v>-17.7</v>
      </c>
      <c r="M6" s="294">
        <v>-42.8</v>
      </c>
      <c r="N6" s="294">
        <v>-3.3</v>
      </c>
      <c r="O6" s="294">
        <v>13.3</v>
      </c>
      <c r="P6" s="294">
        <v>36.1</v>
      </c>
      <c r="Q6" s="295">
        <v>23.3</v>
      </c>
    </row>
    <row r="7" spans="1:17" s="29" customFormat="1" ht="11.25" customHeight="1">
      <c r="A7" s="26" t="s">
        <v>77</v>
      </c>
      <c r="B7" s="294">
        <v>5</v>
      </c>
      <c r="C7" s="294">
        <v>4.7</v>
      </c>
      <c r="D7" s="294">
        <v>4.2</v>
      </c>
      <c r="E7" s="294">
        <v>4.4</v>
      </c>
      <c r="F7" s="294">
        <v>-0.2</v>
      </c>
      <c r="G7" s="294">
        <v>-1.5</v>
      </c>
      <c r="H7" s="294">
        <v>3</v>
      </c>
      <c r="I7" s="300">
        <v>0</v>
      </c>
      <c r="J7" s="294">
        <v>0.2</v>
      </c>
      <c r="K7" s="294">
        <v>4.4</v>
      </c>
      <c r="L7" s="294">
        <v>8</v>
      </c>
      <c r="M7" s="294">
        <v>-1.5</v>
      </c>
      <c r="N7" s="294">
        <v>4.6</v>
      </c>
      <c r="O7" s="294">
        <v>2.9</v>
      </c>
      <c r="P7" s="294">
        <v>1.3</v>
      </c>
      <c r="Q7" s="295">
        <v>18</v>
      </c>
    </row>
    <row r="8" spans="1:17" s="22" customFormat="1" ht="14.25" customHeight="1">
      <c r="A8" s="71" t="s">
        <v>78</v>
      </c>
      <c r="B8" s="297">
        <v>12</v>
      </c>
      <c r="C8" s="297">
        <v>16.3</v>
      </c>
      <c r="D8" s="297">
        <v>5.9</v>
      </c>
      <c r="E8" s="297">
        <v>8</v>
      </c>
      <c r="F8" s="297">
        <v>9.6</v>
      </c>
      <c r="G8" s="297">
        <v>4.7</v>
      </c>
      <c r="H8" s="297">
        <v>3.8</v>
      </c>
      <c r="I8" s="297">
        <v>9.4</v>
      </c>
      <c r="J8" s="297">
        <v>-3</v>
      </c>
      <c r="K8" s="297">
        <v>7.7</v>
      </c>
      <c r="L8" s="297">
        <v>5.6</v>
      </c>
      <c r="M8" s="297">
        <v>7</v>
      </c>
      <c r="N8" s="297">
        <v>0.2</v>
      </c>
      <c r="O8" s="297">
        <v>9.3</v>
      </c>
      <c r="P8" s="297">
        <v>1.5</v>
      </c>
      <c r="Q8" s="299">
        <v>4</v>
      </c>
    </row>
    <row r="9" spans="1:17" s="22" customFormat="1" ht="13.5" customHeight="1">
      <c r="A9" s="71" t="s">
        <v>79</v>
      </c>
      <c r="B9" s="297">
        <v>9.1</v>
      </c>
      <c r="C9" s="297">
        <v>7.2</v>
      </c>
      <c r="D9" s="297">
        <v>-2.4</v>
      </c>
      <c r="E9" s="297">
        <v>-1.6</v>
      </c>
      <c r="F9" s="297">
        <v>4.3</v>
      </c>
      <c r="G9" s="297">
        <v>2.3</v>
      </c>
      <c r="H9" s="297">
        <v>3.4</v>
      </c>
      <c r="I9" s="297">
        <v>2.7</v>
      </c>
      <c r="J9" s="297">
        <v>1.1</v>
      </c>
      <c r="K9" s="297">
        <v>0.9</v>
      </c>
      <c r="L9" s="298">
        <v>-0.5</v>
      </c>
      <c r="M9" s="297">
        <v>0.9</v>
      </c>
      <c r="N9" s="297">
        <v>-6.2</v>
      </c>
      <c r="O9" s="297">
        <v>9.5</v>
      </c>
      <c r="P9" s="297">
        <v>6.6</v>
      </c>
      <c r="Q9" s="299">
        <v>11.4</v>
      </c>
    </row>
    <row r="10" spans="1:17" s="29" customFormat="1" ht="13.5" customHeight="1">
      <c r="A10" s="26" t="s">
        <v>80</v>
      </c>
      <c r="B10" s="294">
        <v>4</v>
      </c>
      <c r="C10" s="294">
        <v>-8.2</v>
      </c>
      <c r="D10" s="294">
        <v>-33.8</v>
      </c>
      <c r="E10" s="294">
        <v>-15.4</v>
      </c>
      <c r="F10" s="294">
        <v>14.3</v>
      </c>
      <c r="G10" s="294">
        <v>16</v>
      </c>
      <c r="H10" s="294">
        <v>-15.8</v>
      </c>
      <c r="I10" s="294">
        <v>42.7</v>
      </c>
      <c r="J10" s="294">
        <v>8.5</v>
      </c>
      <c r="K10" s="294">
        <v>0.1</v>
      </c>
      <c r="L10" s="294">
        <v>-6.9</v>
      </c>
      <c r="M10" s="300">
        <v>-25.1</v>
      </c>
      <c r="N10" s="300">
        <v>-3.1</v>
      </c>
      <c r="O10" s="300">
        <v>13.4</v>
      </c>
      <c r="P10" s="300">
        <v>32.8</v>
      </c>
      <c r="Q10" s="316">
        <v>24.9</v>
      </c>
    </row>
    <row r="11" spans="1:17" s="29" customFormat="1" ht="13.5" customHeight="1">
      <c r="A11" s="26" t="s">
        <v>81</v>
      </c>
      <c r="B11" s="294">
        <v>16.8</v>
      </c>
      <c r="C11" s="294">
        <v>13</v>
      </c>
      <c r="D11" s="294">
        <v>-5.1</v>
      </c>
      <c r="E11" s="294">
        <v>-1</v>
      </c>
      <c r="F11" s="294">
        <v>5.4</v>
      </c>
      <c r="G11" s="294">
        <v>5.7</v>
      </c>
      <c r="H11" s="294">
        <v>5.8</v>
      </c>
      <c r="I11" s="294">
        <v>0.3</v>
      </c>
      <c r="J11" s="300">
        <v>-3.1</v>
      </c>
      <c r="K11" s="294">
        <v>1.7</v>
      </c>
      <c r="L11" s="294">
        <v>0.8</v>
      </c>
      <c r="M11" s="294">
        <v>-1.3</v>
      </c>
      <c r="N11" s="294">
        <v>-2.6</v>
      </c>
      <c r="O11" s="294">
        <v>8.9</v>
      </c>
      <c r="P11" s="294">
        <v>6.4</v>
      </c>
      <c r="Q11" s="295">
        <v>13.3</v>
      </c>
    </row>
    <row r="12" spans="1:17" s="29" customFormat="1" ht="13.5" customHeight="1">
      <c r="A12" s="26" t="s">
        <v>82</v>
      </c>
      <c r="B12" s="294">
        <v>2.6</v>
      </c>
      <c r="C12" s="294">
        <v>-5.2</v>
      </c>
      <c r="D12" s="294">
        <v>2</v>
      </c>
      <c r="E12" s="294">
        <v>-4</v>
      </c>
      <c r="F12" s="294">
        <v>1.1</v>
      </c>
      <c r="G12" s="294">
        <v>2</v>
      </c>
      <c r="H12" s="294">
        <v>4.1</v>
      </c>
      <c r="I12" s="294">
        <v>0.9</v>
      </c>
      <c r="J12" s="294">
        <v>7.9</v>
      </c>
      <c r="K12" s="294">
        <v>2.3</v>
      </c>
      <c r="L12" s="294">
        <v>0.3</v>
      </c>
      <c r="M12" s="294">
        <v>6.5</v>
      </c>
      <c r="N12" s="294">
        <v>-11.2</v>
      </c>
      <c r="O12" s="294">
        <v>12.5</v>
      </c>
      <c r="P12" s="294">
        <v>7.8</v>
      </c>
      <c r="Q12" s="295">
        <v>12.2</v>
      </c>
    </row>
    <row r="13" spans="1:17" s="29" customFormat="1" ht="13.5" customHeight="1">
      <c r="A13" s="26" t="s">
        <v>83</v>
      </c>
      <c r="B13" s="294">
        <v>11</v>
      </c>
      <c r="C13" s="294">
        <v>18.1</v>
      </c>
      <c r="D13" s="294">
        <v>-1</v>
      </c>
      <c r="E13" s="294">
        <v>1</v>
      </c>
      <c r="F13" s="294">
        <v>5.9</v>
      </c>
      <c r="G13" s="294">
        <v>-1.9</v>
      </c>
      <c r="H13" s="294">
        <v>1.3</v>
      </c>
      <c r="I13" s="294">
        <v>5.2</v>
      </c>
      <c r="J13" s="294">
        <v>-0.7</v>
      </c>
      <c r="K13" s="294">
        <v>-1</v>
      </c>
      <c r="L13" s="294">
        <v>-2.1</v>
      </c>
      <c r="M13" s="294">
        <v>0.1</v>
      </c>
      <c r="N13" s="294">
        <v>-6</v>
      </c>
      <c r="O13" s="294">
        <v>8.4</v>
      </c>
      <c r="P13" s="294">
        <v>5.1</v>
      </c>
      <c r="Q13" s="295">
        <v>8.5</v>
      </c>
    </row>
    <row r="14" spans="1:17" s="22" customFormat="1" ht="14.25" customHeight="1">
      <c r="A14" s="71" t="s">
        <v>130</v>
      </c>
      <c r="B14" s="297">
        <v>5</v>
      </c>
      <c r="C14" s="297">
        <v>40.1</v>
      </c>
      <c r="D14" s="297">
        <v>20.4</v>
      </c>
      <c r="E14" s="297">
        <v>-5.2</v>
      </c>
      <c r="F14" s="297">
        <v>-8.7</v>
      </c>
      <c r="G14" s="297">
        <v>-12.4</v>
      </c>
      <c r="H14" s="297">
        <v>5.1</v>
      </c>
      <c r="I14" s="297">
        <v>12.1</v>
      </c>
      <c r="J14" s="297">
        <v>23.6</v>
      </c>
      <c r="K14" s="297">
        <v>14</v>
      </c>
      <c r="L14" s="297">
        <v>-22.3</v>
      </c>
      <c r="M14" s="297">
        <v>1.1</v>
      </c>
      <c r="N14" s="297">
        <v>-8.9</v>
      </c>
      <c r="O14" s="297">
        <v>6</v>
      </c>
      <c r="P14" s="298">
        <v>-9.9</v>
      </c>
      <c r="Q14" s="317">
        <v>-1.3</v>
      </c>
    </row>
    <row r="15" spans="1:17" s="22" customFormat="1" ht="14.25" customHeight="1">
      <c r="A15" s="24" t="s">
        <v>85</v>
      </c>
      <c r="B15" s="297">
        <v>3.1</v>
      </c>
      <c r="C15" s="297">
        <v>-5.7</v>
      </c>
      <c r="D15" s="297">
        <v>-2.8</v>
      </c>
      <c r="E15" s="297">
        <v>9.9</v>
      </c>
      <c r="F15" s="297">
        <v>-5.1</v>
      </c>
      <c r="G15" s="297">
        <v>33.1</v>
      </c>
      <c r="H15" s="297">
        <v>3.5</v>
      </c>
      <c r="I15" s="297">
        <v>-0.3</v>
      </c>
      <c r="J15" s="297">
        <v>3.5</v>
      </c>
      <c r="K15" s="297">
        <v>0.4</v>
      </c>
      <c r="L15" s="297">
        <v>0.4</v>
      </c>
      <c r="M15" s="297">
        <v>4</v>
      </c>
      <c r="N15" s="297">
        <v>-1.4</v>
      </c>
      <c r="O15" s="297">
        <v>-1.2</v>
      </c>
      <c r="P15" s="297">
        <v>-0.1</v>
      </c>
      <c r="Q15" s="317">
        <v>-2.4</v>
      </c>
    </row>
    <row r="16" spans="1:17" s="22" customFormat="1" ht="14.25" customHeight="1">
      <c r="A16" s="24" t="s">
        <v>86</v>
      </c>
      <c r="B16" s="297">
        <v>13.9</v>
      </c>
      <c r="C16" s="297">
        <v>11.1</v>
      </c>
      <c r="D16" s="298">
        <v>0</v>
      </c>
      <c r="E16" s="297">
        <v>0.1</v>
      </c>
      <c r="F16" s="297">
        <v>4.1</v>
      </c>
      <c r="G16" s="297">
        <v>3.7</v>
      </c>
      <c r="H16" s="297">
        <v>2.5</v>
      </c>
      <c r="I16" s="297">
        <v>1.4</v>
      </c>
      <c r="J16" s="297">
        <v>1.3</v>
      </c>
      <c r="K16" s="298">
        <v>0</v>
      </c>
      <c r="L16" s="297">
        <v>0.8</v>
      </c>
      <c r="M16" s="297">
        <v>3.2</v>
      </c>
      <c r="N16" s="297">
        <v>1.6</v>
      </c>
      <c r="O16" s="297">
        <v>3.7</v>
      </c>
      <c r="P16" s="297">
        <v>7.3</v>
      </c>
      <c r="Q16" s="299">
        <v>13.3</v>
      </c>
    </row>
    <row r="17" spans="1:17" s="22" customFormat="1" ht="14.25" customHeight="1">
      <c r="A17" s="24" t="s">
        <v>156</v>
      </c>
      <c r="B17" s="297">
        <v>8.1</v>
      </c>
      <c r="C17" s="297">
        <v>7.4</v>
      </c>
      <c r="D17" s="297">
        <v>-1.1</v>
      </c>
      <c r="E17" s="297">
        <v>3.8</v>
      </c>
      <c r="F17" s="297">
        <v>4.7</v>
      </c>
      <c r="G17" s="297">
        <v>5.7</v>
      </c>
      <c r="H17" s="297">
        <v>4.7</v>
      </c>
      <c r="I17" s="297">
        <v>3.8</v>
      </c>
      <c r="J17" s="297">
        <v>2.5</v>
      </c>
      <c r="K17" s="297">
        <v>2.2</v>
      </c>
      <c r="L17" s="297">
        <v>3.8</v>
      </c>
      <c r="M17" s="297">
        <v>3.3</v>
      </c>
      <c r="N17" s="297">
        <v>0.4</v>
      </c>
      <c r="O17" s="297">
        <v>1.6</v>
      </c>
      <c r="P17" s="297">
        <v>-0.4</v>
      </c>
      <c r="Q17" s="299">
        <v>11.1</v>
      </c>
    </row>
    <row r="18" spans="1:17" s="29" customFormat="1" ht="13.5" customHeight="1">
      <c r="A18" s="26" t="s">
        <v>88</v>
      </c>
      <c r="B18" s="294">
        <v>8</v>
      </c>
      <c r="C18" s="294">
        <v>7.3</v>
      </c>
      <c r="D18" s="294">
        <v>-1.3</v>
      </c>
      <c r="E18" s="294">
        <v>3.9</v>
      </c>
      <c r="F18" s="294">
        <v>4.6</v>
      </c>
      <c r="G18" s="294">
        <v>5.9</v>
      </c>
      <c r="H18" s="294">
        <v>4.8</v>
      </c>
      <c r="I18" s="294">
        <v>4.3</v>
      </c>
      <c r="J18" s="294">
        <v>3</v>
      </c>
      <c r="K18" s="294">
        <v>2.6</v>
      </c>
      <c r="L18" s="294">
        <v>4.3</v>
      </c>
      <c r="M18" s="294">
        <v>3.7</v>
      </c>
      <c r="N18" s="294">
        <v>0.4</v>
      </c>
      <c r="O18" s="294">
        <v>1.5</v>
      </c>
      <c r="P18" s="294">
        <v>-0.5</v>
      </c>
      <c r="Q18" s="295">
        <v>11.1</v>
      </c>
    </row>
    <row r="19" spans="1:17" s="29" customFormat="1" ht="14.25" customHeight="1">
      <c r="A19" s="71" t="s">
        <v>89</v>
      </c>
      <c r="B19" s="297">
        <v>6.9</v>
      </c>
      <c r="C19" s="297">
        <v>-3.3</v>
      </c>
      <c r="D19" s="297">
        <v>-3.3</v>
      </c>
      <c r="E19" s="297">
        <v>2</v>
      </c>
      <c r="F19" s="297">
        <v>4.6</v>
      </c>
      <c r="G19" s="297">
        <v>0.2</v>
      </c>
      <c r="H19" s="297">
        <v>3.8</v>
      </c>
      <c r="I19" s="297">
        <v>5.2</v>
      </c>
      <c r="J19" s="297">
        <v>4.5</v>
      </c>
      <c r="K19" s="297">
        <v>4.8</v>
      </c>
      <c r="L19" s="297">
        <v>3.7</v>
      </c>
      <c r="M19" s="297">
        <v>2.4</v>
      </c>
      <c r="N19" s="297">
        <v>-3.5</v>
      </c>
      <c r="O19" s="297">
        <v>5.8</v>
      </c>
      <c r="P19" s="297">
        <v>1.8</v>
      </c>
      <c r="Q19" s="299">
        <v>4</v>
      </c>
    </row>
    <row r="20" spans="1:17" s="22" customFormat="1" ht="14.25" customHeight="1">
      <c r="A20" s="24" t="s">
        <v>90</v>
      </c>
      <c r="B20" s="297">
        <v>12.9</v>
      </c>
      <c r="C20" s="297">
        <v>0.3</v>
      </c>
      <c r="D20" s="297">
        <v>-6.7</v>
      </c>
      <c r="E20" s="297">
        <v>2.4</v>
      </c>
      <c r="F20" s="297">
        <v>5.7</v>
      </c>
      <c r="G20" s="297">
        <v>4.4</v>
      </c>
      <c r="H20" s="297">
        <v>-9.1</v>
      </c>
      <c r="I20" s="297">
        <v>4.6</v>
      </c>
      <c r="J20" s="297">
        <v>1.5</v>
      </c>
      <c r="K20" s="297">
        <v>3.9</v>
      </c>
      <c r="L20" s="297">
        <v>3.4</v>
      </c>
      <c r="M20" s="297">
        <v>2.1</v>
      </c>
      <c r="N20" s="297">
        <v>1.3</v>
      </c>
      <c r="O20" s="297">
        <v>6.8</v>
      </c>
      <c r="P20" s="297">
        <v>3.5</v>
      </c>
      <c r="Q20" s="299">
        <v>1.6</v>
      </c>
    </row>
    <row r="21" spans="1:17" s="22" customFormat="1" ht="14.25" customHeight="1">
      <c r="A21" s="71" t="s">
        <v>91</v>
      </c>
      <c r="B21" s="297">
        <v>-1.7</v>
      </c>
      <c r="C21" s="297">
        <v>-1.7</v>
      </c>
      <c r="D21" s="297">
        <v>-1.6</v>
      </c>
      <c r="E21" s="297">
        <v>-1.7</v>
      </c>
      <c r="F21" s="297">
        <v>-6.7</v>
      </c>
      <c r="G21" s="297">
        <v>-7.1</v>
      </c>
      <c r="H21" s="297">
        <v>-2.4</v>
      </c>
      <c r="I21" s="297">
        <v>-2.1</v>
      </c>
      <c r="J21" s="297">
        <v>-0.6</v>
      </c>
      <c r="K21" s="297">
        <v>-2</v>
      </c>
      <c r="L21" s="297">
        <v>-1.4</v>
      </c>
      <c r="M21" s="297">
        <v>-0.1</v>
      </c>
      <c r="N21" s="297">
        <v>1.1</v>
      </c>
      <c r="O21" s="297">
        <v>-2.2</v>
      </c>
      <c r="P21" s="297">
        <v>0.3</v>
      </c>
      <c r="Q21" s="299">
        <v>0.3</v>
      </c>
    </row>
    <row r="22" spans="1:17" s="22" customFormat="1" ht="14.25" customHeight="1">
      <c r="A22" s="24" t="s">
        <v>92</v>
      </c>
      <c r="B22" s="297">
        <v>11.8</v>
      </c>
      <c r="C22" s="297">
        <v>4.2</v>
      </c>
      <c r="D22" s="297">
        <v>3.8</v>
      </c>
      <c r="E22" s="297">
        <v>-2.2</v>
      </c>
      <c r="F22" s="297">
        <v>1.8</v>
      </c>
      <c r="G22" s="297">
        <v>1.7</v>
      </c>
      <c r="H22" s="297">
        <v>1.7</v>
      </c>
      <c r="I22" s="297">
        <v>2.5</v>
      </c>
      <c r="J22" s="297">
        <v>0.3</v>
      </c>
      <c r="K22" s="297">
        <v>1.3</v>
      </c>
      <c r="L22" s="297">
        <v>-1.1</v>
      </c>
      <c r="M22" s="297">
        <v>-1.2</v>
      </c>
      <c r="N22" s="297">
        <v>-0.5</v>
      </c>
      <c r="O22" s="297">
        <v>-3.2</v>
      </c>
      <c r="P22" s="297">
        <v>1.6</v>
      </c>
      <c r="Q22" s="299">
        <v>6.2</v>
      </c>
    </row>
    <row r="23" spans="1:17" s="29" customFormat="1" ht="12" customHeight="1">
      <c r="A23" s="132" t="s">
        <v>93</v>
      </c>
      <c r="B23" s="294">
        <v>15.5</v>
      </c>
      <c r="C23" s="294">
        <v>5.3</v>
      </c>
      <c r="D23" s="294">
        <v>3.8</v>
      </c>
      <c r="E23" s="294">
        <v>-5.5</v>
      </c>
      <c r="F23" s="294">
        <v>0.9</v>
      </c>
      <c r="G23" s="294">
        <v>1.4</v>
      </c>
      <c r="H23" s="294">
        <v>-3.5</v>
      </c>
      <c r="I23" s="294">
        <v>1.4</v>
      </c>
      <c r="J23" s="294">
        <v>-0.3</v>
      </c>
      <c r="K23" s="294">
        <v>1.8</v>
      </c>
      <c r="L23" s="294">
        <v>1.2</v>
      </c>
      <c r="M23" s="294">
        <v>0.1</v>
      </c>
      <c r="N23" s="294">
        <v>-0.1</v>
      </c>
      <c r="O23" s="294">
        <v>-6.8</v>
      </c>
      <c r="P23" s="294">
        <v>-2.2</v>
      </c>
      <c r="Q23" s="295">
        <v>4.9</v>
      </c>
    </row>
    <row r="24" spans="1:17" s="29" customFormat="1" ht="12" customHeight="1">
      <c r="A24" s="132" t="s">
        <v>94</v>
      </c>
      <c r="B24" s="294">
        <v>8</v>
      </c>
      <c r="C24" s="294">
        <v>4</v>
      </c>
      <c r="D24" s="294">
        <v>2.2</v>
      </c>
      <c r="E24" s="318">
        <v>0</v>
      </c>
      <c r="F24" s="294">
        <v>1</v>
      </c>
      <c r="G24" s="294">
        <v>2.5</v>
      </c>
      <c r="H24" s="294">
        <v>2.4</v>
      </c>
      <c r="I24" s="294">
        <v>1.5</v>
      </c>
      <c r="J24" s="294">
        <v>-4.1</v>
      </c>
      <c r="K24" s="294">
        <v>-3.8</v>
      </c>
      <c r="L24" s="294">
        <v>-1.7</v>
      </c>
      <c r="M24" s="300">
        <v>-3.2</v>
      </c>
      <c r="N24" s="294">
        <v>0.5</v>
      </c>
      <c r="O24" s="300">
        <v>-8.9</v>
      </c>
      <c r="P24" s="300">
        <v>-3.9</v>
      </c>
      <c r="Q24" s="295">
        <v>4.2</v>
      </c>
    </row>
    <row r="25" spans="1:17" s="29" customFormat="1" ht="12" customHeight="1">
      <c r="A25" s="132" t="s">
        <v>95</v>
      </c>
      <c r="B25" s="294">
        <v>6</v>
      </c>
      <c r="C25" s="294">
        <v>5.3</v>
      </c>
      <c r="D25" s="294">
        <v>5</v>
      </c>
      <c r="E25" s="294">
        <v>5.3</v>
      </c>
      <c r="F25" s="294">
        <v>5.3</v>
      </c>
      <c r="G25" s="294">
        <v>1.7</v>
      </c>
      <c r="H25" s="294">
        <v>2.1</v>
      </c>
      <c r="I25" s="294">
        <v>3.8</v>
      </c>
      <c r="J25" s="294">
        <v>1.7</v>
      </c>
      <c r="K25" s="294">
        <v>1.4</v>
      </c>
      <c r="L25" s="294">
        <v>-9.6</v>
      </c>
      <c r="M25" s="294">
        <v>-9.7</v>
      </c>
      <c r="N25" s="294">
        <v>-10.4</v>
      </c>
      <c r="O25" s="294">
        <v>-5.5</v>
      </c>
      <c r="P25" s="294">
        <v>0.8</v>
      </c>
      <c r="Q25" s="295">
        <v>5.2</v>
      </c>
    </row>
    <row r="26" spans="1:17" s="29" customFormat="1" ht="12" customHeight="1">
      <c r="A26" s="132" t="s">
        <v>83</v>
      </c>
      <c r="B26" s="294">
        <v>8.7</v>
      </c>
      <c r="C26" s="294">
        <v>-4.1</v>
      </c>
      <c r="D26" s="294">
        <v>1.8</v>
      </c>
      <c r="E26" s="294">
        <v>-1.5</v>
      </c>
      <c r="F26" s="294">
        <v>-1.1</v>
      </c>
      <c r="G26" s="294">
        <v>2.5</v>
      </c>
      <c r="H26" s="294">
        <v>3</v>
      </c>
      <c r="I26" s="294">
        <v>5.2</v>
      </c>
      <c r="J26" s="294">
        <v>2</v>
      </c>
      <c r="K26" s="294">
        <v>1.5</v>
      </c>
      <c r="L26" s="294">
        <v>6</v>
      </c>
      <c r="M26" s="294">
        <v>7.3</v>
      </c>
      <c r="N26" s="294">
        <v>8</v>
      </c>
      <c r="O26" s="294">
        <v>8.7</v>
      </c>
      <c r="P26" s="294">
        <v>11</v>
      </c>
      <c r="Q26" s="295">
        <v>9.3</v>
      </c>
    </row>
    <row r="27" spans="1:17" s="22" customFormat="1" ht="14.25" customHeight="1">
      <c r="A27" s="24" t="s">
        <v>96</v>
      </c>
      <c r="B27" s="297">
        <v>11.3</v>
      </c>
      <c r="C27" s="297">
        <v>3.6</v>
      </c>
      <c r="D27" s="297">
        <v>-8.7</v>
      </c>
      <c r="E27" s="297">
        <v>-1.6</v>
      </c>
      <c r="F27" s="297">
        <v>-3.5</v>
      </c>
      <c r="G27" s="297">
        <v>-3.5</v>
      </c>
      <c r="H27" s="297">
        <v>0.5</v>
      </c>
      <c r="I27" s="297">
        <v>0.3</v>
      </c>
      <c r="J27" s="297">
        <v>-0.5</v>
      </c>
      <c r="K27" s="297">
        <v>-0.1</v>
      </c>
      <c r="L27" s="297">
        <v>1.4</v>
      </c>
      <c r="M27" s="297">
        <v>0.9</v>
      </c>
      <c r="N27" s="297">
        <v>-0.1</v>
      </c>
      <c r="O27" s="297">
        <v>0.3</v>
      </c>
      <c r="P27" s="297">
        <v>1.3</v>
      </c>
      <c r="Q27" s="299">
        <v>3.4</v>
      </c>
    </row>
    <row r="28" spans="1:17" s="29" customFormat="1" ht="12.75" customHeight="1">
      <c r="A28" s="132" t="s">
        <v>97</v>
      </c>
      <c r="B28" s="294">
        <v>11.8</v>
      </c>
      <c r="C28" s="294">
        <v>2.9</v>
      </c>
      <c r="D28" s="294">
        <v>-10.1</v>
      </c>
      <c r="E28" s="294">
        <v>-2.2</v>
      </c>
      <c r="F28" s="294">
        <v>-5</v>
      </c>
      <c r="G28" s="294">
        <v>-4.8</v>
      </c>
      <c r="H28" s="294">
        <v>-0.1</v>
      </c>
      <c r="I28" s="294">
        <v>-0.3</v>
      </c>
      <c r="J28" s="294">
        <v>-1.1</v>
      </c>
      <c r="K28" s="294">
        <v>-0.3</v>
      </c>
      <c r="L28" s="294">
        <v>0.8</v>
      </c>
      <c r="M28" s="294">
        <v>0.3</v>
      </c>
      <c r="N28" s="294">
        <v>-0.2</v>
      </c>
      <c r="O28" s="294">
        <v>-0.2</v>
      </c>
      <c r="P28" s="294">
        <v>0.7</v>
      </c>
      <c r="Q28" s="295">
        <v>1.9</v>
      </c>
    </row>
    <row r="29" spans="1:17" s="22" customFormat="1" ht="14.25" customHeight="1">
      <c r="A29" s="24" t="s">
        <v>98</v>
      </c>
      <c r="B29" s="297">
        <v>7.5</v>
      </c>
      <c r="C29" s="297">
        <v>10.4</v>
      </c>
      <c r="D29" s="297">
        <v>5.5</v>
      </c>
      <c r="E29" s="297">
        <v>3</v>
      </c>
      <c r="F29" s="297">
        <v>6.6</v>
      </c>
      <c r="G29" s="297">
        <v>3.9</v>
      </c>
      <c r="H29" s="297">
        <v>3.6</v>
      </c>
      <c r="I29" s="297">
        <v>5.3</v>
      </c>
      <c r="J29" s="297">
        <v>2.3</v>
      </c>
      <c r="K29" s="297">
        <v>3.1</v>
      </c>
      <c r="L29" s="297">
        <v>5.2</v>
      </c>
      <c r="M29" s="297">
        <v>6.1</v>
      </c>
      <c r="N29" s="297">
        <v>0.5</v>
      </c>
      <c r="O29" s="297">
        <v>2.5</v>
      </c>
      <c r="P29" s="297">
        <v>4.1</v>
      </c>
      <c r="Q29" s="299">
        <v>10.9</v>
      </c>
    </row>
    <row r="30" spans="1:17" s="22" customFormat="1" ht="14.25" customHeight="1">
      <c r="A30" s="133" t="s">
        <v>99</v>
      </c>
      <c r="B30" s="297">
        <v>6.8</v>
      </c>
      <c r="C30" s="297">
        <v>7</v>
      </c>
      <c r="D30" s="297">
        <v>4.6</v>
      </c>
      <c r="E30" s="297">
        <v>2.6</v>
      </c>
      <c r="F30" s="297">
        <v>3.5</v>
      </c>
      <c r="G30" s="297">
        <v>3.9</v>
      </c>
      <c r="H30" s="297">
        <v>3.6</v>
      </c>
      <c r="I30" s="297">
        <v>2.7</v>
      </c>
      <c r="J30" s="297">
        <v>-0.7</v>
      </c>
      <c r="K30" s="297">
        <v>0.5</v>
      </c>
      <c r="L30" s="297">
        <v>4.3</v>
      </c>
      <c r="M30" s="297">
        <v>1.6</v>
      </c>
      <c r="N30" s="297">
        <v>0.5</v>
      </c>
      <c r="O30" s="297">
        <v>2.5</v>
      </c>
      <c r="P30" s="297">
        <v>4</v>
      </c>
      <c r="Q30" s="299">
        <v>11</v>
      </c>
    </row>
    <row r="31" spans="1:17" s="22" customFormat="1" ht="14.25" customHeight="1">
      <c r="A31" s="133" t="s">
        <v>100</v>
      </c>
      <c r="B31" s="297">
        <v>3</v>
      </c>
      <c r="C31" s="297">
        <v>13.3</v>
      </c>
      <c r="D31" s="297">
        <v>10</v>
      </c>
      <c r="E31" s="297">
        <v>2.1</v>
      </c>
      <c r="F31" s="297">
        <v>1.4</v>
      </c>
      <c r="G31" s="297">
        <v>2.4</v>
      </c>
      <c r="H31" s="297">
        <v>15.5</v>
      </c>
      <c r="I31" s="297">
        <v>1.3</v>
      </c>
      <c r="J31" s="297">
        <v>2.7</v>
      </c>
      <c r="K31" s="297">
        <v>8.1</v>
      </c>
      <c r="L31" s="297">
        <v>1.4</v>
      </c>
      <c r="M31" s="297">
        <v>1.8</v>
      </c>
      <c r="N31" s="297">
        <v>2.1</v>
      </c>
      <c r="O31" s="297">
        <v>6.6</v>
      </c>
      <c r="P31" s="297">
        <v>7.3</v>
      </c>
      <c r="Q31" s="299">
        <v>2.5</v>
      </c>
    </row>
    <row r="32" spans="1:17" s="22" customFormat="1" ht="14.25" customHeight="1">
      <c r="A32" s="24" t="s">
        <v>101</v>
      </c>
      <c r="B32" s="297">
        <v>5.6</v>
      </c>
      <c r="C32" s="297">
        <v>11.7</v>
      </c>
      <c r="D32" s="297">
        <v>6.4</v>
      </c>
      <c r="E32" s="297">
        <v>1.5</v>
      </c>
      <c r="F32" s="297">
        <v>3.7</v>
      </c>
      <c r="G32" s="297">
        <v>3.2</v>
      </c>
      <c r="H32" s="297">
        <v>12.4</v>
      </c>
      <c r="I32" s="297">
        <v>2.9</v>
      </c>
      <c r="J32" s="297">
        <v>3.5</v>
      </c>
      <c r="K32" s="297">
        <v>6.8</v>
      </c>
      <c r="L32" s="297">
        <v>2.4</v>
      </c>
      <c r="M32" s="297">
        <v>2</v>
      </c>
      <c r="N32" s="297">
        <v>-0.8</v>
      </c>
      <c r="O32" s="297">
        <v>3.7</v>
      </c>
      <c r="P32" s="297">
        <v>4.9</v>
      </c>
      <c r="Q32" s="299">
        <v>2.2</v>
      </c>
    </row>
    <row r="33" spans="1:17" s="22" customFormat="1" ht="14.25" customHeight="1">
      <c r="A33" s="24" t="s">
        <v>102</v>
      </c>
      <c r="B33" s="297">
        <v>3.2</v>
      </c>
      <c r="C33" s="297">
        <v>10</v>
      </c>
      <c r="D33" s="297">
        <v>8.4</v>
      </c>
      <c r="E33" s="297">
        <v>1.2</v>
      </c>
      <c r="F33" s="297">
        <v>3.2</v>
      </c>
      <c r="G33" s="297">
        <v>2.4</v>
      </c>
      <c r="H33" s="297">
        <v>11.6</v>
      </c>
      <c r="I33" s="297">
        <v>3.3</v>
      </c>
      <c r="J33" s="297">
        <v>2</v>
      </c>
      <c r="K33" s="297">
        <v>6.5</v>
      </c>
      <c r="L33" s="297">
        <v>3.5</v>
      </c>
      <c r="M33" s="297">
        <v>2.7</v>
      </c>
      <c r="N33" s="297">
        <v>2.2</v>
      </c>
      <c r="O33" s="297">
        <v>2.1</v>
      </c>
      <c r="P33" s="297">
        <v>4.4</v>
      </c>
      <c r="Q33" s="299">
        <v>4.3</v>
      </c>
    </row>
    <row r="34" spans="1:17" s="22" customFormat="1" ht="14.25" customHeight="1">
      <c r="A34" s="134" t="s">
        <v>103</v>
      </c>
      <c r="B34" s="297">
        <v>5.3</v>
      </c>
      <c r="C34" s="297">
        <v>10.2</v>
      </c>
      <c r="D34" s="297">
        <v>3.1</v>
      </c>
      <c r="E34" s="297">
        <v>3.2</v>
      </c>
      <c r="F34" s="297">
        <v>6.5</v>
      </c>
      <c r="G34" s="297">
        <v>3.8</v>
      </c>
      <c r="H34" s="297">
        <v>4.8</v>
      </c>
      <c r="I34" s="297">
        <v>2.8</v>
      </c>
      <c r="J34" s="297">
        <v>-0.7</v>
      </c>
      <c r="K34" s="297">
        <v>1.4</v>
      </c>
      <c r="L34" s="297">
        <v>3.6</v>
      </c>
      <c r="M34" s="297">
        <v>2.9</v>
      </c>
      <c r="N34" s="297">
        <v>-0.8</v>
      </c>
      <c r="O34" s="297">
        <v>20</v>
      </c>
      <c r="P34" s="297">
        <v>2.7</v>
      </c>
      <c r="Q34" s="299">
        <v>3.7</v>
      </c>
    </row>
    <row r="35" spans="1:17" s="22" customFormat="1" ht="14.25" customHeight="1">
      <c r="A35" s="71" t="s">
        <v>104</v>
      </c>
      <c r="B35" s="297">
        <v>8.9</v>
      </c>
      <c r="C35" s="297">
        <v>9.7</v>
      </c>
      <c r="D35" s="297">
        <v>2.8</v>
      </c>
      <c r="E35" s="297">
        <v>3.2</v>
      </c>
      <c r="F35" s="297">
        <v>7</v>
      </c>
      <c r="G35" s="297">
        <v>3.9</v>
      </c>
      <c r="H35" s="297">
        <v>3.5</v>
      </c>
      <c r="I35" s="305">
        <v>2.5</v>
      </c>
      <c r="J35" s="305">
        <v>-0.2</v>
      </c>
      <c r="K35" s="305">
        <v>0.7</v>
      </c>
      <c r="L35" s="305">
        <v>3.3</v>
      </c>
      <c r="M35" s="297">
        <v>2.8</v>
      </c>
      <c r="N35" s="297">
        <v>0.5</v>
      </c>
      <c r="O35" s="297">
        <v>3.2</v>
      </c>
      <c r="P35" s="297">
        <v>4.7</v>
      </c>
      <c r="Q35" s="299">
        <v>9.2</v>
      </c>
    </row>
    <row r="36" spans="1:17" s="22" customFormat="1" ht="14.25" customHeight="1">
      <c r="A36" s="135" t="s">
        <v>105</v>
      </c>
      <c r="B36" s="319">
        <v>8.2</v>
      </c>
      <c r="C36" s="306">
        <v>6</v>
      </c>
      <c r="D36" s="306">
        <v>-0.2</v>
      </c>
      <c r="E36" s="306">
        <v>0.4</v>
      </c>
      <c r="F36" s="306">
        <v>2.8</v>
      </c>
      <c r="G36" s="306">
        <v>2</v>
      </c>
      <c r="H36" s="306">
        <v>3.3</v>
      </c>
      <c r="I36" s="306">
        <v>2.7</v>
      </c>
      <c r="J36" s="306">
        <v>1.8</v>
      </c>
      <c r="K36" s="306">
        <v>2.7</v>
      </c>
      <c r="L36" s="306">
        <v>1.3</v>
      </c>
      <c r="M36" s="306">
        <v>1.5</v>
      </c>
      <c r="N36" s="306">
        <v>-0.6</v>
      </c>
      <c r="O36" s="306">
        <v>3.2</v>
      </c>
      <c r="P36" s="306">
        <v>3.1</v>
      </c>
      <c r="Q36" s="307">
        <v>7</v>
      </c>
    </row>
    <row r="37" spans="1:17" s="22" customFormat="1" ht="14.25" customHeight="1">
      <c r="A37" s="135" t="s">
        <v>157</v>
      </c>
      <c r="B37" s="319">
        <v>9.5</v>
      </c>
      <c r="C37" s="306">
        <v>3.1</v>
      </c>
      <c r="D37" s="306">
        <v>-4</v>
      </c>
      <c r="E37" s="306">
        <v>6.9</v>
      </c>
      <c r="F37" s="306">
        <v>6</v>
      </c>
      <c r="G37" s="306">
        <v>6.1</v>
      </c>
      <c r="H37" s="306">
        <v>2</v>
      </c>
      <c r="I37" s="306">
        <v>-1.4</v>
      </c>
      <c r="J37" s="306">
        <v>-1.2</v>
      </c>
      <c r="K37" s="320">
        <v>-0.1</v>
      </c>
      <c r="L37" s="306">
        <v>4.1</v>
      </c>
      <c r="M37" s="306">
        <v>3</v>
      </c>
      <c r="N37" s="306">
        <v>0.7</v>
      </c>
      <c r="O37" s="306">
        <v>-2</v>
      </c>
      <c r="P37" s="306">
        <v>2.5</v>
      </c>
      <c r="Q37" s="307">
        <v>26.5</v>
      </c>
    </row>
    <row r="38" spans="1:17" s="22" customFormat="1" ht="14.25" customHeight="1">
      <c r="A38" s="321" t="s">
        <v>107</v>
      </c>
      <c r="B38" s="319">
        <v>8.3</v>
      </c>
      <c r="C38" s="306">
        <v>5.7</v>
      </c>
      <c r="D38" s="306">
        <v>-0.7</v>
      </c>
      <c r="E38" s="306">
        <v>1.1</v>
      </c>
      <c r="F38" s="306">
        <v>3.2</v>
      </c>
      <c r="G38" s="306">
        <v>2.5</v>
      </c>
      <c r="H38" s="306">
        <v>4.1</v>
      </c>
      <c r="I38" s="306">
        <v>2.2</v>
      </c>
      <c r="J38" s="306">
        <v>1.4</v>
      </c>
      <c r="K38" s="306">
        <v>2.4</v>
      </c>
      <c r="L38" s="306">
        <v>1.6</v>
      </c>
      <c r="M38" s="306">
        <v>1.7</v>
      </c>
      <c r="N38" s="306">
        <v>-0.5</v>
      </c>
      <c r="O38" s="306">
        <v>2.6</v>
      </c>
      <c r="P38" s="306">
        <v>3.1</v>
      </c>
      <c r="Q38" s="307">
        <v>9</v>
      </c>
    </row>
    <row r="39" spans="1:17" ht="6" customHeight="1">
      <c r="A39" s="322"/>
      <c r="B39" s="297"/>
      <c r="C39" s="297"/>
      <c r="D39" s="297"/>
      <c r="E39" s="297"/>
      <c r="F39" s="297"/>
      <c r="G39" s="297"/>
      <c r="H39" s="297"/>
      <c r="I39" s="297"/>
      <c r="J39" s="297"/>
      <c r="K39" s="297"/>
      <c r="L39" s="297"/>
      <c r="M39" s="297"/>
      <c r="Q39" s="323"/>
    </row>
    <row r="40" spans="1:17" ht="21.75" customHeight="1">
      <c r="A40" s="139" t="s">
        <v>108</v>
      </c>
      <c r="B40" s="309">
        <v>5.220500000000006</v>
      </c>
      <c r="C40" s="310">
        <v>-1.4999999999999902</v>
      </c>
      <c r="D40" s="310">
        <v>-1.7000000000000126</v>
      </c>
      <c r="E40" s="310">
        <v>-4.999999999999993</v>
      </c>
      <c r="F40" s="310">
        <v>-0.9999999999999898</v>
      </c>
      <c r="G40" s="310">
        <v>4.499999999999993</v>
      </c>
      <c r="H40" s="310">
        <v>9.404999999999998</v>
      </c>
      <c r="I40" s="310">
        <v>2.052155028543301</v>
      </c>
      <c r="J40" s="310">
        <v>7.341770078402243</v>
      </c>
      <c r="K40" s="310">
        <v>3.8728244261784672</v>
      </c>
      <c r="L40" s="310">
        <v>1.0556368764593538</v>
      </c>
      <c r="M40" s="324">
        <v>6.084448136711895</v>
      </c>
      <c r="N40" s="325">
        <v>-13.77370099795705</v>
      </c>
      <c r="O40" s="324">
        <v>9.809811604548212</v>
      </c>
      <c r="P40" s="324">
        <v>7.907175185378645</v>
      </c>
      <c r="Q40" s="326">
        <v>5.639707664491378</v>
      </c>
    </row>
    <row r="41" ht="6.75" customHeight="1">
      <c r="A41" s="56"/>
    </row>
    <row r="42" spans="1:3" ht="17.25" customHeight="1">
      <c r="A42" s="64" t="s">
        <v>15</v>
      </c>
      <c r="B42" s="108"/>
      <c r="C42" s="108"/>
    </row>
  </sheetData>
  <sheetProtection/>
  <hyperlinks>
    <hyperlink ref="A1" location="Contents!A1" display="Back to Table of Contents"/>
  </hyperlinks>
  <printOptions/>
  <pageMargins left="0.55" right="0.196850393700787" top="0.47" bottom="0" header="0.35" footer="0"/>
  <pageSetup horizontalDpi="1200" verticalDpi="1200" orientation="landscape" paperSize="9" r:id="rId1"/>
  <headerFooter alignWithMargins="0">
    <oddHeader>&amp;C- 10 -</oddHeader>
  </headerFooter>
</worksheet>
</file>

<file path=xl/worksheets/sheet14.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9.140625" defaultRowHeight="12.75"/>
  <cols>
    <col min="1" max="1" width="54.140625" style="29" customWidth="1"/>
    <col min="2" max="16" width="8.140625" style="29" customWidth="1"/>
    <col min="17" max="16384" width="9.140625" style="29" customWidth="1"/>
  </cols>
  <sheetData>
    <row r="1" ht="21" customHeight="1">
      <c r="A1" s="971" t="s">
        <v>568</v>
      </c>
    </row>
    <row r="2" ht="18.75" customHeight="1">
      <c r="A2" s="227" t="s">
        <v>158</v>
      </c>
    </row>
    <row r="3" s="22" customFormat="1" ht="8.25" customHeight="1"/>
    <row r="4" spans="1:17" s="127" customFormat="1" ht="15" customHeight="1">
      <c r="A4" s="23"/>
      <c r="B4" s="126">
        <v>2007</v>
      </c>
      <c r="C4" s="126">
        <v>2008</v>
      </c>
      <c r="D4" s="126">
        <v>2009</v>
      </c>
      <c r="E4" s="126">
        <v>2010</v>
      </c>
      <c r="F4" s="126">
        <v>2011</v>
      </c>
      <c r="G4" s="126">
        <v>2012</v>
      </c>
      <c r="H4" s="126">
        <v>2013</v>
      </c>
      <c r="I4" s="126">
        <v>2014</v>
      </c>
      <c r="J4" s="126">
        <v>2015</v>
      </c>
      <c r="K4" s="126">
        <v>2016</v>
      </c>
      <c r="L4" s="126">
        <v>2017</v>
      </c>
      <c r="M4" s="126">
        <v>2018</v>
      </c>
      <c r="N4" s="126">
        <v>2019</v>
      </c>
      <c r="O4" s="126">
        <v>2020</v>
      </c>
      <c r="P4" s="126" t="s">
        <v>39</v>
      </c>
      <c r="Q4" s="239" t="s">
        <v>40</v>
      </c>
    </row>
    <row r="5" spans="1:17" s="22" customFormat="1" ht="15" customHeight="1">
      <c r="A5" s="71" t="s">
        <v>75</v>
      </c>
      <c r="B5" s="327">
        <v>-0.1</v>
      </c>
      <c r="C5" s="328">
        <v>0.1</v>
      </c>
      <c r="D5" s="328">
        <v>0.4</v>
      </c>
      <c r="E5" s="329">
        <v>0</v>
      </c>
      <c r="F5" s="328">
        <v>0.2</v>
      </c>
      <c r="G5" s="329">
        <v>0</v>
      </c>
      <c r="H5" s="329">
        <v>0</v>
      </c>
      <c r="I5" s="328">
        <v>0.1</v>
      </c>
      <c r="J5" s="330">
        <v>0</v>
      </c>
      <c r="K5" s="331">
        <v>0.1</v>
      </c>
      <c r="L5" s="329">
        <v>0</v>
      </c>
      <c r="M5" s="329">
        <v>0</v>
      </c>
      <c r="N5" s="331">
        <v>0.1</v>
      </c>
      <c r="O5" s="330">
        <v>-0.1</v>
      </c>
      <c r="P5" s="331">
        <v>0.3</v>
      </c>
      <c r="Q5" s="332">
        <v>0.1</v>
      </c>
    </row>
    <row r="6" spans="1:17" ht="15" customHeight="1">
      <c r="A6" s="26" t="s">
        <v>76</v>
      </c>
      <c r="B6" s="333">
        <v>-0.3</v>
      </c>
      <c r="C6" s="334">
        <v>0.1</v>
      </c>
      <c r="D6" s="334">
        <v>0.3</v>
      </c>
      <c r="E6" s="334">
        <v>-0.1</v>
      </c>
      <c r="F6" s="334">
        <v>0.1</v>
      </c>
      <c r="G6" s="334">
        <v>-0.1</v>
      </c>
      <c r="H6" s="335">
        <v>0</v>
      </c>
      <c r="I6" s="335">
        <v>0</v>
      </c>
      <c r="J6" s="335">
        <v>0</v>
      </c>
      <c r="K6" s="335">
        <v>0</v>
      </c>
      <c r="L6" s="335">
        <v>-0.1</v>
      </c>
      <c r="M6" s="335">
        <v>-0.1</v>
      </c>
      <c r="N6" s="335">
        <v>0</v>
      </c>
      <c r="O6" s="335">
        <v>-0.1</v>
      </c>
      <c r="P6" s="335">
        <v>0</v>
      </c>
      <c r="Q6" s="336">
        <v>0</v>
      </c>
    </row>
    <row r="7" spans="1:17" ht="15" customHeight="1">
      <c r="A7" s="26" t="s">
        <v>77</v>
      </c>
      <c r="B7" s="333">
        <v>0.1</v>
      </c>
      <c r="C7" s="335">
        <v>0</v>
      </c>
      <c r="D7" s="334">
        <v>0.3</v>
      </c>
      <c r="E7" s="334">
        <v>0.1</v>
      </c>
      <c r="F7" s="334">
        <v>0.1</v>
      </c>
      <c r="G7" s="334">
        <v>0.1</v>
      </c>
      <c r="H7" s="334">
        <v>0.1</v>
      </c>
      <c r="I7" s="334">
        <v>0.2</v>
      </c>
      <c r="J7" s="335">
        <v>0</v>
      </c>
      <c r="K7" s="334">
        <v>0.1</v>
      </c>
      <c r="L7" s="334">
        <v>0.1</v>
      </c>
      <c r="M7" s="335">
        <v>0</v>
      </c>
      <c r="N7" s="335">
        <v>0.1</v>
      </c>
      <c r="O7" s="335">
        <v>0</v>
      </c>
      <c r="P7" s="334">
        <v>0.3</v>
      </c>
      <c r="Q7" s="337">
        <v>0.1</v>
      </c>
    </row>
    <row r="8" spans="1:17" s="22" customFormat="1" ht="15" customHeight="1">
      <c r="A8" s="71" t="s">
        <v>78</v>
      </c>
      <c r="B8" s="329">
        <v>0</v>
      </c>
      <c r="C8" s="329">
        <v>0</v>
      </c>
      <c r="D8" s="329">
        <v>0</v>
      </c>
      <c r="E8" s="329">
        <v>0</v>
      </c>
      <c r="F8" s="328">
        <v>-0.1</v>
      </c>
      <c r="G8" s="329">
        <v>0</v>
      </c>
      <c r="H8" s="329">
        <v>0</v>
      </c>
      <c r="I8" s="329">
        <v>0</v>
      </c>
      <c r="J8" s="329">
        <v>0</v>
      </c>
      <c r="K8" s="329">
        <v>0</v>
      </c>
      <c r="L8" s="329">
        <v>0</v>
      </c>
      <c r="M8" s="329">
        <v>0</v>
      </c>
      <c r="N8" s="329">
        <v>0</v>
      </c>
      <c r="O8" s="329">
        <v>-0.1</v>
      </c>
      <c r="P8" s="329">
        <v>0</v>
      </c>
      <c r="Q8" s="338">
        <v>0</v>
      </c>
    </row>
    <row r="9" spans="1:17" s="22" customFormat="1" ht="15" customHeight="1">
      <c r="A9" s="71" t="s">
        <v>79</v>
      </c>
      <c r="B9" s="327">
        <v>0.5</v>
      </c>
      <c r="C9" s="328">
        <v>0.5</v>
      </c>
      <c r="D9" s="328">
        <v>0.4</v>
      </c>
      <c r="E9" s="328">
        <v>0.3</v>
      </c>
      <c r="F9" s="328">
        <v>0.1</v>
      </c>
      <c r="G9" s="328">
        <v>0.3</v>
      </c>
      <c r="H9" s="328">
        <v>0.7</v>
      </c>
      <c r="I9" s="328">
        <v>0.3</v>
      </c>
      <c r="J9" s="329">
        <v>0</v>
      </c>
      <c r="K9" s="329">
        <v>0</v>
      </c>
      <c r="L9" s="328">
        <v>0.2</v>
      </c>
      <c r="M9" s="328">
        <v>0</v>
      </c>
      <c r="N9" s="328">
        <v>0.2</v>
      </c>
      <c r="O9" s="328">
        <v>-2.1</v>
      </c>
      <c r="P9" s="328">
        <v>1</v>
      </c>
      <c r="Q9" s="332">
        <v>0.8</v>
      </c>
    </row>
    <row r="10" spans="1:17" ht="15" customHeight="1">
      <c r="A10" s="26" t="s">
        <v>80</v>
      </c>
      <c r="B10" s="333">
        <v>-0.1</v>
      </c>
      <c r="C10" s="335">
        <v>0</v>
      </c>
      <c r="D10" s="335">
        <v>0</v>
      </c>
      <c r="E10" s="335">
        <v>0</v>
      </c>
      <c r="F10" s="335">
        <v>0</v>
      </c>
      <c r="G10" s="335">
        <v>0</v>
      </c>
      <c r="H10" s="335">
        <v>0</v>
      </c>
      <c r="I10" s="335">
        <v>0</v>
      </c>
      <c r="J10" s="335">
        <v>0</v>
      </c>
      <c r="K10" s="335">
        <v>0</v>
      </c>
      <c r="L10" s="335">
        <v>0</v>
      </c>
      <c r="M10" s="335">
        <v>-0.1</v>
      </c>
      <c r="N10" s="335">
        <v>0</v>
      </c>
      <c r="O10" s="335">
        <v>0</v>
      </c>
      <c r="P10" s="335">
        <v>0</v>
      </c>
      <c r="Q10" s="336">
        <v>0</v>
      </c>
    </row>
    <row r="11" spans="1:17" ht="15" customHeight="1">
      <c r="A11" s="26" t="s">
        <v>81</v>
      </c>
      <c r="B11" s="333">
        <v>0.1</v>
      </c>
      <c r="C11" s="334">
        <v>0.3</v>
      </c>
      <c r="D11" s="334">
        <v>0.2</v>
      </c>
      <c r="E11" s="334">
        <v>0.1</v>
      </c>
      <c r="F11" s="334">
        <v>-0.1</v>
      </c>
      <c r="G11" s="334">
        <v>0.4</v>
      </c>
      <c r="H11" s="334">
        <v>0.1</v>
      </c>
      <c r="I11" s="334">
        <v>0.1</v>
      </c>
      <c r="J11" s="334">
        <v>0.2</v>
      </c>
      <c r="K11" s="334">
        <v>0.1</v>
      </c>
      <c r="L11" s="334">
        <v>0</v>
      </c>
      <c r="M11" s="334">
        <v>0.2</v>
      </c>
      <c r="N11" s="334">
        <v>0.1</v>
      </c>
      <c r="O11" s="334">
        <v>-0.5</v>
      </c>
      <c r="P11" s="334">
        <v>0.2</v>
      </c>
      <c r="Q11" s="337">
        <v>0.4</v>
      </c>
    </row>
    <row r="12" spans="1:17" ht="15" customHeight="1">
      <c r="A12" s="26" t="s">
        <v>82</v>
      </c>
      <c r="B12" s="333">
        <v>0.6</v>
      </c>
      <c r="C12" s="335">
        <v>0</v>
      </c>
      <c r="D12" s="335">
        <v>0</v>
      </c>
      <c r="E12" s="335">
        <v>0</v>
      </c>
      <c r="F12" s="334">
        <v>0.2</v>
      </c>
      <c r="G12" s="334">
        <v>-0.1</v>
      </c>
      <c r="H12" s="334">
        <v>0.1</v>
      </c>
      <c r="I12" s="334">
        <v>0.2</v>
      </c>
      <c r="J12" s="335">
        <v>-0.1</v>
      </c>
      <c r="K12" s="335">
        <v>-0.3</v>
      </c>
      <c r="L12" s="335">
        <v>0</v>
      </c>
      <c r="M12" s="335">
        <v>-0.3</v>
      </c>
      <c r="N12" s="335">
        <v>-0.2</v>
      </c>
      <c r="O12" s="335">
        <v>-0.9</v>
      </c>
      <c r="P12" s="334">
        <v>0.2</v>
      </c>
      <c r="Q12" s="337">
        <v>0.1</v>
      </c>
    </row>
    <row r="13" spans="1:17" ht="15" customHeight="1">
      <c r="A13" s="26" t="s">
        <v>83</v>
      </c>
      <c r="B13" s="333">
        <v>-0.1</v>
      </c>
      <c r="C13" s="334">
        <v>0.2</v>
      </c>
      <c r="D13" s="334">
        <v>0.1</v>
      </c>
      <c r="E13" s="334">
        <v>0.1</v>
      </c>
      <c r="F13" s="335">
        <v>0</v>
      </c>
      <c r="G13" s="335">
        <v>0</v>
      </c>
      <c r="H13" s="334">
        <v>0.5</v>
      </c>
      <c r="I13" s="335">
        <v>0</v>
      </c>
      <c r="J13" s="335">
        <v>0</v>
      </c>
      <c r="K13" s="334">
        <v>0.2</v>
      </c>
      <c r="L13" s="334">
        <v>0.2</v>
      </c>
      <c r="M13" s="334">
        <v>0.2</v>
      </c>
      <c r="N13" s="334">
        <v>0.3</v>
      </c>
      <c r="O13" s="334">
        <v>-0.8</v>
      </c>
      <c r="P13" s="334">
        <v>0.5</v>
      </c>
      <c r="Q13" s="337">
        <v>0.3</v>
      </c>
    </row>
    <row r="14" spans="1:17" s="22" customFormat="1" ht="15" customHeight="1">
      <c r="A14" s="71" t="s">
        <v>130</v>
      </c>
      <c r="B14" s="339">
        <v>0</v>
      </c>
      <c r="C14" s="328">
        <v>0.1</v>
      </c>
      <c r="D14" s="329">
        <v>0</v>
      </c>
      <c r="E14" s="328">
        <v>0.1</v>
      </c>
      <c r="F14" s="328">
        <v>0.1</v>
      </c>
      <c r="G14" s="328">
        <v>0.1</v>
      </c>
      <c r="H14" s="328">
        <v>0.1</v>
      </c>
      <c r="I14" s="328">
        <v>0.1</v>
      </c>
      <c r="J14" s="328">
        <v>0.1</v>
      </c>
      <c r="K14" s="328">
        <v>0.1</v>
      </c>
      <c r="L14" s="328">
        <v>0.1</v>
      </c>
      <c r="M14" s="328">
        <v>0</v>
      </c>
      <c r="N14" s="328">
        <v>0.1</v>
      </c>
      <c r="O14" s="328">
        <v>-0.2</v>
      </c>
      <c r="P14" s="329">
        <v>0</v>
      </c>
      <c r="Q14" s="332">
        <v>0.1</v>
      </c>
    </row>
    <row r="15" spans="1:17" s="22" customFormat="1" ht="15" customHeight="1">
      <c r="A15" s="24" t="s">
        <v>85</v>
      </c>
      <c r="B15" s="329">
        <v>0</v>
      </c>
      <c r="C15" s="329">
        <v>0</v>
      </c>
      <c r="D15" s="329">
        <v>0</v>
      </c>
      <c r="E15" s="329">
        <v>0</v>
      </c>
      <c r="F15" s="329">
        <v>0</v>
      </c>
      <c r="G15" s="329">
        <v>0</v>
      </c>
      <c r="H15" s="329">
        <v>0</v>
      </c>
      <c r="I15" s="329">
        <v>0</v>
      </c>
      <c r="J15" s="329">
        <v>0</v>
      </c>
      <c r="K15" s="329">
        <v>0</v>
      </c>
      <c r="L15" s="329">
        <v>0</v>
      </c>
      <c r="M15" s="329">
        <v>0</v>
      </c>
      <c r="N15" s="329">
        <v>0</v>
      </c>
      <c r="O15" s="329">
        <v>0</v>
      </c>
      <c r="P15" s="329">
        <v>0</v>
      </c>
      <c r="Q15" s="338">
        <v>0</v>
      </c>
    </row>
    <row r="16" spans="1:17" s="22" customFormat="1" ht="15" customHeight="1">
      <c r="A16" s="24" t="s">
        <v>86</v>
      </c>
      <c r="B16" s="327">
        <v>0.8</v>
      </c>
      <c r="C16" s="328">
        <v>0.7</v>
      </c>
      <c r="D16" s="328">
        <v>0.4</v>
      </c>
      <c r="E16" s="328">
        <v>0.3</v>
      </c>
      <c r="F16" s="328">
        <v>-0.1</v>
      </c>
      <c r="G16" s="328">
        <v>-0.2</v>
      </c>
      <c r="H16" s="328">
        <v>-0.5</v>
      </c>
      <c r="I16" s="328">
        <v>-0.4</v>
      </c>
      <c r="J16" s="328">
        <v>-0.2</v>
      </c>
      <c r="K16" s="328">
        <v>0.1</v>
      </c>
      <c r="L16" s="328">
        <v>0.4</v>
      </c>
      <c r="M16" s="328">
        <v>0.5</v>
      </c>
      <c r="N16" s="328">
        <v>0.3</v>
      </c>
      <c r="O16" s="328">
        <v>-1.4</v>
      </c>
      <c r="P16" s="328">
        <v>1</v>
      </c>
      <c r="Q16" s="332">
        <v>0.1</v>
      </c>
    </row>
    <row r="17" spans="1:17" s="22" customFormat="1" ht="15" customHeight="1">
      <c r="A17" s="24" t="s">
        <v>87</v>
      </c>
      <c r="B17" s="327">
        <v>0.5</v>
      </c>
      <c r="C17" s="328">
        <v>0.5</v>
      </c>
      <c r="D17" s="329">
        <v>0</v>
      </c>
      <c r="E17" s="328">
        <v>0.4</v>
      </c>
      <c r="F17" s="328">
        <v>0.4</v>
      </c>
      <c r="G17" s="328">
        <v>0.4</v>
      </c>
      <c r="H17" s="328">
        <v>0.3</v>
      </c>
      <c r="I17" s="328">
        <v>0.3</v>
      </c>
      <c r="J17" s="328">
        <v>0.3</v>
      </c>
      <c r="K17" s="328">
        <v>0.3</v>
      </c>
      <c r="L17" s="328">
        <v>0.3</v>
      </c>
      <c r="M17" s="328">
        <v>0.4</v>
      </c>
      <c r="N17" s="328">
        <v>0.4</v>
      </c>
      <c r="O17" s="328">
        <v>-1.5</v>
      </c>
      <c r="P17" s="328">
        <v>0.5</v>
      </c>
      <c r="Q17" s="332">
        <v>0.3</v>
      </c>
    </row>
    <row r="18" spans="1:17" ht="15" customHeight="1">
      <c r="A18" s="26" t="s">
        <v>88</v>
      </c>
      <c r="B18" s="333">
        <v>0.5</v>
      </c>
      <c r="C18" s="334">
        <v>0.5</v>
      </c>
      <c r="D18" s="335">
        <v>0</v>
      </c>
      <c r="E18" s="334">
        <v>0.3</v>
      </c>
      <c r="F18" s="334">
        <v>0.3</v>
      </c>
      <c r="G18" s="334">
        <v>0.4</v>
      </c>
      <c r="H18" s="334">
        <v>0.3</v>
      </c>
      <c r="I18" s="334">
        <v>0.3</v>
      </c>
      <c r="J18" s="334">
        <v>0.3</v>
      </c>
      <c r="K18" s="334">
        <v>0.3</v>
      </c>
      <c r="L18" s="334">
        <v>0.3</v>
      </c>
      <c r="M18" s="334">
        <v>0.4</v>
      </c>
      <c r="N18" s="334">
        <v>0.4</v>
      </c>
      <c r="O18" s="334">
        <v>-1.4</v>
      </c>
      <c r="P18" s="334">
        <v>0.5</v>
      </c>
      <c r="Q18" s="337">
        <v>0.3</v>
      </c>
    </row>
    <row r="19" spans="1:17" ht="15" customHeight="1">
      <c r="A19" s="71" t="s">
        <v>89</v>
      </c>
      <c r="B19" s="327">
        <v>0.3</v>
      </c>
      <c r="C19" s="328">
        <v>0.2</v>
      </c>
      <c r="D19" s="328">
        <v>0.2</v>
      </c>
      <c r="E19" s="328">
        <v>0.3</v>
      </c>
      <c r="F19" s="328">
        <v>0.2</v>
      </c>
      <c r="G19" s="328">
        <v>0.2</v>
      </c>
      <c r="H19" s="328">
        <v>0.1</v>
      </c>
      <c r="I19" s="328">
        <v>0.2</v>
      </c>
      <c r="J19" s="328">
        <v>0.2</v>
      </c>
      <c r="K19" s="328">
        <v>0.2</v>
      </c>
      <c r="L19" s="328">
        <v>0.2</v>
      </c>
      <c r="M19" s="328">
        <v>0.2</v>
      </c>
      <c r="N19" s="328">
        <v>0.2</v>
      </c>
      <c r="O19" s="328">
        <v>-1.7</v>
      </c>
      <c r="P19" s="328">
        <v>0.2</v>
      </c>
      <c r="Q19" s="332">
        <v>0.2</v>
      </c>
    </row>
    <row r="20" spans="1:17" s="22" customFormat="1" ht="15" customHeight="1">
      <c r="A20" s="24" t="s">
        <v>90</v>
      </c>
      <c r="B20" s="327">
        <v>0.6</v>
      </c>
      <c r="C20" s="328">
        <v>0.1</v>
      </c>
      <c r="D20" s="328">
        <v>-0.3</v>
      </c>
      <c r="E20" s="328">
        <v>0.6</v>
      </c>
      <c r="F20" s="328">
        <v>0.2</v>
      </c>
      <c r="G20" s="329">
        <v>0</v>
      </c>
      <c r="H20" s="328">
        <v>0.2</v>
      </c>
      <c r="I20" s="328">
        <v>0.4</v>
      </c>
      <c r="J20" s="328">
        <v>0.5</v>
      </c>
      <c r="K20" s="328">
        <v>0.6</v>
      </c>
      <c r="L20" s="328">
        <v>0.3</v>
      </c>
      <c r="M20" s="328">
        <v>0.3</v>
      </c>
      <c r="N20" s="328">
        <v>-0.1</v>
      </c>
      <c r="O20" s="328">
        <v>-4.7</v>
      </c>
      <c r="P20" s="328">
        <v>-0.4</v>
      </c>
      <c r="Q20" s="332">
        <v>5</v>
      </c>
    </row>
    <row r="21" spans="1:17" s="22" customFormat="1" ht="15" customHeight="1">
      <c r="A21" s="71" t="s">
        <v>91</v>
      </c>
      <c r="B21" s="327">
        <v>0.5</v>
      </c>
      <c r="C21" s="328">
        <v>0.6</v>
      </c>
      <c r="D21" s="328">
        <v>0.5</v>
      </c>
      <c r="E21" s="328">
        <v>0.5</v>
      </c>
      <c r="F21" s="328">
        <v>0.5</v>
      </c>
      <c r="G21" s="328">
        <v>0.4</v>
      </c>
      <c r="H21" s="328">
        <v>0.3</v>
      </c>
      <c r="I21" s="328">
        <v>0.3</v>
      </c>
      <c r="J21" s="328">
        <v>0.3</v>
      </c>
      <c r="K21" s="328">
        <v>0.3</v>
      </c>
      <c r="L21" s="328">
        <v>0.2</v>
      </c>
      <c r="M21" s="328">
        <v>0.2</v>
      </c>
      <c r="N21" s="328">
        <v>0.2</v>
      </c>
      <c r="O21" s="328">
        <v>0.3</v>
      </c>
      <c r="P21" s="328">
        <v>0.4</v>
      </c>
      <c r="Q21" s="332">
        <v>0.2</v>
      </c>
    </row>
    <row r="22" spans="1:17" s="22" customFormat="1" ht="15" customHeight="1">
      <c r="A22" s="24" t="s">
        <v>92</v>
      </c>
      <c r="B22" s="327">
        <v>0.8</v>
      </c>
      <c r="C22" s="328">
        <v>1.1</v>
      </c>
      <c r="D22" s="328">
        <v>0.4</v>
      </c>
      <c r="E22" s="328">
        <v>0.6</v>
      </c>
      <c r="F22" s="328">
        <v>0.6</v>
      </c>
      <c r="G22" s="328">
        <v>0.7</v>
      </c>
      <c r="H22" s="328">
        <v>0.7</v>
      </c>
      <c r="I22" s="328">
        <v>0.7</v>
      </c>
      <c r="J22" s="328">
        <v>0.7</v>
      </c>
      <c r="K22" s="328">
        <v>0.7</v>
      </c>
      <c r="L22" s="328">
        <v>0.7</v>
      </c>
      <c r="M22" s="328">
        <v>0.9</v>
      </c>
      <c r="N22" s="328">
        <v>0.5</v>
      </c>
      <c r="O22" s="328">
        <v>0.5</v>
      </c>
      <c r="P22" s="328">
        <v>0.7</v>
      </c>
      <c r="Q22" s="332">
        <v>0.5</v>
      </c>
    </row>
    <row r="23" spans="1:17" ht="15" customHeight="1">
      <c r="A23" s="132" t="s">
        <v>93</v>
      </c>
      <c r="B23" s="333">
        <v>0.5</v>
      </c>
      <c r="C23" s="334">
        <v>0.9</v>
      </c>
      <c r="D23" s="334">
        <v>0.3</v>
      </c>
      <c r="E23" s="334">
        <v>0.3</v>
      </c>
      <c r="F23" s="334">
        <v>0.4</v>
      </c>
      <c r="G23" s="334">
        <v>0.4</v>
      </c>
      <c r="H23" s="334">
        <v>0.4</v>
      </c>
      <c r="I23" s="334">
        <v>0.4</v>
      </c>
      <c r="J23" s="334">
        <v>0.4</v>
      </c>
      <c r="K23" s="334">
        <v>0.4</v>
      </c>
      <c r="L23" s="334">
        <v>0.4</v>
      </c>
      <c r="M23" s="334">
        <v>0.4</v>
      </c>
      <c r="N23" s="334">
        <v>0.4</v>
      </c>
      <c r="O23" s="334">
        <v>0.1</v>
      </c>
      <c r="P23" s="334">
        <v>0.4</v>
      </c>
      <c r="Q23" s="337">
        <v>0.2</v>
      </c>
    </row>
    <row r="24" spans="1:17" ht="15" customHeight="1">
      <c r="A24" s="132" t="s">
        <v>94</v>
      </c>
      <c r="B24" s="335">
        <v>0</v>
      </c>
      <c r="C24" s="334">
        <v>0.1</v>
      </c>
      <c r="D24" s="335">
        <v>0</v>
      </c>
      <c r="E24" s="335">
        <v>0</v>
      </c>
      <c r="F24" s="335">
        <v>0</v>
      </c>
      <c r="G24" s="335">
        <v>0</v>
      </c>
      <c r="H24" s="335">
        <v>0</v>
      </c>
      <c r="I24" s="335">
        <v>0</v>
      </c>
      <c r="J24" s="335">
        <v>0</v>
      </c>
      <c r="K24" s="335">
        <v>0</v>
      </c>
      <c r="L24" s="335">
        <v>0</v>
      </c>
      <c r="M24" s="335">
        <v>0</v>
      </c>
      <c r="N24" s="335">
        <v>0</v>
      </c>
      <c r="O24" s="335">
        <v>0</v>
      </c>
      <c r="P24" s="335">
        <v>0</v>
      </c>
      <c r="Q24" s="336">
        <v>0</v>
      </c>
    </row>
    <row r="25" spans="1:17" ht="15" customHeight="1">
      <c r="A25" s="132" t="s">
        <v>95</v>
      </c>
      <c r="B25" s="333">
        <v>0.1</v>
      </c>
      <c r="C25" s="334">
        <v>0.1</v>
      </c>
      <c r="D25" s="334">
        <v>0.1</v>
      </c>
      <c r="E25" s="334">
        <v>0.2</v>
      </c>
      <c r="F25" s="334">
        <v>0.1</v>
      </c>
      <c r="G25" s="334">
        <v>0.2</v>
      </c>
      <c r="H25" s="334">
        <v>0.3</v>
      </c>
      <c r="I25" s="334">
        <v>0.2</v>
      </c>
      <c r="J25" s="334">
        <v>0.1</v>
      </c>
      <c r="K25" s="334">
        <v>0.2</v>
      </c>
      <c r="L25" s="334">
        <v>0.2</v>
      </c>
      <c r="M25" s="334">
        <v>0.1</v>
      </c>
      <c r="N25" s="334">
        <v>-0.2</v>
      </c>
      <c r="O25" s="334">
        <v>0.1</v>
      </c>
      <c r="P25" s="334">
        <v>0.1</v>
      </c>
      <c r="Q25" s="337">
        <v>0.1</v>
      </c>
    </row>
    <row r="26" spans="1:17" ht="15" customHeight="1">
      <c r="A26" s="132" t="s">
        <v>83</v>
      </c>
      <c r="B26" s="333">
        <v>0.1</v>
      </c>
      <c r="C26" s="334">
        <v>0.1</v>
      </c>
      <c r="D26" s="334">
        <v>0.1</v>
      </c>
      <c r="E26" s="334">
        <v>0.1</v>
      </c>
      <c r="F26" s="334">
        <v>0.1</v>
      </c>
      <c r="G26" s="334">
        <v>0.1</v>
      </c>
      <c r="H26" s="334">
        <v>0.1</v>
      </c>
      <c r="I26" s="334">
        <v>0.1</v>
      </c>
      <c r="J26" s="334">
        <v>0.1</v>
      </c>
      <c r="K26" s="334">
        <v>0.1</v>
      </c>
      <c r="L26" s="334">
        <v>0.1</v>
      </c>
      <c r="M26" s="334">
        <v>0.3</v>
      </c>
      <c r="N26" s="334">
        <v>0.2</v>
      </c>
      <c r="O26" s="334">
        <v>0.4</v>
      </c>
      <c r="P26" s="334">
        <v>0.2</v>
      </c>
      <c r="Q26" s="337">
        <v>0.2</v>
      </c>
    </row>
    <row r="27" spans="1:17" s="22" customFormat="1" ht="15" customHeight="1">
      <c r="A27" s="24" t="s">
        <v>96</v>
      </c>
      <c r="B27" s="327">
        <v>0.2</v>
      </c>
      <c r="C27" s="328">
        <v>0.3</v>
      </c>
      <c r="D27" s="328">
        <v>0.4</v>
      </c>
      <c r="E27" s="328">
        <v>0.4</v>
      </c>
      <c r="F27" s="328">
        <v>0.5</v>
      </c>
      <c r="G27" s="328">
        <v>0.3</v>
      </c>
      <c r="H27" s="328">
        <v>0.4</v>
      </c>
      <c r="I27" s="328">
        <v>0.3</v>
      </c>
      <c r="J27" s="328">
        <v>0.2</v>
      </c>
      <c r="K27" s="328">
        <v>0.2</v>
      </c>
      <c r="L27" s="328">
        <v>0.2</v>
      </c>
      <c r="M27" s="328">
        <v>0.2</v>
      </c>
      <c r="N27" s="328">
        <v>0.2</v>
      </c>
      <c r="O27" s="328">
        <v>-0.1</v>
      </c>
      <c r="P27" s="328">
        <v>0.1</v>
      </c>
      <c r="Q27" s="332">
        <v>0.1</v>
      </c>
    </row>
    <row r="28" spans="1:17" ht="15" customHeight="1">
      <c r="A28" s="132" t="s">
        <v>97</v>
      </c>
      <c r="B28" s="333">
        <v>0.2</v>
      </c>
      <c r="C28" s="334">
        <v>0.3</v>
      </c>
      <c r="D28" s="334">
        <v>0.4</v>
      </c>
      <c r="E28" s="334">
        <v>0.3</v>
      </c>
      <c r="F28" s="334">
        <v>0.4</v>
      </c>
      <c r="G28" s="334">
        <v>0.4</v>
      </c>
      <c r="H28" s="334">
        <v>0.3</v>
      </c>
      <c r="I28" s="334">
        <v>0.3</v>
      </c>
      <c r="J28" s="334">
        <v>0.2</v>
      </c>
      <c r="K28" s="334">
        <v>0.2</v>
      </c>
      <c r="L28" s="334">
        <v>0.1</v>
      </c>
      <c r="M28" s="334">
        <v>0.1</v>
      </c>
      <c r="N28" s="334">
        <v>0.1</v>
      </c>
      <c r="O28" s="334">
        <v>0.1</v>
      </c>
      <c r="P28" s="335">
        <v>0</v>
      </c>
      <c r="Q28" s="336">
        <v>0</v>
      </c>
    </row>
    <row r="29" spans="1:17" ht="15" customHeight="1">
      <c r="A29" s="24" t="s">
        <v>98</v>
      </c>
      <c r="B29" s="327">
        <v>0.4</v>
      </c>
      <c r="C29" s="328">
        <v>0.4</v>
      </c>
      <c r="D29" s="328">
        <v>0.2</v>
      </c>
      <c r="E29" s="328">
        <v>0.2</v>
      </c>
      <c r="F29" s="328">
        <v>0.3</v>
      </c>
      <c r="G29" s="328">
        <v>0.3</v>
      </c>
      <c r="H29" s="328">
        <v>0.3</v>
      </c>
      <c r="I29" s="328">
        <v>0.2</v>
      </c>
      <c r="J29" s="328">
        <v>0.2</v>
      </c>
      <c r="K29" s="328">
        <v>0.3</v>
      </c>
      <c r="L29" s="328">
        <v>0.3</v>
      </c>
      <c r="M29" s="328">
        <v>0.3</v>
      </c>
      <c r="N29" s="328">
        <v>0.3</v>
      </c>
      <c r="O29" s="328">
        <v>-0.8</v>
      </c>
      <c r="P29" s="328">
        <v>0.3</v>
      </c>
      <c r="Q29" s="332">
        <v>0.3</v>
      </c>
    </row>
    <row r="30" spans="1:17" ht="15" customHeight="1">
      <c r="A30" s="133" t="s">
        <v>99</v>
      </c>
      <c r="B30" s="327">
        <v>0.3</v>
      </c>
      <c r="C30" s="328">
        <v>0.1</v>
      </c>
      <c r="D30" s="328">
        <v>0.2</v>
      </c>
      <c r="E30" s="328">
        <v>0.2</v>
      </c>
      <c r="F30" s="328">
        <v>0.2</v>
      </c>
      <c r="G30" s="328">
        <v>0.2</v>
      </c>
      <c r="H30" s="328">
        <v>0.2</v>
      </c>
      <c r="I30" s="328">
        <v>0.2</v>
      </c>
      <c r="J30" s="328">
        <v>0.2</v>
      </c>
      <c r="K30" s="328">
        <v>0.2</v>
      </c>
      <c r="L30" s="328">
        <v>0.2</v>
      </c>
      <c r="M30" s="328">
        <v>0.2</v>
      </c>
      <c r="N30" s="328">
        <v>0.2</v>
      </c>
      <c r="O30" s="328">
        <v>-0.6</v>
      </c>
      <c r="P30" s="328">
        <v>0.1</v>
      </c>
      <c r="Q30" s="332">
        <v>0.1</v>
      </c>
    </row>
    <row r="31" spans="1:17" s="22" customFormat="1" ht="15" customHeight="1">
      <c r="A31" s="133" t="s">
        <v>100</v>
      </c>
      <c r="B31" s="329">
        <v>0</v>
      </c>
      <c r="C31" s="328">
        <v>0.1</v>
      </c>
      <c r="D31" s="328">
        <v>0.1</v>
      </c>
      <c r="E31" s="328">
        <v>0.2</v>
      </c>
      <c r="F31" s="328">
        <v>0.3</v>
      </c>
      <c r="G31" s="328">
        <v>0.1</v>
      </c>
      <c r="H31" s="328">
        <v>0.1</v>
      </c>
      <c r="I31" s="328">
        <v>0.3</v>
      </c>
      <c r="J31" s="328">
        <v>0.1</v>
      </c>
      <c r="K31" s="328">
        <v>0.1</v>
      </c>
      <c r="L31" s="328">
        <v>0</v>
      </c>
      <c r="M31" s="328">
        <v>0.1</v>
      </c>
      <c r="N31" s="328">
        <v>0.1</v>
      </c>
      <c r="O31" s="328">
        <v>-0.1</v>
      </c>
      <c r="P31" s="328">
        <v>0.1</v>
      </c>
      <c r="Q31" s="332">
        <v>0.4</v>
      </c>
    </row>
    <row r="32" spans="1:17" s="22" customFormat="1" ht="15" customHeight="1">
      <c r="A32" s="24" t="s">
        <v>101</v>
      </c>
      <c r="B32" s="327">
        <v>0.1</v>
      </c>
      <c r="C32" s="328">
        <v>0.1</v>
      </c>
      <c r="D32" s="329">
        <v>0</v>
      </c>
      <c r="E32" s="328">
        <v>0.2</v>
      </c>
      <c r="F32" s="328">
        <v>0.2</v>
      </c>
      <c r="G32" s="328">
        <v>0.2</v>
      </c>
      <c r="H32" s="328">
        <v>0.1</v>
      </c>
      <c r="I32" s="328">
        <v>0.1</v>
      </c>
      <c r="J32" s="328">
        <v>0.1</v>
      </c>
      <c r="K32" s="329">
        <v>0</v>
      </c>
      <c r="L32" s="328">
        <v>0.1</v>
      </c>
      <c r="M32" s="328">
        <v>0.1</v>
      </c>
      <c r="N32" s="328">
        <v>0.1</v>
      </c>
      <c r="O32" s="328">
        <v>-0.2</v>
      </c>
      <c r="P32" s="329">
        <v>0</v>
      </c>
      <c r="Q32" s="332">
        <v>0.1</v>
      </c>
    </row>
    <row r="33" spans="1:17" s="22" customFormat="1" ht="15" customHeight="1">
      <c r="A33" s="24" t="s">
        <v>102</v>
      </c>
      <c r="B33" s="327">
        <v>0.2</v>
      </c>
      <c r="C33" s="328">
        <v>0.1</v>
      </c>
      <c r="D33" s="328">
        <v>0.1</v>
      </c>
      <c r="E33" s="328">
        <v>0.2</v>
      </c>
      <c r="F33" s="328">
        <v>0.2</v>
      </c>
      <c r="G33" s="328">
        <v>0.2</v>
      </c>
      <c r="H33" s="328">
        <v>0.2</v>
      </c>
      <c r="I33" s="328">
        <v>0.3</v>
      </c>
      <c r="J33" s="328">
        <v>0.1</v>
      </c>
      <c r="K33" s="328">
        <v>0.1</v>
      </c>
      <c r="L33" s="328">
        <v>0.2</v>
      </c>
      <c r="M33" s="328">
        <v>0.2</v>
      </c>
      <c r="N33" s="328">
        <v>0.1</v>
      </c>
      <c r="O33" s="329">
        <v>0</v>
      </c>
      <c r="P33" s="328">
        <v>0.3</v>
      </c>
      <c r="Q33" s="332">
        <v>0.4</v>
      </c>
    </row>
    <row r="34" spans="1:17" s="22" customFormat="1" ht="15" customHeight="1">
      <c r="A34" s="134" t="s">
        <v>103</v>
      </c>
      <c r="B34" s="327">
        <v>0.2</v>
      </c>
      <c r="C34" s="328">
        <v>0.2</v>
      </c>
      <c r="D34" s="328">
        <v>0.3</v>
      </c>
      <c r="E34" s="328">
        <v>0.1</v>
      </c>
      <c r="F34" s="328">
        <v>0.2</v>
      </c>
      <c r="G34" s="328">
        <v>0.2</v>
      </c>
      <c r="H34" s="328">
        <v>0.2</v>
      </c>
      <c r="I34" s="328">
        <v>0.2</v>
      </c>
      <c r="J34" s="328">
        <v>0.2</v>
      </c>
      <c r="K34" s="328">
        <v>0.2</v>
      </c>
      <c r="L34" s="328">
        <v>0.2</v>
      </c>
      <c r="M34" s="328">
        <v>0.2</v>
      </c>
      <c r="N34" s="328">
        <v>0.1</v>
      </c>
      <c r="O34" s="328">
        <v>-1.1</v>
      </c>
      <c r="P34" s="328">
        <v>-0.3</v>
      </c>
      <c r="Q34" s="332">
        <v>0.2</v>
      </c>
    </row>
    <row r="35" spans="1:17" s="22" customFormat="1" ht="15" customHeight="1">
      <c r="A35" s="71" t="s">
        <v>104</v>
      </c>
      <c r="B35" s="339">
        <v>0</v>
      </c>
      <c r="C35" s="329">
        <v>0</v>
      </c>
      <c r="D35" s="340">
        <v>0</v>
      </c>
      <c r="E35" s="328">
        <v>0.1</v>
      </c>
      <c r="F35" s="328">
        <v>0.1</v>
      </c>
      <c r="G35" s="328">
        <v>0.1</v>
      </c>
      <c r="H35" s="328">
        <v>0.1</v>
      </c>
      <c r="I35" s="328">
        <v>0.1</v>
      </c>
      <c r="J35" s="329">
        <v>0</v>
      </c>
      <c r="K35" s="341">
        <v>0</v>
      </c>
      <c r="L35" s="341">
        <v>0</v>
      </c>
      <c r="M35" s="328">
        <v>0.1</v>
      </c>
      <c r="N35" s="328">
        <v>0.1</v>
      </c>
      <c r="O35" s="328">
        <v>-0.4</v>
      </c>
      <c r="P35" s="341">
        <v>0</v>
      </c>
      <c r="Q35" s="332">
        <v>0.1</v>
      </c>
    </row>
    <row r="36" spans="1:17" s="22" customFormat="1" ht="15" customHeight="1">
      <c r="A36" s="135" t="s">
        <v>105</v>
      </c>
      <c r="B36" s="342">
        <v>5.6</v>
      </c>
      <c r="C36" s="343">
        <v>5.3</v>
      </c>
      <c r="D36" s="343">
        <v>3.4</v>
      </c>
      <c r="E36" s="343">
        <v>4.5</v>
      </c>
      <c r="F36" s="343">
        <v>3.9</v>
      </c>
      <c r="G36" s="343">
        <v>3.6</v>
      </c>
      <c r="H36" s="343">
        <v>3.4</v>
      </c>
      <c r="I36" s="343">
        <v>3.7</v>
      </c>
      <c r="J36" s="343">
        <v>3.2</v>
      </c>
      <c r="K36" s="343">
        <v>3.6</v>
      </c>
      <c r="L36" s="343">
        <v>3.7</v>
      </c>
      <c r="M36" s="343">
        <v>3.9</v>
      </c>
      <c r="N36" s="343">
        <v>3</v>
      </c>
      <c r="O36" s="343">
        <v>-14.4</v>
      </c>
      <c r="P36" s="343">
        <v>4.2</v>
      </c>
      <c r="Q36" s="344">
        <v>9.1</v>
      </c>
    </row>
    <row r="37" spans="1:17" s="22" customFormat="1" ht="7.5" customHeight="1">
      <c r="A37" s="308"/>
      <c r="B37" s="345"/>
      <c r="C37" s="345"/>
      <c r="D37" s="345"/>
      <c r="E37" s="346"/>
      <c r="F37" s="346"/>
      <c r="G37" s="346"/>
      <c r="H37" s="346"/>
      <c r="I37" s="346"/>
      <c r="J37" s="346"/>
      <c r="K37" s="346"/>
      <c r="L37" s="346"/>
      <c r="M37" s="345"/>
      <c r="Q37" s="72"/>
    </row>
    <row r="38" spans="1:17" s="22" customFormat="1" ht="13.5" customHeight="1">
      <c r="A38" s="347" t="s">
        <v>108</v>
      </c>
      <c r="B38" s="348">
        <v>0.8</v>
      </c>
      <c r="C38" s="348">
        <v>0.1</v>
      </c>
      <c r="D38" s="349">
        <v>0</v>
      </c>
      <c r="E38" s="348">
        <v>0.4</v>
      </c>
      <c r="F38" s="348">
        <v>0.3</v>
      </c>
      <c r="G38" s="348">
        <v>0.1</v>
      </c>
      <c r="H38" s="348">
        <v>-0.2</v>
      </c>
      <c r="I38" s="350">
        <v>0.2</v>
      </c>
      <c r="J38" s="351">
        <v>-0.2</v>
      </c>
      <c r="K38" s="351">
        <v>-0.3</v>
      </c>
      <c r="L38" s="351">
        <v>0</v>
      </c>
      <c r="M38" s="352">
        <v>-0.2</v>
      </c>
      <c r="N38" s="352">
        <v>-0.2</v>
      </c>
      <c r="O38" s="352">
        <v>-0.9</v>
      </c>
      <c r="P38" s="348">
        <v>0.3</v>
      </c>
      <c r="Q38" s="353">
        <v>0.4</v>
      </c>
    </row>
    <row r="39" spans="1:10" s="22" customFormat="1" ht="5.25" customHeight="1">
      <c r="A39" s="354"/>
      <c r="B39" s="355"/>
      <c r="C39" s="355"/>
      <c r="D39" s="355"/>
      <c r="E39" s="355"/>
      <c r="F39" s="355"/>
      <c r="G39" s="355"/>
      <c r="H39" s="355"/>
      <c r="I39" s="355"/>
      <c r="J39" s="355"/>
    </row>
    <row r="40" s="22" customFormat="1" ht="12.75" customHeight="1">
      <c r="A40" s="64" t="s">
        <v>15</v>
      </c>
    </row>
    <row r="41" ht="15" customHeight="1">
      <c r="A41" s="356" t="s">
        <v>159</v>
      </c>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sheetData>
  <sheetProtection/>
  <hyperlinks>
    <hyperlink ref="A1" location="Contents!A1" display="Back to Table of Contents"/>
  </hyperlinks>
  <printOptions/>
  <pageMargins left="0.6031496062992" right="0" top="0.551181102362205" bottom="0.196850393700787" header="0.433070866141732" footer="0.196850393700787"/>
  <pageSetup horizontalDpi="1200" verticalDpi="1200" orientation="landscape" paperSize="9" scale="95" r:id="rId1"/>
  <headerFooter alignWithMargins="0">
    <oddHeader>&amp;C&amp;"Times New Roman,Regular"&amp;11 - 11 -&amp;"Helv,Regular"&amp;10
</oddHeader>
  </headerFooter>
</worksheet>
</file>

<file path=xl/worksheets/sheet15.xml><?xml version="1.0" encoding="utf-8"?>
<worksheet xmlns="http://schemas.openxmlformats.org/spreadsheetml/2006/main" xmlns:r="http://schemas.openxmlformats.org/officeDocument/2006/relationships">
  <dimension ref="A1:BQ42"/>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0" defaultRowHeight="12.75"/>
  <cols>
    <col min="1" max="1" width="50.140625" style="357" customWidth="1"/>
    <col min="2" max="17" width="7.57421875" style="357" customWidth="1"/>
    <col min="18" max="19" width="9.421875" style="357" customWidth="1"/>
    <col min="20" max="64" width="9.140625" style="357" customWidth="1"/>
    <col min="65" max="67" width="8.00390625" style="357" customWidth="1"/>
    <col min="68" max="249" width="9.140625" style="357" customWidth="1"/>
    <col min="250" max="250" width="50.140625" style="357" customWidth="1"/>
    <col min="251" max="16384" width="0" style="357" hidden="1" customWidth="1"/>
  </cols>
  <sheetData>
    <row r="1" ht="18.75" customHeight="1">
      <c r="A1" s="971" t="s">
        <v>568</v>
      </c>
    </row>
    <row r="2" ht="18.75" customHeight="1">
      <c r="A2" s="227" t="s">
        <v>160</v>
      </c>
    </row>
    <row r="3" spans="1:52" ht="12" customHeight="1">
      <c r="A3" s="22"/>
      <c r="B3" s="22"/>
      <c r="C3" s="22"/>
      <c r="D3" s="22"/>
      <c r="E3" s="22"/>
      <c r="J3" s="358"/>
      <c r="K3" s="130"/>
      <c r="Q3" s="57"/>
      <c r="R3" s="57" t="s">
        <v>113</v>
      </c>
      <c r="S3" s="359"/>
      <c r="T3" s="357" t="s">
        <v>161</v>
      </c>
      <c r="U3" s="357" t="s">
        <v>162</v>
      </c>
      <c r="V3" s="357" t="s">
        <v>163</v>
      </c>
      <c r="W3" s="357" t="s">
        <v>164</v>
      </c>
      <c r="X3" s="357" t="s">
        <v>165</v>
      </c>
      <c r="Y3" s="357" t="s">
        <v>166</v>
      </c>
      <c r="Z3" s="357" t="s">
        <v>167</v>
      </c>
      <c r="AA3" s="357" t="s">
        <v>168</v>
      </c>
      <c r="AB3" s="357" t="s">
        <v>169</v>
      </c>
      <c r="AC3" s="357" t="s">
        <v>170</v>
      </c>
      <c r="AD3" s="357">
        <v>2017</v>
      </c>
      <c r="AE3" s="357">
        <v>2018</v>
      </c>
      <c r="AF3" s="357">
        <v>2019</v>
      </c>
      <c r="AG3" s="357">
        <v>2020</v>
      </c>
      <c r="AH3" s="357">
        <v>2021</v>
      </c>
      <c r="AI3" s="357">
        <v>2022</v>
      </c>
      <c r="AK3" s="357" t="s">
        <v>161</v>
      </c>
      <c r="AL3" s="357" t="s">
        <v>162</v>
      </c>
      <c r="AM3" s="357" t="s">
        <v>163</v>
      </c>
      <c r="AN3" s="357" t="s">
        <v>164</v>
      </c>
      <c r="AO3" s="357" t="s">
        <v>165</v>
      </c>
      <c r="AP3" s="357" t="s">
        <v>166</v>
      </c>
      <c r="AQ3" s="357" t="s">
        <v>167</v>
      </c>
      <c r="AR3" s="357" t="s">
        <v>168</v>
      </c>
      <c r="AS3" s="357" t="s">
        <v>169</v>
      </c>
      <c r="AT3" s="357" t="s">
        <v>170</v>
      </c>
      <c r="AU3" s="357">
        <v>2017</v>
      </c>
      <c r="AV3" s="357">
        <v>2018</v>
      </c>
      <c r="AW3" s="357">
        <v>2019</v>
      </c>
      <c r="AX3" s="357">
        <v>2020</v>
      </c>
      <c r="AY3" s="357">
        <v>2021</v>
      </c>
      <c r="AZ3" s="357">
        <v>2022</v>
      </c>
    </row>
    <row r="4" spans="1:69" s="362" customFormat="1" ht="16.5" customHeight="1">
      <c r="A4" s="23"/>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t="s">
        <v>39</v>
      </c>
      <c r="R4" s="239" t="s">
        <v>40</v>
      </c>
      <c r="S4" s="360"/>
      <c r="T4" s="361" t="s">
        <v>171</v>
      </c>
      <c r="BB4" s="357" t="s">
        <v>161</v>
      </c>
      <c r="BC4" s="357" t="s">
        <v>162</v>
      </c>
      <c r="BD4" s="357" t="s">
        <v>163</v>
      </c>
      <c r="BE4" s="357" t="s">
        <v>164</v>
      </c>
      <c r="BF4" s="357" t="s">
        <v>165</v>
      </c>
      <c r="BG4" s="357" t="s">
        <v>166</v>
      </c>
      <c r="BH4" s="357" t="s">
        <v>167</v>
      </c>
      <c r="BI4" s="357" t="s">
        <v>168</v>
      </c>
      <c r="BJ4" s="357" t="s">
        <v>169</v>
      </c>
      <c r="BK4" s="357" t="s">
        <v>170</v>
      </c>
      <c r="BL4" s="357">
        <v>2017</v>
      </c>
      <c r="BM4" s="357">
        <v>2018</v>
      </c>
      <c r="BN4" s="357">
        <v>2019</v>
      </c>
      <c r="BO4" s="362">
        <v>2020</v>
      </c>
      <c r="BP4" s="362">
        <v>2021</v>
      </c>
      <c r="BQ4" s="362">
        <v>2022</v>
      </c>
    </row>
    <row r="5" spans="1:69" s="364" customFormat="1" ht="14.25" customHeight="1">
      <c r="A5" s="71" t="s">
        <v>75</v>
      </c>
      <c r="B5" s="130">
        <v>10416.785775400274</v>
      </c>
      <c r="C5" s="130">
        <v>10183.773553986486</v>
      </c>
      <c r="D5" s="130">
        <v>10457.019162994466</v>
      </c>
      <c r="E5" s="130">
        <v>11523.72696073359</v>
      </c>
      <c r="F5" s="130">
        <v>11480.498673804508</v>
      </c>
      <c r="G5" s="130">
        <v>11881.00095899136</v>
      </c>
      <c r="H5" s="130">
        <v>12012.467054297253</v>
      </c>
      <c r="I5" s="130">
        <v>12072.305499931865</v>
      </c>
      <c r="J5" s="130">
        <v>12514.948552201482</v>
      </c>
      <c r="K5" s="130">
        <v>12545.82515674699</v>
      </c>
      <c r="L5" s="130">
        <v>13006.879766343727</v>
      </c>
      <c r="M5" s="130">
        <v>12987.90621768032</v>
      </c>
      <c r="N5" s="130">
        <v>12820.490265957647</v>
      </c>
      <c r="O5" s="130">
        <v>13360.889693769348</v>
      </c>
      <c r="P5" s="130">
        <v>13105.35280505157</v>
      </c>
      <c r="Q5" s="130">
        <v>14047.14135718781</v>
      </c>
      <c r="R5" s="131">
        <v>14394.080995757291</v>
      </c>
      <c r="S5" s="130"/>
      <c r="T5" s="363">
        <v>-2.2368917479714034</v>
      </c>
      <c r="U5" s="363">
        <v>2.6831469450832035</v>
      </c>
      <c r="V5" s="363">
        <v>10.200878291530845</v>
      </c>
      <c r="W5" s="363">
        <v>-0.3751241857463228</v>
      </c>
      <c r="X5" s="363">
        <v>3.488544326917564</v>
      </c>
      <c r="Y5" s="363">
        <v>1.1065237328038435</v>
      </c>
      <c r="Z5" s="363">
        <v>0.4981361893783953</v>
      </c>
      <c r="AA5" s="363">
        <v>3.666599161793216</v>
      </c>
      <c r="AB5" s="363">
        <v>0.24671779046248066</v>
      </c>
      <c r="AC5" s="363">
        <v>3.6749644111594204</v>
      </c>
      <c r="AD5" s="363">
        <v>-0.14587317638241615</v>
      </c>
      <c r="AE5" s="363">
        <v>-1.2890141714664627</v>
      </c>
      <c r="AF5" s="363">
        <v>4.2151229524086675</v>
      </c>
      <c r="AG5" s="363">
        <v>-1.9125738972079365</v>
      </c>
      <c r="AH5" s="363">
        <v>7.186289191491424</v>
      </c>
      <c r="AI5" s="363">
        <v>2.469823786545411</v>
      </c>
      <c r="AK5" s="365">
        <v>-2.2368917479714145</v>
      </c>
      <c r="AL5" s="365">
        <v>2.6831469450832035</v>
      </c>
      <c r="AM5" s="365">
        <v>10.200878291530845</v>
      </c>
      <c r="AN5" s="365">
        <v>-0.3751241857463228</v>
      </c>
      <c r="AO5" s="365">
        <v>3.488544326917564</v>
      </c>
      <c r="AP5" s="365">
        <v>1.1065237328038435</v>
      </c>
      <c r="AQ5" s="365">
        <v>0.4981361893783953</v>
      </c>
      <c r="AR5" s="365">
        <v>3.666599161793216</v>
      </c>
      <c r="AS5" s="365">
        <v>0.24671779046248066</v>
      </c>
      <c r="AT5" s="365">
        <v>3.6749644111594204</v>
      </c>
      <c r="AU5" s="365">
        <v>-0.14587317638241615</v>
      </c>
      <c r="AV5" s="365">
        <v>-1.2890141714664627</v>
      </c>
      <c r="AW5" s="365">
        <v>4.2151229524086675</v>
      </c>
      <c r="AX5" s="365">
        <v>-1.9125738972079365</v>
      </c>
      <c r="AY5" s="365">
        <v>7.186289191491424</v>
      </c>
      <c r="AZ5" s="365">
        <v>2.469823786545411</v>
      </c>
      <c r="BA5" s="365"/>
      <c r="BB5" s="366">
        <v>1.1102230246251565E-14</v>
      </c>
      <c r="BC5" s="366">
        <v>0</v>
      </c>
      <c r="BD5" s="366">
        <v>0</v>
      </c>
      <c r="BE5" s="366">
        <v>0</v>
      </c>
      <c r="BF5" s="366">
        <v>0</v>
      </c>
      <c r="BG5" s="366">
        <v>0</v>
      </c>
      <c r="BH5" s="366">
        <v>0</v>
      </c>
      <c r="BI5" s="366">
        <v>0</v>
      </c>
      <c r="BJ5" s="366">
        <v>0</v>
      </c>
      <c r="BK5" s="366">
        <v>0</v>
      </c>
      <c r="BL5" s="366">
        <v>0</v>
      </c>
      <c r="BM5" s="365">
        <v>0</v>
      </c>
      <c r="BN5" s="366">
        <v>0</v>
      </c>
      <c r="BO5" s="366">
        <v>0</v>
      </c>
      <c r="BP5" s="366">
        <v>0</v>
      </c>
      <c r="BQ5" s="366">
        <v>0</v>
      </c>
    </row>
    <row r="6" spans="1:69" ht="14.25" customHeight="1">
      <c r="A6" s="26" t="s">
        <v>76</v>
      </c>
      <c r="B6" s="128">
        <v>1676.0550787963916</v>
      </c>
      <c r="C6" s="128">
        <v>1510.5467005043567</v>
      </c>
      <c r="D6" s="128">
        <v>1574.8703464627354</v>
      </c>
      <c r="E6" s="128">
        <v>1808.8841055378873</v>
      </c>
      <c r="F6" s="128">
        <v>1690.6157577147617</v>
      </c>
      <c r="G6" s="128">
        <v>1731.5397498619543</v>
      </c>
      <c r="H6" s="128">
        <v>1637.828550113759</v>
      </c>
      <c r="I6" s="128">
        <v>1602.463744259229</v>
      </c>
      <c r="J6" s="128">
        <v>1545.614572322777</v>
      </c>
      <c r="K6" s="128">
        <v>1486.3295831853638</v>
      </c>
      <c r="L6" s="128">
        <v>1563.0811123650687</v>
      </c>
      <c r="M6" s="128">
        <v>1438.9330445270518</v>
      </c>
      <c r="N6" s="128">
        <v>1308.5800000000004</v>
      </c>
      <c r="O6" s="128">
        <v>1340.5634163791765</v>
      </c>
      <c r="P6" s="128">
        <v>1097.4913910542282</v>
      </c>
      <c r="Q6" s="128">
        <v>1018.856887463909</v>
      </c>
      <c r="R6" s="129">
        <v>908.331476239505</v>
      </c>
      <c r="S6" s="128"/>
      <c r="T6" s="363">
        <v>-9.87487704824651</v>
      </c>
      <c r="U6" s="363">
        <v>4.258302370717937</v>
      </c>
      <c r="V6" s="363">
        <v>14.859239657458945</v>
      </c>
      <c r="W6" s="363">
        <v>-6.538193766037736</v>
      </c>
      <c r="X6" s="363">
        <v>2.42065602195205</v>
      </c>
      <c r="Y6" s="363">
        <v>-5.412015505602241</v>
      </c>
      <c r="Z6" s="363">
        <v>-2.159249565656529</v>
      </c>
      <c r="AA6" s="363">
        <v>-3.547610492912079</v>
      </c>
      <c r="AB6" s="363">
        <v>-3.8356903589695457</v>
      </c>
      <c r="AC6" s="363">
        <v>5.163829748663029</v>
      </c>
      <c r="AD6" s="363">
        <v>-7.942522422919618</v>
      </c>
      <c r="AE6" s="363">
        <v>-9.05900695121613</v>
      </c>
      <c r="AF6" s="363">
        <v>2.444131530298188</v>
      </c>
      <c r="AG6" s="363">
        <v>-18.132079568565196</v>
      </c>
      <c r="AH6" s="363">
        <v>-7.164931245135742</v>
      </c>
      <c r="AI6" s="363">
        <v>-10.84798194764317</v>
      </c>
      <c r="AK6" s="365">
        <v>-9.87487704824651</v>
      </c>
      <c r="AL6" s="365">
        <v>4.258302370717937</v>
      </c>
      <c r="AM6" s="365">
        <v>14.859239657458945</v>
      </c>
      <c r="AN6" s="365">
        <v>-6.538193766037736</v>
      </c>
      <c r="AO6" s="365">
        <v>2.42065602195205</v>
      </c>
      <c r="AP6" s="365">
        <v>-5.412015505602241</v>
      </c>
      <c r="AQ6" s="365">
        <v>-2.159249565656529</v>
      </c>
      <c r="AR6" s="365">
        <v>-3.547610492912079</v>
      </c>
      <c r="AS6" s="365">
        <v>-3.8356903589695457</v>
      </c>
      <c r="AT6" s="365">
        <v>5.163829748663029</v>
      </c>
      <c r="AU6" s="365">
        <v>-7.942522422919618</v>
      </c>
      <c r="AV6" s="365">
        <v>-9.05900695121612</v>
      </c>
      <c r="AW6" s="365">
        <v>2.444131530298188</v>
      </c>
      <c r="AX6" s="365">
        <v>-18.132079568565207</v>
      </c>
      <c r="AY6" s="365">
        <v>-7.164931245135742</v>
      </c>
      <c r="AZ6" s="365">
        <v>-10.84798194764317</v>
      </c>
      <c r="BA6" s="365"/>
      <c r="BB6" s="366">
        <v>0</v>
      </c>
      <c r="BC6" s="366">
        <v>0</v>
      </c>
      <c r="BD6" s="366">
        <v>0</v>
      </c>
      <c r="BE6" s="366">
        <v>0</v>
      </c>
      <c r="BF6" s="366">
        <v>0</v>
      </c>
      <c r="BG6" s="366">
        <v>0</v>
      </c>
      <c r="BH6" s="366">
        <v>0</v>
      </c>
      <c r="BI6" s="366">
        <v>0</v>
      </c>
      <c r="BJ6" s="366">
        <v>0</v>
      </c>
      <c r="BK6" s="366">
        <v>0</v>
      </c>
      <c r="BL6" s="366">
        <v>0</v>
      </c>
      <c r="BM6" s="365">
        <v>0</v>
      </c>
      <c r="BN6" s="366">
        <v>0</v>
      </c>
      <c r="BO6" s="366">
        <v>0</v>
      </c>
      <c r="BP6" s="366">
        <v>0</v>
      </c>
      <c r="BQ6" s="366">
        <v>0</v>
      </c>
    </row>
    <row r="7" spans="1:69" ht="14.25" customHeight="1">
      <c r="A7" s="26" t="s">
        <v>77</v>
      </c>
      <c r="B7" s="128">
        <v>7829.209395939566</v>
      </c>
      <c r="C7" s="128">
        <v>8181.523818756846</v>
      </c>
      <c r="D7" s="128">
        <v>8304.246676038198</v>
      </c>
      <c r="E7" s="128">
        <v>8877.239696684834</v>
      </c>
      <c r="F7" s="128">
        <v>9116.925168495321</v>
      </c>
      <c r="G7" s="128">
        <v>9472.485250066638</v>
      </c>
      <c r="H7" s="128">
        <v>9860.857145319373</v>
      </c>
      <c r="I7" s="128">
        <v>10038.35257393512</v>
      </c>
      <c r="J7" s="128">
        <v>10690.793673447322</v>
      </c>
      <c r="K7" s="128">
        <v>10860.666479250827</v>
      </c>
      <c r="L7" s="128">
        <v>11207.853768533083</v>
      </c>
      <c r="M7" s="128">
        <v>11467.093325212207</v>
      </c>
      <c r="N7" s="128">
        <v>11511.910265957647</v>
      </c>
      <c r="O7" s="128">
        <v>12020.326277390172</v>
      </c>
      <c r="P7" s="128">
        <v>11991.515580452822</v>
      </c>
      <c r="Q7" s="128">
        <v>13013.644724205447</v>
      </c>
      <c r="R7" s="129">
        <v>13520.768389217235</v>
      </c>
      <c r="S7" s="128"/>
      <c r="T7" s="363">
        <v>4.499999999999993</v>
      </c>
      <c r="U7" s="363">
        <v>1.4999999999999902</v>
      </c>
      <c r="V7" s="363">
        <v>6.899999999999995</v>
      </c>
      <c r="W7" s="363">
        <v>2.699999999999969</v>
      </c>
      <c r="X7" s="363">
        <v>3.8999999999999924</v>
      </c>
      <c r="Y7" s="363">
        <v>4.100000000000015</v>
      </c>
      <c r="Z7" s="363">
        <v>1.8000000000000016</v>
      </c>
      <c r="AA7" s="363">
        <v>6.499483801817085</v>
      </c>
      <c r="AB7" s="363">
        <v>1.588963467000748</v>
      </c>
      <c r="AC7" s="363">
        <v>3.1967401811440643</v>
      </c>
      <c r="AD7" s="363">
        <v>2.3130169435914505</v>
      </c>
      <c r="AE7" s="363">
        <v>0.3908308712104347</v>
      </c>
      <c r="AF7" s="363">
        <v>4.416434802623348</v>
      </c>
      <c r="AG7" s="363">
        <v>-0.23968315229131454</v>
      </c>
      <c r="AH7" s="363">
        <v>8.523769467629116</v>
      </c>
      <c r="AI7" s="363">
        <v>3.8968611465820535</v>
      </c>
      <c r="AK7" s="365">
        <v>4.499999999999993</v>
      </c>
      <c r="AL7" s="365">
        <v>1.4999999999999902</v>
      </c>
      <c r="AM7" s="365">
        <v>6.899999999999995</v>
      </c>
      <c r="AN7" s="365">
        <v>2.699999999999969</v>
      </c>
      <c r="AO7" s="365">
        <v>3.8999999999999924</v>
      </c>
      <c r="AP7" s="365">
        <v>4.100000000000015</v>
      </c>
      <c r="AQ7" s="365">
        <v>1.8000000000000016</v>
      </c>
      <c r="AR7" s="365">
        <v>6.499483801817085</v>
      </c>
      <c r="AS7" s="365">
        <v>1.588963467000748</v>
      </c>
      <c r="AT7" s="365">
        <v>3.1967401811440643</v>
      </c>
      <c r="AU7" s="365">
        <v>2.3130169435914505</v>
      </c>
      <c r="AV7" s="365">
        <v>0.3908308712104347</v>
      </c>
      <c r="AW7" s="365">
        <v>4.416434802623348</v>
      </c>
      <c r="AX7" s="365">
        <v>-0.23968315229130344</v>
      </c>
      <c r="AY7" s="365">
        <v>8.523769467629116</v>
      </c>
      <c r="AZ7" s="365">
        <v>3.8968611465820535</v>
      </c>
      <c r="BA7" s="365"/>
      <c r="BB7" s="366">
        <v>0</v>
      </c>
      <c r="BC7" s="366">
        <v>0</v>
      </c>
      <c r="BD7" s="366">
        <v>0</v>
      </c>
      <c r="BE7" s="366">
        <v>0</v>
      </c>
      <c r="BF7" s="366">
        <v>0</v>
      </c>
      <c r="BG7" s="366">
        <v>0</v>
      </c>
      <c r="BH7" s="366">
        <v>0</v>
      </c>
      <c r="BI7" s="366">
        <v>0</v>
      </c>
      <c r="BJ7" s="366">
        <v>0</v>
      </c>
      <c r="BK7" s="366">
        <v>0</v>
      </c>
      <c r="BL7" s="366">
        <v>0</v>
      </c>
      <c r="BM7" s="365">
        <v>0</v>
      </c>
      <c r="BN7" s="366">
        <v>0</v>
      </c>
      <c r="BO7" s="366">
        <v>-1.1102230246251565E-14</v>
      </c>
      <c r="BP7" s="366">
        <v>0</v>
      </c>
      <c r="BQ7" s="366">
        <v>0</v>
      </c>
    </row>
    <row r="8" spans="1:69" s="364" customFormat="1" ht="14.25" customHeight="1">
      <c r="A8" s="71" t="s">
        <v>78</v>
      </c>
      <c r="B8" s="130">
        <v>1906.715649697986</v>
      </c>
      <c r="C8" s="130">
        <v>1801.0074932598395</v>
      </c>
      <c r="D8" s="130">
        <v>1827.3244767180538</v>
      </c>
      <c r="E8" s="130">
        <v>1728.3890824125378</v>
      </c>
      <c r="F8" s="130">
        <v>1803.8979923186396</v>
      </c>
      <c r="G8" s="130">
        <v>1460.775406483915</v>
      </c>
      <c r="H8" s="130">
        <v>1340.273730745411</v>
      </c>
      <c r="I8" s="130">
        <v>1278.9630782106694</v>
      </c>
      <c r="J8" s="130">
        <v>1278.093433317417</v>
      </c>
      <c r="K8" s="130">
        <v>1274.5532343308112</v>
      </c>
      <c r="L8" s="130">
        <v>1303.485019851613</v>
      </c>
      <c r="M8" s="130">
        <v>1413.4738896931867</v>
      </c>
      <c r="N8" s="130">
        <v>1560.6261311421931</v>
      </c>
      <c r="O8" s="130">
        <v>1612.3894190948301</v>
      </c>
      <c r="P8" s="130">
        <v>1345.0892043894478</v>
      </c>
      <c r="Q8" s="130">
        <v>1492.16400983073</v>
      </c>
      <c r="R8" s="131">
        <v>1626.4587707154958</v>
      </c>
      <c r="S8" s="130"/>
      <c r="T8" s="363">
        <v>-5.543991651554869</v>
      </c>
      <c r="U8" s="363">
        <v>1.4612367553552108</v>
      </c>
      <c r="V8" s="363">
        <v>-5.414221478782344</v>
      </c>
      <c r="W8" s="363">
        <v>4.368744900928445</v>
      </c>
      <c r="X8" s="363">
        <v>-19.021174550656937</v>
      </c>
      <c r="Y8" s="363">
        <v>-8.249158303434978</v>
      </c>
      <c r="Z8" s="363">
        <v>-4.57448736987801</v>
      </c>
      <c r="AA8" s="363">
        <v>-0.06799609058840694</v>
      </c>
      <c r="AB8" s="363">
        <v>-0.2769906248103471</v>
      </c>
      <c r="AC8" s="363">
        <v>2.269955051033401</v>
      </c>
      <c r="AD8" s="363">
        <v>8.438061670558717</v>
      </c>
      <c r="AE8" s="363">
        <v>10.410679852101667</v>
      </c>
      <c r="AF8" s="363">
        <v>3.3168282216800016</v>
      </c>
      <c r="AG8" s="363">
        <v>-16.577894368436162</v>
      </c>
      <c r="AH8" s="363">
        <v>10.934204583705753</v>
      </c>
      <c r="AI8" s="363">
        <v>9.000000000000007</v>
      </c>
      <c r="AK8" s="365">
        <v>-5.543991651554869</v>
      </c>
      <c r="AL8" s="365">
        <v>1.4612367553552108</v>
      </c>
      <c r="AM8" s="365">
        <v>-5.414221478782344</v>
      </c>
      <c r="AN8" s="365">
        <v>4.368744900928445</v>
      </c>
      <c r="AO8" s="365">
        <v>-19.021174550656937</v>
      </c>
      <c r="AP8" s="365">
        <v>-8.249158303434978</v>
      </c>
      <c r="AQ8" s="365">
        <v>-4.57448736987801</v>
      </c>
      <c r="AR8" s="365">
        <v>-0.06799609058839584</v>
      </c>
      <c r="AS8" s="365">
        <v>-0.276990624810336</v>
      </c>
      <c r="AT8" s="365">
        <v>2.269955051033401</v>
      </c>
      <c r="AU8" s="365">
        <v>8.438061670558717</v>
      </c>
      <c r="AV8" s="365">
        <v>10.410679852101667</v>
      </c>
      <c r="AW8" s="365">
        <v>3.3168282216800016</v>
      </c>
      <c r="AX8" s="365">
        <v>-16.577894368436162</v>
      </c>
      <c r="AY8" s="365">
        <v>10.934204583705753</v>
      </c>
      <c r="AZ8" s="365">
        <v>9.000000000000007</v>
      </c>
      <c r="BA8" s="365"/>
      <c r="BB8" s="366">
        <v>0</v>
      </c>
      <c r="BC8" s="366">
        <v>0</v>
      </c>
      <c r="BD8" s="366">
        <v>0</v>
      </c>
      <c r="BE8" s="366">
        <v>0</v>
      </c>
      <c r="BF8" s="366">
        <v>0</v>
      </c>
      <c r="BG8" s="366">
        <v>0</v>
      </c>
      <c r="BH8" s="366">
        <v>0</v>
      </c>
      <c r="BI8" s="366">
        <v>-1.1102230246251565E-14</v>
      </c>
      <c r="BJ8" s="366">
        <v>-1.1102230246251565E-14</v>
      </c>
      <c r="BK8" s="366">
        <v>0</v>
      </c>
      <c r="BL8" s="366">
        <v>0</v>
      </c>
      <c r="BM8" s="365">
        <v>0</v>
      </c>
      <c r="BN8" s="366">
        <v>0</v>
      </c>
      <c r="BO8" s="366">
        <v>0</v>
      </c>
      <c r="BP8" s="366">
        <v>0</v>
      </c>
      <c r="BQ8" s="366">
        <v>0</v>
      </c>
    </row>
    <row r="9" spans="1:69" s="364" customFormat="1" ht="14.25" customHeight="1">
      <c r="A9" s="71" t="s">
        <v>79</v>
      </c>
      <c r="B9" s="130">
        <v>45887.34842712075</v>
      </c>
      <c r="C9" s="130">
        <v>47092.465507539106</v>
      </c>
      <c r="D9" s="130">
        <v>48478.6085605363</v>
      </c>
      <c r="E9" s="130">
        <v>49664.73218821348</v>
      </c>
      <c r="F9" s="130">
        <v>50619.218567988784</v>
      </c>
      <c r="G9" s="130">
        <v>50998.59905288772</v>
      </c>
      <c r="H9" s="130">
        <v>52050.78770831621</v>
      </c>
      <c r="I9" s="130">
        <v>54501.081513221034</v>
      </c>
      <c r="J9" s="130">
        <v>55478.195324884204</v>
      </c>
      <c r="K9" s="130">
        <v>55475.64318759448</v>
      </c>
      <c r="L9" s="130">
        <v>55655.34142162792</v>
      </c>
      <c r="M9" s="130">
        <v>56490.70702909769</v>
      </c>
      <c r="N9" s="130">
        <v>56630.21873464186</v>
      </c>
      <c r="O9" s="130">
        <v>57414.101007800826</v>
      </c>
      <c r="P9" s="130">
        <v>47235.44039980844</v>
      </c>
      <c r="Q9" s="130">
        <v>51133.74022462704</v>
      </c>
      <c r="R9" s="131">
        <v>54340.46072804906</v>
      </c>
      <c r="S9" s="130"/>
      <c r="T9" s="363">
        <v>2.6262512908810765</v>
      </c>
      <c r="U9" s="363">
        <v>2.9434497388447056</v>
      </c>
      <c r="V9" s="363">
        <v>2.446694867894239</v>
      </c>
      <c r="W9" s="363">
        <v>1.9218595122150406</v>
      </c>
      <c r="X9" s="363">
        <v>0.7494791417796742</v>
      </c>
      <c r="Y9" s="363">
        <v>2.0631716850443738</v>
      </c>
      <c r="Z9" s="363">
        <v>4.707505712758575</v>
      </c>
      <c r="AA9" s="363">
        <v>1.7928338017038081</v>
      </c>
      <c r="AB9" s="363">
        <v>-0.004600252900754942</v>
      </c>
      <c r="AC9" s="363">
        <v>0.3239227590850602</v>
      </c>
      <c r="AD9" s="363">
        <v>1.5009621469057155</v>
      </c>
      <c r="AE9" s="363">
        <v>0.24696399263033353</v>
      </c>
      <c r="AF9" s="363">
        <v>1.3842119820022036</v>
      </c>
      <c r="AG9" s="363">
        <v>-17.72850297979832</v>
      </c>
      <c r="AH9" s="363">
        <v>8.252913049656696</v>
      </c>
      <c r="AI9" s="363">
        <v>6.271241824546991</v>
      </c>
      <c r="AK9" s="365">
        <v>2.6262512908810765</v>
      </c>
      <c r="AL9" s="365">
        <v>2.9434497388447056</v>
      </c>
      <c r="AM9" s="365">
        <v>2.446694867894239</v>
      </c>
      <c r="AN9" s="365">
        <v>1.9218595122150406</v>
      </c>
      <c r="AO9" s="365">
        <v>0.7494791417796742</v>
      </c>
      <c r="AP9" s="365">
        <v>2.0631716850443738</v>
      </c>
      <c r="AQ9" s="365">
        <v>4.707505712758575</v>
      </c>
      <c r="AR9" s="365">
        <v>1.7928338017038081</v>
      </c>
      <c r="AS9" s="365">
        <v>-0.004600252900754942</v>
      </c>
      <c r="AT9" s="365">
        <v>0.3239227590850602</v>
      </c>
      <c r="AU9" s="365">
        <v>1.5009621469057155</v>
      </c>
      <c r="AV9" s="365">
        <v>0.24696399263033353</v>
      </c>
      <c r="AW9" s="365">
        <v>1.3842119820022036</v>
      </c>
      <c r="AX9" s="365">
        <v>-17.72850297979832</v>
      </c>
      <c r="AY9" s="365">
        <v>8.252913049656696</v>
      </c>
      <c r="AZ9" s="365">
        <v>6.271241824546991</v>
      </c>
      <c r="BA9" s="365"/>
      <c r="BB9" s="366">
        <v>0</v>
      </c>
      <c r="BC9" s="366">
        <v>0</v>
      </c>
      <c r="BD9" s="366">
        <v>0</v>
      </c>
      <c r="BE9" s="366">
        <v>0</v>
      </c>
      <c r="BF9" s="366">
        <v>0</v>
      </c>
      <c r="BG9" s="366">
        <v>0</v>
      </c>
      <c r="BH9" s="366">
        <v>0</v>
      </c>
      <c r="BI9" s="366">
        <v>0</v>
      </c>
      <c r="BJ9" s="366">
        <v>0</v>
      </c>
      <c r="BK9" s="366">
        <v>0</v>
      </c>
      <c r="BL9" s="366">
        <v>0</v>
      </c>
      <c r="BM9" s="365">
        <v>0</v>
      </c>
      <c r="BN9" s="366">
        <v>0</v>
      </c>
      <c r="BO9" s="366">
        <v>0</v>
      </c>
      <c r="BP9" s="366">
        <v>0</v>
      </c>
      <c r="BQ9" s="366">
        <v>0</v>
      </c>
    </row>
    <row r="10" spans="1:69" ht="14.25" customHeight="1">
      <c r="A10" s="26" t="s">
        <v>80</v>
      </c>
      <c r="B10" s="128">
        <v>844.3184318553926</v>
      </c>
      <c r="C10" s="128">
        <v>736.106202944401</v>
      </c>
      <c r="D10" s="128">
        <v>777.107318448404</v>
      </c>
      <c r="E10" s="128">
        <v>916.6757928417375</v>
      </c>
      <c r="F10" s="128">
        <v>890.092194849327</v>
      </c>
      <c r="G10" s="128">
        <v>926.6609625255487</v>
      </c>
      <c r="H10" s="128">
        <v>872.6272973100656</v>
      </c>
      <c r="I10" s="128">
        <v>876.2665078438763</v>
      </c>
      <c r="J10" s="128">
        <v>883.3637359879291</v>
      </c>
      <c r="K10" s="128">
        <v>838.3908826705822</v>
      </c>
      <c r="L10" s="128">
        <v>894.1279920796107</v>
      </c>
      <c r="M10" s="128">
        <v>914.6929358974417</v>
      </c>
      <c r="N10" s="128">
        <v>713.4604900000045</v>
      </c>
      <c r="O10" s="128">
        <v>780.0830555583254</v>
      </c>
      <c r="P10" s="128">
        <v>646.1786054799308</v>
      </c>
      <c r="Q10" s="128">
        <v>613.2687284767848</v>
      </c>
      <c r="R10" s="129">
        <v>563.1582911525286</v>
      </c>
      <c r="S10" s="128"/>
      <c r="T10" s="363">
        <v>-12.816518605805493</v>
      </c>
      <c r="U10" s="363">
        <v>5.569999999999986</v>
      </c>
      <c r="V10" s="363">
        <v>17.959999999999997</v>
      </c>
      <c r="W10" s="363">
        <v>-2.9000000000000026</v>
      </c>
      <c r="X10" s="363">
        <v>4.108424710140501</v>
      </c>
      <c r="Y10" s="363">
        <v>-5.831006959462082</v>
      </c>
      <c r="Z10" s="363">
        <v>0.41704064782626116</v>
      </c>
      <c r="AA10" s="363">
        <v>0.8099394511284164</v>
      </c>
      <c r="AB10" s="363">
        <v>-5.0910911876012825</v>
      </c>
      <c r="AC10" s="363">
        <v>6.648105383909408</v>
      </c>
      <c r="AD10" s="363">
        <v>2.299999999999991</v>
      </c>
      <c r="AE10" s="363">
        <v>-21.999999999999996</v>
      </c>
      <c r="AF10" s="363">
        <v>9.33794743957308</v>
      </c>
      <c r="AG10" s="363">
        <v>-17.165409391254606</v>
      </c>
      <c r="AH10" s="363">
        <v>-5.093000096885458</v>
      </c>
      <c r="AI10" s="363">
        <v>-8.171040686962582</v>
      </c>
      <c r="AK10" s="365">
        <v>-12.816518605805493</v>
      </c>
      <c r="AL10" s="365">
        <v>5.569999999999986</v>
      </c>
      <c r="AM10" s="365">
        <v>17.959999999999997</v>
      </c>
      <c r="AN10" s="365">
        <v>-2.9000000000000026</v>
      </c>
      <c r="AO10" s="365">
        <v>4.108424710140501</v>
      </c>
      <c r="AP10" s="365">
        <v>-5.831006959462082</v>
      </c>
      <c r="AQ10" s="365">
        <v>0.41704064782626116</v>
      </c>
      <c r="AR10" s="365">
        <v>0.8099394511284164</v>
      </c>
      <c r="AS10" s="365">
        <v>-5.0910911876012825</v>
      </c>
      <c r="AT10" s="365">
        <v>6.648105383909408</v>
      </c>
      <c r="AU10" s="365">
        <v>2.299999999999991</v>
      </c>
      <c r="AV10" s="365">
        <v>-21.999999999999996</v>
      </c>
      <c r="AW10" s="365">
        <v>9.33794743957308</v>
      </c>
      <c r="AX10" s="365">
        <v>-17.165409391254606</v>
      </c>
      <c r="AY10" s="365">
        <v>-5.093000096885469</v>
      </c>
      <c r="AZ10" s="365">
        <v>-8.171040686962582</v>
      </c>
      <c r="BA10" s="365"/>
      <c r="BB10" s="366">
        <v>0</v>
      </c>
      <c r="BC10" s="366">
        <v>0</v>
      </c>
      <c r="BD10" s="366">
        <v>0</v>
      </c>
      <c r="BE10" s="366">
        <v>0</v>
      </c>
      <c r="BF10" s="366">
        <v>0</v>
      </c>
      <c r="BG10" s="366">
        <v>0</v>
      </c>
      <c r="BH10" s="366">
        <v>0</v>
      </c>
      <c r="BI10" s="366">
        <v>0</v>
      </c>
      <c r="BJ10" s="366">
        <v>0</v>
      </c>
      <c r="BK10" s="366">
        <v>0</v>
      </c>
      <c r="BL10" s="366">
        <v>0</v>
      </c>
      <c r="BM10" s="365">
        <v>0</v>
      </c>
      <c r="BN10" s="366">
        <v>0</v>
      </c>
      <c r="BO10" s="366">
        <v>0</v>
      </c>
      <c r="BP10" s="366">
        <v>1.1546319456101628E-14</v>
      </c>
      <c r="BQ10" s="366">
        <v>0</v>
      </c>
    </row>
    <row r="11" spans="1:69" ht="14.25" customHeight="1">
      <c r="A11" s="26" t="s">
        <v>81</v>
      </c>
      <c r="B11" s="128">
        <v>14325.976631684598</v>
      </c>
      <c r="C11" s="128">
        <v>14712.778000740083</v>
      </c>
      <c r="D11" s="128">
        <v>15610.257458785227</v>
      </c>
      <c r="E11" s="128">
        <v>16272.132375037714</v>
      </c>
      <c r="F11" s="128">
        <v>16939.289802414263</v>
      </c>
      <c r="G11" s="128">
        <v>16702.139745180462</v>
      </c>
      <c r="H11" s="128">
        <v>17971.502365814184</v>
      </c>
      <c r="I11" s="128">
        <v>17926.573609899646</v>
      </c>
      <c r="J11" s="128">
        <v>18348.208016463162</v>
      </c>
      <c r="K11" s="128">
        <v>18896.631419972637</v>
      </c>
      <c r="L11" s="128">
        <v>19153.717316196035</v>
      </c>
      <c r="M11" s="128">
        <v>19248.716440575645</v>
      </c>
      <c r="N11" s="128">
        <v>19893.63318886027</v>
      </c>
      <c r="O11" s="128">
        <v>20216.558325255126</v>
      </c>
      <c r="P11" s="128">
        <v>18083.71142194071</v>
      </c>
      <c r="Q11" s="128">
        <v>18969.813281615803</v>
      </c>
      <c r="R11" s="129">
        <v>20525.3379707083</v>
      </c>
      <c r="S11" s="128"/>
      <c r="T11" s="363">
        <v>2.7000000000000135</v>
      </c>
      <c r="U11" s="363">
        <v>6.099999999999994</v>
      </c>
      <c r="V11" s="363">
        <v>4.239999999999955</v>
      </c>
      <c r="W11" s="363">
        <v>4.100000000000015</v>
      </c>
      <c r="X11" s="363">
        <v>-1.4000000000000123</v>
      </c>
      <c r="Y11" s="363">
        <v>7.600000000000029</v>
      </c>
      <c r="Z11" s="363">
        <v>-0.2500000000000169</v>
      </c>
      <c r="AA11" s="363">
        <v>2.352007783186605</v>
      </c>
      <c r="AB11" s="363">
        <v>2.988975288580731</v>
      </c>
      <c r="AC11" s="363">
        <v>1.360485318836635</v>
      </c>
      <c r="AD11" s="363">
        <v>0.4959827004405115</v>
      </c>
      <c r="AE11" s="363">
        <v>3.350440276241806</v>
      </c>
      <c r="AF11" s="363">
        <v>1.6232587246842511</v>
      </c>
      <c r="AG11" s="363">
        <v>-10.550000000000004</v>
      </c>
      <c r="AH11" s="363">
        <v>4.899999999999993</v>
      </c>
      <c r="AI11" s="363">
        <v>8.200000000000006</v>
      </c>
      <c r="AK11" s="365">
        <v>2.7000000000000135</v>
      </c>
      <c r="AL11" s="365">
        <v>6.099999999999994</v>
      </c>
      <c r="AM11" s="365">
        <v>4.239999999999955</v>
      </c>
      <c r="AN11" s="365">
        <v>4.100000000000015</v>
      </c>
      <c r="AO11" s="365">
        <v>-1.4000000000000012</v>
      </c>
      <c r="AP11" s="365">
        <v>7.600000000000029</v>
      </c>
      <c r="AQ11" s="365">
        <v>-0.2500000000000169</v>
      </c>
      <c r="AR11" s="365">
        <v>2.352007783186605</v>
      </c>
      <c r="AS11" s="365">
        <v>2.988975288580731</v>
      </c>
      <c r="AT11" s="365">
        <v>1.360485318836635</v>
      </c>
      <c r="AU11" s="365">
        <v>0.4959827004405115</v>
      </c>
      <c r="AV11" s="365">
        <v>3.350440276241806</v>
      </c>
      <c r="AW11" s="365">
        <v>1.6232587246842511</v>
      </c>
      <c r="AX11" s="365">
        <v>-10.55</v>
      </c>
      <c r="AY11" s="365">
        <v>4.9</v>
      </c>
      <c r="AZ11" s="365">
        <v>8.200000000000006</v>
      </c>
      <c r="BA11" s="365"/>
      <c r="BB11" s="366">
        <v>0</v>
      </c>
      <c r="BC11" s="366">
        <v>0</v>
      </c>
      <c r="BD11" s="366">
        <v>0</v>
      </c>
      <c r="BE11" s="366">
        <v>0</v>
      </c>
      <c r="BF11" s="366">
        <v>-1.1102230246251565E-14</v>
      </c>
      <c r="BG11" s="366">
        <v>0</v>
      </c>
      <c r="BH11" s="366">
        <v>0</v>
      </c>
      <c r="BI11" s="366">
        <v>0</v>
      </c>
      <c r="BJ11" s="366">
        <v>0</v>
      </c>
      <c r="BK11" s="366">
        <v>0</v>
      </c>
      <c r="BL11" s="366">
        <v>0</v>
      </c>
      <c r="BM11" s="365">
        <v>0</v>
      </c>
      <c r="BN11" s="366">
        <v>0</v>
      </c>
      <c r="BO11" s="366">
        <v>0</v>
      </c>
      <c r="BP11" s="366">
        <v>-7.105427357601002E-15</v>
      </c>
      <c r="BQ11" s="366">
        <v>0</v>
      </c>
    </row>
    <row r="12" spans="1:69" ht="14.25" customHeight="1">
      <c r="A12" s="26" t="s">
        <v>82</v>
      </c>
      <c r="B12" s="128">
        <v>16045.61336617722</v>
      </c>
      <c r="C12" s="128">
        <v>17610.0606693795</v>
      </c>
      <c r="D12" s="128">
        <v>17662.890851387634</v>
      </c>
      <c r="E12" s="128">
        <v>17662.89085138763</v>
      </c>
      <c r="F12" s="128">
        <v>17662.89085138763</v>
      </c>
      <c r="G12" s="128">
        <v>18192.77757692926</v>
      </c>
      <c r="H12" s="128">
        <v>17992.657023583037</v>
      </c>
      <c r="I12" s="128">
        <v>18460.466106196196</v>
      </c>
      <c r="J12" s="128">
        <v>19241.496862119733</v>
      </c>
      <c r="K12" s="128">
        <v>18694.052878892096</v>
      </c>
      <c r="L12" s="128">
        <v>17600.654487621374</v>
      </c>
      <c r="M12" s="128">
        <v>17474.203495147838</v>
      </c>
      <c r="N12" s="128">
        <v>16278.02574865395</v>
      </c>
      <c r="O12" s="128">
        <v>15395.133182229398</v>
      </c>
      <c r="P12" s="128">
        <v>10930.544559382872</v>
      </c>
      <c r="Q12" s="128">
        <v>11903.363025167948</v>
      </c>
      <c r="R12" s="129">
        <v>12244.629747096631</v>
      </c>
      <c r="S12" s="128"/>
      <c r="T12" s="363">
        <v>9.750000000000014</v>
      </c>
      <c r="U12" s="363">
        <v>0.29999999999996696</v>
      </c>
      <c r="V12" s="363">
        <v>-2.220446049250313E-14</v>
      </c>
      <c r="W12" s="363">
        <v>0</v>
      </c>
      <c r="X12" s="363">
        <v>3.0000000000000027</v>
      </c>
      <c r="Y12" s="363">
        <v>-1.100000000000012</v>
      </c>
      <c r="Z12" s="363">
        <v>2.6000000000000023</v>
      </c>
      <c r="AA12" s="363">
        <v>4.230829012824255</v>
      </c>
      <c r="AB12" s="363">
        <v>-2.8451215991692203</v>
      </c>
      <c r="AC12" s="363">
        <v>-5.848910337176294</v>
      </c>
      <c r="AD12" s="363">
        <v>-0.7184448314832226</v>
      </c>
      <c r="AE12" s="363">
        <v>-6.845392105145375</v>
      </c>
      <c r="AF12" s="363">
        <v>-5.423830752310732</v>
      </c>
      <c r="AG12" s="363">
        <v>-29.000000000000004</v>
      </c>
      <c r="AH12" s="363">
        <v>8.899999999999997</v>
      </c>
      <c r="AI12" s="363">
        <v>2.8669773509143903</v>
      </c>
      <c r="AK12" s="365">
        <v>9.750000000000014</v>
      </c>
      <c r="AL12" s="365">
        <v>0.29999999999996696</v>
      </c>
      <c r="AM12" s="365">
        <v>-1.1102230246251565E-14</v>
      </c>
      <c r="AN12" s="365">
        <v>0</v>
      </c>
      <c r="AO12" s="365">
        <v>3.0000000000000027</v>
      </c>
      <c r="AP12" s="365">
        <v>-1.100000000000001</v>
      </c>
      <c r="AQ12" s="365">
        <v>2.6000000000000023</v>
      </c>
      <c r="AR12" s="365">
        <v>4.230829012824255</v>
      </c>
      <c r="AS12" s="365">
        <v>-2.8451215991692203</v>
      </c>
      <c r="AT12" s="365">
        <v>-5.848910337176294</v>
      </c>
      <c r="AU12" s="365">
        <v>-0.7184448314832226</v>
      </c>
      <c r="AV12" s="365">
        <v>-6.845392105145387</v>
      </c>
      <c r="AW12" s="365">
        <v>-5.423830752310732</v>
      </c>
      <c r="AX12" s="365">
        <v>-29</v>
      </c>
      <c r="AY12" s="365">
        <v>8.9</v>
      </c>
      <c r="AZ12" s="365">
        <v>2.8669773509143903</v>
      </c>
      <c r="BA12" s="365"/>
      <c r="BB12" s="366">
        <v>0</v>
      </c>
      <c r="BC12" s="366">
        <v>0</v>
      </c>
      <c r="BD12" s="366">
        <v>-1.1102230246251565E-14</v>
      </c>
      <c r="BE12" s="366">
        <v>0</v>
      </c>
      <c r="BF12" s="366">
        <v>0</v>
      </c>
      <c r="BG12" s="366">
        <v>-1.1102230246251565E-14</v>
      </c>
      <c r="BH12" s="366">
        <v>0</v>
      </c>
      <c r="BI12" s="366">
        <v>0</v>
      </c>
      <c r="BJ12" s="366">
        <v>0</v>
      </c>
      <c r="BK12" s="366">
        <v>0</v>
      </c>
      <c r="BL12" s="366">
        <v>0</v>
      </c>
      <c r="BM12" s="365">
        <v>1.1546319456101628E-14</v>
      </c>
      <c r="BN12" s="366">
        <v>0</v>
      </c>
      <c r="BO12" s="366">
        <v>0</v>
      </c>
      <c r="BP12" s="366">
        <v>0</v>
      </c>
      <c r="BQ12" s="366">
        <v>0</v>
      </c>
    </row>
    <row r="13" spans="1:69" ht="14.25" customHeight="1">
      <c r="A13" s="26" t="s">
        <v>83</v>
      </c>
      <c r="B13" s="128">
        <v>15060.216509257825</v>
      </c>
      <c r="C13" s="128">
        <v>14412.627199359742</v>
      </c>
      <c r="D13" s="128">
        <v>14816.180760941808</v>
      </c>
      <c r="E13" s="128">
        <v>15082.872014638764</v>
      </c>
      <c r="F13" s="128">
        <v>15384.529454931537</v>
      </c>
      <c r="G13" s="128">
        <v>15476.836631661126</v>
      </c>
      <c r="H13" s="128">
        <v>15476.83663166113</v>
      </c>
      <c r="I13" s="128">
        <v>17442.39488388209</v>
      </c>
      <c r="J13" s="128">
        <v>17276.228756313853</v>
      </c>
      <c r="K13" s="128">
        <v>17238.808700083147</v>
      </c>
      <c r="L13" s="128">
        <v>18058.11219057692</v>
      </c>
      <c r="M13" s="128">
        <v>18867.44048567895</v>
      </c>
      <c r="N13" s="128">
        <v>19745.09930712763</v>
      </c>
      <c r="O13" s="128">
        <v>21022.32644475798</v>
      </c>
      <c r="P13" s="128">
        <v>17427.508622704365</v>
      </c>
      <c r="Q13" s="128">
        <v>19520.55240829116</v>
      </c>
      <c r="R13" s="129">
        <v>20887.622167159607</v>
      </c>
      <c r="S13" s="128"/>
      <c r="T13" s="363">
        <v>-4.299999999999981</v>
      </c>
      <c r="U13" s="363">
        <v>2.799999999999958</v>
      </c>
      <c r="V13" s="363">
        <v>1.8000000000000238</v>
      </c>
      <c r="W13" s="363">
        <v>1.9999999999999796</v>
      </c>
      <c r="X13" s="363">
        <v>0.6000000000000005</v>
      </c>
      <c r="Y13" s="363">
        <v>2.220446049250313E-14</v>
      </c>
      <c r="Z13" s="363">
        <v>12.699999999999978</v>
      </c>
      <c r="AA13" s="363">
        <v>-0.9526566086506039</v>
      </c>
      <c r="AB13" s="363">
        <v>-0.21659852250468514</v>
      </c>
      <c r="AC13" s="363">
        <v>4.752668845903618</v>
      </c>
      <c r="AD13" s="363">
        <v>4.481799019525168</v>
      </c>
      <c r="AE13" s="363">
        <v>4.6517110898791625</v>
      </c>
      <c r="AF13" s="363">
        <v>6.468577938067344</v>
      </c>
      <c r="AG13" s="363">
        <v>-17.099999999999994</v>
      </c>
      <c r="AH13" s="363">
        <v>12.010000000000009</v>
      </c>
      <c r="AI13" s="363">
        <v>7.0032329530172355</v>
      </c>
      <c r="AK13" s="365">
        <v>-4.299999999999981</v>
      </c>
      <c r="AL13" s="365">
        <v>2.799999999999958</v>
      </c>
      <c r="AM13" s="365">
        <v>1.8000000000000238</v>
      </c>
      <c r="AN13" s="365">
        <v>1.9999999999999796</v>
      </c>
      <c r="AO13" s="365">
        <v>0.6000000000000005</v>
      </c>
      <c r="AP13" s="365">
        <v>2.220446049250313E-14</v>
      </c>
      <c r="AQ13" s="365">
        <v>12.699999999999978</v>
      </c>
      <c r="AR13" s="365">
        <v>-0.9526566086506039</v>
      </c>
      <c r="AS13" s="365">
        <v>-0.21659852250468514</v>
      </c>
      <c r="AT13" s="365">
        <v>4.752668845903618</v>
      </c>
      <c r="AU13" s="365">
        <v>4.481799019525168</v>
      </c>
      <c r="AV13" s="365">
        <v>4.6517110898791625</v>
      </c>
      <c r="AW13" s="365">
        <v>6.468577938067344</v>
      </c>
      <c r="AX13" s="365">
        <v>-17.1</v>
      </c>
      <c r="AY13" s="365">
        <v>12.01</v>
      </c>
      <c r="AZ13" s="365">
        <v>7.0032329530172355</v>
      </c>
      <c r="BA13" s="365"/>
      <c r="BB13" s="366">
        <v>0</v>
      </c>
      <c r="BC13" s="366">
        <v>0</v>
      </c>
      <c r="BD13" s="366">
        <v>0</v>
      </c>
      <c r="BE13" s="366">
        <v>0</v>
      </c>
      <c r="BF13" s="366">
        <v>0</v>
      </c>
      <c r="BG13" s="366">
        <v>0</v>
      </c>
      <c r="BH13" s="366">
        <v>0</v>
      </c>
      <c r="BI13" s="366">
        <v>0</v>
      </c>
      <c r="BJ13" s="366">
        <v>0</v>
      </c>
      <c r="BK13" s="366">
        <v>0</v>
      </c>
      <c r="BL13" s="366">
        <v>0</v>
      </c>
      <c r="BM13" s="365">
        <v>0</v>
      </c>
      <c r="BN13" s="366">
        <v>0</v>
      </c>
      <c r="BO13" s="366">
        <v>0</v>
      </c>
      <c r="BP13" s="366">
        <v>0</v>
      </c>
      <c r="BQ13" s="366">
        <v>0</v>
      </c>
    </row>
    <row r="14" spans="1:69" s="364" customFormat="1" ht="14.25" customHeight="1">
      <c r="A14" s="71" t="s">
        <v>84</v>
      </c>
      <c r="B14" s="130">
        <v>4426.412639755207</v>
      </c>
      <c r="C14" s="130">
        <v>4599.4853739696355</v>
      </c>
      <c r="D14" s="130">
        <v>4924.2090413718915</v>
      </c>
      <c r="E14" s="130">
        <v>4924.2090413718915</v>
      </c>
      <c r="F14" s="130">
        <v>5149.737815466725</v>
      </c>
      <c r="G14" s="130">
        <v>5374.781358002621</v>
      </c>
      <c r="H14" s="130">
        <v>5615.141580332499</v>
      </c>
      <c r="I14" s="130">
        <v>5860.733208193045</v>
      </c>
      <c r="J14" s="130">
        <v>6095.162536520767</v>
      </c>
      <c r="K14" s="130">
        <v>6329.826294176815</v>
      </c>
      <c r="L14" s="130">
        <v>6593.397789362827</v>
      </c>
      <c r="M14" s="130">
        <v>6814.02612949179</v>
      </c>
      <c r="N14" s="130">
        <v>7001.033193767706</v>
      </c>
      <c r="O14" s="130">
        <v>7321.2017221702445</v>
      </c>
      <c r="P14" s="130">
        <v>6313.968598369981</v>
      </c>
      <c r="Q14" s="130">
        <v>6438.0651487057785</v>
      </c>
      <c r="R14" s="131">
        <v>6796.093939285188</v>
      </c>
      <c r="S14" s="130"/>
      <c r="T14" s="363">
        <v>3.9099999999999913</v>
      </c>
      <c r="U14" s="363">
        <v>7.06</v>
      </c>
      <c r="V14" s="363">
        <v>0</v>
      </c>
      <c r="W14" s="363">
        <v>4.580000000000006</v>
      </c>
      <c r="X14" s="363">
        <v>4.370000000000007</v>
      </c>
      <c r="Y14" s="363">
        <v>4.472000000000009</v>
      </c>
      <c r="Z14" s="363">
        <v>4.373738833598639</v>
      </c>
      <c r="AA14" s="363">
        <v>4.0000000000000036</v>
      </c>
      <c r="AB14" s="363">
        <v>3.8499999999999757</v>
      </c>
      <c r="AC14" s="363">
        <v>4.163960951479617</v>
      </c>
      <c r="AD14" s="363">
        <v>3.346200960071055</v>
      </c>
      <c r="AE14" s="363">
        <v>2.744443016831566</v>
      </c>
      <c r="AF14" s="363">
        <v>4.573161125525749</v>
      </c>
      <c r="AG14" s="363">
        <v>-13.757756745728445</v>
      </c>
      <c r="AH14" s="363">
        <v>1.9654286904092988</v>
      </c>
      <c r="AI14" s="363">
        <v>5.561124069261436</v>
      </c>
      <c r="AK14" s="365">
        <v>3.91</v>
      </c>
      <c r="AL14" s="365">
        <v>7.06</v>
      </c>
      <c r="AM14" s="365">
        <v>0</v>
      </c>
      <c r="AN14" s="365">
        <v>4.58</v>
      </c>
      <c r="AO14" s="365">
        <v>4.37</v>
      </c>
      <c r="AP14" s="365">
        <v>4.472</v>
      </c>
      <c r="AQ14" s="365">
        <v>4.373738833598639</v>
      </c>
      <c r="AR14" s="365">
        <v>4.0000000000000036</v>
      </c>
      <c r="AS14" s="365">
        <v>3.8499999999999757</v>
      </c>
      <c r="AT14" s="365">
        <v>4.163960951479617</v>
      </c>
      <c r="AU14" s="365">
        <v>3.346200960071055</v>
      </c>
      <c r="AV14" s="365">
        <v>2.744443016831566</v>
      </c>
      <c r="AW14" s="365">
        <v>4.573161125525749</v>
      </c>
      <c r="AX14" s="365">
        <v>-13.757756745728432</v>
      </c>
      <c r="AY14" s="365">
        <v>1.9654286904092988</v>
      </c>
      <c r="AZ14" s="365">
        <v>5.561124069261436</v>
      </c>
      <c r="BA14" s="365"/>
      <c r="BB14" s="366">
        <v>-8.881784197001252E-15</v>
      </c>
      <c r="BC14" s="366">
        <v>0</v>
      </c>
      <c r="BD14" s="366">
        <v>0</v>
      </c>
      <c r="BE14" s="366">
        <v>0</v>
      </c>
      <c r="BF14" s="366">
        <v>7.105427357601002E-15</v>
      </c>
      <c r="BG14" s="366">
        <v>8.881784197001252E-15</v>
      </c>
      <c r="BH14" s="366">
        <v>0</v>
      </c>
      <c r="BI14" s="366">
        <v>0</v>
      </c>
      <c r="BJ14" s="366">
        <v>0</v>
      </c>
      <c r="BK14" s="366">
        <v>0</v>
      </c>
      <c r="BL14" s="366">
        <v>0</v>
      </c>
      <c r="BM14" s="365">
        <v>0</v>
      </c>
      <c r="BN14" s="366">
        <v>0</v>
      </c>
      <c r="BO14" s="366">
        <v>0</v>
      </c>
      <c r="BP14" s="366">
        <v>0</v>
      </c>
      <c r="BQ14" s="366">
        <v>0</v>
      </c>
    </row>
    <row r="15" spans="1:69" s="364" customFormat="1" ht="13.5" customHeight="1">
      <c r="A15" s="71" t="s">
        <v>85</v>
      </c>
      <c r="B15" s="130">
        <v>1340.1344415269095</v>
      </c>
      <c r="C15" s="130">
        <v>1321.1045324572274</v>
      </c>
      <c r="D15" s="130">
        <v>1311.8568007300269</v>
      </c>
      <c r="E15" s="130">
        <v>1309.101901448494</v>
      </c>
      <c r="F15" s="130">
        <v>1304.9127753638588</v>
      </c>
      <c r="G15" s="130">
        <v>1337.692184280999</v>
      </c>
      <c r="H15" s="130">
        <v>1367.2150507880808</v>
      </c>
      <c r="I15" s="130">
        <v>1401.1903448001647</v>
      </c>
      <c r="J15" s="130">
        <v>1442.5011129555542</v>
      </c>
      <c r="K15" s="130">
        <v>1486.1419047510055</v>
      </c>
      <c r="L15" s="130">
        <v>1516.4623199613357</v>
      </c>
      <c r="M15" s="130">
        <v>1558.0355677522034</v>
      </c>
      <c r="N15" s="130">
        <v>1628.6714525423101</v>
      </c>
      <c r="O15" s="130">
        <v>1654.0901541746466</v>
      </c>
      <c r="P15" s="130">
        <v>1590.5557047755221</v>
      </c>
      <c r="Q15" s="130">
        <v>1678.2956601672631</v>
      </c>
      <c r="R15" s="131">
        <v>1742.2613271885712</v>
      </c>
      <c r="S15" s="130"/>
      <c r="T15" s="363">
        <v>-1.419999999999999</v>
      </c>
      <c r="U15" s="363">
        <v>-0.6999999999999895</v>
      </c>
      <c r="V15" s="363">
        <v>-0.20999999999998797</v>
      </c>
      <c r="W15" s="363">
        <v>-0.31999999999998696</v>
      </c>
      <c r="X15" s="363">
        <v>2.512000000000003</v>
      </c>
      <c r="Y15" s="363">
        <v>2.2070000000000034</v>
      </c>
      <c r="Z15" s="363">
        <v>2.485000000000004</v>
      </c>
      <c r="AA15" s="363">
        <v>2.948262404797064</v>
      </c>
      <c r="AB15" s="363">
        <v>3.025355849191369</v>
      </c>
      <c r="AC15" s="363">
        <v>2.0402099633554327</v>
      </c>
      <c r="AD15" s="363">
        <v>2.741462629412883</v>
      </c>
      <c r="AE15" s="363">
        <v>4.533650338420325</v>
      </c>
      <c r="AF15" s="363">
        <v>1.5607016131251372</v>
      </c>
      <c r="AG15" s="363">
        <v>-3.8410511808424808</v>
      </c>
      <c r="AH15" s="363">
        <v>5.516308239209011</v>
      </c>
      <c r="AI15" s="363">
        <v>3.8113467453603</v>
      </c>
      <c r="AK15" s="365">
        <v>-1.42</v>
      </c>
      <c r="AL15" s="365">
        <v>-0.7</v>
      </c>
      <c r="AM15" s="365">
        <v>-0.21</v>
      </c>
      <c r="AN15" s="365">
        <v>-0.32</v>
      </c>
      <c r="AO15" s="365">
        <v>2.512</v>
      </c>
      <c r="AP15" s="365">
        <v>2.207</v>
      </c>
      <c r="AQ15" s="365">
        <v>2.485</v>
      </c>
      <c r="AR15" s="365">
        <v>2.948262404797064</v>
      </c>
      <c r="AS15" s="365">
        <v>3.025355849191369</v>
      </c>
      <c r="AT15" s="365">
        <v>2.0402099633554327</v>
      </c>
      <c r="AU15" s="365">
        <v>2.741462629412883</v>
      </c>
      <c r="AV15" s="365">
        <v>4.533650338420325</v>
      </c>
      <c r="AW15" s="365">
        <v>1.5607016131251372</v>
      </c>
      <c r="AX15" s="365">
        <v>-3.8410511808424808</v>
      </c>
      <c r="AY15" s="365">
        <v>5.516308239209011</v>
      </c>
      <c r="AZ15" s="365">
        <v>3.8113467453603</v>
      </c>
      <c r="BA15" s="365"/>
      <c r="BB15" s="366">
        <v>0</v>
      </c>
      <c r="BC15" s="366">
        <v>1.0436096431476471E-14</v>
      </c>
      <c r="BD15" s="366">
        <v>1.201816424156732E-14</v>
      </c>
      <c r="BE15" s="366">
        <v>1.304512053934559E-14</v>
      </c>
      <c r="BF15" s="366">
        <v>0</v>
      </c>
      <c r="BG15" s="366">
        <v>3.552713678800501E-15</v>
      </c>
      <c r="BH15" s="366">
        <v>3.9968028886505635E-15</v>
      </c>
      <c r="BI15" s="366">
        <v>0</v>
      </c>
      <c r="BJ15" s="366">
        <v>0</v>
      </c>
      <c r="BK15" s="366">
        <v>0</v>
      </c>
      <c r="BL15" s="366">
        <v>0</v>
      </c>
      <c r="BM15" s="365">
        <v>0</v>
      </c>
      <c r="BN15" s="366">
        <v>0</v>
      </c>
      <c r="BO15" s="366">
        <v>0</v>
      </c>
      <c r="BP15" s="366">
        <v>0</v>
      </c>
      <c r="BQ15" s="366">
        <v>0</v>
      </c>
    </row>
    <row r="16" spans="1:69" s="364" customFormat="1" ht="14.25" customHeight="1">
      <c r="A16" s="24" t="s">
        <v>86</v>
      </c>
      <c r="B16" s="130">
        <v>15368.60395335261</v>
      </c>
      <c r="C16" s="130">
        <v>17788.509535725632</v>
      </c>
      <c r="D16" s="130">
        <v>19887.553660941263</v>
      </c>
      <c r="E16" s="130">
        <v>21060.919326936797</v>
      </c>
      <c r="F16" s="130">
        <v>21966.538857995078</v>
      </c>
      <c r="G16" s="130">
        <v>21527.208080835175</v>
      </c>
      <c r="H16" s="130">
        <v>20881.391838410116</v>
      </c>
      <c r="I16" s="130">
        <v>19166.94525666738</v>
      </c>
      <c r="J16" s="130">
        <v>17812.23075518634</v>
      </c>
      <c r="K16" s="130">
        <v>17183.584979071256</v>
      </c>
      <c r="L16" s="130">
        <v>17447.472925208323</v>
      </c>
      <c r="M16" s="130">
        <v>19043.150509654966</v>
      </c>
      <c r="N16" s="130">
        <v>21185.14979169541</v>
      </c>
      <c r="O16" s="130">
        <v>22447.742535409478</v>
      </c>
      <c r="P16" s="130">
        <v>16166.852810625338</v>
      </c>
      <c r="Q16" s="130">
        <v>19829.916985467746</v>
      </c>
      <c r="R16" s="131">
        <v>20048.890519375967</v>
      </c>
      <c r="S16" s="130"/>
      <c r="T16" s="363">
        <v>15.745773589572721</v>
      </c>
      <c r="U16" s="363">
        <v>11.800000000000033</v>
      </c>
      <c r="V16" s="363">
        <v>5.899999999999994</v>
      </c>
      <c r="W16" s="363">
        <v>4.299999999999993</v>
      </c>
      <c r="X16" s="363">
        <v>-2.0000000000000018</v>
      </c>
      <c r="Y16" s="363">
        <v>-3.0000000000000138</v>
      </c>
      <c r="Z16" s="363">
        <v>-8.210403765275409</v>
      </c>
      <c r="AA16" s="363">
        <v>-7.067972925992416</v>
      </c>
      <c r="AB16" s="363">
        <v>-3.5292927918758488</v>
      </c>
      <c r="AC16" s="363">
        <v>1.5356978561718693</v>
      </c>
      <c r="AD16" s="363">
        <v>9.145608600665533</v>
      </c>
      <c r="AE16" s="363">
        <v>11.248135023427142</v>
      </c>
      <c r="AF16" s="363">
        <v>5.959800879996635</v>
      </c>
      <c r="AG16" s="363">
        <v>-27.980050621466944</v>
      </c>
      <c r="AH16" s="363">
        <v>22.657868032514862</v>
      </c>
      <c r="AI16" s="363">
        <v>1.104258449839679</v>
      </c>
      <c r="AK16" s="365">
        <v>15.745773589572721</v>
      </c>
      <c r="AL16" s="365">
        <v>11.800000000000033</v>
      </c>
      <c r="AM16" s="365">
        <v>5.899999999999994</v>
      </c>
      <c r="AN16" s="365">
        <v>4.299999999999993</v>
      </c>
      <c r="AO16" s="365">
        <v>-2.0000000000000018</v>
      </c>
      <c r="AP16" s="365">
        <v>-3.0000000000000138</v>
      </c>
      <c r="AQ16" s="365">
        <v>-8.210403765275409</v>
      </c>
      <c r="AR16" s="365">
        <v>-7.067972925992416</v>
      </c>
      <c r="AS16" s="365">
        <v>-3.5292927918758488</v>
      </c>
      <c r="AT16" s="365">
        <v>1.5356978561718693</v>
      </c>
      <c r="AU16" s="365">
        <v>9.145608600665533</v>
      </c>
      <c r="AV16" s="365">
        <v>11.248135023427142</v>
      </c>
      <c r="AW16" s="365">
        <v>5.959800879996635</v>
      </c>
      <c r="AX16" s="365">
        <v>-27.980050621466944</v>
      </c>
      <c r="AY16" s="365">
        <v>22.657868032514862</v>
      </c>
      <c r="AZ16" s="365">
        <v>1.104258449839679</v>
      </c>
      <c r="BA16" s="365"/>
      <c r="BB16" s="366">
        <v>0</v>
      </c>
      <c r="BC16" s="366">
        <v>0</v>
      </c>
      <c r="BD16" s="366">
        <v>0</v>
      </c>
      <c r="BE16" s="366">
        <v>0</v>
      </c>
      <c r="BF16" s="366">
        <v>0</v>
      </c>
      <c r="BG16" s="366">
        <v>0</v>
      </c>
      <c r="BH16" s="366">
        <v>0</v>
      </c>
      <c r="BI16" s="366">
        <v>0</v>
      </c>
      <c r="BJ16" s="366">
        <v>0</v>
      </c>
      <c r="BK16" s="366">
        <v>0</v>
      </c>
      <c r="BL16" s="366">
        <v>0</v>
      </c>
      <c r="BM16" s="365">
        <v>0</v>
      </c>
      <c r="BN16" s="366">
        <v>0</v>
      </c>
      <c r="BO16" s="366">
        <v>0</v>
      </c>
      <c r="BP16" s="366">
        <v>0</v>
      </c>
      <c r="BQ16" s="366">
        <v>0</v>
      </c>
    </row>
    <row r="17" spans="1:69" s="364" customFormat="1" ht="15.75" customHeight="1">
      <c r="A17" s="71" t="s">
        <v>87</v>
      </c>
      <c r="B17" s="130">
        <v>36341.52424746942</v>
      </c>
      <c r="C17" s="130">
        <v>38095.67513471821</v>
      </c>
      <c r="D17" s="130">
        <v>39729.50129398598</v>
      </c>
      <c r="E17" s="130">
        <v>39806.87508073788</v>
      </c>
      <c r="F17" s="130">
        <v>41301.78448548096</v>
      </c>
      <c r="G17" s="130">
        <v>42706.28383540351</v>
      </c>
      <c r="H17" s="130">
        <v>44213.524576444615</v>
      </c>
      <c r="I17" s="130">
        <v>45434.45836419557</v>
      </c>
      <c r="J17" s="130">
        <v>46734.176865606976</v>
      </c>
      <c r="K17" s="130">
        <v>47987.08940743278</v>
      </c>
      <c r="L17" s="130">
        <v>49385.25752588371</v>
      </c>
      <c r="M17" s="130">
        <v>50831.39359956782</v>
      </c>
      <c r="N17" s="130">
        <v>52615.42675119654</v>
      </c>
      <c r="O17" s="130">
        <v>54448.608396215524</v>
      </c>
      <c r="P17" s="130">
        <v>47978.86811786573</v>
      </c>
      <c r="Q17" s="130">
        <v>49947.32965784783</v>
      </c>
      <c r="R17" s="131">
        <v>51208.20805871126</v>
      </c>
      <c r="S17" s="130"/>
      <c r="T17" s="363">
        <v>4.826850066342336</v>
      </c>
      <c r="U17" s="363">
        <v>4.288744466373284</v>
      </c>
      <c r="V17" s="363">
        <v>0.19475146737775173</v>
      </c>
      <c r="W17" s="363">
        <v>3.7554050693781926</v>
      </c>
      <c r="X17" s="363">
        <v>3.400577886450118</v>
      </c>
      <c r="Y17" s="363">
        <v>3.5293184179879367</v>
      </c>
      <c r="Z17" s="363">
        <v>2.7614486731090127</v>
      </c>
      <c r="AA17" s="363">
        <v>2.860644867807305</v>
      </c>
      <c r="AB17" s="363">
        <v>2.6809342238524714</v>
      </c>
      <c r="AC17" s="363">
        <v>2.913633928867476</v>
      </c>
      <c r="AD17" s="363">
        <v>2.928274845840706</v>
      </c>
      <c r="AE17" s="363">
        <v>3.509707338899104</v>
      </c>
      <c r="AF17" s="363">
        <v>3.484114371413516</v>
      </c>
      <c r="AG17" s="363">
        <v>-11.882287663387704</v>
      </c>
      <c r="AH17" s="363">
        <v>4.1027677750678615</v>
      </c>
      <c r="AI17" s="363">
        <v>2.5244160388568693</v>
      </c>
      <c r="AK17" s="365">
        <v>4.826850066342336</v>
      </c>
      <c r="AL17" s="365">
        <v>4.288744466373284</v>
      </c>
      <c r="AM17" s="365">
        <v>0.19475146737775173</v>
      </c>
      <c r="AN17" s="365">
        <v>3.7554050693781926</v>
      </c>
      <c r="AO17" s="365">
        <v>3.400577886450118</v>
      </c>
      <c r="AP17" s="365">
        <v>3.5293184179879367</v>
      </c>
      <c r="AQ17" s="365">
        <v>2.7614486731090127</v>
      </c>
      <c r="AR17" s="365">
        <v>2.860644867807305</v>
      </c>
      <c r="AS17" s="365">
        <v>2.6809342238524714</v>
      </c>
      <c r="AT17" s="365">
        <v>2.913633928867476</v>
      </c>
      <c r="AU17" s="365">
        <v>2.928274845840706</v>
      </c>
      <c r="AV17" s="365">
        <v>3.509707338899104</v>
      </c>
      <c r="AW17" s="365">
        <v>3.484114371413516</v>
      </c>
      <c r="AX17" s="365">
        <v>-11.882287663387704</v>
      </c>
      <c r="AY17" s="365">
        <v>4.1027677750678615</v>
      </c>
      <c r="AZ17" s="365">
        <v>2.5244160388568693</v>
      </c>
      <c r="BA17" s="365"/>
      <c r="BB17" s="366">
        <v>0</v>
      </c>
      <c r="BC17" s="366">
        <v>0</v>
      </c>
      <c r="BD17" s="366">
        <v>0</v>
      </c>
      <c r="BE17" s="366">
        <v>0</v>
      </c>
      <c r="BF17" s="366">
        <v>0</v>
      </c>
      <c r="BG17" s="366">
        <v>0</v>
      </c>
      <c r="BH17" s="366">
        <v>0</v>
      </c>
      <c r="BI17" s="366">
        <v>0</v>
      </c>
      <c r="BJ17" s="366">
        <v>0</v>
      </c>
      <c r="BK17" s="366">
        <v>0</v>
      </c>
      <c r="BL17" s="366">
        <v>0</v>
      </c>
      <c r="BM17" s="365">
        <v>0</v>
      </c>
      <c r="BN17" s="366">
        <v>0</v>
      </c>
      <c r="BO17" s="366">
        <v>0</v>
      </c>
      <c r="BP17" s="366">
        <v>0</v>
      </c>
      <c r="BQ17" s="366">
        <v>0</v>
      </c>
    </row>
    <row r="18" spans="1:69" ht="13.5" customHeight="1">
      <c r="A18" s="26" t="s">
        <v>88</v>
      </c>
      <c r="B18" s="128">
        <v>35093.35016780081</v>
      </c>
      <c r="C18" s="128">
        <v>36664.830388314935</v>
      </c>
      <c r="D18" s="128">
        <v>38253.15084073674</v>
      </c>
      <c r="E18" s="128">
        <v>38261.949065430104</v>
      </c>
      <c r="F18" s="128">
        <v>39688.35452658934</v>
      </c>
      <c r="G18" s="128">
        <v>41006.40478041737</v>
      </c>
      <c r="H18" s="128">
        <v>42430.14715439346</v>
      </c>
      <c r="I18" s="128">
        <v>43554.12175251334</v>
      </c>
      <c r="J18" s="128">
        <v>44813.70695359602</v>
      </c>
      <c r="K18" s="128">
        <v>46028.15841203847</v>
      </c>
      <c r="L18" s="128">
        <v>47392.89330895541</v>
      </c>
      <c r="M18" s="128">
        <v>48779.0532908871</v>
      </c>
      <c r="N18" s="128">
        <v>50502.502293275465</v>
      </c>
      <c r="O18" s="128">
        <v>52248.25959402491</v>
      </c>
      <c r="P18" s="128">
        <v>46152.486777895785</v>
      </c>
      <c r="Q18" s="128">
        <v>48038.15451054332</v>
      </c>
      <c r="R18" s="129">
        <v>49260.96678307835</v>
      </c>
      <c r="S18" s="128"/>
      <c r="T18" s="363">
        <v>4.478000000000004</v>
      </c>
      <c r="U18" s="363">
        <v>4.3320000000000025</v>
      </c>
      <c r="V18" s="363">
        <v>0.022999999999995246</v>
      </c>
      <c r="W18" s="363">
        <v>3.727999999999998</v>
      </c>
      <c r="X18" s="363">
        <v>3.320999999999996</v>
      </c>
      <c r="Y18" s="363">
        <v>3.4720000000000084</v>
      </c>
      <c r="Z18" s="363">
        <v>2.6489999999999903</v>
      </c>
      <c r="AA18" s="363">
        <v>2.8919999999999835</v>
      </c>
      <c r="AB18" s="363">
        <v>2.7100000000000124</v>
      </c>
      <c r="AC18" s="363">
        <v>2.9649999999999954</v>
      </c>
      <c r="AD18" s="363">
        <v>2.92482666735554</v>
      </c>
      <c r="AE18" s="363">
        <v>3.533174356851121</v>
      </c>
      <c r="AF18" s="363">
        <v>3.45677386560288</v>
      </c>
      <c r="AG18" s="363">
        <v>-11.666939460747571</v>
      </c>
      <c r="AH18" s="363">
        <v>4.085733758447563</v>
      </c>
      <c r="AI18" s="363">
        <v>2.545502184657522</v>
      </c>
      <c r="AK18" s="365">
        <v>4.478</v>
      </c>
      <c r="AL18" s="365">
        <v>4.332</v>
      </c>
      <c r="AM18" s="365">
        <v>0.023</v>
      </c>
      <c r="AN18" s="365">
        <v>3.728</v>
      </c>
      <c r="AO18" s="365">
        <v>3.321</v>
      </c>
      <c r="AP18" s="365">
        <v>3.472</v>
      </c>
      <c r="AQ18" s="365">
        <v>2.649</v>
      </c>
      <c r="AR18" s="365">
        <v>2.8919999999999835</v>
      </c>
      <c r="AS18" s="365">
        <v>2.7100000000000124</v>
      </c>
      <c r="AT18" s="365">
        <v>2.9649999999999954</v>
      </c>
      <c r="AU18" s="365">
        <v>2.92482666735554</v>
      </c>
      <c r="AV18" s="365">
        <v>3.533174356851121</v>
      </c>
      <c r="AW18" s="365">
        <v>3.45677386560288</v>
      </c>
      <c r="AX18" s="365">
        <v>-11.666939460747571</v>
      </c>
      <c r="AY18" s="365">
        <v>4.085733758447563</v>
      </c>
      <c r="AZ18" s="365">
        <v>2.545502184657522</v>
      </c>
      <c r="BA18" s="365"/>
      <c r="BB18" s="366">
        <v>0</v>
      </c>
      <c r="BC18" s="366">
        <v>0</v>
      </c>
      <c r="BD18" s="366">
        <v>-4.7531423241764514E-15</v>
      </c>
      <c r="BE18" s="366">
        <v>0</v>
      </c>
      <c r="BF18" s="366">
        <v>-3.9968028886505635E-15</v>
      </c>
      <c r="BG18" s="366">
        <v>8.43769498715119E-15</v>
      </c>
      <c r="BH18" s="366">
        <v>-9.769962616701378E-15</v>
      </c>
      <c r="BI18" s="366">
        <v>0</v>
      </c>
      <c r="BJ18" s="366">
        <v>0</v>
      </c>
      <c r="BK18" s="366">
        <v>0</v>
      </c>
      <c r="BL18" s="366">
        <v>0</v>
      </c>
      <c r="BM18" s="365">
        <v>0</v>
      </c>
      <c r="BN18" s="366">
        <v>0</v>
      </c>
      <c r="BO18" s="366">
        <v>0</v>
      </c>
      <c r="BP18" s="366">
        <v>0</v>
      </c>
      <c r="BQ18" s="366">
        <v>0</v>
      </c>
    </row>
    <row r="19" spans="1:69" ht="12" customHeight="1">
      <c r="A19" s="71" t="s">
        <v>89</v>
      </c>
      <c r="B19" s="130">
        <v>19218.61734466494</v>
      </c>
      <c r="C19" s="130">
        <v>20109.313714583415</v>
      </c>
      <c r="D19" s="130">
        <v>20753.986189289437</v>
      </c>
      <c r="E19" s="130">
        <v>21376.122640987127</v>
      </c>
      <c r="F19" s="130">
        <v>22287.03836145241</v>
      </c>
      <c r="G19" s="130">
        <v>23103.467121684862</v>
      </c>
      <c r="H19" s="130">
        <v>23709.880888359494</v>
      </c>
      <c r="I19" s="130">
        <v>24273.49828321229</v>
      </c>
      <c r="J19" s="130">
        <v>24953.256279855304</v>
      </c>
      <c r="K19" s="130">
        <v>25820.971645655132</v>
      </c>
      <c r="L19" s="130">
        <v>26790.97843520789</v>
      </c>
      <c r="M19" s="130">
        <v>27794.963324090706</v>
      </c>
      <c r="N19" s="130">
        <v>28771.00578208615</v>
      </c>
      <c r="O19" s="130">
        <v>29750.164514995668</v>
      </c>
      <c r="P19" s="130">
        <v>21713.050362123657</v>
      </c>
      <c r="Q19" s="130">
        <v>22294.08513909862</v>
      </c>
      <c r="R19" s="131">
        <v>23205.77615373421</v>
      </c>
      <c r="S19" s="130"/>
      <c r="T19" s="363">
        <v>4.634549686612766</v>
      </c>
      <c r="U19" s="363">
        <v>3.2058402581809586</v>
      </c>
      <c r="V19" s="363">
        <v>2.997672090669301</v>
      </c>
      <c r="W19" s="363">
        <v>4.261370201528836</v>
      </c>
      <c r="X19" s="363">
        <v>3.6632447388996514</v>
      </c>
      <c r="Y19" s="363">
        <v>2.6247738639429308</v>
      </c>
      <c r="Z19" s="363">
        <v>2.3771414015390846</v>
      </c>
      <c r="AA19" s="363">
        <v>2.8004121561379547</v>
      </c>
      <c r="AB19" s="363">
        <v>3.4773632590001213</v>
      </c>
      <c r="AC19" s="363">
        <v>3.756662618526896</v>
      </c>
      <c r="AD19" s="363">
        <v>3.7474737673761416</v>
      </c>
      <c r="AE19" s="363">
        <v>3.511580305448647</v>
      </c>
      <c r="AF19" s="363">
        <v>3.4032829450793</v>
      </c>
      <c r="AG19" s="363">
        <v>-27.015360364884287</v>
      </c>
      <c r="AH19" s="363">
        <v>2.675970291067542</v>
      </c>
      <c r="AI19" s="363">
        <v>4.0893851842195295</v>
      </c>
      <c r="AK19" s="365">
        <v>4.634549686612766</v>
      </c>
      <c r="AL19" s="365">
        <v>3.2058402581809586</v>
      </c>
      <c r="AM19" s="365">
        <v>2.997672090669301</v>
      </c>
      <c r="AN19" s="365">
        <v>4.261370201528836</v>
      </c>
      <c r="AO19" s="365">
        <v>3.6632447388996514</v>
      </c>
      <c r="AP19" s="365">
        <v>2.6247738639429308</v>
      </c>
      <c r="AQ19" s="365">
        <v>2.3771414015390846</v>
      </c>
      <c r="AR19" s="365">
        <v>2.8004121561379547</v>
      </c>
      <c r="AS19" s="365">
        <v>3.4773632590001213</v>
      </c>
      <c r="AT19" s="365">
        <v>3.756662618526896</v>
      </c>
      <c r="AU19" s="365">
        <v>3.7474737673761416</v>
      </c>
      <c r="AV19" s="365">
        <v>3.511580305448647</v>
      </c>
      <c r="AW19" s="365">
        <v>3.4032829450793</v>
      </c>
      <c r="AX19" s="365">
        <v>-27.015360364884287</v>
      </c>
      <c r="AY19" s="365">
        <v>2.675970291067542</v>
      </c>
      <c r="AZ19" s="365">
        <v>4.0893851842195295</v>
      </c>
      <c r="BA19" s="365"/>
      <c r="BB19" s="366">
        <v>0</v>
      </c>
      <c r="BC19" s="366">
        <v>0</v>
      </c>
      <c r="BD19" s="366">
        <v>0</v>
      </c>
      <c r="BE19" s="366">
        <v>0</v>
      </c>
      <c r="BF19" s="366">
        <v>0</v>
      </c>
      <c r="BG19" s="366">
        <v>0</v>
      </c>
      <c r="BH19" s="366">
        <v>0</v>
      </c>
      <c r="BI19" s="366">
        <v>0</v>
      </c>
      <c r="BJ19" s="366">
        <v>0</v>
      </c>
      <c r="BK19" s="366">
        <v>0</v>
      </c>
      <c r="BL19" s="366">
        <v>0</v>
      </c>
      <c r="BM19" s="365">
        <v>0</v>
      </c>
      <c r="BN19" s="366">
        <v>0</v>
      </c>
      <c r="BO19" s="366">
        <v>0</v>
      </c>
      <c r="BP19" s="366">
        <v>0</v>
      </c>
      <c r="BQ19" s="366">
        <v>0</v>
      </c>
    </row>
    <row r="20" spans="1:69" s="364" customFormat="1" ht="12.75" customHeight="1">
      <c r="A20" s="24" t="s">
        <v>90</v>
      </c>
      <c r="B20" s="130">
        <v>18927.00143191305</v>
      </c>
      <c r="C20" s="130">
        <v>20462.013351454418</v>
      </c>
      <c r="D20" s="130">
        <v>20756.6112381727</v>
      </c>
      <c r="E20" s="130">
        <v>19970.02729280772</v>
      </c>
      <c r="F20" s="130">
        <v>21720.057898765594</v>
      </c>
      <c r="G20" s="130">
        <v>22390.333179309586</v>
      </c>
      <c r="H20" s="130">
        <v>22415.210981795746</v>
      </c>
      <c r="I20" s="130">
        <v>23074.70179075141</v>
      </c>
      <c r="J20" s="130">
        <v>24473.604454336164</v>
      </c>
      <c r="K20" s="130">
        <v>26607.011377987503</v>
      </c>
      <c r="L20" s="130">
        <v>29060.371406255905</v>
      </c>
      <c r="M20" s="130">
        <v>30407.459517795352</v>
      </c>
      <c r="N20" s="130">
        <v>31647.804256531323</v>
      </c>
      <c r="O20" s="130">
        <v>31300.000000000004</v>
      </c>
      <c r="P20" s="130">
        <v>10753.761745601309</v>
      </c>
      <c r="Q20" s="130">
        <v>9448.174677566454</v>
      </c>
      <c r="R20" s="131">
        <v>28418.432654695273</v>
      </c>
      <c r="S20" s="130"/>
      <c r="T20" s="363">
        <v>8.110169617006346</v>
      </c>
      <c r="U20" s="363">
        <v>1.4397306934478271</v>
      </c>
      <c r="V20" s="363">
        <v>-3.789558595761533</v>
      </c>
      <c r="W20" s="363">
        <v>8.763286000055448</v>
      </c>
      <c r="X20" s="363">
        <v>3.0859737283761346</v>
      </c>
      <c r="Y20" s="363">
        <v>0.11110956807534045</v>
      </c>
      <c r="Z20" s="363">
        <v>2.942157490693531</v>
      </c>
      <c r="AA20" s="363">
        <v>6.062495092116205</v>
      </c>
      <c r="AB20" s="363">
        <v>8.717174977768138</v>
      </c>
      <c r="AC20" s="363">
        <v>9.220727549649244</v>
      </c>
      <c r="AD20" s="363">
        <v>4.635481400796748</v>
      </c>
      <c r="AE20" s="363">
        <v>4.079080457247941</v>
      </c>
      <c r="AF20" s="363">
        <v>-1.0989838464371182</v>
      </c>
      <c r="AG20" s="363">
        <v>-65.64293372012362</v>
      </c>
      <c r="AH20" s="363">
        <v>-12.140747572066013</v>
      </c>
      <c r="AI20" s="363">
        <v>200.7822529167607</v>
      </c>
      <c r="AK20" s="365">
        <v>8.110169617006346</v>
      </c>
      <c r="AL20" s="365">
        <v>1.4397306934478271</v>
      </c>
      <c r="AM20" s="365">
        <v>-3.789558595761533</v>
      </c>
      <c r="AN20" s="365">
        <v>8.763286000055448</v>
      </c>
      <c r="AO20" s="365">
        <v>3.0859737283761346</v>
      </c>
      <c r="AP20" s="365">
        <v>0.11110956807534045</v>
      </c>
      <c r="AQ20" s="365">
        <v>2.942157490693531</v>
      </c>
      <c r="AR20" s="365">
        <v>6.062495092116205</v>
      </c>
      <c r="AS20" s="365">
        <v>8.717174977768138</v>
      </c>
      <c r="AT20" s="365">
        <v>9.220727549649244</v>
      </c>
      <c r="AU20" s="365">
        <v>4.635481400796748</v>
      </c>
      <c r="AV20" s="365">
        <v>4.079080457247941</v>
      </c>
      <c r="AW20" s="365">
        <v>-1.0989838464371182</v>
      </c>
      <c r="AX20" s="365">
        <v>-65.64293372012362</v>
      </c>
      <c r="AY20" s="365">
        <v>-12.140747572066013</v>
      </c>
      <c r="AZ20" s="365">
        <v>200.7822529167607</v>
      </c>
      <c r="BA20" s="365"/>
      <c r="BB20" s="366">
        <v>0</v>
      </c>
      <c r="BC20" s="366">
        <v>0</v>
      </c>
      <c r="BD20" s="366">
        <v>0</v>
      </c>
      <c r="BE20" s="366">
        <v>0</v>
      </c>
      <c r="BF20" s="366">
        <v>0</v>
      </c>
      <c r="BG20" s="366">
        <v>0</v>
      </c>
      <c r="BH20" s="366">
        <v>0</v>
      </c>
      <c r="BI20" s="366">
        <v>0</v>
      </c>
      <c r="BJ20" s="366">
        <v>0</v>
      </c>
      <c r="BK20" s="366">
        <v>0</v>
      </c>
      <c r="BL20" s="366">
        <v>0</v>
      </c>
      <c r="BM20" s="365">
        <v>0</v>
      </c>
      <c r="BN20" s="366">
        <v>0</v>
      </c>
      <c r="BO20" s="366">
        <v>0</v>
      </c>
      <c r="BP20" s="366">
        <v>0</v>
      </c>
      <c r="BQ20" s="366">
        <v>0</v>
      </c>
    </row>
    <row r="21" spans="1:69" s="364" customFormat="1" ht="13.5" customHeight="1">
      <c r="A21" s="71" t="s">
        <v>91</v>
      </c>
      <c r="B21" s="130">
        <v>6629.0804733134855</v>
      </c>
      <c r="C21" s="130">
        <v>7545.754165861861</v>
      </c>
      <c r="D21" s="130">
        <v>8549.709697422853</v>
      </c>
      <c r="E21" s="130">
        <v>9558.826137832371</v>
      </c>
      <c r="F21" s="130">
        <v>10621.65023583172</v>
      </c>
      <c r="G21" s="130">
        <v>11610.623655597456</v>
      </c>
      <c r="H21" s="130">
        <v>12643.353122523838</v>
      </c>
      <c r="I21" s="130">
        <v>13534.855877826229</v>
      </c>
      <c r="J21" s="130">
        <v>14403.952684810303</v>
      </c>
      <c r="K21" s="130">
        <v>15401.353413882107</v>
      </c>
      <c r="L21" s="130">
        <v>16312.15756378317</v>
      </c>
      <c r="M21" s="130">
        <v>17208.703237547994</v>
      </c>
      <c r="N21" s="130">
        <v>18153.949720458495</v>
      </c>
      <c r="O21" s="130">
        <v>19169.21053243537</v>
      </c>
      <c r="P21" s="130">
        <v>20319.603639341996</v>
      </c>
      <c r="Q21" s="130">
        <v>21768.109900495463</v>
      </c>
      <c r="R21" s="131">
        <v>22626.79563476589</v>
      </c>
      <c r="S21" s="130"/>
      <c r="T21" s="363">
        <v>13.828067048493441</v>
      </c>
      <c r="U21" s="363">
        <v>13.304906434707874</v>
      </c>
      <c r="V21" s="363">
        <v>11.802932217847072</v>
      </c>
      <c r="W21" s="363">
        <v>11.118772144969281</v>
      </c>
      <c r="X21" s="363">
        <v>9.310920599037175</v>
      </c>
      <c r="Y21" s="363">
        <v>8.89469418318891</v>
      </c>
      <c r="Z21" s="363">
        <v>7.051157605605418</v>
      </c>
      <c r="AA21" s="363">
        <v>6.421175185233352</v>
      </c>
      <c r="AB21" s="363">
        <v>6.92449323388582</v>
      </c>
      <c r="AC21" s="363">
        <v>5.9137929338086925</v>
      </c>
      <c r="AD21" s="363">
        <v>5.496180810289419</v>
      </c>
      <c r="AE21" s="363">
        <v>5.49283969781087</v>
      </c>
      <c r="AF21" s="363">
        <v>5.592506466142355</v>
      </c>
      <c r="AG21" s="363">
        <v>6.001254485468244</v>
      </c>
      <c r="AH21" s="363">
        <v>7.128614744969375</v>
      </c>
      <c r="AI21" s="363">
        <v>3.9446958794106646</v>
      </c>
      <c r="AK21" s="365">
        <v>13.828067048493441</v>
      </c>
      <c r="AL21" s="365">
        <v>13.304906434707874</v>
      </c>
      <c r="AM21" s="365">
        <v>11.802932217847072</v>
      </c>
      <c r="AN21" s="365">
        <v>11.118772144969281</v>
      </c>
      <c r="AO21" s="365">
        <v>9.310920599037175</v>
      </c>
      <c r="AP21" s="365">
        <v>8.89469418318891</v>
      </c>
      <c r="AQ21" s="365">
        <v>7.051157605605418</v>
      </c>
      <c r="AR21" s="365">
        <v>6.421175185233352</v>
      </c>
      <c r="AS21" s="365">
        <v>6.92449323388582</v>
      </c>
      <c r="AT21" s="365">
        <v>5.9137929338086925</v>
      </c>
      <c r="AU21" s="365">
        <v>5.496180810289419</v>
      </c>
      <c r="AV21" s="365">
        <v>5.49283969781087</v>
      </c>
      <c r="AW21" s="365">
        <v>5.592506466142355</v>
      </c>
      <c r="AX21" s="365">
        <v>6.001254485468244</v>
      </c>
      <c r="AY21" s="365">
        <v>7.128614744969375</v>
      </c>
      <c r="AZ21" s="365">
        <v>3.9446958794106646</v>
      </c>
      <c r="BA21" s="365"/>
      <c r="BB21" s="366">
        <v>0</v>
      </c>
      <c r="BC21" s="366">
        <v>0</v>
      </c>
      <c r="BD21" s="366">
        <v>0</v>
      </c>
      <c r="BE21" s="366">
        <v>0</v>
      </c>
      <c r="BF21" s="366">
        <v>0</v>
      </c>
      <c r="BG21" s="366">
        <v>0</v>
      </c>
      <c r="BH21" s="366">
        <v>0</v>
      </c>
      <c r="BI21" s="366">
        <v>0</v>
      </c>
      <c r="BJ21" s="366">
        <v>0</v>
      </c>
      <c r="BK21" s="366">
        <v>0</v>
      </c>
      <c r="BL21" s="366">
        <v>0</v>
      </c>
      <c r="BM21" s="365">
        <v>0</v>
      </c>
      <c r="BN21" s="366">
        <v>0</v>
      </c>
      <c r="BO21" s="366">
        <v>0</v>
      </c>
      <c r="BP21" s="366">
        <v>0</v>
      </c>
      <c r="BQ21" s="366">
        <v>0</v>
      </c>
    </row>
    <row r="22" spans="1:69" s="364" customFormat="1" ht="12" customHeight="1">
      <c r="A22" s="24" t="s">
        <v>92</v>
      </c>
      <c r="B22" s="130">
        <v>26275.73985008743</v>
      </c>
      <c r="C22" s="130">
        <v>28284.255221406598</v>
      </c>
      <c r="D22" s="130">
        <v>31143.9756219896</v>
      </c>
      <c r="E22" s="130">
        <v>32597.455906454692</v>
      </c>
      <c r="F22" s="130">
        <v>34059.263159785696</v>
      </c>
      <c r="G22" s="130">
        <v>36012.45052675381</v>
      </c>
      <c r="H22" s="130">
        <v>38052.555082602725</v>
      </c>
      <c r="I22" s="130">
        <v>40139.38706101912</v>
      </c>
      <c r="J22" s="130">
        <v>42407.65890439063</v>
      </c>
      <c r="K22" s="130">
        <v>44686.71815789856</v>
      </c>
      <c r="L22" s="130">
        <v>47251.657926250526</v>
      </c>
      <c r="M22" s="130">
        <v>49912.75979338622</v>
      </c>
      <c r="N22" s="130">
        <v>53478.29669805056</v>
      </c>
      <c r="O22" s="130">
        <v>55483.66809332034</v>
      </c>
      <c r="P22" s="130">
        <v>57718.94874055758</v>
      </c>
      <c r="Q22" s="130">
        <v>60387.00682438135</v>
      </c>
      <c r="R22" s="131">
        <v>62627.08211547088</v>
      </c>
      <c r="S22" s="130"/>
      <c r="T22" s="363">
        <v>7.643991692635388</v>
      </c>
      <c r="U22" s="363">
        <v>10.110644166506667</v>
      </c>
      <c r="V22" s="363">
        <v>4.666970916323354</v>
      </c>
      <c r="W22" s="363">
        <v>4.484421292035701</v>
      </c>
      <c r="X22" s="363">
        <v>5.734672995727852</v>
      </c>
      <c r="Y22" s="363">
        <v>5.664997871592514</v>
      </c>
      <c r="Z22" s="363">
        <v>5.4840784643406915</v>
      </c>
      <c r="AA22" s="363">
        <v>5.650987744091163</v>
      </c>
      <c r="AB22" s="363">
        <v>5.374168988309735</v>
      </c>
      <c r="AC22" s="363">
        <v>5.739825778408836</v>
      </c>
      <c r="AD22" s="363">
        <v>5.631764014056584</v>
      </c>
      <c r="AE22" s="363">
        <v>7.1435378837473085</v>
      </c>
      <c r="AF22" s="363">
        <v>3.749878958547459</v>
      </c>
      <c r="AG22" s="363">
        <v>4.028718222950989</v>
      </c>
      <c r="AH22" s="363">
        <v>4.622499442629313</v>
      </c>
      <c r="AI22" s="363">
        <v>3.709531915705244</v>
      </c>
      <c r="AK22" s="365">
        <v>7.643991692635388</v>
      </c>
      <c r="AL22" s="365">
        <v>10.110644166506667</v>
      </c>
      <c r="AM22" s="365">
        <v>4.666970916323354</v>
      </c>
      <c r="AN22" s="365">
        <v>4.484421292035701</v>
      </c>
      <c r="AO22" s="365">
        <v>5.734672995727852</v>
      </c>
      <c r="AP22" s="365">
        <v>5.664997871592514</v>
      </c>
      <c r="AQ22" s="365">
        <v>5.4840784643406915</v>
      </c>
      <c r="AR22" s="365">
        <v>5.650987744091163</v>
      </c>
      <c r="AS22" s="365">
        <v>5.374168988309735</v>
      </c>
      <c r="AT22" s="365">
        <v>5.739825778408836</v>
      </c>
      <c r="AU22" s="365">
        <v>5.631764014056584</v>
      </c>
      <c r="AV22" s="365">
        <v>7.1435378837473085</v>
      </c>
      <c r="AW22" s="365">
        <v>3.749878958547459</v>
      </c>
      <c r="AX22" s="365">
        <v>4.028718222950989</v>
      </c>
      <c r="AY22" s="365">
        <v>4.622499442629313</v>
      </c>
      <c r="AZ22" s="365">
        <v>3.709531915705244</v>
      </c>
      <c r="BA22" s="365"/>
      <c r="BB22" s="366">
        <v>0</v>
      </c>
      <c r="BC22" s="366">
        <v>0</v>
      </c>
      <c r="BD22" s="366">
        <v>0</v>
      </c>
      <c r="BE22" s="366">
        <v>0</v>
      </c>
      <c r="BF22" s="366">
        <v>0</v>
      </c>
      <c r="BG22" s="366">
        <v>0</v>
      </c>
      <c r="BH22" s="366">
        <v>0</v>
      </c>
      <c r="BI22" s="366">
        <v>0</v>
      </c>
      <c r="BJ22" s="366">
        <v>0</v>
      </c>
      <c r="BK22" s="366">
        <v>0</v>
      </c>
      <c r="BL22" s="366">
        <v>0</v>
      </c>
      <c r="BM22" s="365">
        <v>0</v>
      </c>
      <c r="BN22" s="366">
        <v>0</v>
      </c>
      <c r="BO22" s="366">
        <v>0</v>
      </c>
      <c r="BP22" s="366">
        <v>0</v>
      </c>
      <c r="BQ22" s="366">
        <v>0</v>
      </c>
    </row>
    <row r="23" spans="1:69" ht="15" customHeight="1">
      <c r="A23" s="132" t="s">
        <v>93</v>
      </c>
      <c r="B23" s="128">
        <v>14197.529269923903</v>
      </c>
      <c r="C23" s="128">
        <v>15411.799104160671</v>
      </c>
      <c r="D23" s="128">
        <v>17466.359005688217</v>
      </c>
      <c r="E23" s="128">
        <v>18209.52029725231</v>
      </c>
      <c r="F23" s="128">
        <v>19002.511381114615</v>
      </c>
      <c r="G23" s="128">
        <v>20191.10406351793</v>
      </c>
      <c r="H23" s="128">
        <v>21467.114115685807</v>
      </c>
      <c r="I23" s="128">
        <v>22678.420570380327</v>
      </c>
      <c r="J23" s="128">
        <v>23923.417780497628</v>
      </c>
      <c r="K23" s="128">
        <v>25204.434362316344</v>
      </c>
      <c r="L23" s="128">
        <v>26704.80576676202</v>
      </c>
      <c r="M23" s="128">
        <v>28307.094112767747</v>
      </c>
      <c r="N23" s="128">
        <v>29920.5984771955</v>
      </c>
      <c r="O23" s="128">
        <v>31536.39739518438</v>
      </c>
      <c r="P23" s="128">
        <v>31820.307025451995</v>
      </c>
      <c r="Q23" s="128">
        <v>33315.03604209528</v>
      </c>
      <c r="R23" s="129">
        <v>34314.487123358136</v>
      </c>
      <c r="S23" s="128"/>
      <c r="T23" s="363">
        <v>8.55268414067707</v>
      </c>
      <c r="U23" s="363">
        <v>13.331084110568781</v>
      </c>
      <c r="V23" s="363">
        <v>4.25481516395072</v>
      </c>
      <c r="W23" s="363">
        <v>4.354815892552422</v>
      </c>
      <c r="X23" s="363">
        <v>6.254924196938427</v>
      </c>
      <c r="Y23" s="363">
        <v>6.319664581757167</v>
      </c>
      <c r="Z23" s="363">
        <v>5.64261431772719</v>
      </c>
      <c r="AA23" s="363">
        <v>5.489787995833173</v>
      </c>
      <c r="AB23" s="363">
        <v>5.354655399041697</v>
      </c>
      <c r="AC23" s="363">
        <v>5.952807283344197</v>
      </c>
      <c r="AD23" s="363">
        <v>6.0000000000000275</v>
      </c>
      <c r="AE23" s="363">
        <v>5.699999999999972</v>
      </c>
      <c r="AF23" s="363">
        <v>5.400289433449634</v>
      </c>
      <c r="AG23" s="363">
        <v>0.9002601873318916</v>
      </c>
      <c r="AH23" s="363">
        <v>4.697406016377204</v>
      </c>
      <c r="AI23" s="363">
        <v>3.0000000000000027</v>
      </c>
      <c r="AK23" s="365">
        <v>8.55268414067707</v>
      </c>
      <c r="AL23" s="365">
        <v>13.331084110568781</v>
      </c>
      <c r="AM23" s="365">
        <v>4.25481516395072</v>
      </c>
      <c r="AN23" s="365">
        <v>4.354815892552422</v>
      </c>
      <c r="AO23" s="365">
        <v>6.254924196938427</v>
      </c>
      <c r="AP23" s="365">
        <v>6.319664581757167</v>
      </c>
      <c r="AQ23" s="365">
        <v>5.64261431772719</v>
      </c>
      <c r="AR23" s="365">
        <v>5.489787995833173</v>
      </c>
      <c r="AS23" s="365">
        <v>5.354655399041697</v>
      </c>
      <c r="AT23" s="365">
        <v>5.952807283344197</v>
      </c>
      <c r="AU23" s="365">
        <v>6.0000000000000275</v>
      </c>
      <c r="AV23" s="365">
        <v>5.699999999999972</v>
      </c>
      <c r="AW23" s="365">
        <v>5.400289433449634</v>
      </c>
      <c r="AX23" s="365">
        <v>0.9002601873318916</v>
      </c>
      <c r="AY23" s="365">
        <v>4.697406016377204</v>
      </c>
      <c r="AZ23" s="365">
        <v>3.000000000000003</v>
      </c>
      <c r="BA23" s="365"/>
      <c r="BB23" s="366">
        <v>0</v>
      </c>
      <c r="BC23" s="366">
        <v>0</v>
      </c>
      <c r="BD23" s="366">
        <v>0</v>
      </c>
      <c r="BE23" s="366">
        <v>0</v>
      </c>
      <c r="BF23" s="366">
        <v>0</v>
      </c>
      <c r="BG23" s="366">
        <v>0</v>
      </c>
      <c r="BH23" s="366">
        <v>0</v>
      </c>
      <c r="BI23" s="366">
        <v>0</v>
      </c>
      <c r="BJ23" s="366">
        <v>0</v>
      </c>
      <c r="BK23" s="366">
        <v>0</v>
      </c>
      <c r="BL23" s="366">
        <v>0</v>
      </c>
      <c r="BM23" s="365">
        <v>0</v>
      </c>
      <c r="BN23" s="366">
        <v>0</v>
      </c>
      <c r="BO23" s="366">
        <v>0</v>
      </c>
      <c r="BP23" s="366">
        <v>0</v>
      </c>
      <c r="BQ23" s="366">
        <v>0</v>
      </c>
    </row>
    <row r="24" spans="1:69" ht="15" customHeight="1">
      <c r="A24" s="132" t="s">
        <v>94</v>
      </c>
      <c r="B24" s="128">
        <v>1284.9656107188544</v>
      </c>
      <c r="C24" s="128">
        <v>1387.7628595763629</v>
      </c>
      <c r="D24" s="128">
        <v>1526.5391455339993</v>
      </c>
      <c r="E24" s="128">
        <v>1633.3968857213792</v>
      </c>
      <c r="F24" s="128">
        <v>1724.8671113217765</v>
      </c>
      <c r="G24" s="128">
        <v>1828.3591380010832</v>
      </c>
      <c r="H24" s="128">
        <v>1938.0606862811483</v>
      </c>
      <c r="I24" s="128">
        <v>2064.0346308894227</v>
      </c>
      <c r="J24" s="128">
        <v>2198.196858375417</v>
      </c>
      <c r="K24" s="128">
        <v>2337.045400589743</v>
      </c>
      <c r="L24" s="128">
        <v>2489.0284394928535</v>
      </c>
      <c r="M24" s="128">
        <v>2651.0402177344154</v>
      </c>
      <c r="N24" s="128">
        <v>2822.108482</v>
      </c>
      <c r="O24" s="128">
        <v>3000.247713991006</v>
      </c>
      <c r="P24" s="128">
        <v>3036.1311245288707</v>
      </c>
      <c r="Q24" s="128">
        <v>3075.0023672309458</v>
      </c>
      <c r="R24" s="129">
        <v>3226.7493331769324</v>
      </c>
      <c r="S24" s="128"/>
      <c r="T24" s="363">
        <v>8.000000000000007</v>
      </c>
      <c r="U24" s="363">
        <v>10.000000000000009</v>
      </c>
      <c r="V24" s="363">
        <v>7.000000000000006</v>
      </c>
      <c r="W24" s="363">
        <v>5.600000000000005</v>
      </c>
      <c r="X24" s="363">
        <v>6.000000000000005</v>
      </c>
      <c r="Y24" s="363">
        <v>6.000000000000005</v>
      </c>
      <c r="Z24" s="363">
        <v>6.499999999999995</v>
      </c>
      <c r="AA24" s="363">
        <v>6.499998860396139</v>
      </c>
      <c r="AB24" s="363">
        <v>6.3164744178982435</v>
      </c>
      <c r="AC24" s="363">
        <v>6.50321293992655</v>
      </c>
      <c r="AD24" s="363">
        <v>6.509036846303462</v>
      </c>
      <c r="AE24" s="363">
        <v>6.45287322014978</v>
      </c>
      <c r="AF24" s="363">
        <v>6.312274426274378</v>
      </c>
      <c r="AG24" s="363">
        <v>1.1960149280517696</v>
      </c>
      <c r="AH24" s="363">
        <v>1.2802886669826208</v>
      </c>
      <c r="AI24" s="363">
        <v>4.934856882163485</v>
      </c>
      <c r="AK24" s="365">
        <v>8.000000000000007</v>
      </c>
      <c r="AL24" s="365">
        <v>10.000000000000009</v>
      </c>
      <c r="AM24" s="365">
        <v>7.000000000000006</v>
      </c>
      <c r="AN24" s="365">
        <v>5.600000000000005</v>
      </c>
      <c r="AO24" s="365">
        <v>6.000000000000005</v>
      </c>
      <c r="AP24" s="365">
        <v>6.000000000000005</v>
      </c>
      <c r="AQ24" s="365">
        <v>6.499999999999995</v>
      </c>
      <c r="AR24" s="365">
        <v>6.499998860396139</v>
      </c>
      <c r="AS24" s="365">
        <v>6.3164744178982435</v>
      </c>
      <c r="AT24" s="365">
        <v>6.50321293992655</v>
      </c>
      <c r="AU24" s="365">
        <v>6.509036846303462</v>
      </c>
      <c r="AV24" s="365">
        <v>6.45287322014978</v>
      </c>
      <c r="AW24" s="365">
        <v>6.312274426274378</v>
      </c>
      <c r="AX24" s="365">
        <v>1.1960149280517696</v>
      </c>
      <c r="AY24" s="365">
        <v>1.2802886669826208</v>
      </c>
      <c r="AZ24" s="365">
        <v>4.934856882163485</v>
      </c>
      <c r="BA24" s="365"/>
      <c r="BB24" s="366">
        <v>0</v>
      </c>
      <c r="BC24" s="366">
        <v>0</v>
      </c>
      <c r="BD24" s="366">
        <v>0</v>
      </c>
      <c r="BE24" s="366">
        <v>0</v>
      </c>
      <c r="BF24" s="366">
        <v>0</v>
      </c>
      <c r="BG24" s="366">
        <v>0</v>
      </c>
      <c r="BH24" s="366">
        <v>0</v>
      </c>
      <c r="BI24" s="366">
        <v>0</v>
      </c>
      <c r="BJ24" s="366">
        <v>0</v>
      </c>
      <c r="BK24" s="366">
        <v>0</v>
      </c>
      <c r="BL24" s="366">
        <v>0</v>
      </c>
      <c r="BM24" s="365">
        <v>0</v>
      </c>
      <c r="BN24" s="366">
        <v>0</v>
      </c>
      <c r="BO24" s="366">
        <v>0</v>
      </c>
      <c r="BP24" s="366">
        <v>0</v>
      </c>
      <c r="BQ24" s="366">
        <v>0</v>
      </c>
    </row>
    <row r="25" spans="1:69" ht="15" customHeight="1">
      <c r="A25" s="132" t="s">
        <v>95</v>
      </c>
      <c r="B25" s="128">
        <v>6475.794667663351</v>
      </c>
      <c r="C25" s="128">
        <v>6807.439138514035</v>
      </c>
      <c r="D25" s="128">
        <v>7145.542888390801</v>
      </c>
      <c r="E25" s="128">
        <v>7431.364603926433</v>
      </c>
      <c r="F25" s="128">
        <v>7765.776011103122</v>
      </c>
      <c r="G25" s="128">
        <v>8115.235931602762</v>
      </c>
      <c r="H25" s="128">
        <v>8488.53678445649</v>
      </c>
      <c r="I25" s="128">
        <v>8904.475086894858</v>
      </c>
      <c r="J25" s="128">
        <v>9353.902458743982</v>
      </c>
      <c r="K25" s="128">
        <v>9786.28189852172</v>
      </c>
      <c r="L25" s="128">
        <v>10291.966582002919</v>
      </c>
      <c r="M25" s="128">
        <v>10800.360700873573</v>
      </c>
      <c r="N25" s="128">
        <v>11317.281</v>
      </c>
      <c r="O25" s="128">
        <v>10612.70412977077</v>
      </c>
      <c r="P25" s="128">
        <v>10867.23612901015</v>
      </c>
      <c r="Q25" s="128">
        <v>11156.63717274467</v>
      </c>
      <c r="R25" s="129">
        <v>11515.086398682179</v>
      </c>
      <c r="S25" s="128"/>
      <c r="T25" s="363">
        <v>5.121293800539095</v>
      </c>
      <c r="U25" s="363">
        <v>4.966680465255968</v>
      </c>
      <c r="V25" s="363">
        <v>4.0000000000000036</v>
      </c>
      <c r="W25" s="363">
        <v>4.499999999999993</v>
      </c>
      <c r="X25" s="363">
        <v>4.499999999999993</v>
      </c>
      <c r="Y25" s="363">
        <v>4.600000000000004</v>
      </c>
      <c r="Z25" s="363">
        <v>4.899999999999993</v>
      </c>
      <c r="AA25" s="363">
        <v>5.047207920325003</v>
      </c>
      <c r="AB25" s="363">
        <v>4.622449738863299</v>
      </c>
      <c r="AC25" s="363">
        <v>5.167280982960287</v>
      </c>
      <c r="AD25" s="363">
        <v>4.939717932621934</v>
      </c>
      <c r="AE25" s="363">
        <v>4.786139217411667</v>
      </c>
      <c r="AF25" s="363">
        <v>-6.225672670222037</v>
      </c>
      <c r="AG25" s="363">
        <v>2.3983708216774646</v>
      </c>
      <c r="AH25" s="363">
        <v>2.663060232601011</v>
      </c>
      <c r="AI25" s="363">
        <v>3.212878758961435</v>
      </c>
      <c r="AK25" s="365">
        <v>5.121293800539095</v>
      </c>
      <c r="AL25" s="365">
        <v>4.966680465255968</v>
      </c>
      <c r="AM25" s="365">
        <v>4.0000000000000036</v>
      </c>
      <c r="AN25" s="365">
        <v>4.499999999999993</v>
      </c>
      <c r="AO25" s="365">
        <v>4.499999999999993</v>
      </c>
      <c r="AP25" s="365">
        <v>4.600000000000004</v>
      </c>
      <c r="AQ25" s="365">
        <v>4.899999999999993</v>
      </c>
      <c r="AR25" s="365">
        <v>5.047207920325003</v>
      </c>
      <c r="AS25" s="365">
        <v>4.622449738863299</v>
      </c>
      <c r="AT25" s="365">
        <v>5.167280982960287</v>
      </c>
      <c r="AU25" s="365">
        <v>4.939717932621934</v>
      </c>
      <c r="AV25" s="365">
        <v>4.786139217411667</v>
      </c>
      <c r="AW25" s="365">
        <v>-6.225672670222037</v>
      </c>
      <c r="AX25" s="365">
        <v>2.3983708216774646</v>
      </c>
      <c r="AY25" s="365">
        <v>2.663060232601011</v>
      </c>
      <c r="AZ25" s="365">
        <v>3.212878758961435</v>
      </c>
      <c r="BA25" s="365"/>
      <c r="BB25" s="366">
        <v>0</v>
      </c>
      <c r="BC25" s="366">
        <v>0</v>
      </c>
      <c r="BD25" s="366">
        <v>0</v>
      </c>
      <c r="BE25" s="366">
        <v>0</v>
      </c>
      <c r="BF25" s="366">
        <v>0</v>
      </c>
      <c r="BG25" s="366">
        <v>0</v>
      </c>
      <c r="BH25" s="366">
        <v>0</v>
      </c>
      <c r="BI25" s="366">
        <v>0</v>
      </c>
      <c r="BJ25" s="366">
        <v>0</v>
      </c>
      <c r="BK25" s="366">
        <v>0</v>
      </c>
      <c r="BL25" s="366">
        <v>0</v>
      </c>
      <c r="BM25" s="365">
        <v>0</v>
      </c>
      <c r="BN25" s="366">
        <v>0</v>
      </c>
      <c r="BO25" s="366">
        <v>0</v>
      </c>
      <c r="BP25" s="366">
        <v>0</v>
      </c>
      <c r="BQ25" s="366">
        <v>0</v>
      </c>
    </row>
    <row r="26" spans="1:69" ht="17.25" customHeight="1">
      <c r="A26" s="132" t="s">
        <v>83</v>
      </c>
      <c r="B26" s="128">
        <v>4261.863874496934</v>
      </c>
      <c r="C26" s="128">
        <v>4637.8306228730935</v>
      </c>
      <c r="D26" s="128">
        <v>4869.89690632525</v>
      </c>
      <c r="E26" s="128">
        <v>5227.86336661499</v>
      </c>
      <c r="F26" s="128">
        <v>5468.494635909719</v>
      </c>
      <c r="G26" s="128">
        <v>5781.264846539941</v>
      </c>
      <c r="H26" s="128">
        <v>6041.234230133898</v>
      </c>
      <c r="I26" s="128">
        <v>6372.869865088702</v>
      </c>
      <c r="J26" s="128">
        <v>6828.521643435878</v>
      </c>
      <c r="K26" s="128">
        <v>7271.562919372342</v>
      </c>
      <c r="L26" s="128">
        <v>7684.501368881809</v>
      </c>
      <c r="M26" s="128">
        <v>8080.004624168961</v>
      </c>
      <c r="N26" s="128">
        <v>9418.308738855054</v>
      </c>
      <c r="O26" s="128">
        <v>10334.318854374184</v>
      </c>
      <c r="P26" s="128">
        <v>11885.391187887728</v>
      </c>
      <c r="Q26" s="128">
        <v>12648.387559741032</v>
      </c>
      <c r="R26" s="129">
        <v>13293.455325287823</v>
      </c>
      <c r="S26" s="128"/>
      <c r="T26" s="363">
        <v>8.82165079522954</v>
      </c>
      <c r="U26" s="363">
        <v>5.003767975217555</v>
      </c>
      <c r="V26" s="363">
        <v>7.3505962687792525</v>
      </c>
      <c r="W26" s="363">
        <v>4.6028607180400805</v>
      </c>
      <c r="X26" s="363">
        <v>5.719493781275142</v>
      </c>
      <c r="Y26" s="363">
        <v>4.496756168324434</v>
      </c>
      <c r="Z26" s="363">
        <v>5.489534461362111</v>
      </c>
      <c r="AA26" s="363">
        <v>7.1498679243912955</v>
      </c>
      <c r="AB26" s="363">
        <v>6.488099460918462</v>
      </c>
      <c r="AC26" s="363">
        <v>5.67881285066445</v>
      </c>
      <c r="AD26" s="363">
        <v>5.146765369692452</v>
      </c>
      <c r="AE26" s="363">
        <v>16.563160257148233</v>
      </c>
      <c r="AF26" s="363">
        <v>9.725845063245252</v>
      </c>
      <c r="AG26" s="363">
        <v>15.00894597283522</v>
      </c>
      <c r="AH26" s="363">
        <v>6.419615137538459</v>
      </c>
      <c r="AI26" s="363">
        <v>5.099999999999993</v>
      </c>
      <c r="AK26" s="365">
        <v>8.82165079522954</v>
      </c>
      <c r="AL26" s="365">
        <v>5.003767975217555</v>
      </c>
      <c r="AM26" s="365">
        <v>7.3505962687792525</v>
      </c>
      <c r="AN26" s="365">
        <v>4.6028607180400805</v>
      </c>
      <c r="AO26" s="365">
        <v>5.719493781275142</v>
      </c>
      <c r="AP26" s="365">
        <v>4.496756168324434</v>
      </c>
      <c r="AQ26" s="365">
        <v>5.489534461362111</v>
      </c>
      <c r="AR26" s="365">
        <v>7.1498679243912955</v>
      </c>
      <c r="AS26" s="365">
        <v>6.488099460918462</v>
      </c>
      <c r="AT26" s="365">
        <v>5.67881285066445</v>
      </c>
      <c r="AU26" s="365">
        <v>5.146765369692452</v>
      </c>
      <c r="AV26" s="365">
        <v>16.563160257148233</v>
      </c>
      <c r="AW26" s="365">
        <v>9.725845063245252</v>
      </c>
      <c r="AX26" s="365">
        <v>15.00894597283522</v>
      </c>
      <c r="AY26" s="365">
        <v>6.419615137538459</v>
      </c>
      <c r="AZ26" s="365">
        <v>5.099999999999999</v>
      </c>
      <c r="BA26" s="365"/>
      <c r="BB26" s="366">
        <v>0</v>
      </c>
      <c r="BC26" s="366">
        <v>0</v>
      </c>
      <c r="BD26" s="366">
        <v>0</v>
      </c>
      <c r="BE26" s="366">
        <v>0</v>
      </c>
      <c r="BF26" s="366">
        <v>0</v>
      </c>
      <c r="BG26" s="366">
        <v>0</v>
      </c>
      <c r="BH26" s="366">
        <v>0</v>
      </c>
      <c r="BI26" s="366">
        <v>0</v>
      </c>
      <c r="BJ26" s="366">
        <v>0</v>
      </c>
      <c r="BK26" s="366">
        <v>0</v>
      </c>
      <c r="BL26" s="366">
        <v>0</v>
      </c>
      <c r="BM26" s="365">
        <v>0</v>
      </c>
      <c r="BN26" s="366">
        <v>0</v>
      </c>
      <c r="BO26" s="366">
        <v>0</v>
      </c>
      <c r="BP26" s="366">
        <v>0</v>
      </c>
      <c r="BQ26" s="366">
        <v>0</v>
      </c>
    </row>
    <row r="27" spans="1:69" s="364" customFormat="1" ht="11.25" customHeight="1">
      <c r="A27" s="24" t="s">
        <v>96</v>
      </c>
      <c r="B27" s="130">
        <v>13694.98969023726</v>
      </c>
      <c r="C27" s="130">
        <v>14327.407737208849</v>
      </c>
      <c r="D27" s="130">
        <v>15015.556718116319</v>
      </c>
      <c r="E27" s="130">
        <v>15849.70896854668</v>
      </c>
      <c r="F27" s="130">
        <v>16831.102673808866</v>
      </c>
      <c r="G27" s="130">
        <v>18021.379740661512</v>
      </c>
      <c r="H27" s="130">
        <v>19259.633209546973</v>
      </c>
      <c r="I27" s="130">
        <v>20430.64956445414</v>
      </c>
      <c r="J27" s="130">
        <v>21511.378161255518</v>
      </c>
      <c r="K27" s="130">
        <v>22404.834452604187</v>
      </c>
      <c r="L27" s="130">
        <v>23342.49201456013</v>
      </c>
      <c r="M27" s="130">
        <v>24137.663853718645</v>
      </c>
      <c r="N27" s="130">
        <v>24924.192640573794</v>
      </c>
      <c r="O27" s="130">
        <v>25778.897014006285</v>
      </c>
      <c r="P27" s="130">
        <v>25313.802731578828</v>
      </c>
      <c r="Q27" s="130">
        <v>25664.38019684879</v>
      </c>
      <c r="R27" s="131">
        <v>26035.419866289096</v>
      </c>
      <c r="S27" s="130"/>
      <c r="T27" s="363">
        <v>4.617878956290267</v>
      </c>
      <c r="U27" s="363">
        <v>4.803025037951003</v>
      </c>
      <c r="V27" s="363">
        <v>5.555253568613638</v>
      </c>
      <c r="W27" s="363">
        <v>6.19187208553631</v>
      </c>
      <c r="X27" s="363">
        <v>7.071889999844472</v>
      </c>
      <c r="Y27" s="363">
        <v>6.8710247866959895</v>
      </c>
      <c r="Z27" s="363">
        <v>6.080159171082733</v>
      </c>
      <c r="AA27" s="363">
        <v>5.289741735288067</v>
      </c>
      <c r="AB27" s="363">
        <v>4.153412601698792</v>
      </c>
      <c r="AC27" s="363">
        <v>4.185068021544591</v>
      </c>
      <c r="AD27" s="363">
        <v>3.4065421920783656</v>
      </c>
      <c r="AE27" s="363">
        <v>3.2585124708909063</v>
      </c>
      <c r="AF27" s="363">
        <v>3.429215885778092</v>
      </c>
      <c r="AG27" s="363">
        <v>-1.8041667266631367</v>
      </c>
      <c r="AH27" s="363">
        <v>1.3849261171361649</v>
      </c>
      <c r="AI27" s="363">
        <v>1.4457378927306586</v>
      </c>
      <c r="AK27" s="365">
        <v>4.617878956290267</v>
      </c>
      <c r="AL27" s="365">
        <v>4.803025037951003</v>
      </c>
      <c r="AM27" s="365">
        <v>5.555253568613638</v>
      </c>
      <c r="AN27" s="365">
        <v>6.19187208553631</v>
      </c>
      <c r="AO27" s="365">
        <v>7.071889999844472</v>
      </c>
      <c r="AP27" s="365">
        <v>6.8710247866959895</v>
      </c>
      <c r="AQ27" s="365">
        <v>6.080159171082733</v>
      </c>
      <c r="AR27" s="365">
        <v>5.289741735288067</v>
      </c>
      <c r="AS27" s="365">
        <v>4.153412601698792</v>
      </c>
      <c r="AT27" s="365">
        <v>4.185068021544591</v>
      </c>
      <c r="AU27" s="365">
        <v>3.4065421920783656</v>
      </c>
      <c r="AV27" s="365">
        <v>3.2585124708909063</v>
      </c>
      <c r="AW27" s="365">
        <v>3.429215885778092</v>
      </c>
      <c r="AX27" s="365">
        <v>-1.8041667266631367</v>
      </c>
      <c r="AY27" s="365">
        <v>1.3849261171361649</v>
      </c>
      <c r="AZ27" s="365">
        <v>1.4457378927306586</v>
      </c>
      <c r="BA27" s="365"/>
      <c r="BB27" s="366">
        <v>0</v>
      </c>
      <c r="BC27" s="366">
        <v>0</v>
      </c>
      <c r="BD27" s="366">
        <v>0</v>
      </c>
      <c r="BE27" s="366">
        <v>0</v>
      </c>
      <c r="BF27" s="366">
        <v>0</v>
      </c>
      <c r="BG27" s="366">
        <v>0</v>
      </c>
      <c r="BH27" s="366">
        <v>0</v>
      </c>
      <c r="BI27" s="366">
        <v>0</v>
      </c>
      <c r="BJ27" s="366">
        <v>0</v>
      </c>
      <c r="BK27" s="366">
        <v>0</v>
      </c>
      <c r="BL27" s="366">
        <v>0</v>
      </c>
      <c r="BM27" s="365">
        <v>0</v>
      </c>
      <c r="BN27" s="366">
        <v>0</v>
      </c>
      <c r="BO27" s="366">
        <v>0</v>
      </c>
      <c r="BP27" s="366">
        <v>0</v>
      </c>
      <c r="BQ27" s="366">
        <v>0</v>
      </c>
    </row>
    <row r="28" spans="1:69" ht="13.5" customHeight="1">
      <c r="A28" s="132" t="s">
        <v>97</v>
      </c>
      <c r="B28" s="128">
        <v>11331.016830074901</v>
      </c>
      <c r="C28" s="128">
        <v>11777.228318226213</v>
      </c>
      <c r="D28" s="128">
        <v>12334.445543422873</v>
      </c>
      <c r="E28" s="128">
        <v>13016.455880539605</v>
      </c>
      <c r="F28" s="128">
        <v>13813.43608696035</v>
      </c>
      <c r="G28" s="128">
        <v>14778.346804552553</v>
      </c>
      <c r="H28" s="128">
        <v>15766.802471665414</v>
      </c>
      <c r="I28" s="128">
        <v>16689.94949415067</v>
      </c>
      <c r="J28" s="128">
        <v>17510.366321070538</v>
      </c>
      <c r="K28" s="128">
        <v>18168.176539441833</v>
      </c>
      <c r="L28" s="128">
        <v>18874.871905715037</v>
      </c>
      <c r="M28" s="128">
        <v>19442.080991328683</v>
      </c>
      <c r="N28" s="128">
        <v>20026.09999999999</v>
      </c>
      <c r="O28" s="128">
        <v>20652.573558653672</v>
      </c>
      <c r="P28" s="128">
        <v>20948.526912665646</v>
      </c>
      <c r="Q28" s="128">
        <v>21140.021485838824</v>
      </c>
      <c r="R28" s="129">
        <v>21333.389754355983</v>
      </c>
      <c r="S28" s="128"/>
      <c r="T28" s="363">
        <v>3.9379650991866244</v>
      </c>
      <c r="U28" s="363">
        <v>4.731310374057385</v>
      </c>
      <c r="V28" s="363">
        <v>5.529314915013761</v>
      </c>
      <c r="W28" s="363">
        <v>6.122866421821316</v>
      </c>
      <c r="X28" s="363">
        <v>6.9853055497398175</v>
      </c>
      <c r="Y28" s="363">
        <v>6.688540201319149</v>
      </c>
      <c r="Z28" s="363">
        <v>5.855004679257236</v>
      </c>
      <c r="AA28" s="363">
        <v>4.915633970057232</v>
      </c>
      <c r="AB28" s="363">
        <v>3.7566902160107274</v>
      </c>
      <c r="AC28" s="363">
        <v>3.889742951027686</v>
      </c>
      <c r="AD28" s="363">
        <v>3.0051016422628196</v>
      </c>
      <c r="AE28" s="363">
        <v>3.003891450363705</v>
      </c>
      <c r="AF28" s="363">
        <v>3.128285380846396</v>
      </c>
      <c r="AG28" s="363">
        <v>1.433009562568377</v>
      </c>
      <c r="AH28" s="363">
        <v>0.9141195176707084</v>
      </c>
      <c r="AI28" s="363">
        <v>0.9147023272738419</v>
      </c>
      <c r="AK28" s="365">
        <v>3.9379650991866244</v>
      </c>
      <c r="AL28" s="365">
        <v>4.731310374057385</v>
      </c>
      <c r="AM28" s="365">
        <v>5.529314915013761</v>
      </c>
      <c r="AN28" s="365">
        <v>6.122866421821316</v>
      </c>
      <c r="AO28" s="365">
        <v>6.9853055497398175</v>
      </c>
      <c r="AP28" s="365">
        <v>6.688540201319149</v>
      </c>
      <c r="AQ28" s="365">
        <v>5.855004679257236</v>
      </c>
      <c r="AR28" s="365">
        <v>4.915633970057232</v>
      </c>
      <c r="AS28" s="365">
        <v>3.7566902160107274</v>
      </c>
      <c r="AT28" s="365">
        <v>3.889742951027686</v>
      </c>
      <c r="AU28" s="365">
        <v>3.0051016422628196</v>
      </c>
      <c r="AV28" s="365">
        <v>3.003891450363705</v>
      </c>
      <c r="AW28" s="365">
        <v>3.128285380846396</v>
      </c>
      <c r="AX28" s="365">
        <v>1.433009562568377</v>
      </c>
      <c r="AY28" s="365">
        <v>0.9141195176707084</v>
      </c>
      <c r="AZ28" s="365">
        <v>0.9147023272738419</v>
      </c>
      <c r="BA28" s="365"/>
      <c r="BB28" s="366">
        <v>0</v>
      </c>
      <c r="BC28" s="366">
        <v>0</v>
      </c>
      <c r="BD28" s="366">
        <v>0</v>
      </c>
      <c r="BE28" s="366">
        <v>0</v>
      </c>
      <c r="BF28" s="366">
        <v>0</v>
      </c>
      <c r="BG28" s="366">
        <v>0</v>
      </c>
      <c r="BH28" s="366">
        <v>0</v>
      </c>
      <c r="BI28" s="366">
        <v>0</v>
      </c>
      <c r="BJ28" s="366">
        <v>0</v>
      </c>
      <c r="BK28" s="366">
        <v>0</v>
      </c>
      <c r="BL28" s="366">
        <v>0</v>
      </c>
      <c r="BM28" s="365">
        <v>0</v>
      </c>
      <c r="BN28" s="366">
        <v>0</v>
      </c>
      <c r="BO28" s="366">
        <v>0</v>
      </c>
      <c r="BP28" s="366">
        <v>0</v>
      </c>
      <c r="BQ28" s="366">
        <v>0</v>
      </c>
    </row>
    <row r="29" spans="1:69" ht="13.5" customHeight="1">
      <c r="A29" s="24" t="s">
        <v>98</v>
      </c>
      <c r="B29" s="130">
        <v>10309.323868909518</v>
      </c>
      <c r="C29" s="130">
        <v>11706.151977333584</v>
      </c>
      <c r="D29" s="130">
        <v>13186.108319836596</v>
      </c>
      <c r="E29" s="130">
        <v>13990.2176613877</v>
      </c>
      <c r="F29" s="130">
        <v>14798.579310577492</v>
      </c>
      <c r="G29" s="130">
        <v>15804.88270369676</v>
      </c>
      <c r="H29" s="130">
        <v>16956.6232551179</v>
      </c>
      <c r="I29" s="130">
        <v>18126.63183432926</v>
      </c>
      <c r="J29" s="130">
        <v>19123.72345238497</v>
      </c>
      <c r="K29" s="130">
        <v>20098.234073090134</v>
      </c>
      <c r="L29" s="130">
        <v>21245.642096136868</v>
      </c>
      <c r="M29" s="130">
        <v>22379.088005798247</v>
      </c>
      <c r="N29" s="130">
        <v>23524.017625025324</v>
      </c>
      <c r="O29" s="130">
        <v>24718.82097991745</v>
      </c>
      <c r="P29" s="130">
        <v>21161.864692597537</v>
      </c>
      <c r="Q29" s="130">
        <v>22252.457473262955</v>
      </c>
      <c r="R29" s="131">
        <v>23373.961431019616</v>
      </c>
      <c r="S29" s="130"/>
      <c r="T29" s="363">
        <v>13.549172828264421</v>
      </c>
      <c r="U29" s="363">
        <v>12.642551927983048</v>
      </c>
      <c r="V29" s="363">
        <v>6.09815513453229</v>
      </c>
      <c r="W29" s="363">
        <v>5.778049125145701</v>
      </c>
      <c r="X29" s="363">
        <v>6.799999999999984</v>
      </c>
      <c r="Y29" s="363">
        <v>7.287245169821777</v>
      </c>
      <c r="Z29" s="363">
        <v>6.900009286095488</v>
      </c>
      <c r="AA29" s="363">
        <v>5.500699893773753</v>
      </c>
      <c r="AB29" s="363">
        <v>5.095820503426229</v>
      </c>
      <c r="AC29" s="363">
        <v>5.708999202984799</v>
      </c>
      <c r="AD29" s="363">
        <v>5.33495718572552</v>
      </c>
      <c r="AE29" s="363">
        <v>5.116069157645908</v>
      </c>
      <c r="AF29" s="363">
        <v>5.079078641826351</v>
      </c>
      <c r="AG29" s="363">
        <v>-14.389668059854987</v>
      </c>
      <c r="AH29" s="363">
        <v>5.153576003379845</v>
      </c>
      <c r="AI29" s="363">
        <v>5.03991057663713</v>
      </c>
      <c r="AK29" s="365">
        <v>13.549172828264421</v>
      </c>
      <c r="AL29" s="365">
        <v>12.642551927983048</v>
      </c>
      <c r="AM29" s="365">
        <v>6.09815513453229</v>
      </c>
      <c r="AN29" s="365">
        <v>5.778049125145701</v>
      </c>
      <c r="AO29" s="365">
        <v>6.799999999999984</v>
      </c>
      <c r="AP29" s="365">
        <v>7.287245169821777</v>
      </c>
      <c r="AQ29" s="365">
        <v>6.900009286095488</v>
      </c>
      <c r="AR29" s="365">
        <v>5.500699893773753</v>
      </c>
      <c r="AS29" s="365">
        <v>5.095820503426229</v>
      </c>
      <c r="AT29" s="365">
        <v>5.708999202984799</v>
      </c>
      <c r="AU29" s="365">
        <v>5.33495718572552</v>
      </c>
      <c r="AV29" s="365">
        <v>5.116069157645908</v>
      </c>
      <c r="AW29" s="365">
        <v>5.079078641826351</v>
      </c>
      <c r="AX29" s="365">
        <v>-14.389668059854976</v>
      </c>
      <c r="AY29" s="365">
        <v>5.153576003379845</v>
      </c>
      <c r="AZ29" s="365">
        <v>5.03991057663713</v>
      </c>
      <c r="BA29" s="365"/>
      <c r="BB29" s="366">
        <v>0</v>
      </c>
      <c r="BC29" s="366">
        <v>0</v>
      </c>
      <c r="BD29" s="366">
        <v>0</v>
      </c>
      <c r="BE29" s="366">
        <v>0</v>
      </c>
      <c r="BF29" s="366">
        <v>0</v>
      </c>
      <c r="BG29" s="366">
        <v>0</v>
      </c>
      <c r="BH29" s="366">
        <v>0</v>
      </c>
      <c r="BI29" s="366">
        <v>0</v>
      </c>
      <c r="BJ29" s="366">
        <v>0</v>
      </c>
      <c r="BK29" s="366">
        <v>0</v>
      </c>
      <c r="BL29" s="366">
        <v>0</v>
      </c>
      <c r="BM29" s="365">
        <v>0</v>
      </c>
      <c r="BN29" s="366">
        <v>0</v>
      </c>
      <c r="BO29" s="366">
        <v>0</v>
      </c>
      <c r="BP29" s="366">
        <v>0</v>
      </c>
      <c r="BQ29" s="366">
        <v>0</v>
      </c>
    </row>
    <row r="30" spans="1:69" ht="14.25" customHeight="1">
      <c r="A30" s="133" t="s">
        <v>99</v>
      </c>
      <c r="B30" s="130">
        <v>5520.45258938241</v>
      </c>
      <c r="C30" s="130">
        <v>6293.246486947307</v>
      </c>
      <c r="D30" s="130">
        <v>6627.670523234358</v>
      </c>
      <c r="E30" s="130">
        <v>6833.127477586777</v>
      </c>
      <c r="F30" s="130">
        <v>7393.444910131484</v>
      </c>
      <c r="G30" s="130">
        <v>8125.397130712212</v>
      </c>
      <c r="H30" s="130">
        <v>8791.68096403716</v>
      </c>
      <c r="I30" s="130">
        <v>9503.808379041828</v>
      </c>
      <c r="J30" s="130">
        <v>10254.719768458192</v>
      </c>
      <c r="K30" s="130">
        <v>10941.685212042714</v>
      </c>
      <c r="L30" s="130">
        <v>11587.864496794526</v>
      </c>
      <c r="M30" s="130">
        <v>12254.205830558114</v>
      </c>
      <c r="N30" s="130">
        <v>12947.936390206392</v>
      </c>
      <c r="O30" s="130">
        <v>13624.458558072678</v>
      </c>
      <c r="P30" s="130">
        <v>10918.870472592987</v>
      </c>
      <c r="Q30" s="130">
        <v>11246.285931694234</v>
      </c>
      <c r="R30" s="131">
        <v>11699.210706995296</v>
      </c>
      <c r="S30" s="130"/>
      <c r="T30" s="363">
        <v>13.998741680188065</v>
      </c>
      <c r="U30" s="363">
        <v>5.31401458659968</v>
      </c>
      <c r="V30" s="363">
        <v>3.099987448563657</v>
      </c>
      <c r="W30" s="363">
        <v>8.20001433285995</v>
      </c>
      <c r="X30" s="363">
        <v>9.900015885392065</v>
      </c>
      <c r="Y30" s="363">
        <v>8.200015612855903</v>
      </c>
      <c r="Z30" s="363">
        <v>8.100014296670487</v>
      </c>
      <c r="AA30" s="363">
        <v>7.901162980856213</v>
      </c>
      <c r="AB30" s="363">
        <v>6.69901722422015</v>
      </c>
      <c r="AC30" s="363">
        <v>5.905665098467727</v>
      </c>
      <c r="AD30" s="363">
        <v>5.750337639415037</v>
      </c>
      <c r="AE30" s="363">
        <v>5.661162944711884</v>
      </c>
      <c r="AF30" s="363">
        <v>5.224942009894296</v>
      </c>
      <c r="AG30" s="363">
        <v>-19.858316379674356</v>
      </c>
      <c r="AH30" s="363">
        <v>2.9986202320384514</v>
      </c>
      <c r="AI30" s="363">
        <v>4.027327582207674</v>
      </c>
      <c r="AK30" s="365">
        <v>13.998741680188065</v>
      </c>
      <c r="AL30" s="365">
        <v>5.31401458659968</v>
      </c>
      <c r="AM30" s="365">
        <v>3.099987448563657</v>
      </c>
      <c r="AN30" s="365">
        <v>8.20001433285995</v>
      </c>
      <c r="AO30" s="365">
        <v>9.900015885392065</v>
      </c>
      <c r="AP30" s="365">
        <v>8.200015612855903</v>
      </c>
      <c r="AQ30" s="365">
        <v>8.100014296670487</v>
      </c>
      <c r="AR30" s="365">
        <v>7.901162980856213</v>
      </c>
      <c r="AS30" s="365">
        <v>6.69901722422015</v>
      </c>
      <c r="AT30" s="365">
        <v>5.905665098467727</v>
      </c>
      <c r="AU30" s="365">
        <v>5.750337639415037</v>
      </c>
      <c r="AV30" s="365">
        <v>5.661162944711884</v>
      </c>
      <c r="AW30" s="365">
        <v>5.224942009894296</v>
      </c>
      <c r="AX30" s="365">
        <v>-19.858316379674356</v>
      </c>
      <c r="AY30" s="365">
        <v>2.9986202320384514</v>
      </c>
      <c r="AZ30" s="365">
        <v>4.027327582207674</v>
      </c>
      <c r="BA30" s="365"/>
      <c r="BB30" s="366">
        <v>0</v>
      </c>
      <c r="BC30" s="366">
        <v>0</v>
      </c>
      <c r="BD30" s="366">
        <v>0</v>
      </c>
      <c r="BE30" s="366">
        <v>0</v>
      </c>
      <c r="BF30" s="366">
        <v>0</v>
      </c>
      <c r="BG30" s="366">
        <v>0</v>
      </c>
      <c r="BH30" s="366">
        <v>0</v>
      </c>
      <c r="BI30" s="366">
        <v>0</v>
      </c>
      <c r="BJ30" s="366">
        <v>0</v>
      </c>
      <c r="BK30" s="366">
        <v>0</v>
      </c>
      <c r="BL30" s="366">
        <v>0</v>
      </c>
      <c r="BM30" s="365">
        <v>0</v>
      </c>
      <c r="BN30" s="366">
        <v>0</v>
      </c>
      <c r="BO30" s="366">
        <v>0</v>
      </c>
      <c r="BP30" s="366">
        <v>0</v>
      </c>
      <c r="BQ30" s="366">
        <v>0</v>
      </c>
    </row>
    <row r="31" spans="1:69" s="364" customFormat="1" ht="14.25" customHeight="1">
      <c r="A31" s="133" t="s">
        <v>100</v>
      </c>
      <c r="B31" s="130">
        <v>20595.26506215661</v>
      </c>
      <c r="C31" s="130">
        <v>20602.1819700975</v>
      </c>
      <c r="D31" s="130">
        <v>20855.5487218302</v>
      </c>
      <c r="E31" s="130">
        <v>21098.951623648583</v>
      </c>
      <c r="F31" s="130">
        <v>21772.776964208373</v>
      </c>
      <c r="G31" s="130">
        <v>22845.80975490274</v>
      </c>
      <c r="H31" s="130">
        <v>23443.737432678412</v>
      </c>
      <c r="I31" s="130">
        <v>23656.749134732414</v>
      </c>
      <c r="J31" s="130">
        <v>24875.80307815517</v>
      </c>
      <c r="K31" s="130">
        <v>25415.09560448061</v>
      </c>
      <c r="L31" s="130">
        <v>25900.682682582752</v>
      </c>
      <c r="M31" s="130">
        <v>26091.683307516756</v>
      </c>
      <c r="N31" s="130">
        <v>26582.777574066873</v>
      </c>
      <c r="O31" s="130">
        <v>26906.549690016353</v>
      </c>
      <c r="P31" s="130">
        <v>26372.39319804863</v>
      </c>
      <c r="Q31" s="130">
        <v>26618.981562672467</v>
      </c>
      <c r="R31" s="131">
        <v>28014.364196722265</v>
      </c>
      <c r="S31" s="130"/>
      <c r="T31" s="363">
        <v>0.03358494255847333</v>
      </c>
      <c r="U31" s="363">
        <v>1.2298054259517022</v>
      </c>
      <c r="V31" s="363">
        <v>1.1670894161782686</v>
      </c>
      <c r="W31" s="363">
        <v>3.1936437059959744</v>
      </c>
      <c r="X31" s="363">
        <v>4.92832307269897</v>
      </c>
      <c r="Y31" s="363">
        <v>2.6172312743143467</v>
      </c>
      <c r="Z31" s="363">
        <v>0.9086081204658258</v>
      </c>
      <c r="AA31" s="363">
        <v>5.153091561650647</v>
      </c>
      <c r="AB31" s="363">
        <v>2.1679401651117924</v>
      </c>
      <c r="AC31" s="363">
        <v>1.9106246368655544</v>
      </c>
      <c r="AD31" s="363">
        <v>0.7374347127245606</v>
      </c>
      <c r="AE31" s="363">
        <v>1.882186981813616</v>
      </c>
      <c r="AF31" s="363">
        <v>1.2179769967504805</v>
      </c>
      <c r="AG31" s="363">
        <v>-1.9852284968589595</v>
      </c>
      <c r="AH31" s="363">
        <v>0.9350246023257514</v>
      </c>
      <c r="AI31" s="363">
        <v>5.242058681938944</v>
      </c>
      <c r="AK31" s="365">
        <v>0.03358494255847333</v>
      </c>
      <c r="AL31" s="365">
        <v>1.2298054259517022</v>
      </c>
      <c r="AM31" s="365">
        <v>1.1670894161782686</v>
      </c>
      <c r="AN31" s="365">
        <v>3.1936437059959744</v>
      </c>
      <c r="AO31" s="365">
        <v>4.92832307269897</v>
      </c>
      <c r="AP31" s="365">
        <v>2.6172312743143467</v>
      </c>
      <c r="AQ31" s="365">
        <v>0.9086081204658258</v>
      </c>
      <c r="AR31" s="365">
        <v>5.153091561650647</v>
      </c>
      <c r="AS31" s="365">
        <v>2.1679401651117924</v>
      </c>
      <c r="AT31" s="365">
        <v>1.9106246368655544</v>
      </c>
      <c r="AU31" s="365">
        <v>0.7374347127245606</v>
      </c>
      <c r="AV31" s="365">
        <v>1.882186981813616</v>
      </c>
      <c r="AW31" s="365">
        <v>1.2179769967504805</v>
      </c>
      <c r="AX31" s="365">
        <v>-1.9852284968589595</v>
      </c>
      <c r="AY31" s="365">
        <v>0.9350246023257514</v>
      </c>
      <c r="AZ31" s="365">
        <v>5.242058681938944</v>
      </c>
      <c r="BA31" s="365"/>
      <c r="BB31" s="366">
        <v>0</v>
      </c>
      <c r="BC31" s="366">
        <v>0</v>
      </c>
      <c r="BD31" s="366">
        <v>0</v>
      </c>
      <c r="BE31" s="366">
        <v>0</v>
      </c>
      <c r="BF31" s="366">
        <v>0</v>
      </c>
      <c r="BG31" s="366">
        <v>0</v>
      </c>
      <c r="BH31" s="366">
        <v>0</v>
      </c>
      <c r="BI31" s="366">
        <v>0</v>
      </c>
      <c r="BJ31" s="366">
        <v>0</v>
      </c>
      <c r="BK31" s="366">
        <v>0</v>
      </c>
      <c r="BL31" s="366">
        <v>0</v>
      </c>
      <c r="BM31" s="365">
        <v>0</v>
      </c>
      <c r="BN31" s="366">
        <v>0</v>
      </c>
      <c r="BO31" s="366">
        <v>0</v>
      </c>
      <c r="BP31" s="366">
        <v>0</v>
      </c>
      <c r="BQ31" s="366">
        <v>0</v>
      </c>
    </row>
    <row r="32" spans="1:69" s="364" customFormat="1" ht="15" customHeight="1">
      <c r="A32" s="24" t="s">
        <v>101</v>
      </c>
      <c r="B32" s="130">
        <v>15582.081335819577</v>
      </c>
      <c r="C32" s="130">
        <v>15937.833603528463</v>
      </c>
      <c r="D32" s="130">
        <v>16285.419171858774</v>
      </c>
      <c r="E32" s="130">
        <v>16459.05040078024</v>
      </c>
      <c r="F32" s="130">
        <v>17060.405201492766</v>
      </c>
      <c r="G32" s="130">
        <v>17693.88035738319</v>
      </c>
      <c r="H32" s="130">
        <v>18430.113354019926</v>
      </c>
      <c r="I32" s="130">
        <v>18723.35863736175</v>
      </c>
      <c r="J32" s="130">
        <v>19206.525953996395</v>
      </c>
      <c r="K32" s="130">
        <v>19814.806414246133</v>
      </c>
      <c r="L32" s="130">
        <v>19933.904922849102</v>
      </c>
      <c r="M32" s="130">
        <v>20299.14001305745</v>
      </c>
      <c r="N32" s="130">
        <v>20770.670902071943</v>
      </c>
      <c r="O32" s="130">
        <v>20992.07566185682</v>
      </c>
      <c r="P32" s="130">
        <v>20135.157768581365</v>
      </c>
      <c r="Q32" s="130">
        <v>20036.59093323317</v>
      </c>
      <c r="R32" s="131">
        <v>20611.558163670532</v>
      </c>
      <c r="S32" s="130"/>
      <c r="T32" s="363">
        <v>2.28308568054445</v>
      </c>
      <c r="U32" s="363">
        <v>2.1808834059690474</v>
      </c>
      <c r="V32" s="363">
        <v>1.0661759890190803</v>
      </c>
      <c r="W32" s="363">
        <v>3.6536421365112037</v>
      </c>
      <c r="X32" s="363">
        <v>3.713130775082618</v>
      </c>
      <c r="Y32" s="363">
        <v>4.16094707190402</v>
      </c>
      <c r="Z32" s="363">
        <v>1.5911203458651713</v>
      </c>
      <c r="AA32" s="363">
        <v>2.5805590011532598</v>
      </c>
      <c r="AB32" s="363">
        <v>3.1670509373048272</v>
      </c>
      <c r="AC32" s="363">
        <v>0.6010581487051025</v>
      </c>
      <c r="AD32" s="363">
        <v>1.832230521927003</v>
      </c>
      <c r="AE32" s="363">
        <v>2.322910668684375</v>
      </c>
      <c r="AF32" s="363">
        <v>1.065949004867206</v>
      </c>
      <c r="AG32" s="363">
        <v>-4.082101775349911</v>
      </c>
      <c r="AH32" s="363">
        <v>-0.48952601455151123</v>
      </c>
      <c r="AI32" s="363">
        <v>2.8695861104980125</v>
      </c>
      <c r="AK32" s="365">
        <v>2.28308568054445</v>
      </c>
      <c r="AL32" s="365">
        <v>2.1808834059690474</v>
      </c>
      <c r="AM32" s="365">
        <v>1.0661759890190803</v>
      </c>
      <c r="AN32" s="365">
        <v>3.6536421365112037</v>
      </c>
      <c r="AO32" s="365">
        <v>3.713130775082618</v>
      </c>
      <c r="AP32" s="365">
        <v>4.16094707190402</v>
      </c>
      <c r="AQ32" s="365">
        <v>1.5911203458651713</v>
      </c>
      <c r="AR32" s="365">
        <v>2.5805590011532598</v>
      </c>
      <c r="AS32" s="365">
        <v>3.1670509373048272</v>
      </c>
      <c r="AT32" s="365">
        <v>0.6010581487051025</v>
      </c>
      <c r="AU32" s="365">
        <v>1.832230521927003</v>
      </c>
      <c r="AV32" s="365">
        <v>2.322910668684375</v>
      </c>
      <c r="AW32" s="365">
        <v>1.065949004867206</v>
      </c>
      <c r="AX32" s="365">
        <v>-4.082101775349923</v>
      </c>
      <c r="AY32" s="365">
        <v>-0.48952601455152234</v>
      </c>
      <c r="AZ32" s="365">
        <v>2.8695861104980125</v>
      </c>
      <c r="BA32" s="365"/>
      <c r="BB32" s="366">
        <v>0</v>
      </c>
      <c r="BC32" s="366">
        <v>0</v>
      </c>
      <c r="BD32" s="366">
        <v>0</v>
      </c>
      <c r="BE32" s="366">
        <v>0</v>
      </c>
      <c r="BF32" s="366">
        <v>0</v>
      </c>
      <c r="BG32" s="366">
        <v>0</v>
      </c>
      <c r="BH32" s="366">
        <v>0</v>
      </c>
      <c r="BI32" s="366">
        <v>0</v>
      </c>
      <c r="BJ32" s="366">
        <v>0</v>
      </c>
      <c r="BK32" s="366">
        <v>0</v>
      </c>
      <c r="BL32" s="366">
        <v>0</v>
      </c>
      <c r="BM32" s="365">
        <v>0</v>
      </c>
      <c r="BN32" s="366">
        <v>0</v>
      </c>
      <c r="BO32" s="366">
        <v>1.1546319456101628E-14</v>
      </c>
      <c r="BP32" s="366">
        <v>1.1102230246251565E-14</v>
      </c>
      <c r="BQ32" s="366">
        <v>0</v>
      </c>
    </row>
    <row r="33" spans="1:69" s="364" customFormat="1" ht="14.25" customHeight="1">
      <c r="A33" s="24" t="s">
        <v>102</v>
      </c>
      <c r="B33" s="130">
        <v>11199.449164676045</v>
      </c>
      <c r="C33" s="130">
        <v>11803.500243821192</v>
      </c>
      <c r="D33" s="130">
        <v>12122.319162315545</v>
      </c>
      <c r="E33" s="130">
        <v>12652.79816602195</v>
      </c>
      <c r="F33" s="130">
        <v>13270.795119515016</v>
      </c>
      <c r="G33" s="130">
        <v>13984.951103633584</v>
      </c>
      <c r="H33" s="130">
        <v>14866.95078799554</v>
      </c>
      <c r="I33" s="130">
        <v>15661.462758281792</v>
      </c>
      <c r="J33" s="130">
        <v>16718.876454140525</v>
      </c>
      <c r="K33" s="130">
        <v>17322.238793002238</v>
      </c>
      <c r="L33" s="130">
        <v>17698.733453596713</v>
      </c>
      <c r="M33" s="130">
        <v>18490.34115927189</v>
      </c>
      <c r="N33" s="130">
        <v>19243.322869270476</v>
      </c>
      <c r="O33" s="130">
        <v>19868.069292235883</v>
      </c>
      <c r="P33" s="130">
        <v>19731.98201735465</v>
      </c>
      <c r="Q33" s="130">
        <v>20745.38060871929</v>
      </c>
      <c r="R33" s="131">
        <v>22238.2222766227</v>
      </c>
      <c r="S33" s="130"/>
      <c r="T33" s="363">
        <v>5.393578472148186</v>
      </c>
      <c r="U33" s="363">
        <v>2.701054025573857</v>
      </c>
      <c r="V33" s="363">
        <v>4.376052111839268</v>
      </c>
      <c r="W33" s="363">
        <v>4.884271015660757</v>
      </c>
      <c r="X33" s="363">
        <v>5.381410666708164</v>
      </c>
      <c r="Y33" s="363">
        <v>6.306777033584288</v>
      </c>
      <c r="Z33" s="363">
        <v>5.344148787576453</v>
      </c>
      <c r="AA33" s="363">
        <v>6.751691793919901</v>
      </c>
      <c r="AB33" s="363">
        <v>3.6088689363589666</v>
      </c>
      <c r="AC33" s="363">
        <v>2.173475756185561</v>
      </c>
      <c r="AD33" s="363">
        <v>4.472679967471405</v>
      </c>
      <c r="AE33" s="363">
        <v>4.072297549907589</v>
      </c>
      <c r="AF33" s="363">
        <v>3.2465620787512695</v>
      </c>
      <c r="AG33" s="363">
        <v>-0.6849547023394686</v>
      </c>
      <c r="AH33" s="363">
        <v>5.1358175294977215</v>
      </c>
      <c r="AI33" s="363">
        <v>7.196019663654507</v>
      </c>
      <c r="AK33" s="365">
        <v>5.393578472148186</v>
      </c>
      <c r="AL33" s="365">
        <v>2.701054025573857</v>
      </c>
      <c r="AM33" s="365">
        <v>4.376052111839268</v>
      </c>
      <c r="AN33" s="365">
        <v>4.884271015660757</v>
      </c>
      <c r="AO33" s="365">
        <v>5.381410666708164</v>
      </c>
      <c r="AP33" s="365">
        <v>6.306777033584288</v>
      </c>
      <c r="AQ33" s="365">
        <v>5.344148787576453</v>
      </c>
      <c r="AR33" s="365">
        <v>6.751691793919901</v>
      </c>
      <c r="AS33" s="365">
        <v>3.6088689363589666</v>
      </c>
      <c r="AT33" s="365">
        <v>2.173475756185561</v>
      </c>
      <c r="AU33" s="365">
        <v>4.472679967471405</v>
      </c>
      <c r="AV33" s="365">
        <v>4.072297549907589</v>
      </c>
      <c r="AW33" s="365">
        <v>3.2465620787512695</v>
      </c>
      <c r="AX33" s="365">
        <v>-0.6849547023394575</v>
      </c>
      <c r="AY33" s="365">
        <v>5.1358175294977215</v>
      </c>
      <c r="AZ33" s="365">
        <v>7.196019663654507</v>
      </c>
      <c r="BA33" s="365"/>
      <c r="BB33" s="366">
        <v>0</v>
      </c>
      <c r="BC33" s="366">
        <v>0</v>
      </c>
      <c r="BD33" s="366">
        <v>0</v>
      </c>
      <c r="BE33" s="366">
        <v>0</v>
      </c>
      <c r="BF33" s="366">
        <v>0</v>
      </c>
      <c r="BG33" s="366">
        <v>0</v>
      </c>
      <c r="BH33" s="366">
        <v>0</v>
      </c>
      <c r="BI33" s="366">
        <v>0</v>
      </c>
      <c r="BJ33" s="366">
        <v>0</v>
      </c>
      <c r="BK33" s="366">
        <v>0</v>
      </c>
      <c r="BL33" s="366">
        <v>0</v>
      </c>
      <c r="BM33" s="365">
        <v>0</v>
      </c>
      <c r="BN33" s="366">
        <v>0</v>
      </c>
      <c r="BO33" s="366">
        <v>-1.1102230246251565E-14</v>
      </c>
      <c r="BP33" s="366">
        <v>0</v>
      </c>
      <c r="BQ33" s="366">
        <v>0</v>
      </c>
    </row>
    <row r="34" spans="1:69" s="364" customFormat="1" ht="16.5" customHeight="1">
      <c r="A34" s="134" t="s">
        <v>103</v>
      </c>
      <c r="B34" s="130">
        <v>6808.9137358401285</v>
      </c>
      <c r="C34" s="130">
        <v>7363.824780676567</v>
      </c>
      <c r="D34" s="130">
        <v>8210.197584511305</v>
      </c>
      <c r="E34" s="130">
        <v>9101.624970781424</v>
      </c>
      <c r="F34" s="130">
        <v>9603.673024050768</v>
      </c>
      <c r="G34" s="130">
        <v>10248.263008663243</v>
      </c>
      <c r="H34" s="130">
        <v>11037.230822815722</v>
      </c>
      <c r="I34" s="130">
        <v>11885.03634570142</v>
      </c>
      <c r="J34" s="130">
        <v>12696.514223696486</v>
      </c>
      <c r="K34" s="130">
        <v>13304.988421137474</v>
      </c>
      <c r="L34" s="130">
        <v>13924.290295574438</v>
      </c>
      <c r="M34" s="130">
        <v>14575.264751159246</v>
      </c>
      <c r="N34" s="130">
        <v>15239.039061998747</v>
      </c>
      <c r="O34" s="130">
        <v>15880.51888642029</v>
      </c>
      <c r="P34" s="130">
        <v>11042.52213425149</v>
      </c>
      <c r="Q34" s="130">
        <v>10007.004423668346</v>
      </c>
      <c r="R34" s="131">
        <v>10663.112229901173</v>
      </c>
      <c r="S34" s="130"/>
      <c r="T34" s="363">
        <v>8.149773464092359</v>
      </c>
      <c r="U34" s="363">
        <v>11.493657563060268</v>
      </c>
      <c r="V34" s="363">
        <v>10.857563135286963</v>
      </c>
      <c r="W34" s="363">
        <v>5.516026587351686</v>
      </c>
      <c r="X34" s="363">
        <v>6.711910984455738</v>
      </c>
      <c r="Y34" s="363">
        <v>7.698551583673585</v>
      </c>
      <c r="Z34" s="363">
        <v>7.681324568596937</v>
      </c>
      <c r="AA34" s="363">
        <v>6.827727357254254</v>
      </c>
      <c r="AB34" s="363">
        <v>4.792450799648185</v>
      </c>
      <c r="AC34" s="363">
        <v>4.654659251360838</v>
      </c>
      <c r="AD34" s="363">
        <v>4.675099712562791</v>
      </c>
      <c r="AE34" s="363">
        <v>4.55411494866127</v>
      </c>
      <c r="AF34" s="363">
        <v>4.20945062094622</v>
      </c>
      <c r="AG34" s="363">
        <v>-30.4649790524531</v>
      </c>
      <c r="AH34" s="363">
        <v>-9.377547067541702</v>
      </c>
      <c r="AI34" s="363">
        <v>6.556485622021069</v>
      </c>
      <c r="AK34" s="365">
        <v>8.149773464092359</v>
      </c>
      <c r="AL34" s="365">
        <v>11.493657563060268</v>
      </c>
      <c r="AM34" s="365">
        <v>10.857563135286963</v>
      </c>
      <c r="AN34" s="365">
        <v>5.516026587351686</v>
      </c>
      <c r="AO34" s="365">
        <v>6.711910984455738</v>
      </c>
      <c r="AP34" s="365">
        <v>7.698551583673585</v>
      </c>
      <c r="AQ34" s="365">
        <v>7.681324568596937</v>
      </c>
      <c r="AR34" s="365">
        <v>6.827727357254254</v>
      </c>
      <c r="AS34" s="365">
        <v>4.792450799648185</v>
      </c>
      <c r="AT34" s="365">
        <v>4.654659251360838</v>
      </c>
      <c r="AU34" s="365">
        <v>4.675099712562791</v>
      </c>
      <c r="AV34" s="365">
        <v>4.55411494866127</v>
      </c>
      <c r="AW34" s="365">
        <v>4.20945062094622</v>
      </c>
      <c r="AX34" s="365">
        <v>-30.4649790524531</v>
      </c>
      <c r="AY34" s="365">
        <v>-9.377547067541702</v>
      </c>
      <c r="AZ34" s="365">
        <v>6.556485622021069</v>
      </c>
      <c r="BA34" s="365"/>
      <c r="BB34" s="366">
        <v>0</v>
      </c>
      <c r="BC34" s="366">
        <v>0</v>
      </c>
      <c r="BD34" s="366">
        <v>0</v>
      </c>
      <c r="BE34" s="366">
        <v>0</v>
      </c>
      <c r="BF34" s="366">
        <v>0</v>
      </c>
      <c r="BG34" s="366">
        <v>0</v>
      </c>
      <c r="BH34" s="366">
        <v>0</v>
      </c>
      <c r="BI34" s="366">
        <v>0</v>
      </c>
      <c r="BJ34" s="366">
        <v>0</v>
      </c>
      <c r="BK34" s="366">
        <v>0</v>
      </c>
      <c r="BL34" s="366">
        <v>0</v>
      </c>
      <c r="BM34" s="365">
        <v>0</v>
      </c>
      <c r="BN34" s="366">
        <v>0</v>
      </c>
      <c r="BO34" s="366">
        <v>0</v>
      </c>
      <c r="BP34" s="366">
        <v>0</v>
      </c>
      <c r="BQ34" s="366">
        <v>0</v>
      </c>
    </row>
    <row r="35" spans="1:69" s="364" customFormat="1" ht="15" customHeight="1">
      <c r="A35" s="71" t="s">
        <v>104</v>
      </c>
      <c r="B35" s="130">
        <v>4367.5271143760365</v>
      </c>
      <c r="C35" s="130">
        <v>4505.720259519103</v>
      </c>
      <c r="D35" s="130">
        <v>4600.334499612263</v>
      </c>
      <c r="E35" s="130">
        <v>4655.538455606392</v>
      </c>
      <c r="F35" s="130">
        <v>4944.181428529855</v>
      </c>
      <c r="G35" s="130">
        <v>5209.035094802703</v>
      </c>
      <c r="H35" s="130">
        <v>5441.709885486501</v>
      </c>
      <c r="I35" s="130">
        <v>5676.648431697098</v>
      </c>
      <c r="J35" s="130">
        <v>5870.514337126027</v>
      </c>
      <c r="K35" s="130">
        <v>6045.187647722684</v>
      </c>
      <c r="L35" s="130">
        <v>6230.170389743001</v>
      </c>
      <c r="M35" s="130">
        <v>6425.38597120443</v>
      </c>
      <c r="N35" s="130">
        <v>6651.5004000765875</v>
      </c>
      <c r="O35" s="130">
        <v>6873.708783255589</v>
      </c>
      <c r="P35" s="130">
        <v>4983.522708494452</v>
      </c>
      <c r="Q35" s="130">
        <v>5098.794158156456</v>
      </c>
      <c r="R35" s="131">
        <v>5453.991586504271</v>
      </c>
      <c r="S35" s="130"/>
      <c r="T35" s="363">
        <v>3.1641050306978835</v>
      </c>
      <c r="U35" s="363">
        <v>2.099869380334285</v>
      </c>
      <c r="V35" s="363">
        <v>1.199998739195629</v>
      </c>
      <c r="W35" s="363">
        <v>6.199991164842977</v>
      </c>
      <c r="X35" s="363">
        <v>5.356875958162433</v>
      </c>
      <c r="Y35" s="363">
        <v>4.466754138706963</v>
      </c>
      <c r="Z35" s="363">
        <v>4.317366253522592</v>
      </c>
      <c r="AA35" s="363">
        <v>3.4151472961831963</v>
      </c>
      <c r="AB35" s="363">
        <v>2.97543452865785</v>
      </c>
      <c r="AC35" s="363">
        <v>3.0600000000000405</v>
      </c>
      <c r="AD35" s="363">
        <v>3.1333907300965747</v>
      </c>
      <c r="AE35" s="363">
        <v>3.519079318900009</v>
      </c>
      <c r="AF35" s="363">
        <v>3.3407256981664357</v>
      </c>
      <c r="AG35" s="363">
        <v>-27.498780270785495</v>
      </c>
      <c r="AH35" s="363">
        <v>2.3130515581984534</v>
      </c>
      <c r="AI35" s="363">
        <v>6.966302567433735</v>
      </c>
      <c r="AK35" s="365">
        <v>3.1641050306978835</v>
      </c>
      <c r="AL35" s="365">
        <v>2.099869380334285</v>
      </c>
      <c r="AM35" s="365">
        <v>1.199998739195629</v>
      </c>
      <c r="AN35" s="365">
        <v>6.199991164842977</v>
      </c>
      <c r="AO35" s="365">
        <v>5.356875958162433</v>
      </c>
      <c r="AP35" s="365">
        <v>4.466754138706963</v>
      </c>
      <c r="AQ35" s="365">
        <v>4.317366253522592</v>
      </c>
      <c r="AR35" s="365">
        <v>3.4151472961831963</v>
      </c>
      <c r="AS35" s="365">
        <v>2.97543452865785</v>
      </c>
      <c r="AT35" s="365">
        <v>3.0600000000000405</v>
      </c>
      <c r="AU35" s="365">
        <v>3.1333907300965747</v>
      </c>
      <c r="AV35" s="365">
        <v>3.519079318900009</v>
      </c>
      <c r="AW35" s="365">
        <v>3.3407256981664357</v>
      </c>
      <c r="AX35" s="365">
        <v>-27.498780270785485</v>
      </c>
      <c r="AY35" s="365">
        <v>2.3130515581984534</v>
      </c>
      <c r="AZ35" s="365">
        <v>6.966302567433735</v>
      </c>
      <c r="BA35" s="365"/>
      <c r="BB35" s="366">
        <v>0</v>
      </c>
      <c r="BC35" s="366">
        <v>0</v>
      </c>
      <c r="BD35" s="366">
        <v>0</v>
      </c>
      <c r="BE35" s="366">
        <v>0</v>
      </c>
      <c r="BF35" s="366">
        <v>0</v>
      </c>
      <c r="BG35" s="366">
        <v>0</v>
      </c>
      <c r="BH35" s="366">
        <v>0</v>
      </c>
      <c r="BI35" s="366">
        <v>0</v>
      </c>
      <c r="BJ35" s="366">
        <v>0</v>
      </c>
      <c r="BK35" s="366">
        <v>0</v>
      </c>
      <c r="BL35" s="366">
        <v>0</v>
      </c>
      <c r="BM35" s="365">
        <v>0</v>
      </c>
      <c r="BN35" s="366">
        <v>0</v>
      </c>
      <c r="BO35" s="366">
        <v>0</v>
      </c>
      <c r="BP35" s="366">
        <v>0</v>
      </c>
      <c r="BQ35" s="366">
        <v>0</v>
      </c>
    </row>
    <row r="36" spans="1:69" s="364" customFormat="1" ht="14.25" customHeight="1">
      <c r="A36" s="367" t="s">
        <v>105</v>
      </c>
      <c r="B36" s="136">
        <v>272607.9270419943</v>
      </c>
      <c r="C36" s="136">
        <v>287740.8094264441</v>
      </c>
      <c r="D36" s="136">
        <v>303000.0265044744</v>
      </c>
      <c r="E36" s="136">
        <v>313307.2297619772</v>
      </c>
      <c r="F36" s="136">
        <v>327417.93574424426</v>
      </c>
      <c r="G36" s="136">
        <v>340142.42691500665</v>
      </c>
      <c r="H36" s="136">
        <v>352497.5557950224</v>
      </c>
      <c r="I36" s="136">
        <v>364556.9769853419</v>
      </c>
      <c r="J36" s="136">
        <v>378002.89186545834</v>
      </c>
      <c r="K36" s="136">
        <v>390256.38964632427</v>
      </c>
      <c r="L36" s="136">
        <v>404316.97918501205</v>
      </c>
      <c r="M36" s="136">
        <v>419183.4372096574</v>
      </c>
      <c r="N36" s="136">
        <v>435376.1302413604</v>
      </c>
      <c r="O36" s="136">
        <v>448605.1649351676</v>
      </c>
      <c r="P36" s="136">
        <v>384060.994198214</v>
      </c>
      <c r="Q36" s="136">
        <v>400007.03883806063</v>
      </c>
      <c r="R36" s="137">
        <v>436208.00021487026</v>
      </c>
      <c r="S36" s="130"/>
      <c r="T36" s="363">
        <v>5.5511527300960095</v>
      </c>
      <c r="U36" s="363">
        <v>5.303111890331658</v>
      </c>
      <c r="V36" s="363">
        <v>3.4017169491404653</v>
      </c>
      <c r="W36" s="363">
        <v>4.503792010477103</v>
      </c>
      <c r="X36" s="363">
        <v>3.886314639984123</v>
      </c>
      <c r="Y36" s="363">
        <v>3.6323398383651284</v>
      </c>
      <c r="Z36" s="363">
        <v>3.421136116283341</v>
      </c>
      <c r="AA36" s="363">
        <v>3.688288999789746</v>
      </c>
      <c r="AB36" s="363">
        <v>3.241641279619434</v>
      </c>
      <c r="AC36" s="363">
        <v>3.6029107816608397</v>
      </c>
      <c r="AD36" s="363">
        <v>3.676931415200979</v>
      </c>
      <c r="AE36" s="363">
        <v>3.862913367830445</v>
      </c>
      <c r="AF36" s="363">
        <v>3.0385300835104045</v>
      </c>
      <c r="AG36" s="363">
        <v>-14.387745791175089</v>
      </c>
      <c r="AH36" s="363">
        <v>4.151956298800008</v>
      </c>
      <c r="AI36" s="363">
        <v>9.050081089064355</v>
      </c>
      <c r="AK36" s="365">
        <v>5.5511527300960095</v>
      </c>
      <c r="AL36" s="365">
        <v>5.303111890331658</v>
      </c>
      <c r="AM36" s="365">
        <v>3.4017169491404653</v>
      </c>
      <c r="AN36" s="365">
        <v>4.503792010477103</v>
      </c>
      <c r="AO36" s="365">
        <v>3.886314639984123</v>
      </c>
      <c r="AP36" s="365">
        <v>3.6323398383651284</v>
      </c>
      <c r="AQ36" s="365">
        <v>3.421136116283341</v>
      </c>
      <c r="AR36" s="365">
        <v>3.688288999789746</v>
      </c>
      <c r="AS36" s="365">
        <v>3.241641279619434</v>
      </c>
      <c r="AT36" s="365">
        <v>3.6029107816608397</v>
      </c>
      <c r="AU36" s="365">
        <v>3.676931415200979</v>
      </c>
      <c r="AV36" s="365">
        <v>3.862913367830445</v>
      </c>
      <c r="AW36" s="365">
        <v>3.0385300835104045</v>
      </c>
      <c r="AX36" s="365">
        <v>-14.387745791175089</v>
      </c>
      <c r="AY36" s="365">
        <v>4.151956298800008</v>
      </c>
      <c r="AZ36" s="365">
        <v>9.050081089064355</v>
      </c>
      <c r="BA36" s="365"/>
      <c r="BB36" s="366">
        <v>0</v>
      </c>
      <c r="BC36" s="366">
        <v>0</v>
      </c>
      <c r="BD36" s="366">
        <v>0</v>
      </c>
      <c r="BE36" s="366">
        <v>0</v>
      </c>
      <c r="BF36" s="366">
        <v>0</v>
      </c>
      <c r="BG36" s="366">
        <v>0</v>
      </c>
      <c r="BH36" s="366">
        <v>0</v>
      </c>
      <c r="BI36" s="366">
        <v>0</v>
      </c>
      <c r="BJ36" s="366">
        <v>0</v>
      </c>
      <c r="BK36" s="366">
        <v>0</v>
      </c>
      <c r="BL36" s="366">
        <v>0</v>
      </c>
      <c r="BM36" s="365">
        <v>0</v>
      </c>
      <c r="BN36" s="366">
        <v>0</v>
      </c>
      <c r="BO36" s="366">
        <v>0</v>
      </c>
      <c r="BP36" s="366">
        <v>0</v>
      </c>
      <c r="BQ36" s="366">
        <v>0</v>
      </c>
    </row>
    <row r="37" spans="1:69" s="364" customFormat="1" ht="14.25" customHeight="1">
      <c r="A37" s="135" t="s">
        <v>106</v>
      </c>
      <c r="B37" s="136">
        <v>36614.03508571312</v>
      </c>
      <c r="C37" s="136">
        <v>39236.63650457734</v>
      </c>
      <c r="D37" s="136">
        <v>41611.50988022662</v>
      </c>
      <c r="E37" s="136">
        <v>42698.568300720275</v>
      </c>
      <c r="F37" s="136">
        <v>44108.60413971622</v>
      </c>
      <c r="G37" s="136">
        <v>46587.74499865229</v>
      </c>
      <c r="H37" s="136">
        <v>47728.20321153011</v>
      </c>
      <c r="I37" s="136">
        <v>49115.10673788292</v>
      </c>
      <c r="J37" s="136">
        <v>51473.15506819885</v>
      </c>
      <c r="K37" s="136">
        <v>55044.32225614944</v>
      </c>
      <c r="L37" s="136">
        <v>58198.26059812535</v>
      </c>
      <c r="M37" s="136">
        <v>61591.04192095238</v>
      </c>
      <c r="N37" s="136">
        <v>64670.594017</v>
      </c>
      <c r="O37" s="136">
        <v>65899.335303323</v>
      </c>
      <c r="P37" s="136">
        <v>55352.16889859117</v>
      </c>
      <c r="Q37" s="136">
        <v>54682.84347387185</v>
      </c>
      <c r="R37" s="137">
        <v>53917.28366523764</v>
      </c>
      <c r="S37" s="130"/>
      <c r="T37" s="363">
        <v>7.162830900021633</v>
      </c>
      <c r="U37" s="363">
        <v>6.052693572172596</v>
      </c>
      <c r="V37" s="363">
        <v>2.6123984052071503</v>
      </c>
      <c r="W37" s="363">
        <v>3.302302384157829</v>
      </c>
      <c r="X37" s="363">
        <v>5.620538004520093</v>
      </c>
      <c r="Y37" s="363">
        <v>2.447978997289546</v>
      </c>
      <c r="Z37" s="363">
        <v>2.9058364510519796</v>
      </c>
      <c r="AA37" s="363">
        <v>4.801065266742355</v>
      </c>
      <c r="AB37" s="363">
        <v>6.937921686010906</v>
      </c>
      <c r="AC37" s="363">
        <v>5.7298159241547575</v>
      </c>
      <c r="AD37" s="363">
        <v>5.829695403192714</v>
      </c>
      <c r="AE37" s="363">
        <v>5.000000000000004</v>
      </c>
      <c r="AF37" s="363">
        <v>1.8999999999999906</v>
      </c>
      <c r="AG37" s="363">
        <v>-16.00496629622299</v>
      </c>
      <c r="AH37" s="363">
        <v>-1.2092126434025907</v>
      </c>
      <c r="AI37" s="363">
        <v>-1.4000000000000012</v>
      </c>
      <c r="AK37" s="365">
        <v>7.162830900021633</v>
      </c>
      <c r="AL37" s="365">
        <v>6.052693572172596</v>
      </c>
      <c r="AM37" s="365">
        <v>2.6123984052071503</v>
      </c>
      <c r="AN37" s="365">
        <v>3.302302384157829</v>
      </c>
      <c r="AO37" s="365">
        <v>5.620538004520093</v>
      </c>
      <c r="AP37" s="365">
        <v>2.447978997289546</v>
      </c>
      <c r="AQ37" s="365">
        <v>2.9058364510519796</v>
      </c>
      <c r="AR37" s="365">
        <v>4.801065266742355</v>
      </c>
      <c r="AS37" s="365">
        <v>6.937921686010906</v>
      </c>
      <c r="AT37" s="365">
        <v>5.7298159241547575</v>
      </c>
      <c r="AU37" s="365">
        <v>5.829695403192714</v>
      </c>
      <c r="AV37" s="365">
        <v>5.000000000000004</v>
      </c>
      <c r="AW37" s="365">
        <v>1.8999999999999906</v>
      </c>
      <c r="AX37" s="365">
        <v>-16.00496629622299</v>
      </c>
      <c r="AY37" s="365">
        <v>-1.2092126434025907</v>
      </c>
      <c r="AZ37" s="365">
        <v>-1.3999999999999986</v>
      </c>
      <c r="BA37" s="365"/>
      <c r="BB37" s="366">
        <v>0</v>
      </c>
      <c r="BC37" s="366">
        <v>0</v>
      </c>
      <c r="BD37" s="366">
        <v>0</v>
      </c>
      <c r="BE37" s="366">
        <v>0</v>
      </c>
      <c r="BF37" s="366">
        <v>0</v>
      </c>
      <c r="BG37" s="366">
        <v>0</v>
      </c>
      <c r="BH37" s="366">
        <v>0</v>
      </c>
      <c r="BI37" s="366">
        <v>0</v>
      </c>
      <c r="BJ37" s="366">
        <v>0</v>
      </c>
      <c r="BK37" s="366">
        <v>0</v>
      </c>
      <c r="BL37" s="366">
        <v>0</v>
      </c>
      <c r="BM37" s="365">
        <v>0</v>
      </c>
      <c r="BN37" s="366">
        <v>0</v>
      </c>
      <c r="BO37" s="366">
        <v>0</v>
      </c>
      <c r="BP37" s="366">
        <v>0</v>
      </c>
      <c r="BQ37" s="366">
        <v>0</v>
      </c>
    </row>
    <row r="38" spans="1:69" s="364" customFormat="1" ht="16.5" customHeight="1">
      <c r="A38" s="138" t="s">
        <v>107</v>
      </c>
      <c r="B38" s="136">
        <v>309235.45709513087</v>
      </c>
      <c r="C38" s="136">
        <v>326945.4216557598</v>
      </c>
      <c r="D38" s="136">
        <v>344557.8491042038</v>
      </c>
      <c r="E38" s="136">
        <v>355980.20707580313</v>
      </c>
      <c r="F38" s="136">
        <v>371562.18418673996</v>
      </c>
      <c r="G38" s="136">
        <v>386712.77372362465</v>
      </c>
      <c r="H38" s="136">
        <v>400232.71000544046</v>
      </c>
      <c r="I38" s="136">
        <v>413682.1543993569</v>
      </c>
      <c r="J38" s="136">
        <v>429513.645599122</v>
      </c>
      <c r="K38" s="136">
        <v>445365.0911411128</v>
      </c>
      <c r="L38" s="136">
        <v>462567.17639155703</v>
      </c>
      <c r="M38" s="136">
        <v>480782.99691065575</v>
      </c>
      <c r="N38" s="136">
        <v>500046.7242583604</v>
      </c>
      <c r="O38" s="136">
        <v>514504.5002384906</v>
      </c>
      <c r="P38" s="136">
        <v>439400.23059154605</v>
      </c>
      <c r="Q38" s="136">
        <v>454775.3922914157</v>
      </c>
      <c r="R38" s="137">
        <v>490438.69344815484</v>
      </c>
      <c r="S38" s="130"/>
      <c r="T38" s="363">
        <v>5.7270161471751235</v>
      </c>
      <c r="U38" s="363">
        <v>5.386962557618591</v>
      </c>
      <c r="V38" s="363">
        <v>3.315076989624721</v>
      </c>
      <c r="W38" s="363">
        <v>4.377203226812765</v>
      </c>
      <c r="X38" s="363">
        <v>4.0775380761757685</v>
      </c>
      <c r="Y38" s="363">
        <v>3.4961183597928436</v>
      </c>
      <c r="Z38" s="363">
        <v>3.36040609817565</v>
      </c>
      <c r="AA38" s="363">
        <v>3.826969820042514</v>
      </c>
      <c r="AB38" s="363">
        <v>3.690556913478238</v>
      </c>
      <c r="AC38" s="363">
        <v>3.862468251916451</v>
      </c>
      <c r="AD38" s="363">
        <v>3.9379838105242593</v>
      </c>
      <c r="AE38" s="363">
        <v>4.006740561019551</v>
      </c>
      <c r="AF38" s="363">
        <v>2.89128500973046</v>
      </c>
      <c r="AG38" s="363">
        <v>-14.59739800373585</v>
      </c>
      <c r="AH38" s="363">
        <v>3.4991246315849045</v>
      </c>
      <c r="AI38" s="363">
        <v>7.841959297104273</v>
      </c>
      <c r="AK38" s="365">
        <v>5.7270161471751235</v>
      </c>
      <c r="AL38" s="365">
        <v>5.386962557618591</v>
      </c>
      <c r="AM38" s="365">
        <v>3.315076989624721</v>
      </c>
      <c r="AN38" s="365">
        <v>4.377203226812765</v>
      </c>
      <c r="AO38" s="365">
        <v>4.0775380761757685</v>
      </c>
      <c r="AP38" s="365">
        <v>3.4961183597928436</v>
      </c>
      <c r="AQ38" s="365">
        <v>3.36040609817565</v>
      </c>
      <c r="AR38" s="365">
        <v>3.826969820042514</v>
      </c>
      <c r="AS38" s="365">
        <v>3.690556913478238</v>
      </c>
      <c r="AT38" s="365">
        <v>3.862468251916451</v>
      </c>
      <c r="AU38" s="365">
        <v>3.9379838105242593</v>
      </c>
      <c r="AV38" s="365">
        <v>4.006740561019551</v>
      </c>
      <c r="AW38" s="365">
        <v>2.89128500973046</v>
      </c>
      <c r="AX38" s="365">
        <v>-14.59739800373585</v>
      </c>
      <c r="AY38" s="365">
        <v>3.4991246315849045</v>
      </c>
      <c r="AZ38" s="365">
        <v>7.841959297104273</v>
      </c>
      <c r="BA38" s="365"/>
      <c r="BB38" s="366">
        <v>0</v>
      </c>
      <c r="BC38" s="366">
        <v>0</v>
      </c>
      <c r="BD38" s="366">
        <v>0</v>
      </c>
      <c r="BE38" s="366">
        <v>0</v>
      </c>
      <c r="BF38" s="366">
        <v>0</v>
      </c>
      <c r="BG38" s="366">
        <v>0</v>
      </c>
      <c r="BH38" s="366">
        <v>0</v>
      </c>
      <c r="BI38" s="366">
        <v>0</v>
      </c>
      <c r="BJ38" s="366">
        <v>0</v>
      </c>
      <c r="BK38" s="366">
        <v>0</v>
      </c>
      <c r="BL38" s="366">
        <v>0</v>
      </c>
      <c r="BM38" s="365">
        <v>0</v>
      </c>
      <c r="BN38" s="366">
        <v>0</v>
      </c>
      <c r="BO38" s="366">
        <v>0</v>
      </c>
      <c r="BP38" s="366">
        <v>0</v>
      </c>
      <c r="BQ38" s="366">
        <v>0</v>
      </c>
    </row>
    <row r="39" spans="1:69" s="364" customFormat="1" ht="11.25" customHeight="1">
      <c r="A39" s="953"/>
      <c r="B39" s="954"/>
      <c r="C39" s="954"/>
      <c r="D39" s="954"/>
      <c r="E39" s="954"/>
      <c r="F39" s="954"/>
      <c r="G39" s="954"/>
      <c r="H39" s="954"/>
      <c r="I39" s="954"/>
      <c r="J39" s="954"/>
      <c r="K39" s="954"/>
      <c r="L39" s="954"/>
      <c r="M39" s="954"/>
      <c r="N39" s="954"/>
      <c r="O39" s="954"/>
      <c r="P39" s="954"/>
      <c r="Q39" s="954"/>
      <c r="R39" s="954"/>
      <c r="S39" s="130"/>
      <c r="T39" s="363"/>
      <c r="U39" s="363"/>
      <c r="V39" s="363"/>
      <c r="W39" s="363"/>
      <c r="X39" s="363"/>
      <c r="Y39" s="363"/>
      <c r="Z39" s="363"/>
      <c r="AA39" s="363"/>
      <c r="AB39" s="363"/>
      <c r="AC39" s="363"/>
      <c r="AD39" s="363"/>
      <c r="AE39" s="363"/>
      <c r="AF39" s="363"/>
      <c r="AG39" s="363"/>
      <c r="AH39" s="363"/>
      <c r="AI39" s="363"/>
      <c r="AK39" s="365"/>
      <c r="AL39" s="365"/>
      <c r="AM39" s="365"/>
      <c r="AN39" s="365"/>
      <c r="AO39" s="365"/>
      <c r="AP39" s="365"/>
      <c r="AQ39" s="365"/>
      <c r="AR39" s="365"/>
      <c r="AS39" s="365"/>
      <c r="AT39" s="365"/>
      <c r="AU39" s="365"/>
      <c r="AV39" s="365"/>
      <c r="AW39" s="365"/>
      <c r="AX39" s="365"/>
      <c r="AY39" s="365"/>
      <c r="AZ39" s="365"/>
      <c r="BA39" s="365"/>
      <c r="BB39" s="366"/>
      <c r="BC39" s="366"/>
      <c r="BD39" s="366"/>
      <c r="BE39" s="366"/>
      <c r="BF39" s="366"/>
      <c r="BG39" s="366"/>
      <c r="BH39" s="366"/>
      <c r="BI39" s="366"/>
      <c r="BJ39" s="366"/>
      <c r="BK39" s="366"/>
      <c r="BL39" s="366"/>
      <c r="BM39" s="365"/>
      <c r="BN39" s="366"/>
      <c r="BO39" s="366"/>
      <c r="BP39" s="366"/>
      <c r="BQ39" s="366"/>
    </row>
    <row r="40" spans="1:11" s="65" customFormat="1" ht="13.5" customHeight="1">
      <c r="A40" s="64" t="s">
        <v>15</v>
      </c>
      <c r="B40" s="368"/>
      <c r="C40" s="368"/>
      <c r="D40" s="368"/>
      <c r="E40" s="368"/>
      <c r="F40" s="368"/>
      <c r="G40" s="368"/>
      <c r="H40" s="368"/>
      <c r="I40" s="368"/>
      <c r="J40" s="368"/>
      <c r="K40" s="368"/>
    </row>
    <row r="41" spans="1:17" s="65" customFormat="1" ht="11.25">
      <c r="A41" s="369" t="s">
        <v>172</v>
      </c>
      <c r="O41" s="370"/>
      <c r="P41" s="370"/>
      <c r="Q41" s="370"/>
    </row>
    <row r="42" ht="12.75">
      <c r="A42" s="371"/>
    </row>
  </sheetData>
  <sheetProtection/>
  <hyperlinks>
    <hyperlink ref="A1" location="Contents!A1" display="Back to Table of Contents"/>
  </hyperlinks>
  <printOptions/>
  <pageMargins left="0.5118110236220472" right="0" top="0.3937007874015748" bottom="0" header="0.31496062992125984" footer="0.31496062992125984"/>
  <pageSetup horizontalDpi="600" verticalDpi="600" orientation="landscape" paperSize="9" r:id="rId2"/>
  <headerFooter>
    <oddHeader>&amp;C- 12 -</oddHeader>
  </headerFooter>
  <drawing r:id="rId1"/>
</worksheet>
</file>

<file path=xl/worksheets/sheet16.xml><?xml version="1.0" encoding="utf-8"?>
<worksheet xmlns="http://schemas.openxmlformats.org/spreadsheetml/2006/main" xmlns:r="http://schemas.openxmlformats.org/officeDocument/2006/relationships">
  <dimension ref="A1:IV27"/>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8.421875" defaultRowHeight="12.75"/>
  <cols>
    <col min="1" max="1" width="38.421875" style="67" customWidth="1"/>
    <col min="2" max="2" width="8.421875" style="22" customWidth="1"/>
    <col min="3" max="18" width="8.421875" style="67" customWidth="1"/>
    <col min="19" max="246" width="9.140625" style="1049" customWidth="1"/>
    <col min="247" max="247" width="38.421875" style="1049" customWidth="1"/>
    <col min="248" max="16384" width="8.421875" style="1049" customWidth="1"/>
  </cols>
  <sheetData>
    <row r="1" spans="1:2" s="67" customFormat="1" ht="18" customHeight="1">
      <c r="A1" s="971" t="s">
        <v>568</v>
      </c>
      <c r="B1" s="22"/>
    </row>
    <row r="2" spans="1:2" s="67" customFormat="1" ht="23.25" customHeight="1">
      <c r="A2" s="21" t="s">
        <v>176</v>
      </c>
      <c r="B2" s="22"/>
    </row>
    <row r="3" spans="2:18" s="67" customFormat="1" ht="11.25" customHeight="1">
      <c r="B3" s="22"/>
      <c r="J3" s="376"/>
      <c r="M3" s="358"/>
      <c r="R3" s="358" t="s">
        <v>113</v>
      </c>
    </row>
    <row r="4" spans="1:18" s="67" customFormat="1" ht="21" customHeight="1">
      <c r="A4" s="68"/>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t="s">
        <v>39</v>
      </c>
      <c r="R4" s="239" t="s">
        <v>40</v>
      </c>
    </row>
    <row r="5" spans="1:18" s="67" customFormat="1" ht="29.25" customHeight="1">
      <c r="A5" s="215" t="s">
        <v>177</v>
      </c>
      <c r="B5" s="377">
        <v>180244</v>
      </c>
      <c r="C5" s="377">
        <v>201259</v>
      </c>
      <c r="D5" s="377">
        <v>240831</v>
      </c>
      <c r="E5" s="377">
        <v>254326</v>
      </c>
      <c r="F5" s="377">
        <v>267951</v>
      </c>
      <c r="G5" s="377">
        <v>287164</v>
      </c>
      <c r="H5" s="377">
        <v>307187</v>
      </c>
      <c r="I5" s="377">
        <v>330663</v>
      </c>
      <c r="J5" s="377">
        <v>349423</v>
      </c>
      <c r="K5" s="377">
        <v>365206</v>
      </c>
      <c r="L5" s="377">
        <v>385283</v>
      </c>
      <c r="M5" s="377">
        <v>408848</v>
      </c>
      <c r="N5" s="378">
        <v>435150</v>
      </c>
      <c r="O5" s="378">
        <v>451280</v>
      </c>
      <c r="P5" s="378">
        <v>404461</v>
      </c>
      <c r="Q5" s="378">
        <v>432120</v>
      </c>
      <c r="R5" s="379">
        <v>492023</v>
      </c>
    </row>
    <row r="6" spans="1:18" s="382" customFormat="1" ht="20.25" customHeight="1">
      <c r="A6" s="26" t="s">
        <v>178</v>
      </c>
      <c r="B6" s="380">
        <v>148766</v>
      </c>
      <c r="C6" s="380">
        <v>169522</v>
      </c>
      <c r="D6" s="380">
        <v>205400</v>
      </c>
      <c r="E6" s="380">
        <v>213707</v>
      </c>
      <c r="F6" s="380">
        <v>225396</v>
      </c>
      <c r="G6" s="380">
        <v>242647</v>
      </c>
      <c r="H6" s="380">
        <v>260349</v>
      </c>
      <c r="I6" s="380">
        <v>276506</v>
      </c>
      <c r="J6" s="380">
        <v>291994</v>
      </c>
      <c r="K6" s="380">
        <v>305476</v>
      </c>
      <c r="L6" s="380">
        <v>318666</v>
      </c>
      <c r="M6" s="380">
        <v>340516</v>
      </c>
      <c r="N6" s="380">
        <v>362331</v>
      </c>
      <c r="O6" s="380">
        <v>375746</v>
      </c>
      <c r="P6" s="380">
        <v>326044</v>
      </c>
      <c r="Q6" s="380">
        <v>350019</v>
      </c>
      <c r="R6" s="381">
        <v>401020</v>
      </c>
    </row>
    <row r="7" spans="1:18" s="382" customFormat="1" ht="20.25" customHeight="1">
      <c r="A7" s="26" t="s">
        <v>179</v>
      </c>
      <c r="B7" s="380">
        <v>31478</v>
      </c>
      <c r="C7" s="380">
        <v>31737</v>
      </c>
      <c r="D7" s="380">
        <v>35431</v>
      </c>
      <c r="E7" s="380">
        <v>40619</v>
      </c>
      <c r="F7" s="380">
        <v>42555</v>
      </c>
      <c r="G7" s="380">
        <v>44517</v>
      </c>
      <c r="H7" s="380">
        <v>46838</v>
      </c>
      <c r="I7" s="380">
        <v>54157</v>
      </c>
      <c r="J7" s="380">
        <v>57429</v>
      </c>
      <c r="K7" s="380">
        <v>59730</v>
      </c>
      <c r="L7" s="380">
        <v>66618</v>
      </c>
      <c r="M7" s="380">
        <v>68332</v>
      </c>
      <c r="N7" s="380">
        <v>72819</v>
      </c>
      <c r="O7" s="380">
        <v>75534</v>
      </c>
      <c r="P7" s="380">
        <v>78417</v>
      </c>
      <c r="Q7" s="380">
        <v>82100</v>
      </c>
      <c r="R7" s="381">
        <v>91003</v>
      </c>
    </row>
    <row r="8" spans="1:18" s="385" customFormat="1" ht="20.25" customHeight="1">
      <c r="A8" s="73" t="s">
        <v>180</v>
      </c>
      <c r="B8" s="383">
        <v>12969</v>
      </c>
      <c r="C8" s="383">
        <v>13075</v>
      </c>
      <c r="D8" s="383">
        <v>14598</v>
      </c>
      <c r="E8" s="383">
        <v>16735</v>
      </c>
      <c r="F8" s="383">
        <v>17533</v>
      </c>
      <c r="G8" s="383">
        <v>18341</v>
      </c>
      <c r="H8" s="383">
        <v>19297</v>
      </c>
      <c r="I8" s="383">
        <v>22313</v>
      </c>
      <c r="J8" s="383">
        <v>23661</v>
      </c>
      <c r="K8" s="383">
        <v>24609</v>
      </c>
      <c r="L8" s="383">
        <v>27447</v>
      </c>
      <c r="M8" s="383">
        <v>28153</v>
      </c>
      <c r="N8" s="383">
        <v>30001</v>
      </c>
      <c r="O8" s="383">
        <v>31120</v>
      </c>
      <c r="P8" s="383">
        <v>32308</v>
      </c>
      <c r="Q8" s="383">
        <v>33825</v>
      </c>
      <c r="R8" s="384">
        <v>37493</v>
      </c>
    </row>
    <row r="9" spans="1:18" s="385" customFormat="1" ht="20.25" customHeight="1">
      <c r="A9" s="73" t="s">
        <v>181</v>
      </c>
      <c r="B9" s="383">
        <v>18510</v>
      </c>
      <c r="C9" s="383">
        <v>18662</v>
      </c>
      <c r="D9" s="383">
        <v>20834</v>
      </c>
      <c r="E9" s="383">
        <v>23884</v>
      </c>
      <c r="F9" s="383">
        <v>25022</v>
      </c>
      <c r="G9" s="383">
        <v>26176</v>
      </c>
      <c r="H9" s="383">
        <v>27541</v>
      </c>
      <c r="I9" s="383">
        <v>31844</v>
      </c>
      <c r="J9" s="383">
        <v>33768</v>
      </c>
      <c r="K9" s="383">
        <v>35121</v>
      </c>
      <c r="L9" s="383">
        <v>39171</v>
      </c>
      <c r="M9" s="383">
        <v>40179</v>
      </c>
      <c r="N9" s="383">
        <v>42818</v>
      </c>
      <c r="O9" s="383">
        <v>44414</v>
      </c>
      <c r="P9" s="383">
        <v>46109</v>
      </c>
      <c r="Q9" s="383">
        <v>48275</v>
      </c>
      <c r="R9" s="384">
        <v>53510</v>
      </c>
    </row>
    <row r="10" spans="1:18" s="67" customFormat="1" ht="23.25" customHeight="1">
      <c r="A10" s="215" t="s">
        <v>182</v>
      </c>
      <c r="B10" s="377">
        <v>51695</v>
      </c>
      <c r="C10" s="377">
        <v>61239</v>
      </c>
      <c r="D10" s="377">
        <v>67529</v>
      </c>
      <c r="E10" s="377">
        <v>74430</v>
      </c>
      <c r="F10" s="377">
        <v>74395</v>
      </c>
      <c r="G10" s="377">
        <v>77567</v>
      </c>
      <c r="H10" s="377">
        <v>79185</v>
      </c>
      <c r="I10" s="377">
        <v>77618</v>
      </c>
      <c r="J10" s="377">
        <v>73990</v>
      </c>
      <c r="K10" s="377">
        <v>71133</v>
      </c>
      <c r="L10" s="377">
        <v>74980</v>
      </c>
      <c r="M10" s="377">
        <v>79490</v>
      </c>
      <c r="N10" s="377">
        <v>90242</v>
      </c>
      <c r="O10" s="377">
        <v>97745</v>
      </c>
      <c r="P10" s="377">
        <v>76916</v>
      </c>
      <c r="Q10" s="377">
        <v>93820</v>
      </c>
      <c r="R10" s="386">
        <v>110899</v>
      </c>
    </row>
    <row r="11" spans="1:18" s="382" customFormat="1" ht="23.25" customHeight="1">
      <c r="A11" s="26" t="s">
        <v>183</v>
      </c>
      <c r="B11" s="380">
        <v>35653</v>
      </c>
      <c r="C11" s="380">
        <v>48138</v>
      </c>
      <c r="D11" s="380">
        <v>56161</v>
      </c>
      <c r="E11" s="380">
        <v>55788</v>
      </c>
      <c r="F11" s="380">
        <v>56145</v>
      </c>
      <c r="G11" s="380">
        <v>59668</v>
      </c>
      <c r="H11" s="380">
        <v>60175</v>
      </c>
      <c r="I11" s="380">
        <v>59266</v>
      </c>
      <c r="J11" s="380">
        <v>55044</v>
      </c>
      <c r="K11" s="380">
        <v>51698</v>
      </c>
      <c r="L11" s="380">
        <v>55778</v>
      </c>
      <c r="M11" s="380">
        <v>60585</v>
      </c>
      <c r="N11" s="380">
        <v>68369</v>
      </c>
      <c r="O11" s="380">
        <v>71112</v>
      </c>
      <c r="P11" s="380">
        <v>58478</v>
      </c>
      <c r="Q11" s="380">
        <v>74043</v>
      </c>
      <c r="R11" s="381">
        <v>88676</v>
      </c>
    </row>
    <row r="12" spans="1:18" s="382" customFormat="1" ht="23.25" customHeight="1">
      <c r="A12" s="26" t="s">
        <v>184</v>
      </c>
      <c r="B12" s="380">
        <v>16042</v>
      </c>
      <c r="C12" s="380">
        <v>13101</v>
      </c>
      <c r="D12" s="380">
        <v>11368</v>
      </c>
      <c r="E12" s="380">
        <v>18642</v>
      </c>
      <c r="F12" s="380">
        <v>18250</v>
      </c>
      <c r="G12" s="380">
        <v>17900</v>
      </c>
      <c r="H12" s="380">
        <v>19010</v>
      </c>
      <c r="I12" s="380">
        <v>18352</v>
      </c>
      <c r="J12" s="380">
        <v>18946</v>
      </c>
      <c r="K12" s="380">
        <v>19435</v>
      </c>
      <c r="L12" s="380">
        <v>19202</v>
      </c>
      <c r="M12" s="380">
        <v>18906</v>
      </c>
      <c r="N12" s="380">
        <v>21873</v>
      </c>
      <c r="O12" s="380">
        <v>26633</v>
      </c>
      <c r="P12" s="380">
        <v>18438</v>
      </c>
      <c r="Q12" s="380">
        <v>19777</v>
      </c>
      <c r="R12" s="381">
        <v>22223</v>
      </c>
    </row>
    <row r="13" spans="1:18" s="67" customFormat="1" ht="27.75" customHeight="1">
      <c r="A13" s="215" t="s">
        <v>185</v>
      </c>
      <c r="B13" s="377">
        <v>5300</v>
      </c>
      <c r="C13" s="377">
        <v>5078</v>
      </c>
      <c r="D13" s="377">
        <v>4518</v>
      </c>
      <c r="E13" s="377">
        <v>-5092</v>
      </c>
      <c r="F13" s="377">
        <v>9077</v>
      </c>
      <c r="G13" s="377">
        <v>1611</v>
      </c>
      <c r="H13" s="377">
        <v>6304</v>
      </c>
      <c r="I13" s="377">
        <v>3629</v>
      </c>
      <c r="J13" s="377">
        <v>2352</v>
      </c>
      <c r="K13" s="377">
        <v>2499</v>
      </c>
      <c r="L13" s="377">
        <v>2337</v>
      </c>
      <c r="M13" s="377">
        <v>4055</v>
      </c>
      <c r="N13" s="377">
        <v>4131</v>
      </c>
      <c r="O13" s="377">
        <v>1788</v>
      </c>
      <c r="P13" s="377">
        <v>4846</v>
      </c>
      <c r="Q13" s="377">
        <v>951</v>
      </c>
      <c r="R13" s="386">
        <v>1200</v>
      </c>
    </row>
    <row r="14" spans="1:18" s="67" customFormat="1" ht="24" customHeight="1">
      <c r="A14" s="215" t="s">
        <v>186</v>
      </c>
      <c r="B14" s="377">
        <v>130254</v>
      </c>
      <c r="C14" s="377">
        <v>142580</v>
      </c>
      <c r="D14" s="377">
        <v>145170</v>
      </c>
      <c r="E14" s="377">
        <v>139101</v>
      </c>
      <c r="F14" s="377">
        <v>157790</v>
      </c>
      <c r="G14" s="377">
        <v>173405</v>
      </c>
      <c r="H14" s="377">
        <v>188619</v>
      </c>
      <c r="I14" s="377">
        <v>198409</v>
      </c>
      <c r="J14" s="377">
        <v>210283</v>
      </c>
      <c r="K14" s="377">
        <v>216773</v>
      </c>
      <c r="L14" s="377">
        <v>220113</v>
      </c>
      <c r="M14" s="377">
        <v>227707</v>
      </c>
      <c r="N14" s="377">
        <v>230503</v>
      </c>
      <c r="O14" s="377">
        <v>228744</v>
      </c>
      <c r="P14" s="377">
        <v>176631</v>
      </c>
      <c r="Q14" s="377">
        <v>211683</v>
      </c>
      <c r="R14" s="386">
        <v>314002</v>
      </c>
    </row>
    <row r="15" spans="1:18" s="382" customFormat="1" ht="18" customHeight="1">
      <c r="A15" s="132" t="s">
        <v>187</v>
      </c>
      <c r="B15" s="380">
        <v>74037</v>
      </c>
      <c r="C15" s="380">
        <v>69708</v>
      </c>
      <c r="D15" s="380">
        <v>67970</v>
      </c>
      <c r="E15" s="380">
        <v>61681</v>
      </c>
      <c r="F15" s="380">
        <v>69550</v>
      </c>
      <c r="G15" s="380">
        <v>73586</v>
      </c>
      <c r="H15" s="380">
        <v>79658</v>
      </c>
      <c r="I15" s="380">
        <v>88048</v>
      </c>
      <c r="J15" s="380">
        <v>94776</v>
      </c>
      <c r="K15" s="380">
        <v>93290</v>
      </c>
      <c r="L15" s="380">
        <v>84456</v>
      </c>
      <c r="M15" s="380">
        <v>80680</v>
      </c>
      <c r="N15" s="380">
        <v>80339</v>
      </c>
      <c r="O15" s="380">
        <v>78799</v>
      </c>
      <c r="P15" s="380">
        <v>70223</v>
      </c>
      <c r="Q15" s="380">
        <v>81992</v>
      </c>
      <c r="R15" s="381">
        <v>100000</v>
      </c>
    </row>
    <row r="16" spans="1:246" s="973" customFormat="1" ht="23.25" customHeight="1">
      <c r="A16" s="1045" t="s">
        <v>579</v>
      </c>
      <c r="B16" s="1046">
        <v>56217</v>
      </c>
      <c r="C16" s="1046">
        <v>72872</v>
      </c>
      <c r="D16" s="1046">
        <v>77200</v>
      </c>
      <c r="E16" s="1046">
        <v>77420</v>
      </c>
      <c r="F16" s="1046">
        <v>88240</v>
      </c>
      <c r="G16" s="1046">
        <v>99819</v>
      </c>
      <c r="H16" s="1046">
        <v>108961</v>
      </c>
      <c r="I16" s="1046">
        <v>110361</v>
      </c>
      <c r="J16" s="1046">
        <v>115507</v>
      </c>
      <c r="K16" s="1046">
        <v>123483</v>
      </c>
      <c r="L16" s="1046">
        <v>135657</v>
      </c>
      <c r="M16" s="1046">
        <v>147027</v>
      </c>
      <c r="N16" s="1046">
        <v>150164</v>
      </c>
      <c r="O16" s="1046">
        <v>149945</v>
      </c>
      <c r="P16" s="1046">
        <v>106408</v>
      </c>
      <c r="Q16" s="1046">
        <v>129691</v>
      </c>
      <c r="R16" s="1047">
        <v>214002</v>
      </c>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1048"/>
      <c r="BB16" s="1048"/>
      <c r="BC16" s="1048"/>
      <c r="BD16" s="1048"/>
      <c r="BE16" s="1048"/>
      <c r="BF16" s="1048"/>
      <c r="BG16" s="1048"/>
      <c r="BH16" s="1048"/>
      <c r="BI16" s="1048"/>
      <c r="BJ16" s="1048"/>
      <c r="BK16" s="1048"/>
      <c r="BL16" s="1048"/>
      <c r="BM16" s="1048"/>
      <c r="BN16" s="1048"/>
      <c r="BO16" s="1048"/>
      <c r="BP16" s="1048"/>
      <c r="BQ16" s="1048"/>
      <c r="BR16" s="1048"/>
      <c r="BS16" s="1048"/>
      <c r="BT16" s="1048"/>
      <c r="BU16" s="1048"/>
      <c r="BV16" s="1048"/>
      <c r="BW16" s="1048"/>
      <c r="BX16" s="1048"/>
      <c r="BY16" s="1048"/>
      <c r="BZ16" s="1048"/>
      <c r="CA16" s="1048"/>
      <c r="CB16" s="1048"/>
      <c r="CC16" s="1048"/>
      <c r="CD16" s="1048"/>
      <c r="CE16" s="1048"/>
      <c r="CF16" s="1048"/>
      <c r="CG16" s="1048"/>
      <c r="CH16" s="1048"/>
      <c r="CI16" s="1048"/>
      <c r="CJ16" s="1048"/>
      <c r="CK16" s="1048"/>
      <c r="CL16" s="1048"/>
      <c r="CM16" s="1048"/>
      <c r="CN16" s="1048"/>
      <c r="CO16" s="1048"/>
      <c r="CP16" s="1048"/>
      <c r="CQ16" s="1048"/>
      <c r="CR16" s="1048"/>
      <c r="CS16" s="1048"/>
      <c r="CT16" s="1048"/>
      <c r="CU16" s="1048"/>
      <c r="CV16" s="1048"/>
      <c r="CW16" s="1048"/>
      <c r="CX16" s="1048"/>
      <c r="CY16" s="1048"/>
      <c r="CZ16" s="1048"/>
      <c r="DA16" s="1048"/>
      <c r="DB16" s="1048"/>
      <c r="DC16" s="1048"/>
      <c r="DD16" s="1048"/>
      <c r="DE16" s="1048"/>
      <c r="DF16" s="1048"/>
      <c r="DG16" s="1048"/>
      <c r="DH16" s="1048"/>
      <c r="DI16" s="1048"/>
      <c r="DJ16" s="1048"/>
      <c r="DK16" s="1048"/>
      <c r="DL16" s="1048"/>
      <c r="DM16" s="1048"/>
      <c r="DN16" s="1048"/>
      <c r="DO16" s="1048"/>
      <c r="DP16" s="1048"/>
      <c r="DQ16" s="1048"/>
      <c r="DR16" s="1048"/>
      <c r="DS16" s="1048"/>
      <c r="DT16" s="1048"/>
      <c r="DU16" s="1048"/>
      <c r="DV16" s="1048"/>
      <c r="DW16" s="1048"/>
      <c r="DX16" s="1048"/>
      <c r="DY16" s="1048"/>
      <c r="DZ16" s="1048"/>
      <c r="EA16" s="1048"/>
      <c r="EB16" s="1048"/>
      <c r="EC16" s="1048"/>
      <c r="ED16" s="1048"/>
      <c r="EE16" s="1048"/>
      <c r="EF16" s="1048"/>
      <c r="EG16" s="1048"/>
      <c r="EH16" s="1048"/>
      <c r="EI16" s="1048"/>
      <c r="EJ16" s="1048"/>
      <c r="EK16" s="1048"/>
      <c r="EL16" s="1048"/>
      <c r="EM16" s="1048"/>
      <c r="EN16" s="1048"/>
      <c r="EO16" s="1048"/>
      <c r="EP16" s="1048"/>
      <c r="EQ16" s="1048"/>
      <c r="ER16" s="1048"/>
      <c r="ES16" s="1048"/>
      <c r="ET16" s="1048"/>
      <c r="EU16" s="1048"/>
      <c r="EV16" s="1048"/>
      <c r="EW16" s="1048"/>
      <c r="EX16" s="1048"/>
      <c r="EY16" s="1048"/>
      <c r="EZ16" s="1048"/>
      <c r="FA16" s="1048"/>
      <c r="FB16" s="1048"/>
      <c r="FC16" s="1048"/>
      <c r="FD16" s="1048"/>
      <c r="FE16" s="1048"/>
      <c r="FF16" s="1048"/>
      <c r="FG16" s="1048"/>
      <c r="FH16" s="1048"/>
      <c r="FI16" s="1048"/>
      <c r="FJ16" s="1048"/>
      <c r="FK16" s="1048"/>
      <c r="FL16" s="1048"/>
      <c r="FM16" s="1048"/>
      <c r="FN16" s="1048"/>
      <c r="FO16" s="1048"/>
      <c r="FP16" s="1048"/>
      <c r="FQ16" s="1048"/>
      <c r="FR16" s="1048"/>
      <c r="FS16" s="1048"/>
      <c r="FT16" s="1048"/>
      <c r="FU16" s="1048"/>
      <c r="FV16" s="1048"/>
      <c r="FW16" s="1048"/>
      <c r="FX16" s="1048"/>
      <c r="FY16" s="1048"/>
      <c r="FZ16" s="1048"/>
      <c r="GA16" s="1048"/>
      <c r="GB16" s="1048"/>
      <c r="GC16" s="1048"/>
      <c r="GD16" s="1048"/>
      <c r="GE16" s="1048"/>
      <c r="GF16" s="1048"/>
      <c r="GG16" s="1048"/>
      <c r="GH16" s="1048"/>
      <c r="GI16" s="1048"/>
      <c r="GJ16" s="1048"/>
      <c r="GK16" s="1048"/>
      <c r="GL16" s="1048"/>
      <c r="GM16" s="1048"/>
      <c r="GN16" s="1048"/>
      <c r="GO16" s="1048"/>
      <c r="GP16" s="1048"/>
      <c r="GQ16" s="1048"/>
      <c r="GR16" s="1048"/>
      <c r="GS16" s="1048"/>
      <c r="GT16" s="1048"/>
      <c r="GU16" s="1048"/>
      <c r="GV16" s="1048"/>
      <c r="GW16" s="1048"/>
      <c r="GX16" s="1048"/>
      <c r="GY16" s="1048"/>
      <c r="GZ16" s="1048"/>
      <c r="HA16" s="1048"/>
      <c r="HB16" s="1048"/>
      <c r="HC16" s="1048"/>
      <c r="HD16" s="1048"/>
      <c r="HE16" s="1048"/>
      <c r="HF16" s="1048"/>
      <c r="HG16" s="1048"/>
      <c r="HH16" s="1048"/>
      <c r="HI16" s="1048"/>
      <c r="HJ16" s="1048"/>
      <c r="HK16" s="1048"/>
      <c r="HL16" s="1048"/>
      <c r="HM16" s="1048"/>
      <c r="HN16" s="1048"/>
      <c r="HO16" s="1048"/>
      <c r="HP16" s="1048"/>
      <c r="HQ16" s="1048"/>
      <c r="HR16" s="1048"/>
      <c r="HS16" s="1048"/>
      <c r="HT16" s="1048"/>
      <c r="HU16" s="1048"/>
      <c r="HV16" s="1048"/>
      <c r="HW16" s="1048"/>
      <c r="HX16" s="1048"/>
      <c r="HY16" s="1048"/>
      <c r="HZ16" s="1048"/>
      <c r="IA16" s="1048"/>
      <c r="IB16" s="1048"/>
      <c r="IC16" s="1048"/>
      <c r="ID16" s="1048"/>
      <c r="IE16" s="1048"/>
      <c r="IF16" s="1048"/>
      <c r="IG16" s="1048"/>
      <c r="IH16" s="1048"/>
      <c r="II16" s="1048"/>
      <c r="IJ16" s="1048"/>
      <c r="IK16" s="1048"/>
      <c r="IL16" s="1048"/>
    </row>
    <row r="17" spans="1:18" ht="23.25" customHeight="1">
      <c r="A17" s="215" t="s">
        <v>189</v>
      </c>
      <c r="B17" s="377">
        <v>152931</v>
      </c>
      <c r="C17" s="377">
        <v>165910</v>
      </c>
      <c r="D17" s="377">
        <v>183113</v>
      </c>
      <c r="E17" s="377">
        <v>165579</v>
      </c>
      <c r="F17" s="377">
        <v>191609</v>
      </c>
      <c r="G17" s="377">
        <v>215234</v>
      </c>
      <c r="H17" s="377">
        <v>230401</v>
      </c>
      <c r="I17" s="377">
        <v>229219</v>
      </c>
      <c r="J17" s="377">
        <v>232464</v>
      </c>
      <c r="K17" s="377">
        <v>234243</v>
      </c>
      <c r="L17" s="377">
        <v>233622</v>
      </c>
      <c r="M17" s="377">
        <v>251066</v>
      </c>
      <c r="N17" s="377">
        <v>259979</v>
      </c>
      <c r="O17" s="377">
        <v>265399</v>
      </c>
      <c r="P17" s="377">
        <v>208640</v>
      </c>
      <c r="Q17" s="377">
        <v>258356</v>
      </c>
      <c r="R17" s="386">
        <v>365353</v>
      </c>
    </row>
    <row r="18" spans="1:256" s="382" customFormat="1" ht="23.25" customHeight="1">
      <c r="A18" s="132" t="s">
        <v>190</v>
      </c>
      <c r="B18" s="380">
        <v>108569</v>
      </c>
      <c r="C18" s="380">
        <v>113647</v>
      </c>
      <c r="D18" s="380">
        <v>124567</v>
      </c>
      <c r="E18" s="380">
        <v>111154</v>
      </c>
      <c r="F18" s="380">
        <v>127839</v>
      </c>
      <c r="G18" s="380">
        <v>141171</v>
      </c>
      <c r="H18" s="380">
        <v>153471</v>
      </c>
      <c r="I18" s="380">
        <v>157673</v>
      </c>
      <c r="J18" s="380">
        <v>164170</v>
      </c>
      <c r="K18" s="380">
        <v>158688</v>
      </c>
      <c r="L18" s="380">
        <v>156650</v>
      </c>
      <c r="M18" s="380">
        <v>171780</v>
      </c>
      <c r="N18" s="380">
        <v>182900</v>
      </c>
      <c r="O18" s="380">
        <v>187898</v>
      </c>
      <c r="P18" s="380">
        <v>153684</v>
      </c>
      <c r="Q18" s="380">
        <v>194313</v>
      </c>
      <c r="R18" s="381">
        <v>273548</v>
      </c>
      <c r="S18" s="1048"/>
      <c r="T18" s="1048"/>
      <c r="U18" s="1048"/>
      <c r="V18" s="1048"/>
      <c r="W18" s="1048"/>
      <c r="X18" s="1048"/>
      <c r="Y18" s="1048"/>
      <c r="Z18" s="1048"/>
      <c r="AA18" s="1048"/>
      <c r="AB18" s="1048"/>
      <c r="AC18" s="1048"/>
      <c r="AD18" s="1048"/>
      <c r="AE18" s="1048"/>
      <c r="AF18" s="1048"/>
      <c r="AG18" s="1048"/>
      <c r="AH18" s="1048"/>
      <c r="AI18" s="1048"/>
      <c r="AJ18" s="1048"/>
      <c r="AK18" s="1048"/>
      <c r="AL18" s="1048"/>
      <c r="AM18" s="1048"/>
      <c r="AN18" s="1048"/>
      <c r="AO18" s="1048"/>
      <c r="AP18" s="1048"/>
      <c r="AQ18" s="1048"/>
      <c r="AR18" s="1048"/>
      <c r="AS18" s="1048"/>
      <c r="AT18" s="1048"/>
      <c r="AU18" s="1048"/>
      <c r="AV18" s="1048"/>
      <c r="AW18" s="1048"/>
      <c r="AX18" s="1048"/>
      <c r="AY18" s="1048"/>
      <c r="AZ18" s="1048"/>
      <c r="BA18" s="1048"/>
      <c r="BB18" s="1048"/>
      <c r="BC18" s="1048"/>
      <c r="BD18" s="1048"/>
      <c r="BE18" s="1048"/>
      <c r="BF18" s="1048"/>
      <c r="BG18" s="1048"/>
      <c r="BH18" s="1048"/>
      <c r="BI18" s="1048"/>
      <c r="BJ18" s="1048"/>
      <c r="BK18" s="1048"/>
      <c r="BL18" s="1048"/>
      <c r="BM18" s="1048"/>
      <c r="BN18" s="1048"/>
      <c r="BO18" s="1048"/>
      <c r="BP18" s="1048"/>
      <c r="BQ18" s="1048"/>
      <c r="BR18" s="1048"/>
      <c r="BS18" s="1048"/>
      <c r="BT18" s="1048"/>
      <c r="BU18" s="1048"/>
      <c r="BV18" s="1048"/>
      <c r="BW18" s="1048"/>
      <c r="BX18" s="1048"/>
      <c r="BY18" s="1048"/>
      <c r="BZ18" s="1048"/>
      <c r="CA18" s="1048"/>
      <c r="CB18" s="1048"/>
      <c r="CC18" s="1048"/>
      <c r="CD18" s="1048"/>
      <c r="CE18" s="1048"/>
      <c r="CF18" s="1048"/>
      <c r="CG18" s="1048"/>
      <c r="CH18" s="1048"/>
      <c r="CI18" s="1048"/>
      <c r="CJ18" s="1048"/>
      <c r="CK18" s="1048"/>
      <c r="CL18" s="1048"/>
      <c r="CM18" s="1048"/>
      <c r="CN18" s="1048"/>
      <c r="CO18" s="1048"/>
      <c r="CP18" s="1048"/>
      <c r="CQ18" s="1048"/>
      <c r="CR18" s="1048"/>
      <c r="CS18" s="1048"/>
      <c r="CT18" s="1048"/>
      <c r="CU18" s="1048"/>
      <c r="CV18" s="1048"/>
      <c r="CW18" s="1048"/>
      <c r="CX18" s="1048"/>
      <c r="CY18" s="1048"/>
      <c r="CZ18" s="1048"/>
      <c r="DA18" s="1048"/>
      <c r="DB18" s="1048"/>
      <c r="DC18" s="1048"/>
      <c r="DD18" s="1048"/>
      <c r="DE18" s="1048"/>
      <c r="DF18" s="1048"/>
      <c r="DG18" s="1048"/>
      <c r="DH18" s="1048"/>
      <c r="DI18" s="1048"/>
      <c r="DJ18" s="1048"/>
      <c r="DK18" s="1048"/>
      <c r="DL18" s="1048"/>
      <c r="DM18" s="1048"/>
      <c r="DN18" s="1048"/>
      <c r="DO18" s="1048"/>
      <c r="DP18" s="1048"/>
      <c r="DQ18" s="1048"/>
      <c r="DR18" s="1048"/>
      <c r="DS18" s="1048"/>
      <c r="DT18" s="1048"/>
      <c r="DU18" s="1048"/>
      <c r="DV18" s="1048"/>
      <c r="DW18" s="1048"/>
      <c r="DX18" s="1048"/>
      <c r="DY18" s="1048"/>
      <c r="DZ18" s="1048"/>
      <c r="EA18" s="1048"/>
      <c r="EB18" s="1048"/>
      <c r="EC18" s="1048"/>
      <c r="ED18" s="1048"/>
      <c r="EE18" s="1048"/>
      <c r="EF18" s="1048"/>
      <c r="EG18" s="1048"/>
      <c r="EH18" s="1048"/>
      <c r="EI18" s="1048"/>
      <c r="EJ18" s="1048"/>
      <c r="EK18" s="1048"/>
      <c r="EL18" s="1048"/>
      <c r="EM18" s="1048"/>
      <c r="EN18" s="1048"/>
      <c r="EO18" s="1048"/>
      <c r="EP18" s="1048"/>
      <c r="EQ18" s="1048"/>
      <c r="ER18" s="1048"/>
      <c r="ES18" s="1048"/>
      <c r="ET18" s="1048"/>
      <c r="EU18" s="1048"/>
      <c r="EV18" s="1048"/>
      <c r="EW18" s="1048"/>
      <c r="EX18" s="1048"/>
      <c r="EY18" s="1048"/>
      <c r="EZ18" s="1048"/>
      <c r="FA18" s="1048"/>
      <c r="FB18" s="1048"/>
      <c r="FC18" s="1048"/>
      <c r="FD18" s="1048"/>
      <c r="FE18" s="1048"/>
      <c r="FF18" s="1048"/>
      <c r="FG18" s="1048"/>
      <c r="FH18" s="1048"/>
      <c r="FI18" s="1048"/>
      <c r="FJ18" s="1048"/>
      <c r="FK18" s="1048"/>
      <c r="FL18" s="1048"/>
      <c r="FM18" s="1048"/>
      <c r="FN18" s="1048"/>
      <c r="FO18" s="1048"/>
      <c r="FP18" s="1048"/>
      <c r="FQ18" s="1048"/>
      <c r="FR18" s="1048"/>
      <c r="FS18" s="1048"/>
      <c r="FT18" s="1048"/>
      <c r="FU18" s="1048"/>
      <c r="FV18" s="1048"/>
      <c r="FW18" s="1048"/>
      <c r="FX18" s="1048"/>
      <c r="FY18" s="1048"/>
      <c r="FZ18" s="1048"/>
      <c r="GA18" s="1048"/>
      <c r="GB18" s="1048"/>
      <c r="GC18" s="1048"/>
      <c r="GD18" s="1048"/>
      <c r="GE18" s="1048"/>
      <c r="GF18" s="1048"/>
      <c r="GG18" s="1048"/>
      <c r="GH18" s="1048"/>
      <c r="GI18" s="1048"/>
      <c r="GJ18" s="1048"/>
      <c r="GK18" s="1048"/>
      <c r="GL18" s="1048"/>
      <c r="GM18" s="1048"/>
      <c r="GN18" s="1048"/>
      <c r="GO18" s="1048"/>
      <c r="GP18" s="1048"/>
      <c r="GQ18" s="1048"/>
      <c r="GR18" s="1048"/>
      <c r="GS18" s="1048"/>
      <c r="GT18" s="1048"/>
      <c r="GU18" s="1048"/>
      <c r="GV18" s="1048"/>
      <c r="GW18" s="1048"/>
      <c r="GX18" s="1048"/>
      <c r="GY18" s="1048"/>
      <c r="GZ18" s="1048"/>
      <c r="HA18" s="1048"/>
      <c r="HB18" s="1048"/>
      <c r="HC18" s="1048"/>
      <c r="HD18" s="1048"/>
      <c r="HE18" s="1048"/>
      <c r="HF18" s="1048"/>
      <c r="HG18" s="1048"/>
      <c r="HH18" s="1048"/>
      <c r="HI18" s="1048"/>
      <c r="HJ18" s="1048"/>
      <c r="HK18" s="1048"/>
      <c r="HL18" s="1048"/>
      <c r="HM18" s="1048"/>
      <c r="HN18" s="1048"/>
      <c r="HO18" s="1048"/>
      <c r="HP18" s="1048"/>
      <c r="HQ18" s="1048"/>
      <c r="HR18" s="1048"/>
      <c r="HS18" s="1048"/>
      <c r="HT18" s="1048"/>
      <c r="HU18" s="1048"/>
      <c r="HV18" s="1048"/>
      <c r="HW18" s="1048"/>
      <c r="HX18" s="1048"/>
      <c r="HY18" s="1048"/>
      <c r="HZ18" s="1048"/>
      <c r="IA18" s="1048"/>
      <c r="IB18" s="1048"/>
      <c r="IC18" s="1048"/>
      <c r="ID18" s="1048"/>
      <c r="IE18" s="1048"/>
      <c r="IF18" s="1048"/>
      <c r="IG18" s="1048"/>
      <c r="IH18" s="1048"/>
      <c r="II18" s="1048"/>
      <c r="IJ18" s="1048"/>
      <c r="IK18" s="1048"/>
      <c r="IL18" s="1048"/>
      <c r="IM18" s="1048"/>
      <c r="IN18" s="1048"/>
      <c r="IO18" s="1048"/>
      <c r="IP18" s="1048"/>
      <c r="IQ18" s="1048"/>
      <c r="IR18" s="1048"/>
      <c r="IS18" s="1048"/>
      <c r="IT18" s="1048"/>
      <c r="IU18" s="1048"/>
      <c r="IV18" s="1048"/>
    </row>
    <row r="19" spans="1:256" ht="19.5" customHeight="1">
      <c r="A19" s="387" t="s">
        <v>191</v>
      </c>
      <c r="B19" s="388">
        <v>5675</v>
      </c>
      <c r="C19" s="388">
        <v>2515</v>
      </c>
      <c r="D19" s="388">
        <v>600</v>
      </c>
      <c r="E19" s="388">
        <v>3400</v>
      </c>
      <c r="F19" s="388">
        <v>0</v>
      </c>
      <c r="G19" s="388">
        <v>0</v>
      </c>
      <c r="H19" s="388">
        <v>0</v>
      </c>
      <c r="I19" s="388">
        <v>2630</v>
      </c>
      <c r="J19" s="388">
        <v>2013</v>
      </c>
      <c r="K19" s="388">
        <v>0</v>
      </c>
      <c r="L19" s="388">
        <v>1498</v>
      </c>
      <c r="M19" s="388">
        <v>900</v>
      </c>
      <c r="N19" s="388">
        <v>25</v>
      </c>
      <c r="O19" s="388">
        <v>412</v>
      </c>
      <c r="P19" s="388">
        <v>367</v>
      </c>
      <c r="Q19" s="388">
        <v>42</v>
      </c>
      <c r="R19" s="389">
        <v>120</v>
      </c>
      <c r="S19" s="959"/>
      <c r="T19" s="959"/>
      <c r="U19" s="959"/>
      <c r="V19" s="959"/>
      <c r="W19" s="959"/>
      <c r="X19" s="959"/>
      <c r="Y19" s="959"/>
      <c r="Z19" s="959"/>
      <c r="AA19" s="959"/>
      <c r="AB19" s="959"/>
      <c r="AC19" s="959"/>
      <c r="AD19" s="959"/>
      <c r="AE19" s="959"/>
      <c r="AF19" s="959"/>
      <c r="AG19" s="959"/>
      <c r="AH19" s="959"/>
      <c r="AI19" s="959"/>
      <c r="AJ19" s="959"/>
      <c r="AK19" s="959"/>
      <c r="AL19" s="959"/>
      <c r="AM19" s="959"/>
      <c r="AN19" s="959"/>
      <c r="AO19" s="959"/>
      <c r="AP19" s="959"/>
      <c r="AQ19" s="959"/>
      <c r="AR19" s="959"/>
      <c r="AS19" s="959"/>
      <c r="AT19" s="959"/>
      <c r="AU19" s="959"/>
      <c r="AV19" s="959"/>
      <c r="AW19" s="959"/>
      <c r="AX19" s="959"/>
      <c r="AY19" s="959"/>
      <c r="AZ19" s="959"/>
      <c r="BA19" s="959"/>
      <c r="BB19" s="959"/>
      <c r="BC19" s="959"/>
      <c r="BD19" s="959"/>
      <c r="BE19" s="959"/>
      <c r="BF19" s="959"/>
      <c r="BG19" s="959"/>
      <c r="BH19" s="959"/>
      <c r="BI19" s="959"/>
      <c r="BJ19" s="959"/>
      <c r="BK19" s="959"/>
      <c r="BL19" s="959"/>
      <c r="BM19" s="959"/>
      <c r="BN19" s="959"/>
      <c r="BO19" s="959"/>
      <c r="BP19" s="959"/>
      <c r="BQ19" s="959"/>
      <c r="BR19" s="959"/>
      <c r="BS19" s="959"/>
      <c r="BT19" s="959"/>
      <c r="BU19" s="959"/>
      <c r="BV19" s="959"/>
      <c r="BW19" s="959"/>
      <c r="BX19" s="959"/>
      <c r="BY19" s="959"/>
      <c r="BZ19" s="959"/>
      <c r="CA19" s="959"/>
      <c r="CB19" s="959"/>
      <c r="CC19" s="959"/>
      <c r="CD19" s="959"/>
      <c r="CE19" s="959"/>
      <c r="CF19" s="959"/>
      <c r="CG19" s="959"/>
      <c r="CH19" s="959"/>
      <c r="CI19" s="959"/>
      <c r="CJ19" s="959"/>
      <c r="CK19" s="959"/>
      <c r="CL19" s="959"/>
      <c r="CM19" s="959"/>
      <c r="CN19" s="959"/>
      <c r="CO19" s="959"/>
      <c r="CP19" s="959"/>
      <c r="CQ19" s="959"/>
      <c r="CR19" s="959"/>
      <c r="CS19" s="959"/>
      <c r="CT19" s="959"/>
      <c r="CU19" s="959"/>
      <c r="CV19" s="959"/>
      <c r="CW19" s="959"/>
      <c r="CX19" s="959"/>
      <c r="CY19" s="959"/>
      <c r="CZ19" s="959"/>
      <c r="DA19" s="959"/>
      <c r="DB19" s="959"/>
      <c r="DC19" s="959"/>
      <c r="DD19" s="959"/>
      <c r="DE19" s="959"/>
      <c r="DF19" s="959"/>
      <c r="DG19" s="959"/>
      <c r="DH19" s="959"/>
      <c r="DI19" s="959"/>
      <c r="DJ19" s="959"/>
      <c r="DK19" s="959"/>
      <c r="DL19" s="959"/>
      <c r="DM19" s="959"/>
      <c r="DN19" s="959"/>
      <c r="DO19" s="959"/>
      <c r="DP19" s="959"/>
      <c r="DQ19" s="959"/>
      <c r="DR19" s="959"/>
      <c r="DS19" s="959"/>
      <c r="DT19" s="959"/>
      <c r="DU19" s="959"/>
      <c r="DV19" s="959"/>
      <c r="DW19" s="959"/>
      <c r="DX19" s="959"/>
      <c r="DY19" s="959"/>
      <c r="DZ19" s="959"/>
      <c r="EA19" s="959"/>
      <c r="EB19" s="959"/>
      <c r="EC19" s="959"/>
      <c r="ED19" s="959"/>
      <c r="EE19" s="959"/>
      <c r="EF19" s="959"/>
      <c r="EG19" s="959"/>
      <c r="EH19" s="959"/>
      <c r="EI19" s="959"/>
      <c r="EJ19" s="959"/>
      <c r="EK19" s="959"/>
      <c r="EL19" s="959"/>
      <c r="EM19" s="959"/>
      <c r="EN19" s="959"/>
      <c r="EO19" s="959"/>
      <c r="EP19" s="959"/>
      <c r="EQ19" s="959"/>
      <c r="ER19" s="959"/>
      <c r="ES19" s="959"/>
      <c r="ET19" s="959"/>
      <c r="EU19" s="959"/>
      <c r="EV19" s="959"/>
      <c r="EW19" s="959"/>
      <c r="EX19" s="959"/>
      <c r="EY19" s="959"/>
      <c r="EZ19" s="959"/>
      <c r="FA19" s="959"/>
      <c r="FB19" s="959"/>
      <c r="FC19" s="959"/>
      <c r="FD19" s="959"/>
      <c r="FE19" s="959"/>
      <c r="FF19" s="959"/>
      <c r="FG19" s="959"/>
      <c r="FH19" s="959"/>
      <c r="FI19" s="959"/>
      <c r="FJ19" s="959"/>
      <c r="FK19" s="959"/>
      <c r="FL19" s="959"/>
      <c r="FM19" s="959"/>
      <c r="FN19" s="959"/>
      <c r="FO19" s="959"/>
      <c r="FP19" s="959"/>
      <c r="FQ19" s="959"/>
      <c r="FR19" s="959"/>
      <c r="FS19" s="959"/>
      <c r="FT19" s="959"/>
      <c r="FU19" s="959"/>
      <c r="FV19" s="959"/>
      <c r="FW19" s="959"/>
      <c r="FX19" s="959"/>
      <c r="FY19" s="959"/>
      <c r="FZ19" s="959"/>
      <c r="GA19" s="959"/>
      <c r="GB19" s="959"/>
      <c r="GC19" s="959"/>
      <c r="GD19" s="959"/>
      <c r="GE19" s="959"/>
      <c r="GF19" s="959"/>
      <c r="GG19" s="959"/>
      <c r="GH19" s="959"/>
      <c r="GI19" s="959"/>
      <c r="GJ19" s="959"/>
      <c r="GK19" s="959"/>
      <c r="GL19" s="959"/>
      <c r="GM19" s="959"/>
      <c r="GN19" s="959"/>
      <c r="GO19" s="959"/>
      <c r="GP19" s="959"/>
      <c r="GQ19" s="959"/>
      <c r="GR19" s="959"/>
      <c r="GS19" s="959"/>
      <c r="GT19" s="959"/>
      <c r="GU19" s="959"/>
      <c r="GV19" s="959"/>
      <c r="GW19" s="959"/>
      <c r="GX19" s="959"/>
      <c r="GY19" s="959"/>
      <c r="GZ19" s="959"/>
      <c r="HA19" s="959"/>
      <c r="HB19" s="959"/>
      <c r="HC19" s="959"/>
      <c r="HD19" s="959"/>
      <c r="HE19" s="959"/>
      <c r="HF19" s="959"/>
      <c r="HG19" s="959"/>
      <c r="HH19" s="959"/>
      <c r="HI19" s="959"/>
      <c r="HJ19" s="959"/>
      <c r="HK19" s="959"/>
      <c r="HL19" s="959"/>
      <c r="HM19" s="959"/>
      <c r="HN19" s="959"/>
      <c r="HO19" s="959"/>
      <c r="HP19" s="959"/>
      <c r="HQ19" s="959"/>
      <c r="HR19" s="959"/>
      <c r="HS19" s="959"/>
      <c r="HT19" s="959"/>
      <c r="HU19" s="959"/>
      <c r="HV19" s="959"/>
      <c r="HW19" s="959"/>
      <c r="HX19" s="959"/>
      <c r="HY19" s="959"/>
      <c r="HZ19" s="959"/>
      <c r="IA19" s="959"/>
      <c r="IB19" s="959"/>
      <c r="IC19" s="959"/>
      <c r="ID19" s="959"/>
      <c r="IE19" s="959"/>
      <c r="IF19" s="959"/>
      <c r="IG19" s="959"/>
      <c r="IH19" s="959"/>
      <c r="II19" s="959"/>
      <c r="IJ19" s="959"/>
      <c r="IK19" s="959"/>
      <c r="IL19" s="959"/>
      <c r="IM19" s="959"/>
      <c r="IN19" s="959"/>
      <c r="IO19" s="959"/>
      <c r="IP19" s="959"/>
      <c r="IQ19" s="959"/>
      <c r="IR19" s="959"/>
      <c r="IS19" s="959"/>
      <c r="IT19" s="959"/>
      <c r="IU19" s="959"/>
      <c r="IV19" s="959"/>
    </row>
    <row r="20" spans="1:256" s="382" customFormat="1" ht="21" customHeight="1">
      <c r="A20" s="1045" t="s">
        <v>188</v>
      </c>
      <c r="B20" s="1046">
        <v>44362</v>
      </c>
      <c r="C20" s="1046">
        <v>52263</v>
      </c>
      <c r="D20" s="1046">
        <v>58546</v>
      </c>
      <c r="E20" s="1046">
        <v>54425</v>
      </c>
      <c r="F20" s="1046">
        <v>63770</v>
      </c>
      <c r="G20" s="1046">
        <v>74063</v>
      </c>
      <c r="H20" s="1046">
        <v>76930</v>
      </c>
      <c r="I20" s="1046">
        <v>71546</v>
      </c>
      <c r="J20" s="1046">
        <v>68294</v>
      </c>
      <c r="K20" s="1046">
        <v>75555</v>
      </c>
      <c r="L20" s="1046">
        <v>76972</v>
      </c>
      <c r="M20" s="1046">
        <v>79286</v>
      </c>
      <c r="N20" s="1046">
        <v>77079</v>
      </c>
      <c r="O20" s="1046">
        <v>77501</v>
      </c>
      <c r="P20" s="1046">
        <v>54956</v>
      </c>
      <c r="Q20" s="1046">
        <v>64043</v>
      </c>
      <c r="R20" s="1047">
        <v>91805</v>
      </c>
      <c r="S20" s="1048"/>
      <c r="T20" s="1048"/>
      <c r="U20" s="1048"/>
      <c r="V20" s="1048"/>
      <c r="W20" s="1048"/>
      <c r="X20" s="1048"/>
      <c r="Y20" s="1048"/>
      <c r="Z20" s="1048"/>
      <c r="AA20" s="1048"/>
      <c r="AB20" s="1048"/>
      <c r="AC20" s="1048"/>
      <c r="AD20" s="1048"/>
      <c r="AE20" s="1048"/>
      <c r="AF20" s="1048"/>
      <c r="AG20" s="1048"/>
      <c r="AH20" s="1048"/>
      <c r="AI20" s="1048"/>
      <c r="AJ20" s="1048"/>
      <c r="AK20" s="1048"/>
      <c r="AL20" s="1048"/>
      <c r="AM20" s="1048"/>
      <c r="AN20" s="1048"/>
      <c r="AO20" s="1048"/>
      <c r="AP20" s="1048"/>
      <c r="AQ20" s="1048"/>
      <c r="AR20" s="1048"/>
      <c r="AS20" s="1048"/>
      <c r="AT20" s="1048"/>
      <c r="AU20" s="1048"/>
      <c r="AV20" s="1048"/>
      <c r="AW20" s="1048"/>
      <c r="AX20" s="1048"/>
      <c r="AY20" s="1048"/>
      <c r="AZ20" s="1048"/>
      <c r="BA20" s="1048"/>
      <c r="BB20" s="1048"/>
      <c r="BC20" s="1048"/>
      <c r="BD20" s="1048"/>
      <c r="BE20" s="1048"/>
      <c r="BF20" s="1048"/>
      <c r="BG20" s="1048"/>
      <c r="BH20" s="1048"/>
      <c r="BI20" s="1048"/>
      <c r="BJ20" s="1048"/>
      <c r="BK20" s="1048"/>
      <c r="BL20" s="1048"/>
      <c r="BM20" s="1048"/>
      <c r="BN20" s="1048"/>
      <c r="BO20" s="1048"/>
      <c r="BP20" s="1048"/>
      <c r="BQ20" s="1048"/>
      <c r="BR20" s="1048"/>
      <c r="BS20" s="1048"/>
      <c r="BT20" s="1048"/>
      <c r="BU20" s="1048"/>
      <c r="BV20" s="1048"/>
      <c r="BW20" s="1048"/>
      <c r="BX20" s="1048"/>
      <c r="BY20" s="1048"/>
      <c r="BZ20" s="1048"/>
      <c r="CA20" s="1048"/>
      <c r="CB20" s="1048"/>
      <c r="CC20" s="1048"/>
      <c r="CD20" s="1048"/>
      <c r="CE20" s="1048"/>
      <c r="CF20" s="1048"/>
      <c r="CG20" s="1048"/>
      <c r="CH20" s="1048"/>
      <c r="CI20" s="1048"/>
      <c r="CJ20" s="1048"/>
      <c r="CK20" s="1048"/>
      <c r="CL20" s="1048"/>
      <c r="CM20" s="1048"/>
      <c r="CN20" s="1048"/>
      <c r="CO20" s="1048"/>
      <c r="CP20" s="1048"/>
      <c r="CQ20" s="1048"/>
      <c r="CR20" s="1048"/>
      <c r="CS20" s="1048"/>
      <c r="CT20" s="1048"/>
      <c r="CU20" s="1048"/>
      <c r="CV20" s="1048"/>
      <c r="CW20" s="1048"/>
      <c r="CX20" s="1048"/>
      <c r="CY20" s="1048"/>
      <c r="CZ20" s="1048"/>
      <c r="DA20" s="1048"/>
      <c r="DB20" s="1048"/>
      <c r="DC20" s="1048"/>
      <c r="DD20" s="1048"/>
      <c r="DE20" s="1048"/>
      <c r="DF20" s="1048"/>
      <c r="DG20" s="1048"/>
      <c r="DH20" s="1048"/>
      <c r="DI20" s="1048"/>
      <c r="DJ20" s="1048"/>
      <c r="DK20" s="1048"/>
      <c r="DL20" s="1048"/>
      <c r="DM20" s="1048"/>
      <c r="DN20" s="1048"/>
      <c r="DO20" s="1048"/>
      <c r="DP20" s="1048"/>
      <c r="DQ20" s="1048"/>
      <c r="DR20" s="1048"/>
      <c r="DS20" s="1048"/>
      <c r="DT20" s="1048"/>
      <c r="DU20" s="1048"/>
      <c r="DV20" s="1048"/>
      <c r="DW20" s="1048"/>
      <c r="DX20" s="1048"/>
      <c r="DY20" s="1048"/>
      <c r="DZ20" s="1048"/>
      <c r="EA20" s="1048"/>
      <c r="EB20" s="1048"/>
      <c r="EC20" s="1048"/>
      <c r="ED20" s="1048"/>
      <c r="EE20" s="1048"/>
      <c r="EF20" s="1048"/>
      <c r="EG20" s="1048"/>
      <c r="EH20" s="1048"/>
      <c r="EI20" s="1048"/>
      <c r="EJ20" s="1048"/>
      <c r="EK20" s="1048"/>
      <c r="EL20" s="1048"/>
      <c r="EM20" s="1048"/>
      <c r="EN20" s="1048"/>
      <c r="EO20" s="1048"/>
      <c r="EP20" s="1048"/>
      <c r="EQ20" s="1048"/>
      <c r="ER20" s="1048"/>
      <c r="ES20" s="1048"/>
      <c r="ET20" s="1048"/>
      <c r="EU20" s="1048"/>
      <c r="EV20" s="1048"/>
      <c r="EW20" s="1048"/>
      <c r="EX20" s="1048"/>
      <c r="EY20" s="1048"/>
      <c r="EZ20" s="1048"/>
      <c r="FA20" s="1048"/>
      <c r="FB20" s="1048"/>
      <c r="FC20" s="1048"/>
      <c r="FD20" s="1048"/>
      <c r="FE20" s="1048"/>
      <c r="FF20" s="1048"/>
      <c r="FG20" s="1048"/>
      <c r="FH20" s="1048"/>
      <c r="FI20" s="1048"/>
      <c r="FJ20" s="1048"/>
      <c r="FK20" s="1048"/>
      <c r="FL20" s="1048"/>
      <c r="FM20" s="1048"/>
      <c r="FN20" s="1048"/>
      <c r="FO20" s="1048"/>
      <c r="FP20" s="1048"/>
      <c r="FQ20" s="1048"/>
      <c r="FR20" s="1048"/>
      <c r="FS20" s="1048"/>
      <c r="FT20" s="1048"/>
      <c r="FU20" s="1048"/>
      <c r="FV20" s="1048"/>
      <c r="FW20" s="1048"/>
      <c r="FX20" s="1048"/>
      <c r="FY20" s="1048"/>
      <c r="FZ20" s="1048"/>
      <c r="GA20" s="1048"/>
      <c r="GB20" s="1048"/>
      <c r="GC20" s="1048"/>
      <c r="GD20" s="1048"/>
      <c r="GE20" s="1048"/>
      <c r="GF20" s="1048"/>
      <c r="GG20" s="1048"/>
      <c r="GH20" s="1048"/>
      <c r="GI20" s="1048"/>
      <c r="GJ20" s="1048"/>
      <c r="GK20" s="1048"/>
      <c r="GL20" s="1048"/>
      <c r="GM20" s="1048"/>
      <c r="GN20" s="1048"/>
      <c r="GO20" s="1048"/>
      <c r="GP20" s="1048"/>
      <c r="GQ20" s="1048"/>
      <c r="GR20" s="1048"/>
      <c r="GS20" s="1048"/>
      <c r="GT20" s="1048"/>
      <c r="GU20" s="1048"/>
      <c r="GV20" s="1048"/>
      <c r="GW20" s="1048"/>
      <c r="GX20" s="1048"/>
      <c r="GY20" s="1048"/>
      <c r="GZ20" s="1048"/>
      <c r="HA20" s="1048"/>
      <c r="HB20" s="1048"/>
      <c r="HC20" s="1048"/>
      <c r="HD20" s="1048"/>
      <c r="HE20" s="1048"/>
      <c r="HF20" s="1048"/>
      <c r="HG20" s="1048"/>
      <c r="HH20" s="1048"/>
      <c r="HI20" s="1048"/>
      <c r="HJ20" s="1048"/>
      <c r="HK20" s="1048"/>
      <c r="HL20" s="1048"/>
      <c r="HM20" s="1048"/>
      <c r="HN20" s="1048"/>
      <c r="HO20" s="1048"/>
      <c r="HP20" s="1048"/>
      <c r="HQ20" s="1048"/>
      <c r="HR20" s="1048"/>
      <c r="HS20" s="1048"/>
      <c r="HT20" s="1048"/>
      <c r="HU20" s="1048"/>
      <c r="HV20" s="1048"/>
      <c r="HW20" s="1048"/>
      <c r="HX20" s="1048"/>
      <c r="HY20" s="1048"/>
      <c r="HZ20" s="1048"/>
      <c r="IA20" s="1048"/>
      <c r="IB20" s="1048"/>
      <c r="IC20" s="1048"/>
      <c r="ID20" s="1048"/>
      <c r="IE20" s="1048"/>
      <c r="IF20" s="1048"/>
      <c r="IG20" s="1048"/>
      <c r="IH20" s="1048"/>
      <c r="II20" s="1048"/>
      <c r="IJ20" s="1048"/>
      <c r="IK20" s="1048"/>
      <c r="IL20" s="1048"/>
      <c r="IM20" s="1048"/>
      <c r="IN20" s="1048"/>
      <c r="IO20" s="1048"/>
      <c r="IP20" s="1048"/>
      <c r="IQ20" s="1048"/>
      <c r="IR20" s="1048"/>
      <c r="IS20" s="1048"/>
      <c r="IT20" s="1048"/>
      <c r="IU20" s="1048"/>
      <c r="IV20" s="1048"/>
    </row>
    <row r="21" spans="1:256" s="382" customFormat="1" ht="21" customHeight="1">
      <c r="A21" s="215" t="s">
        <v>578</v>
      </c>
      <c r="B21" s="377">
        <v>8307</v>
      </c>
      <c r="C21" s="377">
        <v>10965</v>
      </c>
      <c r="D21" s="377">
        <v>9319</v>
      </c>
      <c r="E21" s="377">
        <v>-5430</v>
      </c>
      <c r="F21" s="377">
        <v>-9648</v>
      </c>
      <c r="G21" s="377">
        <v>6134</v>
      </c>
      <c r="H21" s="377">
        <v>-250</v>
      </c>
      <c r="I21" s="377">
        <v>-3690</v>
      </c>
      <c r="J21" s="377">
        <v>-3233</v>
      </c>
      <c r="K21" s="377">
        <v>-431</v>
      </c>
      <c r="L21" s="377">
        <v>-1471</v>
      </c>
      <c r="M21" s="377">
        <v>3828</v>
      </c>
      <c r="N21" s="377">
        <v>0</v>
      </c>
      <c r="O21" s="377">
        <v>-2050</v>
      </c>
      <c r="P21" s="377">
        <v>-5618</v>
      </c>
      <c r="Q21" s="377">
        <v>-1666</v>
      </c>
      <c r="R21" s="386">
        <v>9957</v>
      </c>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c r="AU21" s="1048"/>
      <c r="AV21" s="1048"/>
      <c r="AW21" s="1048"/>
      <c r="AX21" s="1048"/>
      <c r="AY21" s="1048"/>
      <c r="AZ21" s="1048"/>
      <c r="BA21" s="1048"/>
      <c r="BB21" s="1048"/>
      <c r="BC21" s="1048"/>
      <c r="BD21" s="1048"/>
      <c r="BE21" s="1048"/>
      <c r="BF21" s="1048"/>
      <c r="BG21" s="1048"/>
      <c r="BH21" s="1048"/>
      <c r="BI21" s="1048"/>
      <c r="BJ21" s="1048"/>
      <c r="BK21" s="1048"/>
      <c r="BL21" s="1048"/>
      <c r="BM21" s="1048"/>
      <c r="BN21" s="1048"/>
      <c r="BO21" s="1048"/>
      <c r="BP21" s="1048"/>
      <c r="BQ21" s="1048"/>
      <c r="BR21" s="1048"/>
      <c r="BS21" s="1048"/>
      <c r="BT21" s="1048"/>
      <c r="BU21" s="1048"/>
      <c r="BV21" s="1048"/>
      <c r="BW21" s="1048"/>
      <c r="BX21" s="1048"/>
      <c r="BY21" s="1048"/>
      <c r="BZ21" s="1048"/>
      <c r="CA21" s="1048"/>
      <c r="CB21" s="1048"/>
      <c r="CC21" s="1048"/>
      <c r="CD21" s="1048"/>
      <c r="CE21" s="1048"/>
      <c r="CF21" s="1048"/>
      <c r="CG21" s="1048"/>
      <c r="CH21" s="1048"/>
      <c r="CI21" s="1048"/>
      <c r="CJ21" s="1048"/>
      <c r="CK21" s="1048"/>
      <c r="CL21" s="1048"/>
      <c r="CM21" s="1048"/>
      <c r="CN21" s="1048"/>
      <c r="CO21" s="1048"/>
      <c r="CP21" s="1048"/>
      <c r="CQ21" s="1048"/>
      <c r="CR21" s="1048"/>
      <c r="CS21" s="1048"/>
      <c r="CT21" s="1048"/>
      <c r="CU21" s="1048"/>
      <c r="CV21" s="1048"/>
      <c r="CW21" s="1048"/>
      <c r="CX21" s="1048"/>
      <c r="CY21" s="1048"/>
      <c r="CZ21" s="1048"/>
      <c r="DA21" s="1048"/>
      <c r="DB21" s="1048"/>
      <c r="DC21" s="1048"/>
      <c r="DD21" s="1048"/>
      <c r="DE21" s="1048"/>
      <c r="DF21" s="1048"/>
      <c r="DG21" s="1048"/>
      <c r="DH21" s="1048"/>
      <c r="DI21" s="1048"/>
      <c r="DJ21" s="1048"/>
      <c r="DK21" s="1048"/>
      <c r="DL21" s="1048"/>
      <c r="DM21" s="1048"/>
      <c r="DN21" s="1048"/>
      <c r="DO21" s="1048"/>
      <c r="DP21" s="1048"/>
      <c r="DQ21" s="1048"/>
      <c r="DR21" s="1048"/>
      <c r="DS21" s="1048"/>
      <c r="DT21" s="1048"/>
      <c r="DU21" s="1048"/>
      <c r="DV21" s="1048"/>
      <c r="DW21" s="1048"/>
      <c r="DX21" s="1048"/>
      <c r="DY21" s="1048"/>
      <c r="DZ21" s="1048"/>
      <c r="EA21" s="1048"/>
      <c r="EB21" s="1048"/>
      <c r="EC21" s="1048"/>
      <c r="ED21" s="1048"/>
      <c r="EE21" s="1048"/>
      <c r="EF21" s="1048"/>
      <c r="EG21" s="1048"/>
      <c r="EH21" s="1048"/>
      <c r="EI21" s="1048"/>
      <c r="EJ21" s="1048"/>
      <c r="EK21" s="1048"/>
      <c r="EL21" s="1048"/>
      <c r="EM21" s="1048"/>
      <c r="EN21" s="1048"/>
      <c r="EO21" s="1048"/>
      <c r="EP21" s="1048"/>
      <c r="EQ21" s="1048"/>
      <c r="ER21" s="1048"/>
      <c r="ES21" s="1048"/>
      <c r="ET21" s="1048"/>
      <c r="EU21" s="1048"/>
      <c r="EV21" s="1048"/>
      <c r="EW21" s="1048"/>
      <c r="EX21" s="1048"/>
      <c r="EY21" s="1048"/>
      <c r="EZ21" s="1048"/>
      <c r="FA21" s="1048"/>
      <c r="FB21" s="1048"/>
      <c r="FC21" s="1048"/>
      <c r="FD21" s="1048"/>
      <c r="FE21" s="1048"/>
      <c r="FF21" s="1048"/>
      <c r="FG21" s="1048"/>
      <c r="FH21" s="1048"/>
      <c r="FI21" s="1048"/>
      <c r="FJ21" s="1048"/>
      <c r="FK21" s="1048"/>
      <c r="FL21" s="1048"/>
      <c r="FM21" s="1048"/>
      <c r="FN21" s="1048"/>
      <c r="FO21" s="1048"/>
      <c r="FP21" s="1048"/>
      <c r="FQ21" s="1048"/>
      <c r="FR21" s="1048"/>
      <c r="FS21" s="1048"/>
      <c r="FT21" s="1048"/>
      <c r="FU21" s="1048"/>
      <c r="FV21" s="1048"/>
      <c r="FW21" s="1048"/>
      <c r="FX21" s="1048"/>
      <c r="FY21" s="1048"/>
      <c r="FZ21" s="1048"/>
      <c r="GA21" s="1048"/>
      <c r="GB21" s="1048"/>
      <c r="GC21" s="1048"/>
      <c r="GD21" s="1048"/>
      <c r="GE21" s="1048"/>
      <c r="GF21" s="1048"/>
      <c r="GG21" s="1048"/>
      <c r="GH21" s="1048"/>
      <c r="GI21" s="1048"/>
      <c r="GJ21" s="1048"/>
      <c r="GK21" s="1048"/>
      <c r="GL21" s="1048"/>
      <c r="GM21" s="1048"/>
      <c r="GN21" s="1048"/>
      <c r="GO21" s="1048"/>
      <c r="GP21" s="1048"/>
      <c r="GQ21" s="1048"/>
      <c r="GR21" s="1048"/>
      <c r="GS21" s="1048"/>
      <c r="GT21" s="1048"/>
      <c r="GU21" s="1048"/>
      <c r="GV21" s="1048"/>
      <c r="GW21" s="1048"/>
      <c r="GX21" s="1048"/>
      <c r="GY21" s="1048"/>
      <c r="GZ21" s="1048"/>
      <c r="HA21" s="1048"/>
      <c r="HB21" s="1048"/>
      <c r="HC21" s="1048"/>
      <c r="HD21" s="1048"/>
      <c r="HE21" s="1048"/>
      <c r="HF21" s="1048"/>
      <c r="HG21" s="1048"/>
      <c r="HH21" s="1048"/>
      <c r="HI21" s="1048"/>
      <c r="HJ21" s="1048"/>
      <c r="HK21" s="1048"/>
      <c r="HL21" s="1048"/>
      <c r="HM21" s="1048"/>
      <c r="HN21" s="1048"/>
      <c r="HO21" s="1048"/>
      <c r="HP21" s="1048"/>
      <c r="HQ21" s="1048"/>
      <c r="HR21" s="1048"/>
      <c r="HS21" s="1048"/>
      <c r="HT21" s="1048"/>
      <c r="HU21" s="1048"/>
      <c r="HV21" s="1048"/>
      <c r="HW21" s="1048"/>
      <c r="HX21" s="1048"/>
      <c r="HY21" s="1048"/>
      <c r="HZ21" s="1048"/>
      <c r="IA21" s="1048"/>
      <c r="IB21" s="1048"/>
      <c r="IC21" s="1048"/>
      <c r="ID21" s="1048"/>
      <c r="IE21" s="1048"/>
      <c r="IF21" s="1048"/>
      <c r="IG21" s="1048"/>
      <c r="IH21" s="1048"/>
      <c r="II21" s="1048"/>
      <c r="IJ21" s="1048"/>
      <c r="IK21" s="1048"/>
      <c r="IL21" s="1048"/>
      <c r="IM21" s="1048"/>
      <c r="IN21" s="1048"/>
      <c r="IO21" s="1048"/>
      <c r="IP21" s="1048"/>
      <c r="IQ21" s="1048"/>
      <c r="IR21" s="1048"/>
      <c r="IS21" s="1048"/>
      <c r="IT21" s="1048"/>
      <c r="IU21" s="1048"/>
      <c r="IV21" s="1048"/>
    </row>
    <row r="22" spans="1:18" ht="9" customHeight="1">
      <c r="A22" s="73"/>
      <c r="B22" s="390"/>
      <c r="C22" s="391"/>
      <c r="D22" s="391"/>
      <c r="E22" s="391"/>
      <c r="F22" s="391"/>
      <c r="G22" s="391"/>
      <c r="H22" s="391"/>
      <c r="I22" s="391"/>
      <c r="J22" s="391"/>
      <c r="K22" s="391"/>
      <c r="L22" s="391"/>
      <c r="M22" s="391"/>
      <c r="N22" s="392"/>
      <c r="O22" s="392"/>
      <c r="P22" s="392"/>
      <c r="Q22" s="391"/>
      <c r="R22" s="393"/>
    </row>
    <row r="23" spans="1:18" ht="27" customHeight="1">
      <c r="A23" s="394" t="s">
        <v>192</v>
      </c>
      <c r="B23" s="395">
        <v>222870</v>
      </c>
      <c r="C23" s="396">
        <v>255211</v>
      </c>
      <c r="D23" s="396">
        <v>284254</v>
      </c>
      <c r="E23" s="396">
        <v>291756</v>
      </c>
      <c r="F23" s="396">
        <v>307957</v>
      </c>
      <c r="G23" s="396">
        <v>330647</v>
      </c>
      <c r="H23" s="396">
        <v>350644</v>
      </c>
      <c r="I23" s="396">
        <v>377411</v>
      </c>
      <c r="J23" s="396">
        <v>400351</v>
      </c>
      <c r="K23" s="396">
        <v>420936</v>
      </c>
      <c r="L23" s="396">
        <v>447620</v>
      </c>
      <c r="M23" s="396">
        <v>472861</v>
      </c>
      <c r="N23" s="396">
        <v>500047</v>
      </c>
      <c r="O23" s="396">
        <v>512108</v>
      </c>
      <c r="P23" s="396">
        <v>448596</v>
      </c>
      <c r="Q23" s="396">
        <v>478553</v>
      </c>
      <c r="R23" s="397">
        <v>562727</v>
      </c>
    </row>
    <row r="24" spans="1:256" s="107" customFormat="1" ht="16.5" customHeight="1">
      <c r="A24" s="64" t="s">
        <v>15</v>
      </c>
      <c r="B24" s="955"/>
      <c r="C24" s="955"/>
      <c r="D24" s="955"/>
      <c r="K24" s="22"/>
      <c r="L24" s="22"/>
      <c r="M24" s="22"/>
      <c r="N24" s="22"/>
      <c r="O24" s="22"/>
      <c r="P24" s="22"/>
      <c r="Q24" s="22"/>
      <c r="R24" s="67"/>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1049"/>
      <c r="BA24" s="1049"/>
      <c r="BB24" s="1049"/>
      <c r="BC24" s="1049"/>
      <c r="BD24" s="1049"/>
      <c r="BE24" s="1049"/>
      <c r="BF24" s="1049"/>
      <c r="BG24" s="1049"/>
      <c r="BH24" s="1049"/>
      <c r="BI24" s="1049"/>
      <c r="BJ24" s="1049"/>
      <c r="BK24" s="1049"/>
      <c r="BL24" s="1049"/>
      <c r="BM24" s="1049"/>
      <c r="BN24" s="1049"/>
      <c r="BO24" s="1049"/>
      <c r="BP24" s="1049"/>
      <c r="BQ24" s="1049"/>
      <c r="BR24" s="1049"/>
      <c r="BS24" s="1049"/>
      <c r="BT24" s="1049"/>
      <c r="BU24" s="1049"/>
      <c r="BV24" s="1049"/>
      <c r="BW24" s="1049"/>
      <c r="BX24" s="1049"/>
      <c r="BY24" s="1049"/>
      <c r="BZ24" s="1049"/>
      <c r="CA24" s="1049"/>
      <c r="CB24" s="1049"/>
      <c r="CC24" s="1049"/>
      <c r="CD24" s="1049"/>
      <c r="CE24" s="1049"/>
      <c r="CF24" s="1049"/>
      <c r="CG24" s="1049"/>
      <c r="CH24" s="1049"/>
      <c r="CI24" s="1049"/>
      <c r="CJ24" s="1049"/>
      <c r="CK24" s="1049"/>
      <c r="CL24" s="1049"/>
      <c r="CM24" s="1049"/>
      <c r="CN24" s="1049"/>
      <c r="CO24" s="1049"/>
      <c r="CP24" s="1049"/>
      <c r="CQ24" s="1049"/>
      <c r="CR24" s="1049"/>
      <c r="CS24" s="1049"/>
      <c r="CT24" s="1049"/>
      <c r="CU24" s="1049"/>
      <c r="CV24" s="1049"/>
      <c r="CW24" s="1049"/>
      <c r="CX24" s="1049"/>
      <c r="CY24" s="1049"/>
      <c r="CZ24" s="1049"/>
      <c r="DA24" s="1049"/>
      <c r="DB24" s="1049"/>
      <c r="DC24" s="1049"/>
      <c r="DD24" s="1049"/>
      <c r="DE24" s="1049"/>
      <c r="DF24" s="1049"/>
      <c r="DG24" s="1049"/>
      <c r="DH24" s="1049"/>
      <c r="DI24" s="1049"/>
      <c r="DJ24" s="1049"/>
      <c r="DK24" s="1049"/>
      <c r="DL24" s="1049"/>
      <c r="DM24" s="1049"/>
      <c r="DN24" s="1049"/>
      <c r="DO24" s="1049"/>
      <c r="DP24" s="1049"/>
      <c r="DQ24" s="1049"/>
      <c r="DR24" s="1049"/>
      <c r="DS24" s="1049"/>
      <c r="DT24" s="1049"/>
      <c r="DU24" s="1049"/>
      <c r="DV24" s="1049"/>
      <c r="DW24" s="1049"/>
      <c r="DX24" s="1049"/>
      <c r="DY24" s="1049"/>
      <c r="DZ24" s="1049"/>
      <c r="EA24" s="1049"/>
      <c r="EB24" s="1049"/>
      <c r="EC24" s="1049"/>
      <c r="ED24" s="1049"/>
      <c r="EE24" s="1049"/>
      <c r="EF24" s="1049"/>
      <c r="EG24" s="1049"/>
      <c r="EH24" s="1049"/>
      <c r="EI24" s="1049"/>
      <c r="EJ24" s="1049"/>
      <c r="EK24" s="1049"/>
      <c r="EL24" s="1049"/>
      <c r="EM24" s="1049"/>
      <c r="EN24" s="1049"/>
      <c r="EO24" s="1049"/>
      <c r="EP24" s="1049"/>
      <c r="EQ24" s="1049"/>
      <c r="ER24" s="1049"/>
      <c r="ES24" s="1049"/>
      <c r="ET24" s="1049"/>
      <c r="EU24" s="1049"/>
      <c r="EV24" s="1049"/>
      <c r="EW24" s="1049"/>
      <c r="EX24" s="1049"/>
      <c r="EY24" s="1049"/>
      <c r="EZ24" s="1049"/>
      <c r="FA24" s="1049"/>
      <c r="FB24" s="1049"/>
      <c r="FC24" s="1049"/>
      <c r="FD24" s="1049"/>
      <c r="FE24" s="1049"/>
      <c r="FF24" s="1049"/>
      <c r="FG24" s="1049"/>
      <c r="FH24" s="1049"/>
      <c r="FI24" s="1049"/>
      <c r="FJ24" s="1049"/>
      <c r="FK24" s="1049"/>
      <c r="FL24" s="1049"/>
      <c r="FM24" s="1049"/>
      <c r="FN24" s="1049"/>
      <c r="FO24" s="1049"/>
      <c r="FP24" s="1049"/>
      <c r="FQ24" s="1049"/>
      <c r="FR24" s="1049"/>
      <c r="FS24" s="1049"/>
      <c r="FT24" s="1049"/>
      <c r="FU24" s="1049"/>
      <c r="FV24" s="1049"/>
      <c r="FW24" s="1049"/>
      <c r="FX24" s="1049"/>
      <c r="FY24" s="1049"/>
      <c r="FZ24" s="1049"/>
      <c r="GA24" s="1049"/>
      <c r="GB24" s="1049"/>
      <c r="GC24" s="1049"/>
      <c r="GD24" s="1049"/>
      <c r="GE24" s="1049"/>
      <c r="GF24" s="1049"/>
      <c r="GG24" s="1049"/>
      <c r="GH24" s="1049"/>
      <c r="GI24" s="1049"/>
      <c r="GJ24" s="1049"/>
      <c r="GK24" s="1049"/>
      <c r="GL24" s="1049"/>
      <c r="GM24" s="1049"/>
      <c r="GN24" s="1049"/>
      <c r="GO24" s="1049"/>
      <c r="GP24" s="1049"/>
      <c r="GQ24" s="1049"/>
      <c r="GR24" s="1049"/>
      <c r="GS24" s="1049"/>
      <c r="GT24" s="1049"/>
      <c r="GU24" s="1049"/>
      <c r="GV24" s="1049"/>
      <c r="GW24" s="1049"/>
      <c r="GX24" s="1049"/>
      <c r="GY24" s="1049"/>
      <c r="GZ24" s="1049"/>
      <c r="HA24" s="1049"/>
      <c r="HB24" s="1049"/>
      <c r="HC24" s="1049"/>
      <c r="HD24" s="1049"/>
      <c r="HE24" s="1049"/>
      <c r="HF24" s="1049"/>
      <c r="HG24" s="1049"/>
      <c r="HH24" s="1049"/>
      <c r="HI24" s="1049"/>
      <c r="HJ24" s="1049"/>
      <c r="HK24" s="1049"/>
      <c r="HL24" s="1049"/>
      <c r="HM24" s="1049"/>
      <c r="HN24" s="1049"/>
      <c r="HO24" s="1049"/>
      <c r="HP24" s="1049"/>
      <c r="HQ24" s="1049"/>
      <c r="HR24" s="1049"/>
      <c r="HS24" s="1049"/>
      <c r="HT24" s="1049"/>
      <c r="HU24" s="1049"/>
      <c r="HV24" s="1049"/>
      <c r="HW24" s="1049"/>
      <c r="HX24" s="1049"/>
      <c r="HY24" s="1049"/>
      <c r="HZ24" s="1049"/>
      <c r="IA24" s="1049"/>
      <c r="IB24" s="1049"/>
      <c r="IC24" s="1049"/>
      <c r="ID24" s="1049"/>
      <c r="IE24" s="1049"/>
      <c r="IF24" s="1049"/>
      <c r="IG24" s="1049"/>
      <c r="IH24" s="1049"/>
      <c r="II24" s="1049"/>
      <c r="IJ24" s="1049"/>
      <c r="IK24" s="1049"/>
      <c r="IL24" s="1049"/>
      <c r="IM24" s="1049"/>
      <c r="IN24" s="1049"/>
      <c r="IO24" s="1049"/>
      <c r="IP24" s="1049"/>
      <c r="IQ24" s="1049"/>
      <c r="IR24" s="1049"/>
      <c r="IS24" s="1049"/>
      <c r="IT24" s="1049"/>
      <c r="IU24" s="1049"/>
      <c r="IV24" s="1049"/>
    </row>
    <row r="25" spans="1:256" s="107" customFormat="1" ht="17.25" customHeight="1">
      <c r="A25" s="64" t="s">
        <v>193</v>
      </c>
      <c r="B25" s="956"/>
      <c r="C25" s="956"/>
      <c r="D25" s="956"/>
      <c r="I25" s="957"/>
      <c r="J25" s="957"/>
      <c r="K25" s="1043"/>
      <c r="L25" s="1043"/>
      <c r="M25" s="1043"/>
      <c r="N25" s="1043"/>
      <c r="O25" s="1043"/>
      <c r="P25" s="1043"/>
      <c r="Q25" s="1043"/>
      <c r="R25" s="1044"/>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1049"/>
      <c r="BK25" s="1049"/>
      <c r="BL25" s="1049"/>
      <c r="BM25" s="1049"/>
      <c r="BN25" s="1049"/>
      <c r="BO25" s="1049"/>
      <c r="BP25" s="1049"/>
      <c r="BQ25" s="1049"/>
      <c r="BR25" s="1049"/>
      <c r="BS25" s="1049"/>
      <c r="BT25" s="1049"/>
      <c r="BU25" s="1049"/>
      <c r="BV25" s="1049"/>
      <c r="BW25" s="1049"/>
      <c r="BX25" s="1049"/>
      <c r="BY25" s="1049"/>
      <c r="BZ25" s="1049"/>
      <c r="CA25" s="1049"/>
      <c r="CB25" s="1049"/>
      <c r="CC25" s="1049"/>
      <c r="CD25" s="1049"/>
      <c r="CE25" s="1049"/>
      <c r="CF25" s="1049"/>
      <c r="CG25" s="1049"/>
      <c r="CH25" s="1049"/>
      <c r="CI25" s="1049"/>
      <c r="CJ25" s="1049"/>
      <c r="CK25" s="1049"/>
      <c r="CL25" s="1049"/>
      <c r="CM25" s="1049"/>
      <c r="CN25" s="1049"/>
      <c r="CO25" s="1049"/>
      <c r="CP25" s="1049"/>
      <c r="CQ25" s="1049"/>
      <c r="CR25" s="1049"/>
      <c r="CS25" s="1049"/>
      <c r="CT25" s="1049"/>
      <c r="CU25" s="1049"/>
      <c r="CV25" s="1049"/>
      <c r="CW25" s="1049"/>
      <c r="CX25" s="1049"/>
      <c r="CY25" s="1049"/>
      <c r="CZ25" s="1049"/>
      <c r="DA25" s="1049"/>
      <c r="DB25" s="1049"/>
      <c r="DC25" s="1049"/>
      <c r="DD25" s="1049"/>
      <c r="DE25" s="1049"/>
      <c r="DF25" s="1049"/>
      <c r="DG25" s="1049"/>
      <c r="DH25" s="1049"/>
      <c r="DI25" s="1049"/>
      <c r="DJ25" s="1049"/>
      <c r="DK25" s="1049"/>
      <c r="DL25" s="1049"/>
      <c r="DM25" s="1049"/>
      <c r="DN25" s="1049"/>
      <c r="DO25" s="1049"/>
      <c r="DP25" s="1049"/>
      <c r="DQ25" s="1049"/>
      <c r="DR25" s="1049"/>
      <c r="DS25" s="1049"/>
      <c r="DT25" s="1049"/>
      <c r="DU25" s="1049"/>
      <c r="DV25" s="1049"/>
      <c r="DW25" s="1049"/>
      <c r="DX25" s="1049"/>
      <c r="DY25" s="1049"/>
      <c r="DZ25" s="1049"/>
      <c r="EA25" s="1049"/>
      <c r="EB25" s="1049"/>
      <c r="EC25" s="1049"/>
      <c r="ED25" s="1049"/>
      <c r="EE25" s="1049"/>
      <c r="EF25" s="1049"/>
      <c r="EG25" s="1049"/>
      <c r="EH25" s="1049"/>
      <c r="EI25" s="1049"/>
      <c r="EJ25" s="1049"/>
      <c r="EK25" s="1049"/>
      <c r="EL25" s="1049"/>
      <c r="EM25" s="1049"/>
      <c r="EN25" s="1049"/>
      <c r="EO25" s="1049"/>
      <c r="EP25" s="1049"/>
      <c r="EQ25" s="1049"/>
      <c r="ER25" s="1049"/>
      <c r="ES25" s="1049"/>
      <c r="ET25" s="1049"/>
      <c r="EU25" s="1049"/>
      <c r="EV25" s="1049"/>
      <c r="EW25" s="1049"/>
      <c r="EX25" s="1049"/>
      <c r="EY25" s="1049"/>
      <c r="EZ25" s="1049"/>
      <c r="FA25" s="1049"/>
      <c r="FB25" s="1049"/>
      <c r="FC25" s="1049"/>
      <c r="FD25" s="1049"/>
      <c r="FE25" s="1049"/>
      <c r="FF25" s="1049"/>
      <c r="FG25" s="1049"/>
      <c r="FH25" s="1049"/>
      <c r="FI25" s="1049"/>
      <c r="FJ25" s="1049"/>
      <c r="FK25" s="1049"/>
      <c r="FL25" s="1049"/>
      <c r="FM25" s="1049"/>
      <c r="FN25" s="1049"/>
      <c r="FO25" s="1049"/>
      <c r="FP25" s="1049"/>
      <c r="FQ25" s="1049"/>
      <c r="FR25" s="1049"/>
      <c r="FS25" s="1049"/>
      <c r="FT25" s="1049"/>
      <c r="FU25" s="1049"/>
      <c r="FV25" s="1049"/>
      <c r="FW25" s="1049"/>
      <c r="FX25" s="1049"/>
      <c r="FY25" s="1049"/>
      <c r="FZ25" s="1049"/>
      <c r="GA25" s="1049"/>
      <c r="GB25" s="1049"/>
      <c r="GC25" s="1049"/>
      <c r="GD25" s="1049"/>
      <c r="GE25" s="1049"/>
      <c r="GF25" s="1049"/>
      <c r="GG25" s="1049"/>
      <c r="GH25" s="1049"/>
      <c r="GI25" s="1049"/>
      <c r="GJ25" s="1049"/>
      <c r="GK25" s="1049"/>
      <c r="GL25" s="1049"/>
      <c r="GM25" s="1049"/>
      <c r="GN25" s="1049"/>
      <c r="GO25" s="1049"/>
      <c r="GP25" s="1049"/>
      <c r="GQ25" s="1049"/>
      <c r="GR25" s="1049"/>
      <c r="GS25" s="1049"/>
      <c r="GT25" s="1049"/>
      <c r="GU25" s="1049"/>
      <c r="GV25" s="1049"/>
      <c r="GW25" s="1049"/>
      <c r="GX25" s="1049"/>
      <c r="GY25" s="1049"/>
      <c r="GZ25" s="1049"/>
      <c r="HA25" s="1049"/>
      <c r="HB25" s="1049"/>
      <c r="HC25" s="1049"/>
      <c r="HD25" s="1049"/>
      <c r="HE25" s="1049"/>
      <c r="HF25" s="1049"/>
      <c r="HG25" s="1049"/>
      <c r="HH25" s="1049"/>
      <c r="HI25" s="1049"/>
      <c r="HJ25" s="1049"/>
      <c r="HK25" s="1049"/>
      <c r="HL25" s="1049"/>
      <c r="HM25" s="1049"/>
      <c r="HN25" s="1049"/>
      <c r="HO25" s="1049"/>
      <c r="HP25" s="1049"/>
      <c r="HQ25" s="1049"/>
      <c r="HR25" s="1049"/>
      <c r="HS25" s="1049"/>
      <c r="HT25" s="1049"/>
      <c r="HU25" s="1049"/>
      <c r="HV25" s="1049"/>
      <c r="HW25" s="1049"/>
      <c r="HX25" s="1049"/>
      <c r="HY25" s="1049"/>
      <c r="HZ25" s="1049"/>
      <c r="IA25" s="1049"/>
      <c r="IB25" s="1049"/>
      <c r="IC25" s="1049"/>
      <c r="ID25" s="1049"/>
      <c r="IE25" s="1049"/>
      <c r="IF25" s="1049"/>
      <c r="IG25" s="1049"/>
      <c r="IH25" s="1049"/>
      <c r="II25" s="1049"/>
      <c r="IJ25" s="1049"/>
      <c r="IK25" s="1049"/>
      <c r="IL25" s="1049"/>
      <c r="IM25" s="1049"/>
      <c r="IN25" s="1049"/>
      <c r="IO25" s="1049"/>
      <c r="IP25" s="1049"/>
      <c r="IQ25" s="1049"/>
      <c r="IR25" s="1049"/>
      <c r="IS25" s="1049"/>
      <c r="IT25" s="1049"/>
      <c r="IU25" s="1049"/>
      <c r="IV25" s="1049"/>
    </row>
    <row r="26" spans="1:256" s="972" customFormat="1" ht="17.25" customHeight="1">
      <c r="A26" s="64" t="s">
        <v>581</v>
      </c>
      <c r="B26" s="956"/>
      <c r="C26" s="956"/>
      <c r="D26" s="956"/>
      <c r="E26" s="107"/>
      <c r="F26" s="107"/>
      <c r="G26" s="107"/>
      <c r="H26" s="107"/>
      <c r="I26" s="107"/>
      <c r="J26" s="107"/>
      <c r="K26" s="22"/>
      <c r="L26" s="22"/>
      <c r="M26" s="22"/>
      <c r="N26" s="22"/>
      <c r="O26" s="22"/>
      <c r="P26" s="22"/>
      <c r="Q26" s="22"/>
      <c r="R26" s="67"/>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1049"/>
      <c r="AU26" s="1049"/>
      <c r="AV26" s="1049"/>
      <c r="AW26" s="1049"/>
      <c r="AX26" s="1049"/>
      <c r="AY26" s="1049"/>
      <c r="AZ26" s="1049"/>
      <c r="BA26" s="1049"/>
      <c r="BB26" s="1049"/>
      <c r="BC26" s="1049"/>
      <c r="BD26" s="1049"/>
      <c r="BE26" s="1049"/>
      <c r="BF26" s="1049"/>
      <c r="BG26" s="1049"/>
      <c r="BH26" s="1049"/>
      <c r="BI26" s="1049"/>
      <c r="BJ26" s="1049"/>
      <c r="BK26" s="1049"/>
      <c r="BL26" s="1049"/>
      <c r="BM26" s="1049"/>
      <c r="BN26" s="1049"/>
      <c r="BO26" s="1049"/>
      <c r="BP26" s="1049"/>
      <c r="BQ26" s="1049"/>
      <c r="BR26" s="1049"/>
      <c r="BS26" s="1049"/>
      <c r="BT26" s="1049"/>
      <c r="BU26" s="1049"/>
      <c r="BV26" s="1049"/>
      <c r="BW26" s="1049"/>
      <c r="BX26" s="1049"/>
      <c r="BY26" s="1049"/>
      <c r="BZ26" s="1049"/>
      <c r="CA26" s="1049"/>
      <c r="CB26" s="1049"/>
      <c r="CC26" s="1049"/>
      <c r="CD26" s="1049"/>
      <c r="CE26" s="1049"/>
      <c r="CF26" s="1049"/>
      <c r="CG26" s="1049"/>
      <c r="CH26" s="1049"/>
      <c r="CI26" s="1049"/>
      <c r="CJ26" s="1049"/>
      <c r="CK26" s="1049"/>
      <c r="CL26" s="1049"/>
      <c r="CM26" s="1049"/>
      <c r="CN26" s="1049"/>
      <c r="CO26" s="1049"/>
      <c r="CP26" s="1049"/>
      <c r="CQ26" s="1049"/>
      <c r="CR26" s="1049"/>
      <c r="CS26" s="1049"/>
      <c r="CT26" s="1049"/>
      <c r="CU26" s="1049"/>
      <c r="CV26" s="1049"/>
      <c r="CW26" s="1049"/>
      <c r="CX26" s="1049"/>
      <c r="CY26" s="1049"/>
      <c r="CZ26" s="1049"/>
      <c r="DA26" s="1049"/>
      <c r="DB26" s="1049"/>
      <c r="DC26" s="1049"/>
      <c r="DD26" s="1049"/>
      <c r="DE26" s="1049"/>
      <c r="DF26" s="1049"/>
      <c r="DG26" s="1049"/>
      <c r="DH26" s="1049"/>
      <c r="DI26" s="1049"/>
      <c r="DJ26" s="1049"/>
      <c r="DK26" s="1049"/>
      <c r="DL26" s="1049"/>
      <c r="DM26" s="1049"/>
      <c r="DN26" s="1049"/>
      <c r="DO26" s="1049"/>
      <c r="DP26" s="1049"/>
      <c r="DQ26" s="1049"/>
      <c r="DR26" s="1049"/>
      <c r="DS26" s="1049"/>
      <c r="DT26" s="1049"/>
      <c r="DU26" s="1049"/>
      <c r="DV26" s="1049"/>
      <c r="DW26" s="1049"/>
      <c r="DX26" s="1049"/>
      <c r="DY26" s="1049"/>
      <c r="DZ26" s="1049"/>
      <c r="EA26" s="1049"/>
      <c r="EB26" s="1049"/>
      <c r="EC26" s="1049"/>
      <c r="ED26" s="1049"/>
      <c r="EE26" s="1049"/>
      <c r="EF26" s="1049"/>
      <c r="EG26" s="1049"/>
      <c r="EH26" s="1049"/>
      <c r="EI26" s="1049"/>
      <c r="EJ26" s="1049"/>
      <c r="EK26" s="1049"/>
      <c r="EL26" s="1049"/>
      <c r="EM26" s="1049"/>
      <c r="EN26" s="1049"/>
      <c r="EO26" s="1049"/>
      <c r="EP26" s="1049"/>
      <c r="EQ26" s="1049"/>
      <c r="ER26" s="1049"/>
      <c r="ES26" s="1049"/>
      <c r="ET26" s="1049"/>
      <c r="EU26" s="1049"/>
      <c r="EV26" s="1049"/>
      <c r="EW26" s="1049"/>
      <c r="EX26" s="1049"/>
      <c r="EY26" s="1049"/>
      <c r="EZ26" s="1049"/>
      <c r="FA26" s="1049"/>
      <c r="FB26" s="1049"/>
      <c r="FC26" s="1049"/>
      <c r="FD26" s="1049"/>
      <c r="FE26" s="1049"/>
      <c r="FF26" s="1049"/>
      <c r="FG26" s="1049"/>
      <c r="FH26" s="1049"/>
      <c r="FI26" s="1049"/>
      <c r="FJ26" s="1049"/>
      <c r="FK26" s="1049"/>
      <c r="FL26" s="1049"/>
      <c r="FM26" s="1049"/>
      <c r="FN26" s="1049"/>
      <c r="FO26" s="1049"/>
      <c r="FP26" s="1049"/>
      <c r="FQ26" s="1049"/>
      <c r="FR26" s="1049"/>
      <c r="FS26" s="1049"/>
      <c r="FT26" s="1049"/>
      <c r="FU26" s="1049"/>
      <c r="FV26" s="1049"/>
      <c r="FW26" s="1049"/>
      <c r="FX26" s="1049"/>
      <c r="FY26" s="1049"/>
      <c r="FZ26" s="1049"/>
      <c r="GA26" s="1049"/>
      <c r="GB26" s="1049"/>
      <c r="GC26" s="1049"/>
      <c r="GD26" s="1049"/>
      <c r="GE26" s="1049"/>
      <c r="GF26" s="1049"/>
      <c r="GG26" s="1049"/>
      <c r="GH26" s="1049"/>
      <c r="GI26" s="1049"/>
      <c r="GJ26" s="1049"/>
      <c r="GK26" s="1049"/>
      <c r="GL26" s="1049"/>
      <c r="GM26" s="1049"/>
      <c r="GN26" s="1049"/>
      <c r="GO26" s="1049"/>
      <c r="GP26" s="1049"/>
      <c r="GQ26" s="1049"/>
      <c r="GR26" s="1049"/>
      <c r="GS26" s="1049"/>
      <c r="GT26" s="1049"/>
      <c r="GU26" s="1049"/>
      <c r="GV26" s="1049"/>
      <c r="GW26" s="1049"/>
      <c r="GX26" s="1049"/>
      <c r="GY26" s="1049"/>
      <c r="GZ26" s="1049"/>
      <c r="HA26" s="1049"/>
      <c r="HB26" s="1049"/>
      <c r="HC26" s="1049"/>
      <c r="HD26" s="1049"/>
      <c r="HE26" s="1049"/>
      <c r="HF26" s="1049"/>
      <c r="HG26" s="1049"/>
      <c r="HH26" s="1049"/>
      <c r="HI26" s="1049"/>
      <c r="HJ26" s="1049"/>
      <c r="HK26" s="1049"/>
      <c r="HL26" s="1049"/>
      <c r="HM26" s="1049"/>
      <c r="HN26" s="1049"/>
      <c r="HO26" s="1049"/>
      <c r="HP26" s="1049"/>
      <c r="HQ26" s="1049"/>
      <c r="HR26" s="1049"/>
      <c r="HS26" s="1049"/>
      <c r="HT26" s="1049"/>
      <c r="HU26" s="1049"/>
      <c r="HV26" s="1049"/>
      <c r="HW26" s="1049"/>
      <c r="HX26" s="1049"/>
      <c r="HY26" s="1049"/>
      <c r="HZ26" s="1049"/>
      <c r="IA26" s="1049"/>
      <c r="IB26" s="1049"/>
      <c r="IC26" s="1049"/>
      <c r="ID26" s="1049"/>
      <c r="IE26" s="1049"/>
      <c r="IF26" s="1049"/>
      <c r="IG26" s="1049"/>
      <c r="IH26" s="1049"/>
      <c r="II26" s="1049"/>
      <c r="IJ26" s="1049"/>
      <c r="IK26" s="1049"/>
      <c r="IL26" s="1049"/>
      <c r="IM26" s="1049"/>
      <c r="IN26" s="1049"/>
      <c r="IO26" s="1049"/>
      <c r="IP26" s="1049"/>
      <c r="IQ26" s="1049"/>
      <c r="IR26" s="1049"/>
      <c r="IS26" s="1049"/>
      <c r="IT26" s="1049"/>
      <c r="IU26" s="1049"/>
      <c r="IV26" s="1049"/>
    </row>
    <row r="27" spans="1:17" ht="12">
      <c r="A27" s="64" t="s">
        <v>580</v>
      </c>
      <c r="B27" s="956"/>
      <c r="C27" s="956"/>
      <c r="D27" s="956"/>
      <c r="E27" s="107"/>
      <c r="F27" s="107"/>
      <c r="G27" s="107"/>
      <c r="H27" s="107"/>
      <c r="I27" s="107"/>
      <c r="J27" s="107"/>
      <c r="K27" s="22"/>
      <c r="L27" s="22"/>
      <c r="M27" s="22"/>
      <c r="N27" s="22"/>
      <c r="O27" s="22"/>
      <c r="P27" s="22"/>
      <c r="Q27" s="22"/>
    </row>
  </sheetData>
  <sheetProtection/>
  <hyperlinks>
    <hyperlink ref="A1" location="Contents!A1" display="Back to Table of Contents"/>
  </hyperlinks>
  <printOptions/>
  <pageMargins left="0.354330708661417" right="0.196850393700787" top="0.75" bottom="0.236220472440945" header="0.57" footer="0.511811023622047"/>
  <pageSetup horizontalDpi="1200" verticalDpi="1200" orientation="landscape" paperSize="9" r:id="rId1"/>
  <headerFooter alignWithMargins="0">
    <oddHeader>&amp;C- &amp;P+14 -</oddHeader>
  </headerFooter>
</worksheet>
</file>

<file path=xl/worksheets/sheet17.xml><?xml version="1.0" encoding="utf-8"?>
<worksheet xmlns="http://schemas.openxmlformats.org/spreadsheetml/2006/main" xmlns:r="http://schemas.openxmlformats.org/officeDocument/2006/relationships">
  <dimension ref="A1:Q23"/>
  <sheetViews>
    <sheetView zoomScalePageLayoutView="0" workbookViewId="0" topLeftCell="A1">
      <pane xSplit="1" ySplit="2" topLeftCell="B3"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38.421875" style="67" customWidth="1"/>
    <col min="2" max="2" width="8.421875" style="22" customWidth="1"/>
    <col min="3" max="18" width="8.421875" style="67" customWidth="1"/>
    <col min="19" max="16384" width="9.140625" style="67" customWidth="1"/>
  </cols>
  <sheetData>
    <row r="1" ht="18" customHeight="1">
      <c r="A1" s="971" t="s">
        <v>568</v>
      </c>
    </row>
    <row r="2" spans="1:4" ht="25.5" customHeight="1">
      <c r="A2" s="21" t="s">
        <v>194</v>
      </c>
      <c r="B2" s="288"/>
      <c r="C2" s="399"/>
      <c r="D2" s="399"/>
    </row>
    <row r="3" spans="2:4" ht="12" customHeight="1">
      <c r="B3" s="288"/>
      <c r="C3" s="399"/>
      <c r="D3" s="399"/>
    </row>
    <row r="4" spans="1:17" ht="24" customHeight="1">
      <c r="A4" s="68"/>
      <c r="B4" s="126">
        <v>2007</v>
      </c>
      <c r="C4" s="126">
        <v>2008</v>
      </c>
      <c r="D4" s="126">
        <v>2009</v>
      </c>
      <c r="E4" s="126">
        <v>2010</v>
      </c>
      <c r="F4" s="126">
        <v>2011</v>
      </c>
      <c r="G4" s="126">
        <v>2012</v>
      </c>
      <c r="H4" s="126">
        <v>2013</v>
      </c>
      <c r="I4" s="126">
        <v>2014</v>
      </c>
      <c r="J4" s="126">
        <v>2015</v>
      </c>
      <c r="K4" s="126">
        <v>2016</v>
      </c>
      <c r="L4" s="126">
        <v>2017</v>
      </c>
      <c r="M4" s="126">
        <v>2018</v>
      </c>
      <c r="N4" s="126">
        <v>2019</v>
      </c>
      <c r="O4" s="126">
        <v>2020</v>
      </c>
      <c r="P4" s="126" t="s">
        <v>39</v>
      </c>
      <c r="Q4" s="239" t="s">
        <v>40</v>
      </c>
    </row>
    <row r="5" spans="1:17" ht="32.25" customHeight="1">
      <c r="A5" s="215" t="s">
        <v>177</v>
      </c>
      <c r="B5" s="401">
        <v>3.2</v>
      </c>
      <c r="C5" s="401">
        <v>5.6</v>
      </c>
      <c r="D5" s="401">
        <v>2.6</v>
      </c>
      <c r="E5" s="401">
        <v>2.6</v>
      </c>
      <c r="F5" s="401">
        <v>2.5</v>
      </c>
      <c r="G5" s="401">
        <v>2.7</v>
      </c>
      <c r="H5" s="401">
        <v>2.5</v>
      </c>
      <c r="I5" s="401">
        <v>2.8</v>
      </c>
      <c r="J5" s="401">
        <v>2.7</v>
      </c>
      <c r="K5" s="401">
        <v>3.2</v>
      </c>
      <c r="L5" s="401">
        <v>2.8</v>
      </c>
      <c r="M5" s="401">
        <v>3.4</v>
      </c>
      <c r="N5" s="401">
        <v>2.9</v>
      </c>
      <c r="O5" s="398">
        <v>-12.9</v>
      </c>
      <c r="P5" s="297">
        <v>2.1</v>
      </c>
      <c r="Q5" s="299">
        <v>4</v>
      </c>
    </row>
    <row r="6" spans="1:17" s="382" customFormat="1" ht="22.5" customHeight="1">
      <c r="A6" s="26" t="s">
        <v>178</v>
      </c>
      <c r="B6" s="402">
        <v>4.5</v>
      </c>
      <c r="C6" s="402">
        <v>6.7</v>
      </c>
      <c r="D6" s="402">
        <v>2.1</v>
      </c>
      <c r="E6" s="402">
        <v>2.6</v>
      </c>
      <c r="F6" s="402">
        <v>2.5</v>
      </c>
      <c r="G6" s="402">
        <v>2.7</v>
      </c>
      <c r="H6" s="402">
        <v>2.6</v>
      </c>
      <c r="I6" s="402">
        <v>2.6</v>
      </c>
      <c r="J6" s="402">
        <v>2.9</v>
      </c>
      <c r="K6" s="402">
        <v>3</v>
      </c>
      <c r="L6" s="402">
        <v>3.2</v>
      </c>
      <c r="M6" s="402">
        <v>3.2</v>
      </c>
      <c r="N6" s="402">
        <v>3.2</v>
      </c>
      <c r="O6" s="403">
        <v>-15.3</v>
      </c>
      <c r="P6" s="294">
        <v>3</v>
      </c>
      <c r="Q6" s="295">
        <v>3.3</v>
      </c>
    </row>
    <row r="7" spans="1:17" s="382" customFormat="1" ht="22.5" customHeight="1">
      <c r="A7" s="26" t="s">
        <v>179</v>
      </c>
      <c r="B7" s="404">
        <v>-2.9</v>
      </c>
      <c r="C7" s="404">
        <v>-0.4</v>
      </c>
      <c r="D7" s="402">
        <v>5.3</v>
      </c>
      <c r="E7" s="402">
        <v>2.6</v>
      </c>
      <c r="F7" s="402">
        <v>2.6</v>
      </c>
      <c r="G7" s="402">
        <v>2.8</v>
      </c>
      <c r="H7" s="402">
        <v>1.8</v>
      </c>
      <c r="I7" s="402">
        <v>3.9</v>
      </c>
      <c r="J7" s="402">
        <v>1.7</v>
      </c>
      <c r="K7" s="402">
        <v>4.4</v>
      </c>
      <c r="L7" s="402">
        <v>0.9</v>
      </c>
      <c r="M7" s="402">
        <v>4.6</v>
      </c>
      <c r="N7" s="402">
        <v>1.9</v>
      </c>
      <c r="O7" s="403">
        <v>-1</v>
      </c>
      <c r="P7" s="294">
        <v>-1.8</v>
      </c>
      <c r="Q7" s="295">
        <v>7.2</v>
      </c>
    </row>
    <row r="8" spans="1:17" s="382" customFormat="1" ht="22.5" customHeight="1">
      <c r="A8" s="73" t="s">
        <v>195</v>
      </c>
      <c r="B8" s="405">
        <v>-0.5</v>
      </c>
      <c r="C8" s="405">
        <v>-0.4</v>
      </c>
      <c r="D8" s="406">
        <v>5.4</v>
      </c>
      <c r="E8" s="406">
        <v>2.6</v>
      </c>
      <c r="F8" s="406">
        <v>2.5</v>
      </c>
      <c r="G8" s="406">
        <v>3</v>
      </c>
      <c r="H8" s="406">
        <v>1.6</v>
      </c>
      <c r="I8" s="406">
        <v>4</v>
      </c>
      <c r="J8" s="406">
        <v>2.4</v>
      </c>
      <c r="K8" s="406">
        <v>4.1</v>
      </c>
      <c r="L8" s="406">
        <v>0.9</v>
      </c>
      <c r="M8" s="406">
        <v>5.9</v>
      </c>
      <c r="N8" s="406">
        <v>1.6</v>
      </c>
      <c r="O8" s="407">
        <v>-1.5</v>
      </c>
      <c r="P8" s="408">
        <v>-1.8</v>
      </c>
      <c r="Q8" s="409">
        <v>7.5</v>
      </c>
    </row>
    <row r="9" spans="1:17" s="382" customFormat="1" ht="22.5" customHeight="1">
      <c r="A9" s="73" t="s">
        <v>196</v>
      </c>
      <c r="B9" s="405">
        <v>-4.5</v>
      </c>
      <c r="C9" s="405">
        <v>-0.5</v>
      </c>
      <c r="D9" s="406">
        <v>5.3</v>
      </c>
      <c r="E9" s="406">
        <v>2.6</v>
      </c>
      <c r="F9" s="406">
        <v>2.6</v>
      </c>
      <c r="G9" s="406">
        <v>2.6</v>
      </c>
      <c r="H9" s="406">
        <v>1.9</v>
      </c>
      <c r="I9" s="406">
        <v>3.9</v>
      </c>
      <c r="J9" s="406">
        <v>1.2</v>
      </c>
      <c r="K9" s="406">
        <v>4.6</v>
      </c>
      <c r="L9" s="406">
        <v>1</v>
      </c>
      <c r="M9" s="406">
        <v>3.6</v>
      </c>
      <c r="N9" s="406">
        <v>2.2</v>
      </c>
      <c r="O9" s="407">
        <v>-0.7</v>
      </c>
      <c r="P9" s="408">
        <v>-1.8</v>
      </c>
      <c r="Q9" s="409">
        <v>7</v>
      </c>
    </row>
    <row r="10" spans="1:17" ht="34.5" customHeight="1">
      <c r="A10" s="215" t="s">
        <v>182</v>
      </c>
      <c r="B10" s="401">
        <v>5.9</v>
      </c>
      <c r="C10" s="401">
        <v>1.3</v>
      </c>
      <c r="D10" s="401">
        <v>8.9</v>
      </c>
      <c r="E10" s="410">
        <v>-0.7</v>
      </c>
      <c r="F10" s="401">
        <v>1.4</v>
      </c>
      <c r="G10" s="410">
        <v>-0.8</v>
      </c>
      <c r="H10" s="410">
        <v>-2.6</v>
      </c>
      <c r="I10" s="410">
        <v>-6</v>
      </c>
      <c r="J10" s="410">
        <v>-5.4</v>
      </c>
      <c r="K10" s="401">
        <v>3.7</v>
      </c>
      <c r="L10" s="401">
        <v>4.6</v>
      </c>
      <c r="M10" s="401">
        <v>11</v>
      </c>
      <c r="N10" s="401">
        <v>4.9</v>
      </c>
      <c r="O10" s="398">
        <v>-25.8</v>
      </c>
      <c r="P10" s="297">
        <v>14</v>
      </c>
      <c r="Q10" s="299">
        <v>6.3</v>
      </c>
    </row>
    <row r="11" spans="1:17" s="382" customFormat="1" ht="21.75" customHeight="1">
      <c r="A11" s="26" t="s">
        <v>183</v>
      </c>
      <c r="B11" s="402">
        <v>20.6</v>
      </c>
      <c r="C11" s="402">
        <v>7.2</v>
      </c>
      <c r="D11" s="404">
        <v>-1.3</v>
      </c>
      <c r="E11" s="404">
        <v>0</v>
      </c>
      <c r="F11" s="402">
        <v>3.4</v>
      </c>
      <c r="G11" s="404">
        <v>-1.9</v>
      </c>
      <c r="H11" s="404">
        <v>-1.9</v>
      </c>
      <c r="I11" s="404">
        <v>-8.3</v>
      </c>
      <c r="J11" s="404">
        <v>-7.6</v>
      </c>
      <c r="K11" s="402">
        <v>6.2</v>
      </c>
      <c r="L11" s="402">
        <v>7.2</v>
      </c>
      <c r="M11" s="411">
        <v>10.5</v>
      </c>
      <c r="N11" s="411">
        <v>0.4</v>
      </c>
      <c r="O11" s="403">
        <v>-22.7</v>
      </c>
      <c r="P11" s="294">
        <v>18.4</v>
      </c>
      <c r="Q11" s="295">
        <v>7.9</v>
      </c>
    </row>
    <row r="12" spans="1:17" s="382" customFormat="1" ht="21.75" customHeight="1">
      <c r="A12" s="26" t="s">
        <v>184</v>
      </c>
      <c r="B12" s="404">
        <v>-26.6</v>
      </c>
      <c r="C12" s="404">
        <v>-20.2</v>
      </c>
      <c r="D12" s="402">
        <v>59.5</v>
      </c>
      <c r="E12" s="404">
        <v>-2.8</v>
      </c>
      <c r="F12" s="404">
        <v>-4.7</v>
      </c>
      <c r="G12" s="402">
        <v>2.9</v>
      </c>
      <c r="H12" s="404">
        <v>-4.9</v>
      </c>
      <c r="I12" s="402">
        <v>1.7</v>
      </c>
      <c r="J12" s="402">
        <v>0.9</v>
      </c>
      <c r="K12" s="404">
        <v>-2.9</v>
      </c>
      <c r="L12" s="404">
        <v>-2.9</v>
      </c>
      <c r="M12" s="402">
        <v>12.6</v>
      </c>
      <c r="N12" s="402">
        <v>18.8</v>
      </c>
      <c r="O12" s="403">
        <v>-34</v>
      </c>
      <c r="P12" s="294">
        <v>0.1</v>
      </c>
      <c r="Q12" s="295">
        <v>0.5</v>
      </c>
    </row>
    <row r="13" spans="1:17" ht="31.5" customHeight="1">
      <c r="A13" s="215" t="s">
        <v>186</v>
      </c>
      <c r="B13" s="401">
        <v>1.5</v>
      </c>
      <c r="C13" s="401">
        <v>3</v>
      </c>
      <c r="D13" s="410">
        <v>-1.7</v>
      </c>
      <c r="E13" s="401">
        <v>14.1</v>
      </c>
      <c r="F13" s="401">
        <v>5.2</v>
      </c>
      <c r="G13" s="401">
        <v>3.6</v>
      </c>
      <c r="H13" s="410">
        <v>-5.9</v>
      </c>
      <c r="I13" s="401">
        <v>5.7</v>
      </c>
      <c r="J13" s="410">
        <v>2.4</v>
      </c>
      <c r="K13" s="410">
        <v>-0.1</v>
      </c>
      <c r="L13" s="410">
        <v>1</v>
      </c>
      <c r="M13" s="398">
        <v>1.2</v>
      </c>
      <c r="N13" s="412">
        <v>-2.7</v>
      </c>
      <c r="O13" s="398">
        <v>-28.7</v>
      </c>
      <c r="P13" s="297">
        <v>11.6</v>
      </c>
      <c r="Q13" s="299">
        <v>36</v>
      </c>
    </row>
    <row r="14" spans="1:17" s="382" customFormat="1" ht="20.25" customHeight="1">
      <c r="A14" s="132" t="s">
        <v>190</v>
      </c>
      <c r="B14" s="404">
        <v>-10.8</v>
      </c>
      <c r="C14" s="404">
        <v>-0.6</v>
      </c>
      <c r="D14" s="404">
        <v>-9.3</v>
      </c>
      <c r="E14" s="402">
        <v>16.6</v>
      </c>
      <c r="F14" s="402">
        <v>2</v>
      </c>
      <c r="G14" s="402">
        <v>0.9</v>
      </c>
      <c r="H14" s="402">
        <v>4.6</v>
      </c>
      <c r="I14" s="402">
        <v>12.4</v>
      </c>
      <c r="J14" s="404">
        <v>-2.7</v>
      </c>
      <c r="K14" s="404">
        <v>-10.6</v>
      </c>
      <c r="L14" s="404">
        <v>-5.2</v>
      </c>
      <c r="M14" s="402">
        <v>0.4</v>
      </c>
      <c r="N14" s="413">
        <v>-4.2</v>
      </c>
      <c r="O14" s="403">
        <v>-22.6</v>
      </c>
      <c r="P14" s="294">
        <v>6.4</v>
      </c>
      <c r="Q14" s="295">
        <v>11.9</v>
      </c>
    </row>
    <row r="15" spans="1:17" s="382" customFormat="1" ht="20.25" customHeight="1">
      <c r="A15" s="132" t="s">
        <v>197</v>
      </c>
      <c r="B15" s="402">
        <v>17.7</v>
      </c>
      <c r="C15" s="402">
        <v>6.5</v>
      </c>
      <c r="D15" s="402">
        <v>5</v>
      </c>
      <c r="E15" s="402">
        <v>12</v>
      </c>
      <c r="F15" s="402">
        <v>7.8</v>
      </c>
      <c r="G15" s="402">
        <v>5.6</v>
      </c>
      <c r="H15" s="404">
        <v>-13.6</v>
      </c>
      <c r="I15" s="402">
        <v>0.4</v>
      </c>
      <c r="J15" s="402">
        <v>6.5</v>
      </c>
      <c r="K15" s="402">
        <v>7.9</v>
      </c>
      <c r="L15" s="404">
        <v>4.8</v>
      </c>
      <c r="M15" s="402">
        <v>1.7</v>
      </c>
      <c r="N15" s="413">
        <v>-1.9</v>
      </c>
      <c r="O15" s="403">
        <v>-31.9</v>
      </c>
      <c r="P15" s="294">
        <v>15</v>
      </c>
      <c r="Q15" s="295">
        <v>51.3</v>
      </c>
    </row>
    <row r="16" spans="1:17" ht="33.75" customHeight="1">
      <c r="A16" s="215" t="s">
        <v>189</v>
      </c>
      <c r="B16" s="401">
        <v>2.7</v>
      </c>
      <c r="C16" s="401">
        <v>1.4</v>
      </c>
      <c r="D16" s="410">
        <v>-10.9</v>
      </c>
      <c r="E16" s="401">
        <v>9.2</v>
      </c>
      <c r="F16" s="401">
        <v>6.2</v>
      </c>
      <c r="G16" s="401">
        <v>1.4</v>
      </c>
      <c r="H16" s="410">
        <v>-0.5</v>
      </c>
      <c r="I16" s="401">
        <v>3.6</v>
      </c>
      <c r="J16" s="401">
        <v>8.6</v>
      </c>
      <c r="K16" s="410">
        <v>2.6</v>
      </c>
      <c r="L16" s="401">
        <v>2.2</v>
      </c>
      <c r="M16" s="398">
        <v>-0.2</v>
      </c>
      <c r="N16" s="398">
        <v>1.6</v>
      </c>
      <c r="O16" s="412">
        <v>-28.6</v>
      </c>
      <c r="P16" s="297">
        <v>7.7</v>
      </c>
      <c r="Q16" s="299">
        <v>19</v>
      </c>
    </row>
    <row r="17" spans="1:17" s="382" customFormat="1" ht="24.75" customHeight="1">
      <c r="A17" s="132" t="s">
        <v>190</v>
      </c>
      <c r="B17" s="404">
        <v>-0.7</v>
      </c>
      <c r="C17" s="404">
        <v>-0.4</v>
      </c>
      <c r="D17" s="404">
        <v>-8.9</v>
      </c>
      <c r="E17" s="402">
        <v>7.1</v>
      </c>
      <c r="F17" s="402">
        <v>4.1</v>
      </c>
      <c r="G17" s="402">
        <v>2.5</v>
      </c>
      <c r="H17" s="402">
        <v>4.7</v>
      </c>
      <c r="I17" s="402">
        <v>8</v>
      </c>
      <c r="J17" s="402">
        <v>8.5</v>
      </c>
      <c r="K17" s="402">
        <v>4.1</v>
      </c>
      <c r="L17" s="402">
        <v>2</v>
      </c>
      <c r="M17" s="403">
        <v>1.3</v>
      </c>
      <c r="N17" s="403">
        <v>3.6</v>
      </c>
      <c r="O17" s="403">
        <v>-25.7</v>
      </c>
      <c r="P17" s="294">
        <v>6.1</v>
      </c>
      <c r="Q17" s="295">
        <v>14.2</v>
      </c>
    </row>
    <row r="18" spans="1:17" s="382" customFormat="1" ht="24.75" customHeight="1">
      <c r="A18" s="132" t="s">
        <v>197</v>
      </c>
      <c r="B18" s="402">
        <v>10.9</v>
      </c>
      <c r="C18" s="402">
        <v>5.2</v>
      </c>
      <c r="D18" s="404">
        <v>-15.1</v>
      </c>
      <c r="E18" s="402">
        <v>13.6</v>
      </c>
      <c r="F18" s="402">
        <v>10.5</v>
      </c>
      <c r="G18" s="404">
        <v>-0.7</v>
      </c>
      <c r="H18" s="404">
        <v>-11</v>
      </c>
      <c r="I18" s="404">
        <v>-6.2</v>
      </c>
      <c r="J18" s="402">
        <v>8.8</v>
      </c>
      <c r="K18" s="404">
        <v>-0.4</v>
      </c>
      <c r="L18" s="402">
        <v>2.5</v>
      </c>
      <c r="M18" s="414">
        <v>-3.5</v>
      </c>
      <c r="N18" s="414">
        <v>-3.2</v>
      </c>
      <c r="O18" s="403">
        <v>-35.7</v>
      </c>
      <c r="P18" s="294">
        <v>12</v>
      </c>
      <c r="Q18" s="295">
        <v>33.7</v>
      </c>
    </row>
    <row r="19" spans="1:17" ht="14.25" customHeight="1">
      <c r="A19" s="415"/>
      <c r="B19" s="416"/>
      <c r="C19" s="416"/>
      <c r="D19" s="416"/>
      <c r="E19" s="416"/>
      <c r="F19" s="416"/>
      <c r="G19" s="416"/>
      <c r="H19" s="416"/>
      <c r="I19" s="416"/>
      <c r="J19" s="416"/>
      <c r="K19" s="416"/>
      <c r="L19" s="416"/>
      <c r="M19" s="416"/>
      <c r="N19" s="417"/>
      <c r="O19" s="417"/>
      <c r="P19" s="418"/>
      <c r="Q19" s="419"/>
    </row>
    <row r="20" spans="1:2" s="385" customFormat="1" ht="18.75" customHeight="1">
      <c r="A20" s="64" t="s">
        <v>15</v>
      </c>
      <c r="B20" s="420"/>
    </row>
    <row r="21" spans="1:2" s="382" customFormat="1" ht="18.75" customHeight="1">
      <c r="A21" s="32"/>
      <c r="B21" s="29"/>
    </row>
    <row r="22" spans="1:2" s="382" customFormat="1" ht="18.75" customHeight="1">
      <c r="A22" s="32"/>
      <c r="B22" s="29"/>
    </row>
    <row r="23" spans="2:7" s="382" customFormat="1" ht="18.75" customHeight="1">
      <c r="B23" s="29"/>
      <c r="G23" s="421"/>
    </row>
  </sheetData>
  <sheetProtection/>
  <hyperlinks>
    <hyperlink ref="A1" location="Contents!A1" display="Back to Table of Contents"/>
  </hyperlinks>
  <printOptions/>
  <pageMargins left="0.354330708661417" right="0.196850393700787" top="0.75" bottom="0.236220472440945" header="0.57" footer="0.511811023622047"/>
  <pageSetup horizontalDpi="1200" verticalDpi="1200" orientation="landscape" paperSize="9" r:id="rId1"/>
  <headerFooter alignWithMargins="0">
    <oddHeader>&amp;C- &amp;P+14 -</oddHeader>
  </headerFooter>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pane xSplit="1" ySplit="2" topLeftCell="B3"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38.421875" style="67" customWidth="1"/>
    <col min="2" max="2" width="8.421875" style="22" customWidth="1"/>
    <col min="3" max="18" width="8.421875" style="67" customWidth="1"/>
    <col min="19" max="16384" width="9.140625" style="67" customWidth="1"/>
  </cols>
  <sheetData>
    <row r="1" ht="18" customHeight="1">
      <c r="A1" s="971" t="s">
        <v>568</v>
      </c>
    </row>
    <row r="2" ht="22.5" customHeight="1">
      <c r="A2" s="21" t="s">
        <v>198</v>
      </c>
    </row>
    <row r="3" ht="12.75">
      <c r="A3" s="108"/>
    </row>
    <row r="4" spans="1:17" ht="24" customHeight="1">
      <c r="A4" s="68"/>
      <c r="B4" s="126">
        <v>2007</v>
      </c>
      <c r="C4" s="126">
        <v>2008</v>
      </c>
      <c r="D4" s="126">
        <v>2009</v>
      </c>
      <c r="E4" s="126">
        <v>2010</v>
      </c>
      <c r="F4" s="126">
        <v>2011</v>
      </c>
      <c r="G4" s="126">
        <v>2012</v>
      </c>
      <c r="H4" s="126">
        <v>2013</v>
      </c>
      <c r="I4" s="126">
        <v>2014</v>
      </c>
      <c r="J4" s="126">
        <v>2015</v>
      </c>
      <c r="K4" s="126">
        <v>2016</v>
      </c>
      <c r="L4" s="126">
        <v>2017</v>
      </c>
      <c r="M4" s="126">
        <v>2018</v>
      </c>
      <c r="N4" s="126">
        <v>2019</v>
      </c>
      <c r="O4" s="126">
        <v>2020</v>
      </c>
      <c r="P4" s="126" t="s">
        <v>422</v>
      </c>
      <c r="Q4" s="239" t="s">
        <v>111</v>
      </c>
    </row>
    <row r="5" spans="1:17" ht="32.25" customHeight="1">
      <c r="A5" s="215" t="s">
        <v>177</v>
      </c>
      <c r="B5" s="422">
        <v>8.21786643696727</v>
      </c>
      <c r="C5" s="422">
        <v>13.33241104076468</v>
      </c>
      <c r="D5" s="422">
        <v>2.961325659179992</v>
      </c>
      <c r="E5" s="422">
        <v>2.6570206179903355</v>
      </c>
      <c r="F5" s="422">
        <v>4.540950461338866</v>
      </c>
      <c r="G5" s="423">
        <v>4.1140426557568555</v>
      </c>
      <c r="H5" s="423">
        <v>5.013779817449149</v>
      </c>
      <c r="I5" s="423">
        <v>2.748939577978282</v>
      </c>
      <c r="J5" s="423">
        <v>1.738194901491319</v>
      </c>
      <c r="K5" s="423">
        <v>2.2375043538099826</v>
      </c>
      <c r="L5" s="423">
        <v>3.1922678211239397</v>
      </c>
      <c r="M5" s="422">
        <v>2.8929001052436787</v>
      </c>
      <c r="N5" s="423">
        <v>0.7353578056428001</v>
      </c>
      <c r="O5" s="423">
        <v>2.9289653884120748</v>
      </c>
      <c r="P5" s="423">
        <v>4.6462236453472805</v>
      </c>
      <c r="Q5" s="424">
        <v>9.465652421094116</v>
      </c>
    </row>
    <row r="6" spans="1:18" s="382" customFormat="1" ht="32.25" customHeight="1">
      <c r="A6" s="26" t="s">
        <v>199</v>
      </c>
      <c r="B6" s="425">
        <v>9.08457975470236</v>
      </c>
      <c r="C6" s="425">
        <v>13.546890476213292</v>
      </c>
      <c r="D6" s="425">
        <v>1.9140515796647328</v>
      </c>
      <c r="E6" s="425">
        <v>2.7604908793853467</v>
      </c>
      <c r="F6" s="425">
        <v>5.023159975045166</v>
      </c>
      <c r="G6" s="425">
        <v>4.433039160634689</v>
      </c>
      <c r="H6" s="425">
        <v>3.4760593463312173</v>
      </c>
      <c r="I6" s="425">
        <v>2.894806055970478</v>
      </c>
      <c r="J6" s="425">
        <v>1.637187671794882</v>
      </c>
      <c r="K6" s="425">
        <v>1.3249356872546247</v>
      </c>
      <c r="L6" s="425">
        <v>3.5137994920230176</v>
      </c>
      <c r="M6" s="425">
        <v>3.0923621540470903</v>
      </c>
      <c r="N6" s="425">
        <v>0.5339113023119735</v>
      </c>
      <c r="O6" s="425">
        <v>2.4687902751614477</v>
      </c>
      <c r="P6" s="425">
        <v>4.197716957964337</v>
      </c>
      <c r="Q6" s="426">
        <v>10.945316573949992</v>
      </c>
      <c r="R6" s="425"/>
    </row>
    <row r="7" spans="1:18" s="382" customFormat="1" ht="32.25" customHeight="1">
      <c r="A7" s="26" t="s">
        <v>200</v>
      </c>
      <c r="B7" s="425">
        <v>3.808921255577058</v>
      </c>
      <c r="C7" s="425">
        <v>12.108581884351644</v>
      </c>
      <c r="D7" s="425">
        <v>8.846028302125264</v>
      </c>
      <c r="E7" s="425">
        <v>2.1100478587807503</v>
      </c>
      <c r="F7" s="425">
        <v>1.990941617366948</v>
      </c>
      <c r="G7" s="425">
        <v>2.375842316492327</v>
      </c>
      <c r="H7" s="425">
        <v>13.635664028683525</v>
      </c>
      <c r="I7" s="425">
        <v>2.0136451696282753</v>
      </c>
      <c r="J7" s="425">
        <v>2.2579288400063957</v>
      </c>
      <c r="K7" s="425">
        <v>6.840385647223957</v>
      </c>
      <c r="L7" s="425">
        <v>1.6193243586465567</v>
      </c>
      <c r="M7" s="425">
        <v>1.9117887791898047</v>
      </c>
      <c r="N7" s="425">
        <v>1.749576105013828</v>
      </c>
      <c r="O7" s="425">
        <v>4.887452672429249</v>
      </c>
      <c r="P7" s="425">
        <v>6.602473839692102</v>
      </c>
      <c r="Q7" s="426">
        <v>3.389342142497398</v>
      </c>
      <c r="R7" s="425"/>
    </row>
    <row r="8" spans="1:18" s="385" customFormat="1" ht="32.25" customHeight="1">
      <c r="A8" s="73" t="s">
        <v>195</v>
      </c>
      <c r="B8" s="427">
        <v>1.3382968555234243</v>
      </c>
      <c r="C8" s="427">
        <v>12.044974122907615</v>
      </c>
      <c r="D8" s="427">
        <v>8.807661819503988</v>
      </c>
      <c r="E8" s="427">
        <v>2.1481241078178837</v>
      </c>
      <c r="F8" s="427">
        <v>2.0311532956470257</v>
      </c>
      <c r="G8" s="427">
        <v>2.1960337215129133</v>
      </c>
      <c r="H8" s="427">
        <v>13.83367858986395</v>
      </c>
      <c r="I8" s="427">
        <v>1.9804276995570858</v>
      </c>
      <c r="J8" s="427">
        <v>1.5800868297325188</v>
      </c>
      <c r="K8" s="427">
        <v>7.089095874427875</v>
      </c>
      <c r="L8" s="427">
        <v>1.6802517115685145</v>
      </c>
      <c r="M8" s="427">
        <v>0.6229068604618249</v>
      </c>
      <c r="N8" s="427">
        <v>2.050476203111473</v>
      </c>
      <c r="O8" s="427">
        <v>5.437838924819882</v>
      </c>
      <c r="P8" s="427">
        <v>6.619030713743412</v>
      </c>
      <c r="Q8" s="428">
        <v>3.1397347894596583</v>
      </c>
      <c r="R8" s="427"/>
    </row>
    <row r="9" spans="1:18" s="385" customFormat="1" ht="32.25" customHeight="1">
      <c r="A9" s="73" t="s">
        <v>196</v>
      </c>
      <c r="B9" s="427">
        <v>5.613016575872476</v>
      </c>
      <c r="C9" s="427">
        <v>12.147183950518613</v>
      </c>
      <c r="D9" s="427">
        <v>8.872927064409453</v>
      </c>
      <c r="E9" s="427">
        <v>2.083385490821965</v>
      </c>
      <c r="F9" s="427">
        <v>1.9627849673514053</v>
      </c>
      <c r="G9" s="427">
        <v>2.502208106722459</v>
      </c>
      <c r="H9" s="427">
        <v>13.497329087875043</v>
      </c>
      <c r="I9" s="427">
        <v>2.0369328916839624</v>
      </c>
      <c r="J9" s="427">
        <v>2.7382947114292344</v>
      </c>
      <c r="K9" s="427">
        <v>6.666806490106447</v>
      </c>
      <c r="L9" s="427">
        <v>1.5766772503030602</v>
      </c>
      <c r="M9" s="427">
        <v>2.834734140470352</v>
      </c>
      <c r="N9" s="427">
        <v>1.539796399263449</v>
      </c>
      <c r="O9" s="427">
        <v>4.505218992867133</v>
      </c>
      <c r="P9" s="427">
        <v>6.590875828172238</v>
      </c>
      <c r="Q9" s="428">
        <v>3.56495814549862</v>
      </c>
      <c r="R9" s="427"/>
    </row>
    <row r="10" spans="1:18" ht="32.25" customHeight="1">
      <c r="A10" s="215" t="s">
        <v>182</v>
      </c>
      <c r="B10" s="422">
        <v>11.820533459816417</v>
      </c>
      <c r="C10" s="422">
        <v>8.82141224656625</v>
      </c>
      <c r="D10" s="422">
        <v>1.1866084137425403</v>
      </c>
      <c r="E10" s="422">
        <v>0.6317821235295229</v>
      </c>
      <c r="F10" s="422">
        <v>2.8249661219434063</v>
      </c>
      <c r="G10" s="422">
        <v>2.92092144420415</v>
      </c>
      <c r="H10" s="422">
        <v>0.6403016470569511</v>
      </c>
      <c r="I10" s="422">
        <v>1.3639921838834557</v>
      </c>
      <c r="J10" s="422">
        <v>1.6662557925328336</v>
      </c>
      <c r="K10" s="422">
        <v>1.6410583577228355</v>
      </c>
      <c r="L10" s="422">
        <v>1.3701780063464897</v>
      </c>
      <c r="M10" s="422">
        <v>2.2880306642016013</v>
      </c>
      <c r="N10" s="422">
        <v>3.264171802445426</v>
      </c>
      <c r="O10" s="422">
        <v>6.019077321907917</v>
      </c>
      <c r="P10" s="422">
        <v>7.014273193205511</v>
      </c>
      <c r="Q10" s="429">
        <v>11.180045134513694</v>
      </c>
      <c r="R10" s="422"/>
    </row>
    <row r="11" spans="1:18" ht="32.25" customHeight="1">
      <c r="A11" s="215" t="s">
        <v>186</v>
      </c>
      <c r="B11" s="422">
        <v>7.88245843895663</v>
      </c>
      <c r="C11" s="412">
        <v>-1.1723310593413583</v>
      </c>
      <c r="D11" s="412">
        <v>-2.561923678635847</v>
      </c>
      <c r="E11" s="412">
        <v>-0.5545457824396194</v>
      </c>
      <c r="F11" s="422">
        <v>4.41834673426611</v>
      </c>
      <c r="G11" s="422">
        <v>5.020790504676875</v>
      </c>
      <c r="H11" s="422">
        <v>11.821497519566314</v>
      </c>
      <c r="I11" s="422">
        <v>0.2531292795983964</v>
      </c>
      <c r="J11" s="422">
        <v>0.713099455008348</v>
      </c>
      <c r="K11" s="422">
        <v>1.5936773127657844</v>
      </c>
      <c r="L11" s="422">
        <v>2.4670116003459253</v>
      </c>
      <c r="M11" s="422">
        <v>-0.0033088763643607244</v>
      </c>
      <c r="N11" s="422">
        <v>2.0162225544549495</v>
      </c>
      <c r="O11" s="422">
        <v>8.236686926722703</v>
      </c>
      <c r="P11" s="422">
        <v>7.424111153888457</v>
      </c>
      <c r="Q11" s="429">
        <v>9.033749250566704</v>
      </c>
      <c r="R11" s="422"/>
    </row>
    <row r="12" spans="1:18" ht="32.25" customHeight="1">
      <c r="A12" s="132" t="s">
        <v>190</v>
      </c>
      <c r="B12" s="425">
        <v>5.600000000000005</v>
      </c>
      <c r="C12" s="413">
        <v>-1.9000000000000128</v>
      </c>
      <c r="D12" s="413">
        <v>2.220446049250313E-14</v>
      </c>
      <c r="E12" s="413">
        <v>-3.300000000000003</v>
      </c>
      <c r="F12" s="425">
        <v>3.7000000000000144</v>
      </c>
      <c r="G12" s="425">
        <v>7.299999999999995</v>
      </c>
      <c r="H12" s="425">
        <v>5.699999999999994</v>
      </c>
      <c r="I12" s="404">
        <v>-4.211557296767876</v>
      </c>
      <c r="J12" s="425">
        <v>1.1247443762781195</v>
      </c>
      <c r="K12" s="425">
        <v>1.2133468149645887</v>
      </c>
      <c r="L12" s="425">
        <v>0.724135814158422</v>
      </c>
      <c r="M12" s="404">
        <v>-0.8662325816926719</v>
      </c>
      <c r="N12" s="425">
        <v>2.356442626730404</v>
      </c>
      <c r="O12" s="425">
        <v>15.076132402492238</v>
      </c>
      <c r="P12" s="425">
        <v>9.728381383315842</v>
      </c>
      <c r="Q12" s="426">
        <v>9.03855145131065</v>
      </c>
      <c r="R12" s="425"/>
    </row>
    <row r="13" spans="1:18" ht="32.25" customHeight="1">
      <c r="A13" s="132" t="s">
        <v>197</v>
      </c>
      <c r="B13" s="425">
        <v>10.160101061112625</v>
      </c>
      <c r="C13" s="413">
        <v>-0.522669620427918</v>
      </c>
      <c r="D13" s="413">
        <v>-4.5109473914737075</v>
      </c>
      <c r="E13" s="425">
        <v>1.721762254442183</v>
      </c>
      <c r="F13" s="425">
        <v>4.954313214787054</v>
      </c>
      <c r="G13" s="425">
        <v>3.4148568173062666</v>
      </c>
      <c r="H13" s="413">
        <v>17.23846873404611</v>
      </c>
      <c r="I13" s="425">
        <v>4.239723123252848</v>
      </c>
      <c r="J13" s="425">
        <v>0.40432149655384997</v>
      </c>
      <c r="K13" s="425">
        <v>1.8319069648725428</v>
      </c>
      <c r="L13" s="425">
        <v>3.4492808667992314</v>
      </c>
      <c r="M13" s="425">
        <v>0.4645586857274342</v>
      </c>
      <c r="N13" s="425">
        <v>1.8383351872088616</v>
      </c>
      <c r="O13" s="425">
        <v>4.151539447366304</v>
      </c>
      <c r="P13" s="425">
        <v>6.016607806384511</v>
      </c>
      <c r="Q13" s="426">
        <v>9.031505394697437</v>
      </c>
      <c r="R13" s="425"/>
    </row>
    <row r="14" spans="1:18" ht="32.25" customHeight="1">
      <c r="A14" s="215" t="s">
        <v>189</v>
      </c>
      <c r="B14" s="422">
        <v>5.6683503342854324</v>
      </c>
      <c r="C14" s="422">
        <v>8.852938271447464</v>
      </c>
      <c r="D14" s="422">
        <v>1.5139024193535189</v>
      </c>
      <c r="E14" s="422">
        <v>5.942434899979276</v>
      </c>
      <c r="F14" s="422">
        <v>5.742874158291977</v>
      </c>
      <c r="G14" s="422">
        <v>5.589972225545936</v>
      </c>
      <c r="H14" s="410">
        <v>0.01473958703346323</v>
      </c>
      <c r="I14" s="412">
        <v>-2.065084788497362</v>
      </c>
      <c r="J14" s="412">
        <v>-7.175704676157945</v>
      </c>
      <c r="K14" s="412">
        <v>-2.8200255593177737</v>
      </c>
      <c r="L14" s="422">
        <v>5.150967709518683</v>
      </c>
      <c r="M14" s="401">
        <v>3.7811589375598142</v>
      </c>
      <c r="N14" s="401">
        <v>0.4780143377056234</v>
      </c>
      <c r="O14" s="401">
        <v>10.146659934384727</v>
      </c>
      <c r="P14" s="401">
        <v>15.025446191508319</v>
      </c>
      <c r="Q14" s="430">
        <v>18.814274556167774</v>
      </c>
      <c r="R14" s="401"/>
    </row>
    <row r="15" spans="1:18" ht="32.25" customHeight="1">
      <c r="A15" s="132" t="s">
        <v>190</v>
      </c>
      <c r="B15" s="425">
        <v>5.400000000000005</v>
      </c>
      <c r="C15" s="425">
        <v>9.999999999999986</v>
      </c>
      <c r="D15" s="413">
        <v>-2.0000000000000018</v>
      </c>
      <c r="E15" s="425">
        <v>7.399999999999984</v>
      </c>
      <c r="F15" s="425">
        <v>6.1000000000000165</v>
      </c>
      <c r="G15" s="425">
        <v>6.099999999999972</v>
      </c>
      <c r="H15" s="413">
        <v>-1.9000000000000128</v>
      </c>
      <c r="I15" s="413">
        <v>-3.5911602209944604</v>
      </c>
      <c r="J15" s="413">
        <v>-10.888252148997157</v>
      </c>
      <c r="K15" s="413">
        <v>-5.1446945337620615</v>
      </c>
      <c r="L15" s="402">
        <v>7.465699045749097</v>
      </c>
      <c r="M15" s="431">
        <v>5.1218367057892955</v>
      </c>
      <c r="N15" s="404">
        <v>-0.8440571314389245</v>
      </c>
      <c r="O15" s="431">
        <v>10.125100583175106</v>
      </c>
      <c r="P15" s="431">
        <v>19.17775423500707</v>
      </c>
      <c r="Q15" s="432">
        <v>23.28899135922773</v>
      </c>
      <c r="R15" s="431"/>
    </row>
    <row r="16" spans="1:18" ht="32.25" customHeight="1">
      <c r="A16" s="132" t="s">
        <v>197</v>
      </c>
      <c r="B16" s="425">
        <v>6.256627256635183</v>
      </c>
      <c r="C16" s="425">
        <v>6.49022796109644</v>
      </c>
      <c r="D16" s="425">
        <v>9.53519893633783</v>
      </c>
      <c r="E16" s="425">
        <v>3.136487020656964</v>
      </c>
      <c r="F16" s="425">
        <v>5.068775468603759</v>
      </c>
      <c r="G16" s="425">
        <v>4.587000399544228</v>
      </c>
      <c r="H16" s="425">
        <v>4.510192766312171</v>
      </c>
      <c r="I16" s="425">
        <v>1.8088917977105545</v>
      </c>
      <c r="J16" s="425">
        <v>1.725463448010589</v>
      </c>
      <c r="K16" s="425">
        <v>2.2814414364634272</v>
      </c>
      <c r="L16" s="425">
        <v>0.4627346915344832</v>
      </c>
      <c r="M16" s="425">
        <v>0.7326954196850144</v>
      </c>
      <c r="N16" s="425">
        <v>3.8345612043474198</v>
      </c>
      <c r="O16" s="425">
        <v>10.206994834968853</v>
      </c>
      <c r="P16" s="425">
        <v>4.0283709128321465</v>
      </c>
      <c r="Q16" s="426">
        <v>7.219065516588397</v>
      </c>
      <c r="R16" s="425"/>
    </row>
    <row r="17" spans="1:17" ht="15" customHeight="1">
      <c r="A17" s="415"/>
      <c r="B17" s="433"/>
      <c r="C17" s="433"/>
      <c r="D17" s="433"/>
      <c r="E17" s="433"/>
      <c r="F17" s="433"/>
      <c r="G17" s="433"/>
      <c r="H17" s="433"/>
      <c r="I17" s="433"/>
      <c r="J17" s="433"/>
      <c r="K17" s="433"/>
      <c r="L17" s="433"/>
      <c r="M17" s="433"/>
      <c r="N17" s="433"/>
      <c r="O17" s="433"/>
      <c r="P17" s="433"/>
      <c r="Q17" s="434"/>
    </row>
    <row r="19" ht="12">
      <c r="A19" s="64" t="s">
        <v>15</v>
      </c>
    </row>
  </sheetData>
  <sheetProtection/>
  <hyperlinks>
    <hyperlink ref="A1" location="Contents!A1" display="Back to Table of Contents"/>
  </hyperlinks>
  <printOptions/>
  <pageMargins left="0.354330708661417" right="0.196850393700787" top="0.75" bottom="0.236220472440945" header="0.57" footer="0.511811023622047"/>
  <pageSetup horizontalDpi="1200" verticalDpi="1200" orientation="landscape" paperSize="9" r:id="rId1"/>
  <headerFooter alignWithMargins="0">
    <oddHeader>&amp;C- &amp;P+14 -</oddHeader>
  </headerFooter>
</worksheet>
</file>

<file path=xl/worksheets/sheet19.xml><?xml version="1.0" encoding="utf-8"?>
<worksheet xmlns="http://schemas.openxmlformats.org/spreadsheetml/2006/main" xmlns:r="http://schemas.openxmlformats.org/officeDocument/2006/relationships">
  <dimension ref="A1:R24"/>
  <sheetViews>
    <sheetView zoomScale="96" zoomScaleNormal="96"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6.8515625" defaultRowHeight="12.75"/>
  <cols>
    <col min="1" max="1" width="38.421875" style="140" customWidth="1"/>
    <col min="2" max="18" width="10.140625" style="140" customWidth="1"/>
    <col min="19" max="201" width="9.140625" style="140" customWidth="1"/>
    <col min="202" max="202" width="38.421875" style="140" customWidth="1"/>
    <col min="203" max="209" width="10.00390625" style="140" customWidth="1"/>
    <col min="210" max="219" width="10.00390625" style="140" bestFit="1" customWidth="1"/>
    <col min="220" max="220" width="8.421875" style="140" customWidth="1"/>
    <col min="221" max="223" width="6.28125" style="140" bestFit="1" customWidth="1"/>
    <col min="224" max="225" width="5.7109375" style="140" bestFit="1" customWidth="1"/>
    <col min="226" max="226" width="5.421875" style="140" bestFit="1" customWidth="1"/>
    <col min="227" max="227" width="6.28125" style="140" bestFit="1" customWidth="1"/>
    <col min="228" max="228" width="5.7109375" style="140" bestFit="1" customWidth="1"/>
    <col min="229" max="229" width="5.421875" style="140" bestFit="1" customWidth="1"/>
    <col min="230" max="230" width="6.28125" style="140" customWidth="1"/>
    <col min="231" max="231" width="5.7109375" style="140" customWidth="1"/>
    <col min="232" max="235" width="6.8515625" style="140" customWidth="1"/>
    <col min="236" max="236" width="9.140625" style="140" customWidth="1"/>
    <col min="237" max="239" width="6.28125" style="140" bestFit="1" customWidth="1"/>
    <col min="240" max="241" width="5.7109375" style="140" bestFit="1" customWidth="1"/>
    <col min="242" max="242" width="5.421875" style="140" bestFit="1" customWidth="1"/>
    <col min="243" max="243" width="6.28125" style="140" bestFit="1" customWidth="1"/>
    <col min="244" max="244" width="5.7109375" style="140" bestFit="1" customWidth="1"/>
    <col min="245" max="245" width="5.421875" style="140" bestFit="1" customWidth="1"/>
    <col min="246" max="250" width="6.28125" style="140" customWidth="1"/>
    <col min="251" max="16384" width="6.8515625" style="140" customWidth="1"/>
  </cols>
  <sheetData>
    <row r="1" ht="18" customHeight="1">
      <c r="A1" s="971" t="s">
        <v>568</v>
      </c>
    </row>
    <row r="2" s="22" customFormat="1" ht="23.25" customHeight="1">
      <c r="A2" s="21" t="s">
        <v>201</v>
      </c>
    </row>
    <row r="3" spans="2:18" s="22" customFormat="1" ht="11.25" customHeight="1">
      <c r="B3" s="435"/>
      <c r="C3" s="435"/>
      <c r="D3" s="435"/>
      <c r="F3" s="435"/>
      <c r="J3" s="36"/>
      <c r="M3" s="36"/>
      <c r="R3" s="36" t="s">
        <v>113</v>
      </c>
    </row>
    <row r="4" spans="1:18" s="22" customFormat="1" ht="21" customHeight="1">
      <c r="A4" s="436"/>
      <c r="B4" s="126">
        <v>2006</v>
      </c>
      <c r="C4" s="126">
        <v>2007</v>
      </c>
      <c r="D4" s="126">
        <v>2008</v>
      </c>
      <c r="E4" s="126">
        <v>2009</v>
      </c>
      <c r="F4" s="126">
        <v>2010</v>
      </c>
      <c r="G4" s="126">
        <v>2011</v>
      </c>
      <c r="H4" s="126">
        <v>2012</v>
      </c>
      <c r="I4" s="126">
        <v>2013</v>
      </c>
      <c r="J4" s="126">
        <v>2014</v>
      </c>
      <c r="K4" s="126">
        <v>2015</v>
      </c>
      <c r="L4" s="126">
        <v>2016</v>
      </c>
      <c r="M4" s="126">
        <v>2017</v>
      </c>
      <c r="N4" s="238">
        <v>2018</v>
      </c>
      <c r="O4" s="238">
        <v>2019</v>
      </c>
      <c r="P4" s="238">
        <v>2020</v>
      </c>
      <c r="Q4" s="238" t="s">
        <v>39</v>
      </c>
      <c r="R4" s="437" t="s">
        <v>40</v>
      </c>
    </row>
    <row r="5" spans="1:18" s="22" customFormat="1" ht="31.5" customHeight="1">
      <c r="A5" s="71" t="s">
        <v>202</v>
      </c>
      <c r="B5" s="438">
        <v>303056.60623123776</v>
      </c>
      <c r="C5" s="438">
        <v>312693.35821051477</v>
      </c>
      <c r="D5" s="438">
        <v>330157.89688973845</v>
      </c>
      <c r="E5" s="438">
        <v>338630.50564831</v>
      </c>
      <c r="F5" s="438">
        <v>347538.0197665559</v>
      </c>
      <c r="G5" s="438">
        <v>356278.2588038773</v>
      </c>
      <c r="H5" s="438">
        <v>366060.6793554362</v>
      </c>
      <c r="I5" s="438">
        <v>375223.27831662213</v>
      </c>
      <c r="J5" s="438">
        <v>385903.03499419906</v>
      </c>
      <c r="K5" s="438">
        <v>396442.75263604027</v>
      </c>
      <c r="L5" s="438">
        <v>409084.29835603</v>
      </c>
      <c r="M5" s="438">
        <v>420675.8581912777</v>
      </c>
      <c r="N5" s="438">
        <v>435149.72982966894</v>
      </c>
      <c r="O5" s="438">
        <v>447985.30915570195</v>
      </c>
      <c r="P5" s="438">
        <v>390083.27494036127</v>
      </c>
      <c r="Q5" s="438">
        <v>398254.9185393233</v>
      </c>
      <c r="R5" s="439">
        <v>414251.87304218375</v>
      </c>
    </row>
    <row r="6" spans="1:18" s="29" customFormat="1" ht="19.5" customHeight="1">
      <c r="A6" s="26" t="s">
        <v>178</v>
      </c>
      <c r="B6" s="440">
        <v>247658.1250406093</v>
      </c>
      <c r="C6" s="440">
        <v>258708.3842615403</v>
      </c>
      <c r="D6" s="440">
        <v>276064.4183299637</v>
      </c>
      <c r="E6" s="440">
        <v>281834.9089149927</v>
      </c>
      <c r="F6" s="440">
        <v>289264.9398720229</v>
      </c>
      <c r="G6" s="440">
        <v>296509.88684044033</v>
      </c>
      <c r="H6" s="440">
        <v>304636.7182318697</v>
      </c>
      <c r="I6" s="440">
        <v>312673.97100574797</v>
      </c>
      <c r="J6" s="440">
        <v>320898.16588460177</v>
      </c>
      <c r="K6" s="440">
        <v>330307.0891827298</v>
      </c>
      <c r="L6" s="440">
        <v>340063.4127479185</v>
      </c>
      <c r="M6" s="440">
        <v>351045.9510137935</v>
      </c>
      <c r="N6" s="440">
        <v>362330.6770133318</v>
      </c>
      <c r="O6" s="440">
        <v>373750.1467388625</v>
      </c>
      <c r="P6" s="440">
        <v>316498.88734593854</v>
      </c>
      <c r="Q6" s="440">
        <v>326084.17468813556</v>
      </c>
      <c r="R6" s="441">
        <v>336739.9578851432</v>
      </c>
    </row>
    <row r="7" spans="1:18" s="29" customFormat="1" ht="19.5" customHeight="1">
      <c r="A7" s="26" t="s">
        <v>179</v>
      </c>
      <c r="B7" s="440">
        <v>55761.14681949992</v>
      </c>
      <c r="C7" s="440">
        <v>54155.73800560458</v>
      </c>
      <c r="D7" s="440">
        <v>53930.36170369888</v>
      </c>
      <c r="E7" s="440">
        <v>56802.385299132024</v>
      </c>
      <c r="F7" s="440">
        <v>58279.051048795285</v>
      </c>
      <c r="G7" s="440">
        <v>59776.492356019255</v>
      </c>
      <c r="H7" s="440">
        <v>61433.73920981469</v>
      </c>
      <c r="I7" s="440">
        <v>62509.492818815896</v>
      </c>
      <c r="J7" s="440">
        <v>64977.90900222691</v>
      </c>
      <c r="K7" s="440">
        <v>66088.93107814575</v>
      </c>
      <c r="L7" s="440">
        <v>68990.73702013568</v>
      </c>
      <c r="M7" s="440">
        <v>69638.69115064616</v>
      </c>
      <c r="N7" s="440">
        <v>72819.05281633713</v>
      </c>
      <c r="O7" s="440">
        <v>74235.16241683943</v>
      </c>
      <c r="P7" s="440">
        <v>73477.52682213693</v>
      </c>
      <c r="Q7" s="440">
        <v>72164.28098155464</v>
      </c>
      <c r="R7" s="441">
        <v>77367.19029686417</v>
      </c>
    </row>
    <row r="8" spans="1:18" s="29" customFormat="1" ht="19.5" customHeight="1">
      <c r="A8" s="73" t="s">
        <v>203</v>
      </c>
      <c r="B8" s="442">
        <v>22049.905282980963</v>
      </c>
      <c r="C8" s="442">
        <v>21937.1692859876</v>
      </c>
      <c r="D8" s="442">
        <v>21858.276710120383</v>
      </c>
      <c r="E8" s="442">
        <v>23030.441770901074</v>
      </c>
      <c r="F8" s="442">
        <v>23620.34578936117</v>
      </c>
      <c r="G8" s="442">
        <v>24217.706558271304</v>
      </c>
      <c r="H8" s="442">
        <v>24932.910732926437</v>
      </c>
      <c r="I8" s="442">
        <v>25325.375368857538</v>
      </c>
      <c r="J8" s="442">
        <v>26334.01536352225</v>
      </c>
      <c r="K8" s="442">
        <v>26963.017470455714</v>
      </c>
      <c r="L8" s="442">
        <v>28081.528620967107</v>
      </c>
      <c r="M8" s="442">
        <v>28328.282904267136</v>
      </c>
      <c r="N8" s="442">
        <v>30001.4497603309</v>
      </c>
      <c r="O8" s="442">
        <v>30494.706097228645</v>
      </c>
      <c r="P8" s="442">
        <v>30025.92262868906</v>
      </c>
      <c r="Q8" s="442">
        <v>29484.69727648119</v>
      </c>
      <c r="R8" s="443">
        <v>31686.988852424747</v>
      </c>
    </row>
    <row r="9" spans="1:18" s="29" customFormat="1" ht="19.5" customHeight="1">
      <c r="A9" s="73" t="s">
        <v>204</v>
      </c>
      <c r="B9" s="442">
        <v>33760.348051937704</v>
      </c>
      <c r="C9" s="442">
        <v>32228.25093878879</v>
      </c>
      <c r="D9" s="442">
        <v>32081.362542744737</v>
      </c>
      <c r="E9" s="442">
        <v>33781.484701224595</v>
      </c>
      <c r="F9" s="442">
        <v>34668.73907379254</v>
      </c>
      <c r="G9" s="442">
        <v>35569.3488119076</v>
      </c>
      <c r="H9" s="442">
        <v>36510.40947838947</v>
      </c>
      <c r="I9" s="442">
        <v>37195.01530841234</v>
      </c>
      <c r="J9" s="442">
        <v>38654.97249109833</v>
      </c>
      <c r="K9" s="442">
        <v>39132.08641534108</v>
      </c>
      <c r="L9" s="442">
        <v>40916.75793598729</v>
      </c>
      <c r="M9" s="442">
        <v>41318.38435158204</v>
      </c>
      <c r="N9" s="442">
        <v>42817.603056006235</v>
      </c>
      <c r="O9" s="442">
        <v>43740.45631961079</v>
      </c>
      <c r="P9" s="442">
        <v>43452.39660864361</v>
      </c>
      <c r="Q9" s="442">
        <v>42680.42606171001</v>
      </c>
      <c r="R9" s="443">
        <v>45680.01316447875</v>
      </c>
    </row>
    <row r="10" spans="1:18" s="22" customFormat="1" ht="31.5" customHeight="1">
      <c r="A10" s="215" t="s">
        <v>205</v>
      </c>
      <c r="B10" s="444">
        <v>74094.01028542504</v>
      </c>
      <c r="C10" s="444">
        <v>78495.14773011356</v>
      </c>
      <c r="D10" s="444">
        <v>79540.5043522889</v>
      </c>
      <c r="E10" s="444">
        <v>86640.74001631772</v>
      </c>
      <c r="F10" s="444">
        <v>86056.2980893041</v>
      </c>
      <c r="G10" s="444">
        <v>87260.96483051215</v>
      </c>
      <c r="H10" s="444">
        <v>86552.0967083695</v>
      </c>
      <c r="I10" s="444">
        <v>84299.83741804444</v>
      </c>
      <c r="J10" s="444">
        <v>79278.0573010589</v>
      </c>
      <c r="K10" s="444">
        <v>74968.07341258407</v>
      </c>
      <c r="L10" s="444">
        <v>77746.67199279803</v>
      </c>
      <c r="M10" s="444">
        <v>81309.04894223592</v>
      </c>
      <c r="N10" s="444">
        <v>90241.85009615897</v>
      </c>
      <c r="O10" s="444">
        <v>94655.6548099109</v>
      </c>
      <c r="P10" s="444">
        <v>70256.20682262008</v>
      </c>
      <c r="Q10" s="444">
        <v>80079.6539995301</v>
      </c>
      <c r="R10" s="445">
        <v>85138.36964949404</v>
      </c>
    </row>
    <row r="11" spans="1:18" s="22" customFormat="1" ht="22.5" customHeight="1">
      <c r="A11" s="26" t="s">
        <v>206</v>
      </c>
      <c r="B11" s="440">
        <v>50562.51105071771</v>
      </c>
      <c r="C11" s="440">
        <v>60978.38832716556</v>
      </c>
      <c r="D11" s="440">
        <v>65368.83228672148</v>
      </c>
      <c r="E11" s="440">
        <v>64519.0374669941</v>
      </c>
      <c r="F11" s="440">
        <v>64519.0374669941</v>
      </c>
      <c r="G11" s="440">
        <v>66712.6847408719</v>
      </c>
      <c r="H11" s="440">
        <v>65445.14373079533</v>
      </c>
      <c r="I11" s="440">
        <v>64220.49497995014</v>
      </c>
      <c r="J11" s="440">
        <v>58866.588119201915</v>
      </c>
      <c r="K11" s="440">
        <v>54374.847158157194</v>
      </c>
      <c r="L11" s="440">
        <v>57739.5213498986</v>
      </c>
      <c r="M11" s="440">
        <v>61878.16027436055</v>
      </c>
      <c r="N11" s="440">
        <v>68368.79156577373</v>
      </c>
      <c r="O11" s="440">
        <v>68668.62984188282</v>
      </c>
      <c r="P11" s="440">
        <v>53072.41326486407</v>
      </c>
      <c r="Q11" s="440">
        <v>62820.983256872605</v>
      </c>
      <c r="R11" s="441">
        <v>67762.48996064175</v>
      </c>
    </row>
    <row r="12" spans="1:18" s="22" customFormat="1" ht="22.5" customHeight="1">
      <c r="A12" s="26" t="s">
        <v>207</v>
      </c>
      <c r="B12" s="440">
        <v>23702.425037034405</v>
      </c>
      <c r="C12" s="440">
        <v>17397.579977183254</v>
      </c>
      <c r="D12" s="440">
        <v>13883.268821792237</v>
      </c>
      <c r="E12" s="440">
        <v>22143.813770758617</v>
      </c>
      <c r="F12" s="440">
        <v>21523.786985177376</v>
      </c>
      <c r="G12" s="440">
        <v>20512.16899687404</v>
      </c>
      <c r="H12" s="440">
        <v>21107.021897783387</v>
      </c>
      <c r="I12" s="440">
        <v>20073.79046402531</v>
      </c>
      <c r="J12" s="440">
        <v>20420.66355604078</v>
      </c>
      <c r="K12" s="440">
        <v>20612.08074218335</v>
      </c>
      <c r="L12" s="440">
        <v>20015.45780853321</v>
      </c>
      <c r="M12" s="440">
        <v>19429.16815419701</v>
      </c>
      <c r="N12" s="440">
        <v>21873.058530385242</v>
      </c>
      <c r="O12" s="440">
        <v>25987.02496802807</v>
      </c>
      <c r="P12" s="440">
        <v>17161.75966419475</v>
      </c>
      <c r="Q12" s="440">
        <v>17173.986477848957</v>
      </c>
      <c r="R12" s="441">
        <v>17262.96825969304</v>
      </c>
    </row>
    <row r="13" spans="1:18" s="22" customFormat="1" ht="25.5" customHeight="1">
      <c r="A13" s="71" t="s">
        <v>208</v>
      </c>
      <c r="B13" s="444">
        <v>173433.18575818514</v>
      </c>
      <c r="C13" s="444">
        <v>175973.91381563325</v>
      </c>
      <c r="D13" s="444">
        <v>181296.39462995087</v>
      </c>
      <c r="E13" s="444">
        <v>178284.4072598012</v>
      </c>
      <c r="F13" s="444">
        <v>203366.02100949475</v>
      </c>
      <c r="G13" s="444">
        <v>214033.86156842057</v>
      </c>
      <c r="H13" s="444">
        <v>221681.76128432452</v>
      </c>
      <c r="I13" s="444">
        <v>208536.3373447949</v>
      </c>
      <c r="J13" s="444">
        <v>220458.1012470412</v>
      </c>
      <c r="K13" s="444">
        <v>225653.04783825224</v>
      </c>
      <c r="L13" s="444">
        <v>225535.66263475356</v>
      </c>
      <c r="M13" s="444">
        <v>227698.99156476173</v>
      </c>
      <c r="N13" s="444">
        <v>230503.45872011947</v>
      </c>
      <c r="O13" s="444">
        <v>224223.04353334394</v>
      </c>
      <c r="P13" s="444">
        <v>159964.05616498197</v>
      </c>
      <c r="Q13" s="444">
        <v>178459.97091830499</v>
      </c>
      <c r="R13" s="445">
        <v>242787.09573494064</v>
      </c>
    </row>
    <row r="14" spans="1:18" s="29" customFormat="1" ht="24.75" customHeight="1">
      <c r="A14" s="132" t="s">
        <v>187</v>
      </c>
      <c r="B14" s="440">
        <v>85393.57084157492</v>
      </c>
      <c r="C14" s="440">
        <v>76136.87827749342</v>
      </c>
      <c r="D14" s="440">
        <v>75676.44218345074</v>
      </c>
      <c r="E14" s="440">
        <v>68674.39503188795</v>
      </c>
      <c r="F14" s="440">
        <v>80078.16201318512</v>
      </c>
      <c r="G14" s="440">
        <v>81702.13432823405</v>
      </c>
      <c r="H14" s="440">
        <v>82426.69412908844</v>
      </c>
      <c r="I14" s="440">
        <v>86195.18218860058</v>
      </c>
      <c r="J14" s="440">
        <v>96860.95780620001</v>
      </c>
      <c r="K14" s="440">
        <v>94281.8379267207</v>
      </c>
      <c r="L14" s="440">
        <v>84330.69308219697</v>
      </c>
      <c r="M14" s="440">
        <v>79981.12355309035</v>
      </c>
      <c r="N14" s="440">
        <v>80339</v>
      </c>
      <c r="O14" s="440">
        <v>76984.89511535801</v>
      </c>
      <c r="P14" s="440">
        <v>59618.2107752537</v>
      </c>
      <c r="Q14" s="440">
        <v>63438.377404633786</v>
      </c>
      <c r="R14" s="441">
        <v>70957.86057813837</v>
      </c>
    </row>
    <row r="15" spans="1:18" s="29" customFormat="1" ht="24.75" customHeight="1">
      <c r="A15" s="26" t="s">
        <v>209</v>
      </c>
      <c r="B15" s="440">
        <v>84342.76252032918</v>
      </c>
      <c r="C15" s="440">
        <v>99246.4909921515</v>
      </c>
      <c r="D15" s="440">
        <v>105693.88087262354</v>
      </c>
      <c r="E15" s="440">
        <v>111002.09679433322</v>
      </c>
      <c r="F15" s="440">
        <v>124374.38941464943</v>
      </c>
      <c r="G15" s="440">
        <v>134052.89075066353</v>
      </c>
      <c r="H15" s="440">
        <v>141497.66534961952</v>
      </c>
      <c r="I15" s="440">
        <v>122243.47414677129</v>
      </c>
      <c r="J15" s="440">
        <v>122739.43955270611</v>
      </c>
      <c r="K15" s="440">
        <v>130686.51161771345</v>
      </c>
      <c r="L15" s="440">
        <v>140988.04599224083</v>
      </c>
      <c r="M15" s="440">
        <v>147709.55058946827</v>
      </c>
      <c r="N15" s="440">
        <v>150164.45872011947</v>
      </c>
      <c r="O15" s="440">
        <v>147238.14841798594</v>
      </c>
      <c r="P15" s="440">
        <v>100321.95405525241</v>
      </c>
      <c r="Q15" s="440">
        <v>115334.56848495225</v>
      </c>
      <c r="R15" s="441">
        <v>174547.8048561331</v>
      </c>
    </row>
    <row r="16" spans="1:18" s="22" customFormat="1" ht="30.75" customHeight="1">
      <c r="A16" s="71" t="s">
        <v>210</v>
      </c>
      <c r="B16" s="444">
        <v>203667.1937180536</v>
      </c>
      <c r="C16" s="444">
        <v>209099.78083810722</v>
      </c>
      <c r="D16" s="444">
        <v>212011.76493353737</v>
      </c>
      <c r="E16" s="444">
        <v>188851.56564497136</v>
      </c>
      <c r="F16" s="444">
        <v>206282.6022224849</v>
      </c>
      <c r="G16" s="444">
        <v>219131.81604538643</v>
      </c>
      <c r="H16" s="444">
        <v>222154.68992155575</v>
      </c>
      <c r="I16" s="444">
        <v>220982.42046855693</v>
      </c>
      <c r="J16" s="444">
        <v>228836.70027378682</v>
      </c>
      <c r="K16" s="444">
        <v>248413.61035390393</v>
      </c>
      <c r="L16" s="444">
        <v>254944.21298636505</v>
      </c>
      <c r="M16" s="444">
        <v>260559.70090118737</v>
      </c>
      <c r="N16" s="444">
        <v>259978.74341152897</v>
      </c>
      <c r="O16" s="444">
        <v>264136.43496402854</v>
      </c>
      <c r="P16" s="444">
        <v>188519.42722404675</v>
      </c>
      <c r="Q16" s="444">
        <v>202946.72156584464</v>
      </c>
      <c r="R16" s="445">
        <v>241550.58475668996</v>
      </c>
    </row>
    <row r="17" spans="1:18" s="29" customFormat="1" ht="25.5" customHeight="1">
      <c r="A17" s="132" t="s">
        <v>190</v>
      </c>
      <c r="B17" s="440">
        <v>134693.1531404288</v>
      </c>
      <c r="C17" s="440">
        <v>133769.48255547864</v>
      </c>
      <c r="D17" s="440">
        <v>133293.62878425227</v>
      </c>
      <c r="E17" s="440">
        <v>121368.33840492672</v>
      </c>
      <c r="F17" s="440">
        <v>129968.88519479046</v>
      </c>
      <c r="G17" s="440">
        <v>135271.4471585535</v>
      </c>
      <c r="H17" s="440">
        <v>138602.66606882864</v>
      </c>
      <c r="I17" s="440">
        <v>145155.529634608</v>
      </c>
      <c r="J17" s="440">
        <v>156766.4759198528</v>
      </c>
      <c r="K17" s="440">
        <v>170046.82283184596</v>
      </c>
      <c r="L17" s="440">
        <v>176967.3744566739</v>
      </c>
      <c r="M17" s="440">
        <v>180578.29109320484</v>
      </c>
      <c r="N17" s="440">
        <v>182900</v>
      </c>
      <c r="O17" s="440">
        <v>189497.46688312312</v>
      </c>
      <c r="P17" s="440">
        <v>140741.95809118994</v>
      </c>
      <c r="Q17" s="440">
        <v>149314.36541141514</v>
      </c>
      <c r="R17" s="441">
        <v>170493.89862561715</v>
      </c>
    </row>
    <row r="18" spans="1:18" s="29" customFormat="1" ht="25.5" customHeight="1">
      <c r="A18" s="26" t="s">
        <v>209</v>
      </c>
      <c r="B18" s="440">
        <v>69813.37399305562</v>
      </c>
      <c r="C18" s="440">
        <v>77404.67977210927</v>
      </c>
      <c r="D18" s="440">
        <v>81425.4432124949</v>
      </c>
      <c r="E18" s="440">
        <v>69104.74795164459</v>
      </c>
      <c r="F18" s="440">
        <v>78508.64544557</v>
      </c>
      <c r="G18" s="440">
        <v>86781.19100502136</v>
      </c>
      <c r="H18" s="440">
        <v>86186.66314276269</v>
      </c>
      <c r="I18" s="440">
        <v>76695.677445752</v>
      </c>
      <c r="J18" s="440">
        <v>71909.06288847045</v>
      </c>
      <c r="K18" s="440">
        <v>78205.28519843669</v>
      </c>
      <c r="L18" s="440">
        <v>77894.55510371695</v>
      </c>
      <c r="M18" s="440">
        <v>79867.40671214316</v>
      </c>
      <c r="N18" s="440">
        <v>77078.74341152897</v>
      </c>
      <c r="O18" s="440">
        <v>74638.96808090541</v>
      </c>
      <c r="P18" s="440">
        <v>48025.0130401243</v>
      </c>
      <c r="Q18" s="440">
        <v>53798.22342079395</v>
      </c>
      <c r="R18" s="441">
        <v>71927.20567252331</v>
      </c>
    </row>
    <row r="19" spans="1:18" s="22" customFormat="1" ht="9" customHeight="1">
      <c r="A19" s="446"/>
      <c r="B19" s="447"/>
      <c r="C19" s="447"/>
      <c r="D19" s="447"/>
      <c r="E19" s="447"/>
      <c r="F19" s="447"/>
      <c r="G19" s="447"/>
      <c r="H19" s="447"/>
      <c r="I19" s="447"/>
      <c r="J19" s="447"/>
      <c r="K19" s="447"/>
      <c r="L19" s="447"/>
      <c r="M19" s="447"/>
      <c r="N19" s="447"/>
      <c r="O19" s="447"/>
      <c r="P19" s="448"/>
      <c r="Q19" s="448"/>
      <c r="R19" s="449"/>
    </row>
    <row r="20" spans="1:18" s="67" customFormat="1" ht="26.25" customHeight="1">
      <c r="A20" s="143" t="s">
        <v>153</v>
      </c>
      <c r="B20" s="450">
        <v>309235.45709513087</v>
      </c>
      <c r="C20" s="450">
        <v>326945.4216557598</v>
      </c>
      <c r="D20" s="450">
        <v>344557.8491042038</v>
      </c>
      <c r="E20" s="450">
        <v>355980.20707580313</v>
      </c>
      <c r="F20" s="450">
        <v>371562.18418673996</v>
      </c>
      <c r="G20" s="450">
        <v>386712.77372362465</v>
      </c>
      <c r="H20" s="450">
        <v>400232.71000544046</v>
      </c>
      <c r="I20" s="450">
        <v>413682.1543993569</v>
      </c>
      <c r="J20" s="450">
        <v>429513.645599122</v>
      </c>
      <c r="K20" s="450">
        <v>445365.0911411128</v>
      </c>
      <c r="L20" s="450">
        <v>462567.17639155703</v>
      </c>
      <c r="M20" s="450">
        <v>480782.99691065575</v>
      </c>
      <c r="N20" s="450">
        <v>500046.7242583604</v>
      </c>
      <c r="O20" s="450">
        <v>514504.5002384906</v>
      </c>
      <c r="P20" s="450">
        <v>439400.23059154605</v>
      </c>
      <c r="Q20" s="450">
        <v>454775.3922914157</v>
      </c>
      <c r="R20" s="451">
        <v>490438.69344815484</v>
      </c>
    </row>
    <row r="21" spans="1:18" s="22" customFormat="1" ht="10.5" customHeight="1">
      <c r="A21" s="289"/>
      <c r="B21" s="438"/>
      <c r="C21" s="438"/>
      <c r="D21" s="438"/>
      <c r="E21" s="438"/>
      <c r="F21" s="438"/>
      <c r="G21" s="444"/>
      <c r="H21" s="444"/>
      <c r="I21" s="444"/>
      <c r="J21" s="444"/>
      <c r="K21" s="444"/>
      <c r="L21" s="444"/>
      <c r="M21" s="444"/>
      <c r="N21" s="444"/>
      <c r="O21" s="444"/>
      <c r="P21" s="444"/>
      <c r="Q21" s="444"/>
      <c r="R21" s="444"/>
    </row>
    <row r="22" spans="1:6" s="454" customFormat="1" ht="13.5" customHeight="1">
      <c r="A22" s="64" t="s">
        <v>15</v>
      </c>
      <c r="B22" s="453"/>
      <c r="C22" s="453"/>
      <c r="D22" s="453"/>
      <c r="E22" s="453"/>
      <c r="F22" s="453"/>
    </row>
    <row r="23" s="456" customFormat="1" ht="12.75">
      <c r="A23" s="455"/>
    </row>
    <row r="24" s="456" customFormat="1" ht="12.75">
      <c r="A24" s="452" t="s">
        <v>211</v>
      </c>
    </row>
  </sheetData>
  <sheetProtection/>
  <hyperlinks>
    <hyperlink ref="A1" location="Contents!A1" display="Back to Table of Contents"/>
  </hyperlinks>
  <printOptions/>
  <pageMargins left="0.6" right="0" top="0.62" bottom="0.393700787401575" header="0.46" footer="0.31496062992126"/>
  <pageSetup horizontalDpi="600" verticalDpi="600" orientation="landscape" paperSize="9" r:id="rId2"/>
  <headerFooter>
    <oddHeader>&amp;C- 16 -</oddHeader>
  </headerFooter>
  <drawing r:id="rId1"/>
</worksheet>
</file>

<file path=xl/worksheets/sheet2.xml><?xml version="1.0" encoding="utf-8"?>
<worksheet xmlns="http://schemas.openxmlformats.org/spreadsheetml/2006/main" xmlns:r="http://schemas.openxmlformats.org/officeDocument/2006/relationships">
  <dimension ref="A1:J39"/>
  <sheetViews>
    <sheetView zoomScale="110" zoomScaleNormal="110" zoomScalePageLayoutView="0" workbookViewId="0" topLeftCell="A1">
      <selection activeCell="A1" sqref="A1"/>
    </sheetView>
  </sheetViews>
  <sheetFormatPr defaultColWidth="9.140625" defaultRowHeight="12.75"/>
  <cols>
    <col min="1" max="1" width="32.140625" style="0" customWidth="1"/>
    <col min="8" max="8" width="26.8515625" style="0" customWidth="1"/>
    <col min="9" max="9" width="1.421875" style="0" customWidth="1"/>
    <col min="10" max="10" width="8.140625" style="0" hidden="1" customWidth="1"/>
    <col min="12" max="12" width="11.421875" style="0" bestFit="1" customWidth="1"/>
  </cols>
  <sheetData>
    <row r="1" spans="1:10" ht="16.5" customHeight="1">
      <c r="A1" s="15" t="s">
        <v>4</v>
      </c>
      <c r="J1" s="16"/>
    </row>
    <row r="2" ht="2.25" customHeight="1">
      <c r="J2" s="16"/>
    </row>
    <row r="3" spans="1:10" ht="14.25" customHeight="1">
      <c r="A3" s="17" t="s">
        <v>5</v>
      </c>
      <c r="B3" s="17"/>
      <c r="C3" s="17"/>
      <c r="D3" s="17"/>
      <c r="E3" s="18"/>
      <c r="F3" s="17"/>
      <c r="G3" s="18"/>
      <c r="H3" s="18"/>
      <c r="I3" s="18"/>
      <c r="J3" s="19" t="s">
        <v>6</v>
      </c>
    </row>
    <row r="4" spans="1:10" ht="16.5" customHeight="1">
      <c r="A4" s="969" t="s">
        <v>549</v>
      </c>
      <c r="B4" s="18"/>
      <c r="C4" s="18"/>
      <c r="D4" s="18"/>
      <c r="E4" s="18"/>
      <c r="F4" s="18"/>
      <c r="G4" s="18"/>
      <c r="H4" s="18"/>
      <c r="I4" s="18"/>
      <c r="J4" s="20">
        <v>1</v>
      </c>
    </row>
    <row r="5" spans="1:10" ht="16.5" customHeight="1">
      <c r="A5" s="969" t="s">
        <v>47</v>
      </c>
      <c r="B5" s="18"/>
      <c r="C5" s="18"/>
      <c r="D5" s="18"/>
      <c r="E5" s="18"/>
      <c r="F5" s="18"/>
      <c r="G5" s="18"/>
      <c r="H5" s="18"/>
      <c r="I5" s="18"/>
      <c r="J5" s="20">
        <v>2</v>
      </c>
    </row>
    <row r="6" spans="1:10" ht="16.5" customHeight="1">
      <c r="A6" s="969" t="s">
        <v>74</v>
      </c>
      <c r="B6" s="18"/>
      <c r="C6" s="18"/>
      <c r="D6" s="18"/>
      <c r="E6" s="18"/>
      <c r="F6" s="18"/>
      <c r="G6" s="18"/>
      <c r="H6" s="18"/>
      <c r="I6" s="18"/>
      <c r="J6" s="20">
        <v>4</v>
      </c>
    </row>
    <row r="7" spans="1:10" ht="16.5" customHeight="1">
      <c r="A7" s="969" t="s">
        <v>550</v>
      </c>
      <c r="B7" s="18"/>
      <c r="C7" s="18"/>
      <c r="D7" s="18"/>
      <c r="E7" s="18"/>
      <c r="F7" s="18"/>
      <c r="G7" s="18"/>
      <c r="H7" s="18"/>
      <c r="I7" s="18"/>
      <c r="J7" s="20">
        <v>5</v>
      </c>
    </row>
    <row r="8" spans="1:10" ht="16.5" customHeight="1">
      <c r="A8" s="969" t="s">
        <v>560</v>
      </c>
      <c r="B8" s="18"/>
      <c r="C8" s="18"/>
      <c r="D8" s="18"/>
      <c r="E8" s="18"/>
      <c r="F8" s="18"/>
      <c r="G8" s="18"/>
      <c r="H8" s="18"/>
      <c r="I8" s="18"/>
      <c r="J8" s="20">
        <v>5</v>
      </c>
    </row>
    <row r="9" spans="1:10" ht="16.5" customHeight="1">
      <c r="A9" s="969" t="s">
        <v>570</v>
      </c>
      <c r="B9" s="18"/>
      <c r="C9" s="18"/>
      <c r="D9" s="18"/>
      <c r="E9" s="18"/>
      <c r="F9" s="18"/>
      <c r="G9" s="18"/>
      <c r="H9" s="18"/>
      <c r="I9" s="18"/>
      <c r="J9" s="20">
        <v>5</v>
      </c>
    </row>
    <row r="10" spans="1:10" ht="16.5" customHeight="1">
      <c r="A10" s="969" t="s">
        <v>571</v>
      </c>
      <c r="B10" s="18"/>
      <c r="C10" s="18"/>
      <c r="D10" s="18"/>
      <c r="E10" s="18"/>
      <c r="F10" s="18"/>
      <c r="G10" s="18"/>
      <c r="H10" s="18"/>
      <c r="I10" s="18"/>
      <c r="J10" s="20">
        <v>6</v>
      </c>
    </row>
    <row r="11" spans="1:10" ht="16.5" customHeight="1">
      <c r="A11" s="969" t="s">
        <v>561</v>
      </c>
      <c r="B11" s="18"/>
      <c r="C11" s="18"/>
      <c r="D11" s="18"/>
      <c r="E11" s="18"/>
      <c r="F11" s="18"/>
      <c r="G11" s="18"/>
      <c r="H11" s="18"/>
      <c r="I11" s="18"/>
      <c r="J11" s="20">
        <v>7</v>
      </c>
    </row>
    <row r="12" spans="1:10" ht="16.5" customHeight="1">
      <c r="A12" s="969" t="s">
        <v>551</v>
      </c>
      <c r="B12" s="18"/>
      <c r="C12" s="18"/>
      <c r="D12" s="18"/>
      <c r="E12" s="18"/>
      <c r="F12" s="18"/>
      <c r="G12" s="18"/>
      <c r="H12" s="18"/>
      <c r="I12" s="18"/>
      <c r="J12" s="20">
        <v>8</v>
      </c>
    </row>
    <row r="13" spans="1:10" ht="16.5" customHeight="1">
      <c r="A13" s="969" t="s">
        <v>562</v>
      </c>
      <c r="B13" s="18"/>
      <c r="C13" s="18"/>
      <c r="D13" s="18"/>
      <c r="E13" s="18"/>
      <c r="F13" s="18"/>
      <c r="G13" s="18"/>
      <c r="H13" s="18"/>
      <c r="I13" s="18"/>
      <c r="J13" s="20">
        <v>9</v>
      </c>
    </row>
    <row r="14" spans="1:10" ht="16.5" customHeight="1">
      <c r="A14" s="969" t="s">
        <v>155</v>
      </c>
      <c r="B14" s="18"/>
      <c r="C14" s="18"/>
      <c r="D14" s="18"/>
      <c r="E14" s="18"/>
      <c r="F14" s="18"/>
      <c r="G14" s="18"/>
      <c r="H14" s="18"/>
      <c r="I14" s="18"/>
      <c r="J14" s="20">
        <v>10</v>
      </c>
    </row>
    <row r="15" spans="1:10" ht="16.5" customHeight="1">
      <c r="A15" s="969" t="s">
        <v>563</v>
      </c>
      <c r="B15" s="18"/>
      <c r="C15" s="18"/>
      <c r="D15" s="18"/>
      <c r="E15" s="18"/>
      <c r="F15" s="18"/>
      <c r="G15" s="18"/>
      <c r="H15" s="18"/>
      <c r="I15" s="18"/>
      <c r="J15" s="20">
        <v>11</v>
      </c>
    </row>
    <row r="16" spans="1:10" ht="16.5" customHeight="1">
      <c r="A16" s="969" t="s">
        <v>552</v>
      </c>
      <c r="B16" s="18"/>
      <c r="C16" s="18"/>
      <c r="D16" s="18"/>
      <c r="E16" s="18"/>
      <c r="F16" s="18"/>
      <c r="G16" s="18"/>
      <c r="H16" s="18"/>
      <c r="I16" s="18"/>
      <c r="J16" s="20">
        <v>12</v>
      </c>
    </row>
    <row r="17" spans="1:10" ht="16.5" customHeight="1">
      <c r="A17" s="969" t="s">
        <v>553</v>
      </c>
      <c r="B17" s="18"/>
      <c r="C17" s="18"/>
      <c r="D17" s="18"/>
      <c r="E17" s="18"/>
      <c r="F17" s="18"/>
      <c r="G17" s="18"/>
      <c r="H17" s="18"/>
      <c r="I17" s="18"/>
      <c r="J17" s="20">
        <v>13</v>
      </c>
    </row>
    <row r="18" spans="1:10" ht="16.5" customHeight="1">
      <c r="A18" s="969" t="s">
        <v>194</v>
      </c>
      <c r="B18" s="18"/>
      <c r="C18" s="18"/>
      <c r="D18" s="18"/>
      <c r="E18" s="18"/>
      <c r="F18" s="18"/>
      <c r="G18" s="18"/>
      <c r="H18" s="18"/>
      <c r="I18" s="18"/>
      <c r="J18" s="20">
        <v>14</v>
      </c>
    </row>
    <row r="19" spans="1:10" ht="16.5" customHeight="1">
      <c r="A19" s="969" t="s">
        <v>564</v>
      </c>
      <c r="B19" s="18"/>
      <c r="C19" s="18"/>
      <c r="D19" s="18"/>
      <c r="E19" s="18"/>
      <c r="F19" s="18"/>
      <c r="G19" s="18"/>
      <c r="H19" s="18"/>
      <c r="I19" s="18"/>
      <c r="J19" s="20">
        <v>15</v>
      </c>
    </row>
    <row r="20" spans="1:10" ht="16.5" customHeight="1">
      <c r="A20" s="969" t="s">
        <v>554</v>
      </c>
      <c r="B20" s="18"/>
      <c r="C20" s="18"/>
      <c r="D20" s="18"/>
      <c r="E20" s="18"/>
      <c r="F20" s="18"/>
      <c r="G20" s="18"/>
      <c r="H20" s="18"/>
      <c r="I20" s="18"/>
      <c r="J20" s="20">
        <v>16</v>
      </c>
    </row>
    <row r="21" spans="1:10" ht="16.5" customHeight="1">
      <c r="A21" s="969" t="s">
        <v>212</v>
      </c>
      <c r="B21" s="18"/>
      <c r="C21" s="18"/>
      <c r="D21" s="18"/>
      <c r="E21" s="18"/>
      <c r="F21" s="18"/>
      <c r="G21" s="18"/>
      <c r="H21" s="18"/>
      <c r="I21" s="18"/>
      <c r="J21" s="20">
        <v>17</v>
      </c>
    </row>
    <row r="22" spans="1:10" ht="16.5" customHeight="1">
      <c r="A22" s="969" t="s">
        <v>237</v>
      </c>
      <c r="B22" s="18"/>
      <c r="C22" s="18"/>
      <c r="D22" s="18"/>
      <c r="E22" s="18"/>
      <c r="F22" s="18"/>
      <c r="G22" s="18"/>
      <c r="H22" s="18"/>
      <c r="I22" s="18"/>
      <c r="J22" s="20">
        <v>18</v>
      </c>
    </row>
    <row r="23" spans="1:10" ht="16.5" customHeight="1">
      <c r="A23" s="969" t="s">
        <v>555</v>
      </c>
      <c r="B23" s="18"/>
      <c r="C23" s="18"/>
      <c r="D23" s="18"/>
      <c r="E23" s="18"/>
      <c r="F23" s="18"/>
      <c r="G23" s="18"/>
      <c r="H23" s="18"/>
      <c r="I23" s="18"/>
      <c r="J23" s="20">
        <v>19</v>
      </c>
    </row>
    <row r="24" spans="1:10" ht="16.5" customHeight="1">
      <c r="A24" s="969" t="s">
        <v>565</v>
      </c>
      <c r="B24" s="18"/>
      <c r="C24" s="18"/>
      <c r="D24" s="18"/>
      <c r="E24" s="18"/>
      <c r="F24" s="18"/>
      <c r="G24" s="18"/>
      <c r="H24" s="18"/>
      <c r="I24" s="18"/>
      <c r="J24" s="20">
        <v>20</v>
      </c>
    </row>
    <row r="25" spans="1:10" ht="16.5" customHeight="1">
      <c r="A25" s="969" t="s">
        <v>566</v>
      </c>
      <c r="B25" s="18"/>
      <c r="C25" s="18"/>
      <c r="D25" s="18"/>
      <c r="E25" s="18"/>
      <c r="F25" s="18"/>
      <c r="G25" s="18"/>
      <c r="H25" s="18"/>
      <c r="I25" s="18"/>
      <c r="J25" s="20">
        <v>21</v>
      </c>
    </row>
    <row r="26" spans="1:10" ht="16.5" customHeight="1">
      <c r="A26" s="969" t="s">
        <v>556</v>
      </c>
      <c r="B26" s="18"/>
      <c r="C26" s="18"/>
      <c r="D26" s="18"/>
      <c r="E26" s="18"/>
      <c r="F26" s="18"/>
      <c r="G26" s="18"/>
      <c r="H26" s="18"/>
      <c r="I26" s="18"/>
      <c r="J26" s="20">
        <v>22</v>
      </c>
    </row>
    <row r="27" spans="1:10" ht="16.5" customHeight="1">
      <c r="A27" s="969" t="s">
        <v>557</v>
      </c>
      <c r="B27" s="18"/>
      <c r="C27" s="18"/>
      <c r="D27" s="18"/>
      <c r="E27" s="18"/>
      <c r="F27" s="18"/>
      <c r="G27" s="18"/>
      <c r="H27" s="18"/>
      <c r="I27" s="18"/>
      <c r="J27" s="20">
        <v>23</v>
      </c>
    </row>
    <row r="28" spans="1:10" ht="16.5" customHeight="1">
      <c r="A28" s="969" t="s">
        <v>558</v>
      </c>
      <c r="B28" s="18"/>
      <c r="C28" s="18"/>
      <c r="D28" s="18"/>
      <c r="E28" s="18"/>
      <c r="F28" s="18"/>
      <c r="G28" s="18"/>
      <c r="H28" s="18"/>
      <c r="I28" s="18"/>
      <c r="J28" s="20">
        <v>24</v>
      </c>
    </row>
    <row r="29" spans="1:10" ht="16.5" customHeight="1">
      <c r="A29" s="969" t="s">
        <v>574</v>
      </c>
      <c r="B29" s="18"/>
      <c r="C29" s="18"/>
      <c r="D29" s="18"/>
      <c r="E29" s="18"/>
      <c r="F29" s="18"/>
      <c r="G29" s="18"/>
      <c r="H29" s="18"/>
      <c r="I29" s="18"/>
      <c r="J29" s="20"/>
    </row>
    <row r="30" spans="1:10" ht="16.5" customHeight="1">
      <c r="A30" s="969" t="s">
        <v>314</v>
      </c>
      <c r="B30" s="18"/>
      <c r="C30" s="18"/>
      <c r="D30" s="18"/>
      <c r="E30" s="18"/>
      <c r="F30" s="18"/>
      <c r="G30" s="18"/>
      <c r="H30" s="18"/>
      <c r="I30" s="18"/>
      <c r="J30" s="20">
        <v>25</v>
      </c>
    </row>
    <row r="31" spans="1:10" ht="16.5" customHeight="1">
      <c r="A31" s="969" t="s">
        <v>559</v>
      </c>
      <c r="B31" s="18"/>
      <c r="C31" s="18"/>
      <c r="D31" s="18"/>
      <c r="E31" s="18"/>
      <c r="F31" s="18"/>
      <c r="G31" s="18"/>
      <c r="H31" s="18"/>
      <c r="I31" s="18"/>
      <c r="J31" s="20">
        <v>28</v>
      </c>
    </row>
    <row r="32" spans="1:10" ht="16.5" customHeight="1">
      <c r="A32" s="969" t="s">
        <v>352</v>
      </c>
      <c r="B32" s="18"/>
      <c r="C32" s="18"/>
      <c r="D32" s="18"/>
      <c r="E32" s="18"/>
      <c r="F32" s="18"/>
      <c r="G32" s="18"/>
      <c r="H32" s="18"/>
      <c r="I32" s="18"/>
      <c r="J32" s="20">
        <v>30</v>
      </c>
    </row>
    <row r="33" spans="1:10" ht="16.5" customHeight="1">
      <c r="A33" s="969" t="s">
        <v>567</v>
      </c>
      <c r="B33" s="18"/>
      <c r="C33" s="18"/>
      <c r="D33" s="18"/>
      <c r="E33" s="18"/>
      <c r="F33" s="18"/>
      <c r="G33" s="18"/>
      <c r="H33" s="18"/>
      <c r="I33" s="18"/>
      <c r="J33" s="20">
        <v>31</v>
      </c>
    </row>
    <row r="34" spans="1:10" ht="16.5" customHeight="1">
      <c r="A34" s="969" t="s">
        <v>7</v>
      </c>
      <c r="B34" s="18"/>
      <c r="C34" s="18"/>
      <c r="D34" s="18"/>
      <c r="E34" s="18"/>
      <c r="F34" s="18"/>
      <c r="G34" s="18"/>
      <c r="H34" s="18"/>
      <c r="I34" s="18"/>
      <c r="J34" s="20">
        <v>33</v>
      </c>
    </row>
    <row r="35" spans="1:10" ht="16.5" customHeight="1">
      <c r="A35" s="969" t="s">
        <v>8</v>
      </c>
      <c r="B35" s="18"/>
      <c r="C35" s="18"/>
      <c r="D35" s="18"/>
      <c r="E35" s="18"/>
      <c r="F35" s="18"/>
      <c r="G35" s="18"/>
      <c r="H35" s="18"/>
      <c r="I35" s="18"/>
      <c r="J35" s="20">
        <v>35</v>
      </c>
    </row>
    <row r="36" spans="1:10" ht="16.5" customHeight="1">
      <c r="A36" s="969" t="s">
        <v>9</v>
      </c>
      <c r="B36" s="18"/>
      <c r="C36" s="18"/>
      <c r="D36" s="18"/>
      <c r="E36" s="18"/>
      <c r="F36" s="18"/>
      <c r="G36" s="18"/>
      <c r="H36" s="18"/>
      <c r="I36" s="18"/>
      <c r="J36" s="20">
        <v>36</v>
      </c>
    </row>
    <row r="37" spans="1:10" ht="15">
      <c r="A37" s="969" t="s">
        <v>572</v>
      </c>
      <c r="B37" s="18"/>
      <c r="C37" s="18"/>
      <c r="D37" s="18"/>
      <c r="E37" s="18"/>
      <c r="F37" s="18"/>
      <c r="G37" s="18"/>
      <c r="H37" s="18"/>
      <c r="I37" s="18"/>
      <c r="J37" s="20">
        <v>39</v>
      </c>
    </row>
    <row r="38" spans="1:10" ht="15">
      <c r="A38" s="970" t="s">
        <v>10</v>
      </c>
      <c r="B38" s="18"/>
      <c r="C38" s="18"/>
      <c r="D38" s="18"/>
      <c r="E38" s="18"/>
      <c r="F38" s="18"/>
      <c r="G38" s="18"/>
      <c r="H38" s="18"/>
      <c r="I38" s="18"/>
      <c r="J38" s="18"/>
    </row>
    <row r="39" spans="1:10" ht="15">
      <c r="A39" s="18"/>
      <c r="B39" s="18"/>
      <c r="C39" s="18"/>
      <c r="D39" s="18"/>
      <c r="E39" s="18"/>
      <c r="F39" s="18"/>
      <c r="G39" s="18"/>
      <c r="H39" s="18"/>
      <c r="I39" s="18"/>
      <c r="J39" s="18"/>
    </row>
  </sheetData>
  <sheetProtection/>
  <hyperlinks>
    <hyperlink ref="A4" location="'Table 1'!A1" display="Table 1 - Main National Accounts Aggregates, 2006 - 2022"/>
    <hyperlink ref="A5" location="'Table 2'!A1" display="Table 2 - Growth rates and ratios, 2007 - 2022"/>
    <hyperlink ref="A6" location="'Table 3'!A1" display="Table 3 - Gross Value Added by industry group at current basic prices, 2006 - 2022"/>
    <hyperlink ref="A7" location="'Table 3a'!A1" display="Table 3a - Gross Value Added by sector at current basic prices, 2006 - 2022"/>
    <hyperlink ref="A8" location="'Table 3b'!A1" display="Table 3b - Gross Value Added - Real Growth Rates (% over previous year) by sector, 2007 - 2022"/>
    <hyperlink ref="A9" location="'Table 3c'!A1" display="Table 3c - Percentage distribution of Gross Value Added by sector at basic prices, 2006 - 2022"/>
    <hyperlink ref="A10" location="'Table 3d'!A1" display="Table 3d - Percentage distribution of Gross Value Added by industry at basic prices, 2006 - 2022"/>
    <hyperlink ref="A11" location="'Table 3e'!A1" display="Table 3e - Value added, share in the economy and growth rate of selected sub-sectors of the economy, 2007 - 2022"/>
    <hyperlink ref="A12" location="'Table 4'!A1" display="Table 4 - Gross Value added by industry group at current basic prices for General Government, 2006- 2022"/>
    <hyperlink ref="A13" location="'Table 5'!A1" display="Table 5 - Gross Value Added - sectoral real growth rates (% over previous year), 2007 - 2022"/>
    <hyperlink ref="A14" location="'Table 6'!A1" display="Table 6 - Gross Value Added - sectoral deflators (% over previous year), 2007 - 2022"/>
    <hyperlink ref="A15" location="'Table 7'!A1" display="Table 7 - Contribution of industry groups to Gross Value Added growth, 2007 - 2022"/>
    <hyperlink ref="A16" location="'Table 8'!A1" display="Table 8 - Gross Value Added by industry group at constant 2018 reference prices, 2006 - 2022"/>
    <hyperlink ref="A17" location="'Table 9'!A1" display="Table 9 - Expenditure on Gross Domestic Product at current market prices, 2006 -2022"/>
    <hyperlink ref="A18" location="'Table 10'!A1" display="Table 10 - Expenditure on GDP at market prices - Growth rates (% over previous year), 2007 - 2022"/>
    <hyperlink ref="A19" location="'Table 11'!A1" display="Table 11 - Expenditure on GDP at market prices - deflators (% over previous year), 2007 - 2022"/>
    <hyperlink ref="A20" location="'Table 12'!A1" display="Table 12 - Expenditure on GDP at market prices at constant 2018 reference prices, 2006 - 2022"/>
    <hyperlink ref="A21" location="'Table 13'!A1" display="Table 13 - National Disposable Income and its appropriation at current prices, 2006 - 2022"/>
    <hyperlink ref="A22" location="'Table 13a'!A1" display="Table 13a - Net National Disposable Income at current prices, 2006 - 2021"/>
    <hyperlink ref="A23" location="'Table 14'!A1" display="Table 14 - Gross Fixed Capital Formation at current prices by type and use, 2006- 2022"/>
    <hyperlink ref="A24" location="'Table 15'!A1" display="Table 15 - Gross Fixed Capital Formation  - Annual real growth rates (%) by type and use, 2007 - 2022"/>
    <hyperlink ref="A25" location="'Table 16'!A1" display="Table 16 - Gross Fixed Capital Formation  - Annual real growth rates (%) by sector, 2007 - 2022"/>
    <hyperlink ref="A26" location="'Table 16a'!A1" display="Table 16a - Gross Fixed Capital Formation at constant 2018 prices, 2006 - 2022"/>
    <hyperlink ref="A27" location="'Table 16b'!A1" display="Table 16b - Gross Fixed Capital Formation - Deflators (% over previous year), 2006- 2022"/>
    <hyperlink ref="A28" location="'Table 17'!A1" display="Table 17 - GFCF in the Manufacturing sector, 2006 - 2022"/>
    <hyperlink ref="A30" location="'Table 18'!A1" display="Table 18 - Gross Fixed Capital Formation by industrial use and sector, 2007 - 2022"/>
    <hyperlink ref="A31" location="'Table 19'!A1" display="Table 19 - Gross Fixed Capital Formation by industrial use and type, 2006 - 2022"/>
    <hyperlink ref="A32" location="'Table 20'!A1" display="Table 20 - Gross Fixed Capital Formation by type and sector, 2006 - 2022"/>
    <hyperlink ref="A33" location="'Table 21'!A1" display="Table 21 - Mauritius Exchange Rates, 1983 - 2022"/>
    <hyperlink ref="A34" location="'Table 22'!A1" display="Table 22 - Number of permits and floor area by region for residential buildings, 1992 -  2021"/>
    <hyperlink ref="A35" location="'Table 23'!A1" display="Table 23 - Number of permits and floor area by region for non-residential buildings, 1992 - 2021"/>
    <hyperlink ref="A36" location="'Table 24'!A1" display="Table 24 - Total Number of permits and floor area by type of building, 2008 -  2021"/>
    <hyperlink ref="A37" location="'Table 25'!A1" display="Table 25 - Number of permits for residential buildings by range of floor area, 2001 -  2021"/>
    <hyperlink ref="A38" location="'Table 26'!A1" display="Table 26 - Classification of imports (c.i.f. value) into consumption by industrial origin and use, 2010 - 2021"/>
  </hyperlinks>
  <printOptions gridLines="1"/>
  <pageMargins left="0.5" right="0" top="0" bottom="0" header="0" footer="0"/>
  <pageSetup horizontalDpi="1200" verticalDpi="1200" orientation="landscape" paperSize="9" r:id="rId1"/>
  <headerFooter alignWithMargins="0">
    <oddFooter xml:space="preserve">&amp;C </oddFooter>
  </headerFooter>
</worksheet>
</file>

<file path=xl/worksheets/sheet20.xml><?xml version="1.0" encoding="utf-8"?>
<worksheet xmlns="http://schemas.openxmlformats.org/spreadsheetml/2006/main" xmlns:r="http://schemas.openxmlformats.org/officeDocument/2006/relationships">
  <dimension ref="A1:T40"/>
  <sheetViews>
    <sheetView zoomScalePageLayoutView="0" workbookViewId="0" topLeftCell="A1">
      <pane xSplit="1" ySplit="5" topLeftCell="B6" activePane="bottomRight" state="frozen"/>
      <selection pane="topLeft" activeCell="Y27" sqref="Y27"/>
      <selection pane="topRight" activeCell="Y27" sqref="Y27"/>
      <selection pane="bottomLeft" activeCell="Y27" sqref="Y27"/>
      <selection pane="bottomRight" activeCell="A1" sqref="A1"/>
    </sheetView>
  </sheetViews>
  <sheetFormatPr defaultColWidth="8.7109375" defaultRowHeight="12.75"/>
  <cols>
    <col min="1" max="1" width="50.8515625" style="22" customWidth="1"/>
    <col min="2" max="18" width="10.140625" style="22" customWidth="1"/>
    <col min="19" max="19" width="8.8515625" style="22" customWidth="1"/>
    <col min="20" max="247" width="9.140625" style="22" customWidth="1"/>
    <col min="248" max="248" width="45.57421875" style="22" customWidth="1"/>
    <col min="249" max="254" width="7.8515625" style="22" customWidth="1"/>
    <col min="255" max="255" width="8.7109375" style="22" bestFit="1" customWidth="1"/>
    <col min="256" max="16384" width="8.7109375" style="22" customWidth="1"/>
  </cols>
  <sheetData>
    <row r="1" ht="18" customHeight="1">
      <c r="A1" s="971" t="s">
        <v>568</v>
      </c>
    </row>
    <row r="2" ht="20.25" customHeight="1">
      <c r="A2" s="21" t="s">
        <v>212</v>
      </c>
    </row>
    <row r="3" ht="4.5" customHeight="1">
      <c r="A3" s="21"/>
    </row>
    <row r="4" spans="10:19" ht="12" customHeight="1">
      <c r="J4" s="376"/>
      <c r="P4" s="358"/>
      <c r="R4" s="376" t="s">
        <v>113</v>
      </c>
      <c r="S4" s="358"/>
    </row>
    <row r="5" spans="1:19" s="464" customFormat="1" ht="16.5" customHeight="1">
      <c r="A5" s="462"/>
      <c r="B5" s="126">
        <v>2006</v>
      </c>
      <c r="C5" s="126">
        <v>2007</v>
      </c>
      <c r="D5" s="126">
        <v>2008</v>
      </c>
      <c r="E5" s="126">
        <v>2009</v>
      </c>
      <c r="F5" s="126">
        <v>2010</v>
      </c>
      <c r="G5" s="126">
        <v>2011</v>
      </c>
      <c r="H5" s="126">
        <v>2012</v>
      </c>
      <c r="I5" s="126">
        <v>2013</v>
      </c>
      <c r="J5" s="126">
        <v>2014</v>
      </c>
      <c r="K5" s="126">
        <v>2015</v>
      </c>
      <c r="L5" s="126">
        <v>2016</v>
      </c>
      <c r="M5" s="126">
        <v>2017</v>
      </c>
      <c r="N5" s="238">
        <v>2018</v>
      </c>
      <c r="O5" s="238">
        <v>2019</v>
      </c>
      <c r="P5" s="238">
        <v>2020</v>
      </c>
      <c r="Q5" s="238" t="s">
        <v>39</v>
      </c>
      <c r="R5" s="437" t="s">
        <v>40</v>
      </c>
      <c r="S5" s="463"/>
    </row>
    <row r="6" spans="1:19" ht="15" customHeight="1">
      <c r="A6" s="465" t="s">
        <v>213</v>
      </c>
      <c r="B6" s="466">
        <v>78328</v>
      </c>
      <c r="C6" s="467">
        <v>86610</v>
      </c>
      <c r="D6" s="467">
        <v>96889</v>
      </c>
      <c r="E6" s="467">
        <v>102237</v>
      </c>
      <c r="F6" s="467">
        <v>108720</v>
      </c>
      <c r="G6" s="467">
        <v>117049</v>
      </c>
      <c r="H6" s="467">
        <v>125752</v>
      </c>
      <c r="I6" s="467">
        <v>137723</v>
      </c>
      <c r="J6" s="467">
        <v>140575</v>
      </c>
      <c r="K6" s="467">
        <v>148104</v>
      </c>
      <c r="L6" s="467">
        <v>158559</v>
      </c>
      <c r="M6" s="467">
        <v>166556</v>
      </c>
      <c r="N6" s="468">
        <v>176093</v>
      </c>
      <c r="O6" s="468">
        <v>181051</v>
      </c>
      <c r="P6" s="467">
        <v>169097</v>
      </c>
      <c r="Q6" s="467">
        <v>182521</v>
      </c>
      <c r="R6" s="469">
        <v>205821</v>
      </c>
      <c r="S6" s="468"/>
    </row>
    <row r="7" spans="1:19" s="29" customFormat="1" ht="14.25" customHeight="1">
      <c r="A7" s="470" t="s">
        <v>214</v>
      </c>
      <c r="B7" s="471">
        <v>18747</v>
      </c>
      <c r="C7" s="472">
        <v>19155</v>
      </c>
      <c r="D7" s="472">
        <v>21910</v>
      </c>
      <c r="E7" s="472">
        <v>24549</v>
      </c>
      <c r="F7" s="472">
        <v>25612</v>
      </c>
      <c r="G7" s="472">
        <v>26573</v>
      </c>
      <c r="H7" s="472">
        <v>28067</v>
      </c>
      <c r="I7" s="472">
        <v>33973</v>
      </c>
      <c r="J7" s="472">
        <v>36148</v>
      </c>
      <c r="K7" s="472">
        <v>38010</v>
      </c>
      <c r="L7" s="472">
        <v>41442</v>
      </c>
      <c r="M7" s="472">
        <v>42516</v>
      </c>
      <c r="N7" s="472">
        <v>44162</v>
      </c>
      <c r="O7" s="472">
        <v>45420</v>
      </c>
      <c r="P7" s="472">
        <v>46689</v>
      </c>
      <c r="Q7" s="472">
        <v>50924</v>
      </c>
      <c r="R7" s="473">
        <v>54573</v>
      </c>
      <c r="S7" s="472"/>
    </row>
    <row r="8" spans="1:19" ht="15" customHeight="1">
      <c r="A8" s="474" t="s">
        <v>215</v>
      </c>
      <c r="B8" s="475">
        <v>26061</v>
      </c>
      <c r="C8" s="468">
        <v>30656</v>
      </c>
      <c r="D8" s="468">
        <v>33635</v>
      </c>
      <c r="E8" s="468">
        <v>32968</v>
      </c>
      <c r="F8" s="468">
        <v>36440</v>
      </c>
      <c r="G8" s="468">
        <v>40737</v>
      </c>
      <c r="H8" s="468">
        <v>43708</v>
      </c>
      <c r="I8" s="468">
        <v>49969</v>
      </c>
      <c r="J8" s="468">
        <v>51583</v>
      </c>
      <c r="K8" s="468">
        <v>54411</v>
      </c>
      <c r="L8" s="468">
        <v>57299</v>
      </c>
      <c r="M8" s="468">
        <v>63012</v>
      </c>
      <c r="N8" s="468">
        <v>67892</v>
      </c>
      <c r="O8" s="468">
        <v>69673</v>
      </c>
      <c r="P8" s="468">
        <v>57523</v>
      </c>
      <c r="Q8" s="468">
        <v>58363</v>
      </c>
      <c r="R8" s="476">
        <v>71924</v>
      </c>
      <c r="S8" s="468"/>
    </row>
    <row r="9" spans="1:19" s="29" customFormat="1" ht="14.25" customHeight="1">
      <c r="A9" s="470" t="s">
        <v>216</v>
      </c>
      <c r="B9" s="471">
        <v>25255</v>
      </c>
      <c r="C9" s="472">
        <v>29369</v>
      </c>
      <c r="D9" s="472">
        <v>32037</v>
      </c>
      <c r="E9" s="472">
        <v>31590</v>
      </c>
      <c r="F9" s="472">
        <v>34797</v>
      </c>
      <c r="G9" s="472">
        <v>39060</v>
      </c>
      <c r="H9" s="472">
        <v>42379</v>
      </c>
      <c r="I9" s="472">
        <v>48261</v>
      </c>
      <c r="J9" s="472">
        <v>49849</v>
      </c>
      <c r="K9" s="472">
        <v>52770</v>
      </c>
      <c r="L9" s="472">
        <v>55608</v>
      </c>
      <c r="M9" s="472">
        <v>61261</v>
      </c>
      <c r="N9" s="472">
        <v>66140</v>
      </c>
      <c r="O9" s="472">
        <v>68258</v>
      </c>
      <c r="P9" s="472">
        <v>57011</v>
      </c>
      <c r="Q9" s="472">
        <v>57979</v>
      </c>
      <c r="R9" s="473">
        <v>72027</v>
      </c>
      <c r="S9" s="472"/>
    </row>
    <row r="10" spans="1:20" s="29" customFormat="1" ht="14.25" customHeight="1">
      <c r="A10" s="470" t="s">
        <v>217</v>
      </c>
      <c r="B10" s="471">
        <v>936</v>
      </c>
      <c r="C10" s="472">
        <v>820</v>
      </c>
      <c r="D10" s="472">
        <v>836</v>
      </c>
      <c r="E10" s="472">
        <v>851</v>
      </c>
      <c r="F10" s="472">
        <v>844</v>
      </c>
      <c r="G10" s="472">
        <v>1030</v>
      </c>
      <c r="H10" s="472">
        <v>1055</v>
      </c>
      <c r="I10" s="472">
        <v>1226</v>
      </c>
      <c r="J10" s="472">
        <v>1227</v>
      </c>
      <c r="K10" s="472">
        <v>1401</v>
      </c>
      <c r="L10" s="472">
        <v>1328</v>
      </c>
      <c r="M10" s="472">
        <v>1450</v>
      </c>
      <c r="N10" s="472">
        <v>1470</v>
      </c>
      <c r="O10" s="472">
        <v>1870</v>
      </c>
      <c r="P10" s="472">
        <v>2386</v>
      </c>
      <c r="Q10" s="472">
        <v>2654</v>
      </c>
      <c r="R10" s="473">
        <v>3027</v>
      </c>
      <c r="S10" s="472"/>
      <c r="T10" s="478"/>
    </row>
    <row r="11" spans="1:19" s="29" customFormat="1" ht="14.25" customHeight="1">
      <c r="A11" s="470" t="s">
        <v>218</v>
      </c>
      <c r="B11" s="471">
        <v>1742</v>
      </c>
      <c r="C11" s="472">
        <v>2107</v>
      </c>
      <c r="D11" s="472">
        <v>2434</v>
      </c>
      <c r="E11" s="472">
        <v>2229</v>
      </c>
      <c r="F11" s="472">
        <v>2483</v>
      </c>
      <c r="G11" s="472">
        <v>2707</v>
      </c>
      <c r="H11" s="472">
        <v>2383</v>
      </c>
      <c r="I11" s="472">
        <v>2933</v>
      </c>
      <c r="J11" s="472">
        <v>2960</v>
      </c>
      <c r="K11" s="472">
        <v>3042</v>
      </c>
      <c r="L11" s="472">
        <v>3019</v>
      </c>
      <c r="M11" s="472">
        <v>3201</v>
      </c>
      <c r="N11" s="472">
        <v>3221</v>
      </c>
      <c r="O11" s="472">
        <v>3285</v>
      </c>
      <c r="P11" s="472">
        <v>2898</v>
      </c>
      <c r="Q11" s="472">
        <v>3038</v>
      </c>
      <c r="R11" s="473">
        <v>2924</v>
      </c>
      <c r="S11" s="472"/>
    </row>
    <row r="12" spans="1:19" ht="15" customHeight="1">
      <c r="A12" s="479" t="s">
        <v>219</v>
      </c>
      <c r="B12" s="475">
        <v>118481</v>
      </c>
      <c r="C12" s="468">
        <v>137945</v>
      </c>
      <c r="D12" s="468">
        <v>153730</v>
      </c>
      <c r="E12" s="468">
        <v>156551</v>
      </c>
      <c r="F12" s="468">
        <v>162797</v>
      </c>
      <c r="G12" s="468">
        <v>172861</v>
      </c>
      <c r="H12" s="468">
        <v>181184</v>
      </c>
      <c r="I12" s="468">
        <v>189719</v>
      </c>
      <c r="J12" s="468">
        <v>208193</v>
      </c>
      <c r="K12" s="468">
        <v>218421</v>
      </c>
      <c r="L12" s="468">
        <v>231763</v>
      </c>
      <c r="M12" s="468">
        <v>243293</v>
      </c>
      <c r="N12" s="480">
        <v>256062</v>
      </c>
      <c r="O12" s="480">
        <v>261384</v>
      </c>
      <c r="P12" s="480">
        <v>221976</v>
      </c>
      <c r="Q12" s="480">
        <v>237669</v>
      </c>
      <c r="R12" s="481">
        <v>284983</v>
      </c>
      <c r="S12" s="468"/>
    </row>
    <row r="13" spans="1:19" s="477" customFormat="1" ht="19.5" customHeight="1">
      <c r="A13" s="482" t="s">
        <v>115</v>
      </c>
      <c r="B13" s="466">
        <v>222870</v>
      </c>
      <c r="C13" s="467">
        <v>255211</v>
      </c>
      <c r="D13" s="467">
        <v>284254</v>
      </c>
      <c r="E13" s="467">
        <v>291756</v>
      </c>
      <c r="F13" s="467">
        <v>307957</v>
      </c>
      <c r="G13" s="467">
        <v>330647</v>
      </c>
      <c r="H13" s="467">
        <v>350644</v>
      </c>
      <c r="I13" s="467">
        <v>377411</v>
      </c>
      <c r="J13" s="467">
        <v>400351</v>
      </c>
      <c r="K13" s="467">
        <v>420936</v>
      </c>
      <c r="L13" s="467">
        <v>447620</v>
      </c>
      <c r="M13" s="467">
        <v>472861</v>
      </c>
      <c r="N13" s="483">
        <v>500047</v>
      </c>
      <c r="O13" s="483">
        <v>512108</v>
      </c>
      <c r="P13" s="483">
        <v>448596</v>
      </c>
      <c r="Q13" s="483">
        <v>478553</v>
      </c>
      <c r="R13" s="484">
        <v>562727</v>
      </c>
      <c r="S13" s="468"/>
    </row>
    <row r="14" spans="1:19" ht="15" customHeight="1">
      <c r="A14" s="474" t="s">
        <v>220</v>
      </c>
      <c r="B14" s="485"/>
      <c r="C14" s="486"/>
      <c r="D14" s="486"/>
      <c r="E14" s="486"/>
      <c r="F14" s="486"/>
      <c r="G14" s="486"/>
      <c r="H14" s="486"/>
      <c r="I14" s="486"/>
      <c r="J14" s="486"/>
      <c r="K14" s="486"/>
      <c r="L14" s="486"/>
      <c r="M14" s="486"/>
      <c r="N14" s="487"/>
      <c r="O14" s="487"/>
      <c r="P14" s="487"/>
      <c r="Q14" s="487"/>
      <c r="R14" s="488"/>
      <c r="S14" s="487"/>
    </row>
    <row r="15" spans="1:19" s="29" customFormat="1" ht="14.25" customHeight="1">
      <c r="A15" s="489" t="s">
        <v>221</v>
      </c>
      <c r="B15" s="490">
        <v>1009</v>
      </c>
      <c r="C15" s="491">
        <v>6200</v>
      </c>
      <c r="D15" s="491">
        <v>3901</v>
      </c>
      <c r="E15" s="472">
        <v>-1267</v>
      </c>
      <c r="F15" s="491">
        <v>3680</v>
      </c>
      <c r="G15" s="491">
        <v>903</v>
      </c>
      <c r="H15" s="491">
        <v>1192</v>
      </c>
      <c r="I15" s="491">
        <v>4078</v>
      </c>
      <c r="J15" s="491">
        <v>1975</v>
      </c>
      <c r="K15" s="491">
        <v>2787</v>
      </c>
      <c r="L15" s="472">
        <v>-2457</v>
      </c>
      <c r="M15" s="491">
        <v>5059</v>
      </c>
      <c r="N15" s="491">
        <v>6860</v>
      </c>
      <c r="O15" s="491">
        <v>11856</v>
      </c>
      <c r="P15" s="491">
        <v>8662</v>
      </c>
      <c r="Q15" s="491">
        <v>7132</v>
      </c>
      <c r="R15" s="492">
        <v>14074</v>
      </c>
      <c r="S15" s="472"/>
    </row>
    <row r="16" spans="1:19" s="29" customFormat="1" ht="14.25" customHeight="1">
      <c r="A16" s="489" t="s">
        <v>222</v>
      </c>
      <c r="B16" s="493"/>
      <c r="C16" s="494"/>
      <c r="D16" s="494"/>
      <c r="E16" s="494"/>
      <c r="F16" s="472">
        <v>-2796</v>
      </c>
      <c r="G16" s="472">
        <v>-6276</v>
      </c>
      <c r="H16" s="491">
        <v>12466</v>
      </c>
      <c r="I16" s="491">
        <v>10518</v>
      </c>
      <c r="J16" s="491">
        <v>11621</v>
      </c>
      <c r="K16" s="491">
        <v>14181</v>
      </c>
      <c r="L16" s="491">
        <v>7718</v>
      </c>
      <c r="M16" s="491">
        <v>11669</v>
      </c>
      <c r="N16" s="491">
        <v>24243</v>
      </c>
      <c r="O16" s="491">
        <v>25452</v>
      </c>
      <c r="P16" s="491">
        <v>21233</v>
      </c>
      <c r="Q16" s="495">
        <v>-1176</v>
      </c>
      <c r="R16" s="496">
        <v>-7572</v>
      </c>
      <c r="S16" s="491"/>
    </row>
    <row r="17" spans="1:19" ht="15" customHeight="1">
      <c r="A17" s="474" t="s">
        <v>223</v>
      </c>
      <c r="B17" s="475"/>
      <c r="C17" s="468"/>
      <c r="D17" s="468"/>
      <c r="E17" s="468"/>
      <c r="F17" s="468"/>
      <c r="G17" s="468"/>
      <c r="H17" s="468"/>
      <c r="I17" s="468"/>
      <c r="J17" s="468"/>
      <c r="K17" s="468"/>
      <c r="L17" s="468"/>
      <c r="M17" s="468"/>
      <c r="N17" s="468"/>
      <c r="O17" s="468"/>
      <c r="P17" s="468"/>
      <c r="Q17" s="468"/>
      <c r="R17" s="476"/>
      <c r="S17" s="468"/>
    </row>
    <row r="18" spans="1:19" s="29" customFormat="1" ht="14.25" customHeight="1">
      <c r="A18" s="489" t="s">
        <v>221</v>
      </c>
      <c r="B18" s="490">
        <v>2269</v>
      </c>
      <c r="C18" s="491">
        <v>3882</v>
      </c>
      <c r="D18" s="491">
        <v>6409</v>
      </c>
      <c r="E18" s="491">
        <v>6909</v>
      </c>
      <c r="F18" s="491">
        <v>5630</v>
      </c>
      <c r="G18" s="491">
        <v>3795</v>
      </c>
      <c r="H18" s="491">
        <v>5013</v>
      </c>
      <c r="I18" s="491">
        <v>4054</v>
      </c>
      <c r="J18" s="497">
        <v>3189</v>
      </c>
      <c r="K18" s="497">
        <v>2829</v>
      </c>
      <c r="L18" s="497">
        <v>3156</v>
      </c>
      <c r="M18" s="497">
        <v>711</v>
      </c>
      <c r="N18" s="472">
        <v>-118</v>
      </c>
      <c r="O18" s="497">
        <v>412</v>
      </c>
      <c r="P18" s="472">
        <v>-26</v>
      </c>
      <c r="Q18" s="435">
        <v>-2704</v>
      </c>
      <c r="R18" s="498">
        <v>-2687</v>
      </c>
      <c r="S18" s="497"/>
    </row>
    <row r="19" spans="1:19" s="29" customFormat="1" ht="14.25" customHeight="1">
      <c r="A19" s="489" t="s">
        <v>222</v>
      </c>
      <c r="B19" s="471"/>
      <c r="C19" s="472"/>
      <c r="D19" s="472"/>
      <c r="E19" s="472"/>
      <c r="F19" s="499">
        <v>5630</v>
      </c>
      <c r="G19" s="499">
        <v>3475</v>
      </c>
      <c r="H19" s="499">
        <v>4260</v>
      </c>
      <c r="I19" s="472">
        <v>-2832</v>
      </c>
      <c r="J19" s="472">
        <v>-10677</v>
      </c>
      <c r="K19" s="472">
        <v>-11435</v>
      </c>
      <c r="L19" s="472">
        <v>-11657</v>
      </c>
      <c r="M19" s="472">
        <v>-9367</v>
      </c>
      <c r="N19" s="500">
        <v>-13763</v>
      </c>
      <c r="O19" s="500">
        <v>-14447</v>
      </c>
      <c r="P19" s="500">
        <v>-28917</v>
      </c>
      <c r="Q19" s="500">
        <v>-15821</v>
      </c>
      <c r="R19" s="501">
        <v>-18303</v>
      </c>
      <c r="S19" s="472"/>
    </row>
    <row r="20" spans="1:19" ht="15" customHeight="1">
      <c r="A20" s="474" t="s">
        <v>224</v>
      </c>
      <c r="B20" s="502"/>
      <c r="C20" s="503"/>
      <c r="D20" s="503"/>
      <c r="E20" s="503"/>
      <c r="F20" s="503"/>
      <c r="G20" s="503"/>
      <c r="H20" s="503"/>
      <c r="I20" s="503"/>
      <c r="J20" s="503"/>
      <c r="K20" s="503"/>
      <c r="L20" s="503"/>
      <c r="M20" s="503"/>
      <c r="N20" s="472"/>
      <c r="O20" s="472"/>
      <c r="P20" s="472"/>
      <c r="Q20" s="472"/>
      <c r="R20" s="473"/>
      <c r="S20" s="472"/>
    </row>
    <row r="21" spans="1:19" s="29" customFormat="1" ht="14.25" customHeight="1">
      <c r="A21" s="46" t="s">
        <v>225</v>
      </c>
      <c r="B21" s="471">
        <v>223879</v>
      </c>
      <c r="C21" s="472">
        <v>261411</v>
      </c>
      <c r="D21" s="472">
        <v>288155</v>
      </c>
      <c r="E21" s="472">
        <v>290489</v>
      </c>
      <c r="F21" s="472">
        <v>311637</v>
      </c>
      <c r="G21" s="472">
        <v>331550</v>
      </c>
      <c r="H21" s="472">
        <v>351836</v>
      </c>
      <c r="I21" s="472">
        <v>381489</v>
      </c>
      <c r="J21" s="472">
        <v>402326</v>
      </c>
      <c r="K21" s="472">
        <v>423723</v>
      </c>
      <c r="L21" s="472">
        <v>445163</v>
      </c>
      <c r="M21" s="472">
        <v>477920</v>
      </c>
      <c r="N21" s="472">
        <v>506906</v>
      </c>
      <c r="O21" s="472">
        <v>523964</v>
      </c>
      <c r="P21" s="472">
        <v>457257</v>
      </c>
      <c r="Q21" s="472">
        <v>485685</v>
      </c>
      <c r="R21" s="473">
        <v>576801</v>
      </c>
      <c r="S21" s="472"/>
    </row>
    <row r="22" spans="1:19" s="29" customFormat="1" ht="14.25" customHeight="1">
      <c r="A22" s="46" t="s">
        <v>226</v>
      </c>
      <c r="B22" s="504"/>
      <c r="C22" s="505"/>
      <c r="D22" s="505"/>
      <c r="E22" s="505"/>
      <c r="F22" s="472">
        <v>305161</v>
      </c>
      <c r="G22" s="472">
        <v>324371</v>
      </c>
      <c r="H22" s="472">
        <v>363110</v>
      </c>
      <c r="I22" s="472">
        <v>387928</v>
      </c>
      <c r="J22" s="472">
        <v>411972</v>
      </c>
      <c r="K22" s="472">
        <v>435118</v>
      </c>
      <c r="L22" s="472">
        <v>455338</v>
      </c>
      <c r="M22" s="472">
        <v>484530</v>
      </c>
      <c r="N22" s="472">
        <v>524290</v>
      </c>
      <c r="O22" s="472">
        <v>537560</v>
      </c>
      <c r="P22" s="472">
        <v>469829</v>
      </c>
      <c r="Q22" s="472">
        <v>477377</v>
      </c>
      <c r="R22" s="473">
        <v>555155</v>
      </c>
      <c r="S22" s="472"/>
    </row>
    <row r="23" spans="1:19" s="29" customFormat="1" ht="15" customHeight="1">
      <c r="A23" s="474" t="s">
        <v>227</v>
      </c>
      <c r="B23" s="506"/>
      <c r="C23" s="507"/>
      <c r="D23" s="507"/>
      <c r="E23" s="507"/>
      <c r="F23" s="507"/>
      <c r="G23" s="507"/>
      <c r="H23" s="507"/>
      <c r="I23" s="507"/>
      <c r="J23" s="507"/>
      <c r="K23" s="507"/>
      <c r="L23" s="507"/>
      <c r="M23" s="507"/>
      <c r="N23" s="507"/>
      <c r="O23" s="507"/>
      <c r="P23" s="507"/>
      <c r="Q23" s="507"/>
      <c r="R23" s="508"/>
      <c r="S23" s="507"/>
    </row>
    <row r="24" spans="1:19" s="29" customFormat="1" ht="14.25" customHeight="1">
      <c r="A24" s="46" t="s">
        <v>23</v>
      </c>
      <c r="B24" s="471">
        <v>226148</v>
      </c>
      <c r="C24" s="472">
        <v>265293</v>
      </c>
      <c r="D24" s="472">
        <v>294564</v>
      </c>
      <c r="E24" s="472">
        <v>297398</v>
      </c>
      <c r="F24" s="472">
        <v>317267</v>
      </c>
      <c r="G24" s="472">
        <v>335345</v>
      </c>
      <c r="H24" s="472">
        <v>356849</v>
      </c>
      <c r="I24" s="472">
        <v>385543</v>
      </c>
      <c r="J24" s="472">
        <v>405515</v>
      </c>
      <c r="K24" s="472">
        <v>426552</v>
      </c>
      <c r="L24" s="472">
        <v>448319</v>
      </c>
      <c r="M24" s="472">
        <v>478631</v>
      </c>
      <c r="N24" s="472">
        <v>506788</v>
      </c>
      <c r="O24" s="472">
        <v>524376</v>
      </c>
      <c r="P24" s="472">
        <v>457231</v>
      </c>
      <c r="Q24" s="472">
        <v>482982</v>
      </c>
      <c r="R24" s="473">
        <v>574114</v>
      </c>
      <c r="S24" s="472"/>
    </row>
    <row r="25" spans="1:19" s="29" customFormat="1" ht="14.25" customHeight="1">
      <c r="A25" s="46" t="s">
        <v>24</v>
      </c>
      <c r="B25" s="471"/>
      <c r="C25" s="472"/>
      <c r="D25" s="472"/>
      <c r="E25" s="472"/>
      <c r="F25" s="472">
        <v>310791</v>
      </c>
      <c r="G25" s="472">
        <v>327846</v>
      </c>
      <c r="H25" s="472">
        <v>367370</v>
      </c>
      <c r="I25" s="472">
        <v>385096</v>
      </c>
      <c r="J25" s="472">
        <v>401295</v>
      </c>
      <c r="K25" s="472">
        <v>423683</v>
      </c>
      <c r="L25" s="472">
        <v>443681</v>
      </c>
      <c r="M25" s="472">
        <v>475163</v>
      </c>
      <c r="N25" s="500">
        <v>510527</v>
      </c>
      <c r="O25" s="500">
        <v>523113</v>
      </c>
      <c r="P25" s="500">
        <v>440912</v>
      </c>
      <c r="Q25" s="500">
        <v>461556</v>
      </c>
      <c r="R25" s="501">
        <v>536852</v>
      </c>
      <c r="S25" s="472"/>
    </row>
    <row r="26" spans="1:19" ht="19.5" customHeight="1">
      <c r="A26" s="509" t="s">
        <v>202</v>
      </c>
      <c r="B26" s="466">
        <v>180244</v>
      </c>
      <c r="C26" s="467">
        <v>201259</v>
      </c>
      <c r="D26" s="467">
        <v>240831</v>
      </c>
      <c r="E26" s="467">
        <v>254326</v>
      </c>
      <c r="F26" s="467">
        <v>267951</v>
      </c>
      <c r="G26" s="467">
        <v>287164</v>
      </c>
      <c r="H26" s="467">
        <v>307187</v>
      </c>
      <c r="I26" s="467">
        <v>330663</v>
      </c>
      <c r="J26" s="467">
        <v>349423</v>
      </c>
      <c r="K26" s="467">
        <v>365206</v>
      </c>
      <c r="L26" s="467">
        <v>385283</v>
      </c>
      <c r="M26" s="467">
        <v>408848</v>
      </c>
      <c r="N26" s="468">
        <v>435150</v>
      </c>
      <c r="O26" s="468">
        <v>451280</v>
      </c>
      <c r="P26" s="468">
        <v>404461</v>
      </c>
      <c r="Q26" s="483">
        <v>432120</v>
      </c>
      <c r="R26" s="484">
        <v>492023</v>
      </c>
      <c r="S26" s="468"/>
    </row>
    <row r="27" spans="1:19" ht="15" customHeight="1">
      <c r="A27" s="479" t="s">
        <v>228</v>
      </c>
      <c r="B27" s="466">
        <v>42626</v>
      </c>
      <c r="C27" s="467">
        <v>53952</v>
      </c>
      <c r="D27" s="467">
        <v>43423</v>
      </c>
      <c r="E27" s="467">
        <v>37430</v>
      </c>
      <c r="F27" s="467">
        <v>40005</v>
      </c>
      <c r="G27" s="467">
        <v>43483</v>
      </c>
      <c r="H27" s="467">
        <v>43457</v>
      </c>
      <c r="I27" s="467">
        <v>46748</v>
      </c>
      <c r="J27" s="467">
        <v>50928</v>
      </c>
      <c r="K27" s="467">
        <v>55730</v>
      </c>
      <c r="L27" s="467">
        <v>62337</v>
      </c>
      <c r="M27" s="467">
        <v>64013</v>
      </c>
      <c r="N27" s="467">
        <v>64897</v>
      </c>
      <c r="O27" s="467">
        <v>60828</v>
      </c>
      <c r="P27" s="467">
        <v>44135</v>
      </c>
      <c r="Q27" s="467">
        <v>46433</v>
      </c>
      <c r="R27" s="469">
        <v>70704</v>
      </c>
      <c r="S27" s="468"/>
    </row>
    <row r="28" spans="1:19" ht="15" customHeight="1">
      <c r="A28" s="474" t="s">
        <v>229</v>
      </c>
      <c r="B28" s="471"/>
      <c r="C28" s="472"/>
      <c r="D28" s="472"/>
      <c r="E28" s="472"/>
      <c r="F28" s="472"/>
      <c r="G28" s="472"/>
      <c r="H28" s="472"/>
      <c r="I28" s="472"/>
      <c r="J28" s="472"/>
      <c r="K28" s="472"/>
      <c r="L28" s="472"/>
      <c r="M28" s="472"/>
      <c r="N28" s="472"/>
      <c r="O28" s="472"/>
      <c r="P28" s="472"/>
      <c r="Q28" s="472"/>
      <c r="R28" s="473"/>
      <c r="S28" s="472"/>
    </row>
    <row r="29" spans="1:20" s="29" customFormat="1" ht="14.25" customHeight="1">
      <c r="A29" s="46" t="s">
        <v>23</v>
      </c>
      <c r="B29" s="471">
        <v>45904</v>
      </c>
      <c r="C29" s="472">
        <v>64034</v>
      </c>
      <c r="D29" s="472">
        <v>53733</v>
      </c>
      <c r="E29" s="472">
        <v>43072</v>
      </c>
      <c r="F29" s="472">
        <v>49315</v>
      </c>
      <c r="G29" s="472">
        <v>48181</v>
      </c>
      <c r="H29" s="472">
        <v>49662</v>
      </c>
      <c r="I29" s="472">
        <v>54880</v>
      </c>
      <c r="J29" s="472">
        <v>56092</v>
      </c>
      <c r="K29" s="472">
        <v>61347</v>
      </c>
      <c r="L29" s="472">
        <v>63036</v>
      </c>
      <c r="M29" s="472">
        <v>69783</v>
      </c>
      <c r="N29" s="472">
        <v>71638</v>
      </c>
      <c r="O29" s="472">
        <v>73096</v>
      </c>
      <c r="P29" s="472">
        <v>52770</v>
      </c>
      <c r="Q29" s="472">
        <v>50862</v>
      </c>
      <c r="R29" s="473">
        <v>82091</v>
      </c>
      <c r="S29" s="472"/>
      <c r="T29" s="478"/>
    </row>
    <row r="30" spans="1:20" s="29" customFormat="1" ht="14.25" customHeight="1">
      <c r="A30" s="46" t="s">
        <v>24</v>
      </c>
      <c r="B30" s="471"/>
      <c r="C30" s="472"/>
      <c r="D30" s="472"/>
      <c r="E30" s="472"/>
      <c r="F30" s="472">
        <v>42839</v>
      </c>
      <c r="G30" s="472">
        <v>40682</v>
      </c>
      <c r="H30" s="472">
        <v>60183</v>
      </c>
      <c r="I30" s="472">
        <v>54433</v>
      </c>
      <c r="J30" s="472">
        <v>51872</v>
      </c>
      <c r="K30" s="472">
        <v>58477</v>
      </c>
      <c r="L30" s="472">
        <v>58398</v>
      </c>
      <c r="M30" s="472">
        <v>66315</v>
      </c>
      <c r="N30" s="472">
        <v>75377</v>
      </c>
      <c r="O30" s="472">
        <v>71833</v>
      </c>
      <c r="P30" s="500">
        <v>36450</v>
      </c>
      <c r="Q30" s="500">
        <v>29436</v>
      </c>
      <c r="R30" s="501">
        <v>44829</v>
      </c>
      <c r="S30" s="472"/>
      <c r="T30" s="478"/>
    </row>
    <row r="31" spans="1:20" ht="15" customHeight="1">
      <c r="A31" s="510" t="s">
        <v>230</v>
      </c>
      <c r="B31" s="511">
        <v>19.1</v>
      </c>
      <c r="C31" s="512">
        <v>21.1</v>
      </c>
      <c r="D31" s="512">
        <v>15.3</v>
      </c>
      <c r="E31" s="512">
        <v>12.8</v>
      </c>
      <c r="F31" s="512">
        <v>13</v>
      </c>
      <c r="G31" s="512">
        <v>13.2</v>
      </c>
      <c r="H31" s="512">
        <v>12.4</v>
      </c>
      <c r="I31" s="512">
        <v>12.4</v>
      </c>
      <c r="J31" s="512">
        <v>12.7</v>
      </c>
      <c r="K31" s="512">
        <v>13.2</v>
      </c>
      <c r="L31" s="512">
        <v>13.9</v>
      </c>
      <c r="M31" s="512">
        <v>13.5</v>
      </c>
      <c r="N31" s="512">
        <v>13</v>
      </c>
      <c r="O31" s="512">
        <v>11.9</v>
      </c>
      <c r="P31" s="512">
        <v>9.8</v>
      </c>
      <c r="Q31" s="512">
        <v>9.7</v>
      </c>
      <c r="R31" s="513">
        <v>12.6</v>
      </c>
      <c r="S31" s="514"/>
      <c r="T31" s="33"/>
    </row>
    <row r="32" spans="1:20" ht="15" customHeight="1">
      <c r="A32" s="474" t="s">
        <v>231</v>
      </c>
      <c r="B32" s="515"/>
      <c r="C32" s="516"/>
      <c r="D32" s="516"/>
      <c r="E32" s="516"/>
      <c r="F32" s="516"/>
      <c r="G32" s="516"/>
      <c r="H32" s="516"/>
      <c r="I32" s="516"/>
      <c r="J32" s="516"/>
      <c r="K32" s="516"/>
      <c r="L32" s="516"/>
      <c r="M32" s="516"/>
      <c r="N32" s="516"/>
      <c r="O32" s="516"/>
      <c r="P32" s="516"/>
      <c r="Q32" s="516"/>
      <c r="R32" s="517"/>
      <c r="S32" s="516"/>
      <c r="T32" s="33"/>
    </row>
    <row r="33" spans="1:19" s="29" customFormat="1" ht="14.25" customHeight="1">
      <c r="A33" s="46" t="s">
        <v>23</v>
      </c>
      <c r="B33" s="518">
        <v>20.3</v>
      </c>
      <c r="C33" s="519">
        <v>24.1</v>
      </c>
      <c r="D33" s="519">
        <v>18.2</v>
      </c>
      <c r="E33" s="519">
        <v>14.5</v>
      </c>
      <c r="F33" s="519">
        <v>15.5</v>
      </c>
      <c r="G33" s="519">
        <v>14.4</v>
      </c>
      <c r="H33" s="519">
        <v>13.9</v>
      </c>
      <c r="I33" s="519">
        <v>14.2</v>
      </c>
      <c r="J33" s="519">
        <v>13.8</v>
      </c>
      <c r="K33" s="519">
        <v>14.4</v>
      </c>
      <c r="L33" s="519">
        <v>14.1</v>
      </c>
      <c r="M33" s="519">
        <v>14.6</v>
      </c>
      <c r="N33" s="519">
        <v>14.1</v>
      </c>
      <c r="O33" s="519">
        <v>13.9</v>
      </c>
      <c r="P33" s="519">
        <v>11.5</v>
      </c>
      <c r="Q33" s="519">
        <v>10.5</v>
      </c>
      <c r="R33" s="520">
        <v>14.3</v>
      </c>
      <c r="S33" s="519"/>
    </row>
    <row r="34" spans="1:19" s="29" customFormat="1" ht="14.25" customHeight="1">
      <c r="A34" s="521" t="s">
        <v>24</v>
      </c>
      <c r="B34" s="522"/>
      <c r="C34" s="523"/>
      <c r="D34" s="523"/>
      <c r="E34" s="523"/>
      <c r="F34" s="524">
        <v>13.8</v>
      </c>
      <c r="G34" s="524">
        <v>12.4</v>
      </c>
      <c r="H34" s="524">
        <v>16.4</v>
      </c>
      <c r="I34" s="524">
        <v>14.1</v>
      </c>
      <c r="J34" s="524">
        <v>12.9</v>
      </c>
      <c r="K34" s="524">
        <v>13.8</v>
      </c>
      <c r="L34" s="524">
        <v>13.2</v>
      </c>
      <c r="M34" s="524">
        <v>14</v>
      </c>
      <c r="N34" s="524">
        <v>14.8</v>
      </c>
      <c r="O34" s="524">
        <v>13.7</v>
      </c>
      <c r="P34" s="524">
        <v>8.3</v>
      </c>
      <c r="Q34" s="524">
        <v>6.4</v>
      </c>
      <c r="R34" s="525">
        <v>8.4</v>
      </c>
      <c r="S34" s="519"/>
    </row>
    <row r="35" ht="12.75" customHeight="1">
      <c r="A35" s="30"/>
    </row>
    <row r="36" spans="1:19" ht="11.25">
      <c r="A36" s="64" t="s">
        <v>232</v>
      </c>
      <c r="B36" s="1051"/>
      <c r="C36" s="526" t="s">
        <v>233</v>
      </c>
      <c r="D36" s="1051"/>
      <c r="E36" s="75"/>
      <c r="H36" s="528"/>
      <c r="I36" s="528"/>
      <c r="J36" s="528"/>
      <c r="L36" s="528"/>
      <c r="M36" s="528"/>
      <c r="N36" s="528"/>
      <c r="O36" s="528"/>
      <c r="P36" s="528"/>
      <c r="Q36" s="528"/>
      <c r="R36" s="528"/>
      <c r="S36" s="528"/>
    </row>
    <row r="37" spans="1:5" ht="11.25">
      <c r="A37" s="64" t="s">
        <v>143</v>
      </c>
      <c r="B37" s="1051"/>
      <c r="C37" s="526" t="s">
        <v>234</v>
      </c>
      <c r="D37" s="1051"/>
      <c r="E37" s="75"/>
    </row>
    <row r="38" spans="1:5" ht="11.25">
      <c r="A38" s="64" t="s">
        <v>235</v>
      </c>
      <c r="B38" s="1051"/>
      <c r="C38" s="526" t="s">
        <v>582</v>
      </c>
      <c r="D38" s="1051"/>
      <c r="E38" s="75"/>
    </row>
    <row r="39" spans="1:5" ht="5.25" customHeight="1">
      <c r="A39" s="64"/>
      <c r="B39" s="1051"/>
      <c r="C39" s="526"/>
      <c r="D39" s="1051"/>
      <c r="E39" s="75"/>
    </row>
    <row r="40" spans="1:6" ht="11.25">
      <c r="A40" s="527" t="s">
        <v>236</v>
      </c>
      <c r="B40" s="177"/>
      <c r="C40" s="177"/>
      <c r="D40" s="177"/>
      <c r="E40" s="177"/>
      <c r="F40" s="177"/>
    </row>
  </sheetData>
  <sheetProtection/>
  <hyperlinks>
    <hyperlink ref="A1" location="Contents!A1" display="Back to Table of Contents"/>
  </hyperlinks>
  <printOptions/>
  <pageMargins left="0.4" right="0" top="0.56" bottom="0" header="0.37" footer="0"/>
  <pageSetup horizontalDpi="1200" verticalDpi="1200" orientation="landscape" paperSize="9" scale="95" r:id="rId1"/>
  <headerFooter alignWithMargins="0">
    <oddHeader>&amp;C- 17 -</oddHeader>
  </headerFooter>
</worksheet>
</file>

<file path=xl/worksheets/sheet21.xml><?xml version="1.0" encoding="utf-8"?>
<worksheet xmlns="http://schemas.openxmlformats.org/spreadsheetml/2006/main" xmlns:r="http://schemas.openxmlformats.org/officeDocument/2006/relationships">
  <dimension ref="A1:R18"/>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46.8515625" style="22" customWidth="1"/>
    <col min="2" max="2" width="7.8515625" style="22" customWidth="1"/>
    <col min="3" max="18" width="8.7109375" style="22" customWidth="1"/>
    <col min="19" max="16384" width="9.140625" style="22" customWidth="1"/>
  </cols>
  <sheetData>
    <row r="1" ht="18" customHeight="1">
      <c r="A1" s="971" t="s">
        <v>568</v>
      </c>
    </row>
    <row r="2" ht="22.5" customHeight="1">
      <c r="A2" s="21" t="s">
        <v>237</v>
      </c>
    </row>
    <row r="3" spans="10:18" ht="12" customHeight="1">
      <c r="J3" s="376"/>
      <c r="R3" s="376" t="s">
        <v>113</v>
      </c>
    </row>
    <row r="4" spans="1:18" s="464" customFormat="1" ht="16.5" customHeight="1">
      <c r="A4" s="462"/>
      <c r="B4" s="126">
        <v>2006</v>
      </c>
      <c r="C4" s="126">
        <v>2007</v>
      </c>
      <c r="D4" s="126">
        <v>2008</v>
      </c>
      <c r="E4" s="126">
        <v>2009</v>
      </c>
      <c r="F4" s="126">
        <v>2010</v>
      </c>
      <c r="G4" s="126">
        <v>2011</v>
      </c>
      <c r="H4" s="126">
        <v>2012</v>
      </c>
      <c r="I4" s="126">
        <v>2013</v>
      </c>
      <c r="J4" s="126">
        <v>2014</v>
      </c>
      <c r="K4" s="126">
        <v>2015</v>
      </c>
      <c r="L4" s="126">
        <v>2016</v>
      </c>
      <c r="M4" s="126">
        <v>2017</v>
      </c>
      <c r="N4" s="238">
        <v>2018</v>
      </c>
      <c r="O4" s="238">
        <v>2019</v>
      </c>
      <c r="P4" s="238">
        <v>2020</v>
      </c>
      <c r="Q4" s="238" t="s">
        <v>39</v>
      </c>
      <c r="R4" s="437" t="s">
        <v>40</v>
      </c>
    </row>
    <row r="5" spans="1:18" ht="24" customHeight="1">
      <c r="A5" s="529" t="s">
        <v>238</v>
      </c>
      <c r="B5" s="475">
        <v>30418.722302751125</v>
      </c>
      <c r="C5" s="468">
        <v>35930.172994197754</v>
      </c>
      <c r="D5" s="468">
        <v>40186.05979631007</v>
      </c>
      <c r="E5" s="468">
        <v>42527.284679564604</v>
      </c>
      <c r="F5" s="468">
        <v>44194.76084799127</v>
      </c>
      <c r="G5" s="468">
        <v>46214.49736818281</v>
      </c>
      <c r="H5" s="468">
        <v>48288.192384895345</v>
      </c>
      <c r="I5" s="468">
        <v>49680.986857936165</v>
      </c>
      <c r="J5" s="468">
        <v>51234.731282579945</v>
      </c>
      <c r="K5" s="468">
        <v>52715.666846999615</v>
      </c>
      <c r="L5" s="468">
        <v>54946.04489799494</v>
      </c>
      <c r="M5" s="468">
        <v>57207.709849991035</v>
      </c>
      <c r="N5" s="468">
        <v>60500.75302928412</v>
      </c>
      <c r="O5" s="468">
        <v>64417</v>
      </c>
      <c r="P5" s="468">
        <v>69517.19748571914</v>
      </c>
      <c r="Q5" s="468">
        <v>75236.42503459995</v>
      </c>
      <c r="R5" s="476">
        <v>84246.65942854337</v>
      </c>
    </row>
    <row r="6" spans="1:18" s="29" customFormat="1" ht="3" customHeight="1">
      <c r="A6" s="46"/>
      <c r="B6" s="518"/>
      <c r="C6" s="519"/>
      <c r="D6" s="519"/>
      <c r="E6" s="519"/>
      <c r="F6" s="519"/>
      <c r="G6" s="519"/>
      <c r="H6" s="519"/>
      <c r="I6" s="519"/>
      <c r="J6" s="519"/>
      <c r="K6" s="519"/>
      <c r="L6" s="519"/>
      <c r="M6" s="519"/>
      <c r="N6" s="519"/>
      <c r="O6" s="519"/>
      <c r="P6" s="519"/>
      <c r="R6" s="105"/>
    </row>
    <row r="7" spans="1:18" ht="21" customHeight="1">
      <c r="A7" s="529" t="s">
        <v>239</v>
      </c>
      <c r="B7" s="475">
        <v>192451.27769724888</v>
      </c>
      <c r="C7" s="468">
        <v>219280.82700580225</v>
      </c>
      <c r="D7" s="468">
        <v>244067.9402036899</v>
      </c>
      <c r="E7" s="468">
        <v>249228.7153204354</v>
      </c>
      <c r="F7" s="468">
        <v>263762.2391520087</v>
      </c>
      <c r="G7" s="468">
        <v>284432.5026318172</v>
      </c>
      <c r="H7" s="468">
        <v>302355.80761510466</v>
      </c>
      <c r="I7" s="468">
        <v>327730.01314206386</v>
      </c>
      <c r="J7" s="468">
        <v>349116.26871742005</v>
      </c>
      <c r="K7" s="468">
        <v>368220.3331530004</v>
      </c>
      <c r="L7" s="468">
        <v>392673.95510200504</v>
      </c>
      <c r="M7" s="468">
        <v>415653.290150009</v>
      </c>
      <c r="N7" s="468">
        <v>439546.2469707159</v>
      </c>
      <c r="O7" s="468">
        <v>447691</v>
      </c>
      <c r="P7" s="468">
        <v>379078.8025142809</v>
      </c>
      <c r="Q7" s="468">
        <v>403316.57496540004</v>
      </c>
      <c r="R7" s="476">
        <v>478480.34057145665</v>
      </c>
    </row>
    <row r="8" spans="1:18" ht="3" customHeight="1">
      <c r="A8" s="474"/>
      <c r="B8" s="471"/>
      <c r="C8" s="472"/>
      <c r="D8" s="472"/>
      <c r="E8" s="472"/>
      <c r="F8" s="472"/>
      <c r="G8" s="472"/>
      <c r="H8" s="472"/>
      <c r="I8" s="472"/>
      <c r="J8" s="472"/>
      <c r="K8" s="472"/>
      <c r="L8" s="472"/>
      <c r="M8" s="472"/>
      <c r="N8" s="472"/>
      <c r="O8" s="472"/>
      <c r="P8" s="472"/>
      <c r="R8" s="72"/>
    </row>
    <row r="9" spans="1:18" ht="22.5" customHeight="1">
      <c r="A9" s="474" t="s">
        <v>240</v>
      </c>
      <c r="B9" s="471"/>
      <c r="C9" s="472"/>
      <c r="D9" s="472"/>
      <c r="E9" s="472"/>
      <c r="F9" s="472"/>
      <c r="G9" s="472"/>
      <c r="H9" s="472"/>
      <c r="I9" s="472"/>
      <c r="J9" s="472"/>
      <c r="K9" s="472"/>
      <c r="L9" s="472"/>
      <c r="M9" s="472"/>
      <c r="N9" s="472"/>
      <c r="O9" s="472"/>
      <c r="P9" s="472"/>
      <c r="R9" s="72"/>
    </row>
    <row r="10" spans="1:18" s="29" customFormat="1" ht="19.5" customHeight="1">
      <c r="A10" s="46" t="s">
        <v>225</v>
      </c>
      <c r="B10" s="471">
        <v>193460.27769724888</v>
      </c>
      <c r="C10" s="472">
        <v>225480.82700580225</v>
      </c>
      <c r="D10" s="472">
        <v>247968.9402036899</v>
      </c>
      <c r="E10" s="472">
        <v>247961.7153204354</v>
      </c>
      <c r="F10" s="472">
        <v>267442.2391520087</v>
      </c>
      <c r="G10" s="472">
        <v>285335.5026318172</v>
      </c>
      <c r="H10" s="472">
        <v>303547.80761510466</v>
      </c>
      <c r="I10" s="472">
        <v>331808.01314206386</v>
      </c>
      <c r="J10" s="472">
        <v>351091.26871742005</v>
      </c>
      <c r="K10" s="472">
        <v>371007.3331530004</v>
      </c>
      <c r="L10" s="472">
        <v>390216.95510200504</v>
      </c>
      <c r="M10" s="472">
        <v>420712.290150009</v>
      </c>
      <c r="N10" s="472">
        <v>446405.2469707159</v>
      </c>
      <c r="O10" s="472">
        <v>459547</v>
      </c>
      <c r="P10" s="472">
        <v>387739.8025142809</v>
      </c>
      <c r="Q10" s="472">
        <v>410448.57496540004</v>
      </c>
      <c r="R10" s="473">
        <v>492554.34057145665</v>
      </c>
    </row>
    <row r="11" spans="1:18" s="29" customFormat="1" ht="24" customHeight="1">
      <c r="A11" s="46" t="s">
        <v>226</v>
      </c>
      <c r="B11" s="504"/>
      <c r="C11" s="505"/>
      <c r="D11" s="505"/>
      <c r="E11" s="505"/>
      <c r="F11" s="472">
        <v>260966.23915200873</v>
      </c>
      <c r="G11" s="472">
        <v>278156.5026318172</v>
      </c>
      <c r="H11" s="472">
        <v>314821.80761510466</v>
      </c>
      <c r="I11" s="472">
        <v>338247.01314206386</v>
      </c>
      <c r="J11" s="472">
        <v>360737.26871742005</v>
      </c>
      <c r="K11" s="472">
        <v>382402.3331530004</v>
      </c>
      <c r="L11" s="472">
        <v>400391.95510200504</v>
      </c>
      <c r="M11" s="472">
        <v>427322.290150009</v>
      </c>
      <c r="N11" s="472">
        <v>463789.2469707159</v>
      </c>
      <c r="O11" s="472">
        <v>473143</v>
      </c>
      <c r="P11" s="472">
        <v>400311.8025142809</v>
      </c>
      <c r="Q11" s="472">
        <v>402140.57496540004</v>
      </c>
      <c r="R11" s="473">
        <v>470908.34057145665</v>
      </c>
    </row>
    <row r="12" spans="1:18" s="29" customFormat="1" ht="3" customHeight="1">
      <c r="A12" s="46"/>
      <c r="B12" s="504"/>
      <c r="C12" s="505"/>
      <c r="D12" s="505"/>
      <c r="E12" s="505"/>
      <c r="F12" s="472"/>
      <c r="G12" s="472"/>
      <c r="H12" s="472"/>
      <c r="I12" s="472"/>
      <c r="J12" s="472"/>
      <c r="K12" s="472"/>
      <c r="L12" s="472"/>
      <c r="M12" s="472"/>
      <c r="N12" s="472"/>
      <c r="O12" s="472"/>
      <c r="P12" s="472"/>
      <c r="Q12" s="472"/>
      <c r="R12" s="473"/>
    </row>
    <row r="13" spans="1:18" s="29" customFormat="1" ht="15" customHeight="1">
      <c r="A13" s="474" t="s">
        <v>241</v>
      </c>
      <c r="B13" s="506"/>
      <c r="C13" s="507"/>
      <c r="D13" s="507"/>
      <c r="E13" s="507"/>
      <c r="F13" s="507"/>
      <c r="G13" s="507"/>
      <c r="H13" s="507"/>
      <c r="I13" s="507"/>
      <c r="J13" s="507"/>
      <c r="K13" s="507"/>
      <c r="L13" s="507"/>
      <c r="M13" s="507"/>
      <c r="N13" s="507"/>
      <c r="O13" s="507"/>
      <c r="P13" s="507"/>
      <c r="Q13" s="507"/>
      <c r="R13" s="508"/>
    </row>
    <row r="14" spans="1:18" s="29" customFormat="1" ht="20.25" customHeight="1">
      <c r="A14" s="46" t="s">
        <v>23</v>
      </c>
      <c r="B14" s="471">
        <v>195729.27769724888</v>
      </c>
      <c r="C14" s="472">
        <v>229362.82700580225</v>
      </c>
      <c r="D14" s="472">
        <v>254377.9402036899</v>
      </c>
      <c r="E14" s="472">
        <v>254870.7153204354</v>
      </c>
      <c r="F14" s="472">
        <v>273072.2391520087</v>
      </c>
      <c r="G14" s="472">
        <v>289130.5026318172</v>
      </c>
      <c r="H14" s="472">
        <v>308560.80761510466</v>
      </c>
      <c r="I14" s="472">
        <v>335862.01314206386</v>
      </c>
      <c r="J14" s="472">
        <v>354280.26871742005</v>
      </c>
      <c r="K14" s="472">
        <v>373836.3331530004</v>
      </c>
      <c r="L14" s="472">
        <v>393372.95510200504</v>
      </c>
      <c r="M14" s="472">
        <v>421423.290150009</v>
      </c>
      <c r="N14" s="472">
        <v>446287.2469707159</v>
      </c>
      <c r="O14" s="472">
        <v>459959</v>
      </c>
      <c r="P14" s="472">
        <v>387713.8025142809</v>
      </c>
      <c r="Q14" s="472">
        <v>407745.57496540004</v>
      </c>
      <c r="R14" s="473">
        <v>489867.34057145665</v>
      </c>
    </row>
    <row r="15" spans="1:18" s="29" customFormat="1" ht="21.75" customHeight="1">
      <c r="A15" s="521" t="s">
        <v>24</v>
      </c>
      <c r="B15" s="530"/>
      <c r="C15" s="500"/>
      <c r="D15" s="500"/>
      <c r="E15" s="500"/>
      <c r="F15" s="500">
        <v>266596.2391520087</v>
      </c>
      <c r="G15" s="500">
        <v>281631.5026318172</v>
      </c>
      <c r="H15" s="500">
        <v>319081.80761510466</v>
      </c>
      <c r="I15" s="500">
        <v>335415.01314206386</v>
      </c>
      <c r="J15" s="500">
        <v>350060.26871742005</v>
      </c>
      <c r="K15" s="500">
        <v>370967.3331530004</v>
      </c>
      <c r="L15" s="500">
        <v>388734.95510200504</v>
      </c>
      <c r="M15" s="500">
        <v>417955.290150009</v>
      </c>
      <c r="N15" s="500">
        <v>450026.2469707159</v>
      </c>
      <c r="O15" s="500">
        <v>458696</v>
      </c>
      <c r="P15" s="500">
        <v>371394.8025142809</v>
      </c>
      <c r="Q15" s="500">
        <v>386319.57496540004</v>
      </c>
      <c r="R15" s="501">
        <v>452605.34057145665</v>
      </c>
    </row>
    <row r="16" ht="12.75" customHeight="1">
      <c r="A16" s="30"/>
    </row>
    <row r="17" spans="1:6" ht="12.75">
      <c r="A17" s="531" t="s">
        <v>242</v>
      </c>
      <c r="B17" s="532"/>
      <c r="C17" s="532"/>
      <c r="D17" s="532"/>
      <c r="E17" s="532"/>
      <c r="F17" s="532"/>
    </row>
    <row r="18" ht="10.5">
      <c r="A18" s="527" t="s">
        <v>236</v>
      </c>
    </row>
  </sheetData>
  <sheetProtection/>
  <hyperlinks>
    <hyperlink ref="A1" location="Contents!A1" display="Back to Table of Contents"/>
  </hyperlinks>
  <printOptions/>
  <pageMargins left="0.4" right="0" top="0.56" bottom="0" header="0.37" footer="0"/>
  <pageSetup horizontalDpi="1200" verticalDpi="1200" orientation="landscape" paperSize="9" scale="95" r:id="rId1"/>
  <headerFooter alignWithMargins="0">
    <oddHeader>&amp;C- 17 -</oddHeader>
  </headerFooter>
</worksheet>
</file>

<file path=xl/worksheets/sheet22.xml><?xml version="1.0" encoding="utf-8"?>
<worksheet xmlns="http://schemas.openxmlformats.org/spreadsheetml/2006/main" xmlns:r="http://schemas.openxmlformats.org/officeDocument/2006/relationships">
  <dimension ref="A1:R64"/>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8.7109375" defaultRowHeight="12.75"/>
  <cols>
    <col min="1" max="1" width="44.421875" style="357" customWidth="1"/>
    <col min="2" max="2" width="8.7109375" style="357" customWidth="1"/>
    <col min="3" max="18" width="8.421875" style="357" customWidth="1"/>
    <col min="19" max="249" width="9.140625" style="357" customWidth="1"/>
    <col min="250" max="250" width="44.421875" style="357" customWidth="1"/>
    <col min="251" max="16384" width="8.7109375" style="357" customWidth="1"/>
  </cols>
  <sheetData>
    <row r="1" ht="18" customHeight="1">
      <c r="A1" s="971" t="s">
        <v>568</v>
      </c>
    </row>
    <row r="2" spans="1:18" ht="16.5" customHeight="1">
      <c r="A2" s="21" t="s">
        <v>252</v>
      </c>
      <c r="B2" s="533"/>
      <c r="C2" s="533"/>
      <c r="I2" s="534"/>
      <c r="J2" s="534"/>
      <c r="K2" s="534"/>
      <c r="L2" s="534"/>
      <c r="M2" s="534"/>
      <c r="N2" s="534"/>
      <c r="O2" s="534"/>
      <c r="P2" s="534"/>
      <c r="Q2" s="534"/>
      <c r="R2" s="534"/>
    </row>
    <row r="3" spans="8:18" ht="15" customHeight="1">
      <c r="H3" s="535"/>
      <c r="J3" s="35"/>
      <c r="R3" s="536" t="s">
        <v>113</v>
      </c>
    </row>
    <row r="4" spans="1:18" s="539" customFormat="1" ht="15.75" customHeight="1">
      <c r="A4" s="537"/>
      <c r="B4" s="538">
        <v>2006</v>
      </c>
      <c r="C4" s="538">
        <v>2007</v>
      </c>
      <c r="D4" s="538">
        <v>2008</v>
      </c>
      <c r="E4" s="538">
        <v>2009</v>
      </c>
      <c r="F4" s="538">
        <v>2010</v>
      </c>
      <c r="G4" s="538">
        <v>2011</v>
      </c>
      <c r="H4" s="538">
        <v>2012</v>
      </c>
      <c r="I4" s="538">
        <v>2013</v>
      </c>
      <c r="J4" s="538">
        <v>2014</v>
      </c>
      <c r="K4" s="538">
        <v>2015</v>
      </c>
      <c r="L4" s="538">
        <v>2016</v>
      </c>
      <c r="M4" s="538">
        <v>2017</v>
      </c>
      <c r="N4" s="238">
        <v>2018</v>
      </c>
      <c r="O4" s="238">
        <v>2019</v>
      </c>
      <c r="P4" s="238">
        <v>2020</v>
      </c>
      <c r="Q4" s="238">
        <v>2021</v>
      </c>
      <c r="R4" s="437" t="s">
        <v>253</v>
      </c>
    </row>
    <row r="5" spans="1:18" s="539" customFormat="1" ht="10.5" customHeight="1">
      <c r="A5" s="540" t="s">
        <v>243</v>
      </c>
      <c r="B5" s="541"/>
      <c r="C5" s="541"/>
      <c r="D5" s="541"/>
      <c r="E5" s="541"/>
      <c r="L5" s="542"/>
      <c r="M5" s="542"/>
      <c r="N5" s="542"/>
      <c r="R5" s="543"/>
    </row>
    <row r="6" spans="1:18" s="539" customFormat="1" ht="14.25" customHeight="1">
      <c r="A6" s="544" t="s">
        <v>244</v>
      </c>
      <c r="B6" s="545">
        <v>27501</v>
      </c>
      <c r="C6" s="545">
        <v>35987</v>
      </c>
      <c r="D6" s="545">
        <v>45278.274999999994</v>
      </c>
      <c r="E6" s="545">
        <v>48809</v>
      </c>
      <c r="F6" s="545">
        <v>52166</v>
      </c>
      <c r="G6" s="545">
        <v>53165</v>
      </c>
      <c r="H6" s="545">
        <v>54405.21518836778</v>
      </c>
      <c r="I6" s="545">
        <v>50111.41919191727</v>
      </c>
      <c r="J6" s="545">
        <v>47016.48188685174</v>
      </c>
      <c r="K6" s="545">
        <v>45687.159333601034</v>
      </c>
      <c r="L6" s="545">
        <v>46408.0525750716</v>
      </c>
      <c r="M6" s="545">
        <v>49977.229393803136</v>
      </c>
      <c r="N6" s="545">
        <v>56900.25222205534</v>
      </c>
      <c r="O6" s="545">
        <v>62797.378003636084</v>
      </c>
      <c r="P6" s="545">
        <v>48877.00002187513</v>
      </c>
      <c r="Q6" s="545">
        <v>61797.46493412474</v>
      </c>
      <c r="R6" s="546">
        <v>70844.98421328425</v>
      </c>
    </row>
    <row r="7" spans="1:18" s="539" customFormat="1" ht="14.25" customHeight="1">
      <c r="A7" s="547" t="s">
        <v>245</v>
      </c>
      <c r="B7" s="548">
        <v>9768</v>
      </c>
      <c r="C7" s="548">
        <v>11663</v>
      </c>
      <c r="D7" s="548">
        <v>15281</v>
      </c>
      <c r="E7" s="548">
        <v>16531</v>
      </c>
      <c r="F7" s="548">
        <v>18769</v>
      </c>
      <c r="G7" s="548">
        <v>22298</v>
      </c>
      <c r="H7" s="548">
        <v>22043</v>
      </c>
      <c r="I7" s="548">
        <v>23286.227745805405</v>
      </c>
      <c r="J7" s="548">
        <v>21532.050639026333</v>
      </c>
      <c r="K7" s="548">
        <v>21924.599486616768</v>
      </c>
      <c r="L7" s="548">
        <v>24859.25959236547</v>
      </c>
      <c r="M7" s="548">
        <v>24827.899988043482</v>
      </c>
      <c r="N7" s="548">
        <v>24516.756598790376</v>
      </c>
      <c r="O7" s="548">
        <v>26519.856943149483</v>
      </c>
      <c r="P7" s="548">
        <v>20850.23341070082</v>
      </c>
      <c r="Q7" s="548">
        <v>24876.773092082</v>
      </c>
      <c r="R7" s="549">
        <v>31128.25317797135</v>
      </c>
    </row>
    <row r="8" spans="1:18" s="539" customFormat="1" ht="14.25" customHeight="1">
      <c r="A8" s="547" t="s">
        <v>246</v>
      </c>
      <c r="B8" s="548">
        <v>10666</v>
      </c>
      <c r="C8" s="548">
        <v>17794</v>
      </c>
      <c r="D8" s="548">
        <v>22161.802</v>
      </c>
      <c r="E8" s="548">
        <v>22016</v>
      </c>
      <c r="F8" s="548">
        <v>21530</v>
      </c>
      <c r="G8" s="548">
        <v>17698</v>
      </c>
      <c r="H8" s="548">
        <v>18837.21520602576</v>
      </c>
      <c r="I8" s="548">
        <v>15925.191446111869</v>
      </c>
      <c r="J8" s="548">
        <v>12877.431247825407</v>
      </c>
      <c r="K8" s="548">
        <v>10695.559846984264</v>
      </c>
      <c r="L8" s="548">
        <v>9871.792982706127</v>
      </c>
      <c r="M8" s="548">
        <v>12688.329405759654</v>
      </c>
      <c r="N8" s="548">
        <v>13697.495623264964</v>
      </c>
      <c r="O8" s="548">
        <v>17287.521060486597</v>
      </c>
      <c r="P8" s="548">
        <v>12814.76661117431</v>
      </c>
      <c r="Q8" s="548">
        <v>19732.691842042746</v>
      </c>
      <c r="R8" s="549">
        <v>21305.731035312892</v>
      </c>
    </row>
    <row r="9" spans="1:18" s="539" customFormat="1" ht="14.25" customHeight="1">
      <c r="A9" s="547" t="s">
        <v>247</v>
      </c>
      <c r="B9" s="548">
        <v>7067</v>
      </c>
      <c r="C9" s="548">
        <v>6530</v>
      </c>
      <c r="D9" s="548">
        <v>7835.473</v>
      </c>
      <c r="E9" s="548">
        <v>10262</v>
      </c>
      <c r="F9" s="548">
        <v>11867</v>
      </c>
      <c r="G9" s="548">
        <v>13169</v>
      </c>
      <c r="H9" s="548">
        <v>13524.999982342013</v>
      </c>
      <c r="I9" s="548">
        <v>10900</v>
      </c>
      <c r="J9" s="548">
        <v>12607</v>
      </c>
      <c r="K9" s="548">
        <v>13067</v>
      </c>
      <c r="L9" s="548">
        <v>11677</v>
      </c>
      <c r="M9" s="548">
        <v>12461</v>
      </c>
      <c r="N9" s="548">
        <v>18686</v>
      </c>
      <c r="O9" s="548">
        <v>18990</v>
      </c>
      <c r="P9" s="548">
        <v>15212</v>
      </c>
      <c r="Q9" s="548">
        <v>17188</v>
      </c>
      <c r="R9" s="549">
        <v>18411</v>
      </c>
    </row>
    <row r="10" spans="1:18" s="539" customFormat="1" ht="13.5" customHeight="1">
      <c r="A10" s="544" t="s">
        <v>248</v>
      </c>
      <c r="B10" s="545">
        <v>24194</v>
      </c>
      <c r="C10" s="545">
        <v>25252.458</v>
      </c>
      <c r="D10" s="545">
        <v>22250.9</v>
      </c>
      <c r="E10" s="545">
        <v>25620.7</v>
      </c>
      <c r="F10" s="545">
        <v>22229</v>
      </c>
      <c r="G10" s="545">
        <v>24402</v>
      </c>
      <c r="H10" s="545">
        <v>24779.41623369159</v>
      </c>
      <c r="I10" s="545">
        <v>27506.5</v>
      </c>
      <c r="J10" s="545">
        <v>26973.33709711254</v>
      </c>
      <c r="K10" s="545">
        <v>25446.007720556383</v>
      </c>
      <c r="L10" s="545">
        <v>28572.179687403048</v>
      </c>
      <c r="M10" s="545">
        <v>29513.057411270907</v>
      </c>
      <c r="N10" s="545">
        <v>33341.59787410362</v>
      </c>
      <c r="O10" s="545">
        <v>34948</v>
      </c>
      <c r="P10" s="545">
        <v>28039.3</v>
      </c>
      <c r="Q10" s="545">
        <v>32023</v>
      </c>
      <c r="R10" s="546">
        <v>40054</v>
      </c>
    </row>
    <row r="11" spans="1:18" s="539" customFormat="1" ht="13.5" customHeight="1">
      <c r="A11" s="547" t="s">
        <v>254</v>
      </c>
      <c r="B11" s="548">
        <v>5675</v>
      </c>
      <c r="C11" s="548">
        <v>2515</v>
      </c>
      <c r="D11" s="548">
        <v>0</v>
      </c>
      <c r="E11" s="548">
        <v>3400</v>
      </c>
      <c r="F11" s="548">
        <v>0</v>
      </c>
      <c r="G11" s="548">
        <v>0</v>
      </c>
      <c r="H11" s="548">
        <v>0</v>
      </c>
      <c r="I11" s="548">
        <v>0</v>
      </c>
      <c r="J11" s="548">
        <v>0</v>
      </c>
      <c r="K11" s="548">
        <v>0</v>
      </c>
      <c r="L11" s="548">
        <v>467</v>
      </c>
      <c r="M11" s="548">
        <v>0</v>
      </c>
      <c r="N11" s="548">
        <v>0</v>
      </c>
      <c r="O11" s="548">
        <v>0</v>
      </c>
      <c r="P11" s="548">
        <v>0</v>
      </c>
      <c r="Q11" s="548">
        <v>-246</v>
      </c>
      <c r="R11" s="549">
        <v>251</v>
      </c>
    </row>
    <row r="12" spans="1:18" s="539" customFormat="1" ht="13.5" customHeight="1">
      <c r="A12" s="547" t="s">
        <v>255</v>
      </c>
      <c r="B12" s="548">
        <v>0</v>
      </c>
      <c r="C12" s="548">
        <v>0</v>
      </c>
      <c r="D12" s="548">
        <v>600</v>
      </c>
      <c r="E12" s="548">
        <v>0</v>
      </c>
      <c r="F12" s="548">
        <v>0</v>
      </c>
      <c r="G12" s="548">
        <v>0</v>
      </c>
      <c r="H12" s="548">
        <v>0</v>
      </c>
      <c r="I12" s="548">
        <v>2630</v>
      </c>
      <c r="J12" s="548">
        <v>2013.3</v>
      </c>
      <c r="K12" s="548">
        <v>0</v>
      </c>
      <c r="L12" s="548">
        <v>1031</v>
      </c>
      <c r="M12" s="548">
        <v>900</v>
      </c>
      <c r="N12" s="548">
        <v>25</v>
      </c>
      <c r="O12" s="548">
        <v>412</v>
      </c>
      <c r="P12" s="548">
        <v>367</v>
      </c>
      <c r="Q12" s="548">
        <v>42</v>
      </c>
      <c r="R12" s="549">
        <v>120</v>
      </c>
    </row>
    <row r="13" spans="1:18" s="539" customFormat="1" ht="13.5" customHeight="1">
      <c r="A13" s="547" t="s">
        <v>249</v>
      </c>
      <c r="B13" s="548">
        <v>2497</v>
      </c>
      <c r="C13" s="548">
        <v>3405.871</v>
      </c>
      <c r="D13" s="548">
        <v>3635</v>
      </c>
      <c r="E13" s="548">
        <v>2864</v>
      </c>
      <c r="F13" s="548">
        <v>3458.5</v>
      </c>
      <c r="G13" s="548">
        <v>3548</v>
      </c>
      <c r="H13" s="548">
        <v>3952.9997613295923</v>
      </c>
      <c r="I13" s="548">
        <v>3714.1</v>
      </c>
      <c r="J13" s="548">
        <v>3617.696428737665</v>
      </c>
      <c r="K13" s="548">
        <v>3754.518781780221</v>
      </c>
      <c r="L13" s="548">
        <v>4282.16111510904</v>
      </c>
      <c r="M13" s="548">
        <v>4756.956615058638</v>
      </c>
      <c r="N13" s="548">
        <v>5261.912056825713</v>
      </c>
      <c r="O13" s="548">
        <v>5198</v>
      </c>
      <c r="P13" s="548">
        <v>3578</v>
      </c>
      <c r="Q13" s="548">
        <v>4429</v>
      </c>
      <c r="R13" s="549">
        <v>6312</v>
      </c>
    </row>
    <row r="14" spans="1:18" s="539" customFormat="1" ht="13.5" customHeight="1">
      <c r="A14" s="547" t="s">
        <v>250</v>
      </c>
      <c r="B14" s="548">
        <v>1945</v>
      </c>
      <c r="C14" s="548">
        <v>2432.587</v>
      </c>
      <c r="D14" s="548">
        <v>2288</v>
      </c>
      <c r="E14" s="548">
        <v>2228</v>
      </c>
      <c r="F14" s="548">
        <v>2394.6</v>
      </c>
      <c r="G14" s="548">
        <v>2678</v>
      </c>
      <c r="H14" s="548">
        <v>2976.416472361999</v>
      </c>
      <c r="I14" s="548">
        <v>2617.4</v>
      </c>
      <c r="J14" s="548">
        <v>2626.36350421151</v>
      </c>
      <c r="K14" s="548">
        <v>2184.9711698474853</v>
      </c>
      <c r="L14" s="548">
        <v>2968.75181536431</v>
      </c>
      <c r="M14" s="548">
        <v>2874.537365859884</v>
      </c>
      <c r="N14" s="548">
        <v>3203.7088778951475</v>
      </c>
      <c r="O14" s="548">
        <v>5587</v>
      </c>
      <c r="P14" s="548">
        <v>4211.3</v>
      </c>
      <c r="Q14" s="548">
        <v>2643</v>
      </c>
      <c r="R14" s="549">
        <v>3000</v>
      </c>
    </row>
    <row r="15" spans="1:18" s="539" customFormat="1" ht="13.5" customHeight="1">
      <c r="A15" s="547" t="s">
        <v>251</v>
      </c>
      <c r="B15" s="548">
        <v>14077</v>
      </c>
      <c r="C15" s="548">
        <v>16899</v>
      </c>
      <c r="D15" s="548">
        <v>15727.9</v>
      </c>
      <c r="E15" s="548">
        <v>17128.7</v>
      </c>
      <c r="F15" s="548">
        <v>16375.9</v>
      </c>
      <c r="G15" s="548">
        <v>18176</v>
      </c>
      <c r="H15" s="548">
        <v>17850</v>
      </c>
      <c r="I15" s="548">
        <v>18545</v>
      </c>
      <c r="J15" s="548">
        <v>18715.977164163363</v>
      </c>
      <c r="K15" s="548">
        <v>19506.517768928676</v>
      </c>
      <c r="L15" s="548">
        <v>19823.266756929697</v>
      </c>
      <c r="M15" s="548">
        <v>20981.563430352384</v>
      </c>
      <c r="N15" s="548">
        <v>24850.976939382763</v>
      </c>
      <c r="O15" s="548">
        <v>23751</v>
      </c>
      <c r="P15" s="548">
        <v>19883</v>
      </c>
      <c r="Q15" s="548">
        <v>25155</v>
      </c>
      <c r="R15" s="549">
        <v>30371</v>
      </c>
    </row>
    <row r="16" spans="1:18" s="539" customFormat="1" ht="8.25" customHeight="1">
      <c r="A16" s="142"/>
      <c r="B16" s="548"/>
      <c r="C16" s="548"/>
      <c r="D16" s="548"/>
      <c r="E16" s="548"/>
      <c r="F16" s="548"/>
      <c r="G16" s="548"/>
      <c r="H16" s="548"/>
      <c r="I16" s="548"/>
      <c r="J16" s="550"/>
      <c r="K16" s="550"/>
      <c r="L16" s="550"/>
      <c r="M16" s="550"/>
      <c r="N16" s="548"/>
      <c r="O16" s="548"/>
      <c r="P16" s="548"/>
      <c r="Q16" s="548"/>
      <c r="R16" s="549"/>
    </row>
    <row r="17" spans="1:18" s="539" customFormat="1" ht="13.5" customHeight="1">
      <c r="A17" s="551" t="s">
        <v>256</v>
      </c>
      <c r="B17" s="552">
        <v>51695</v>
      </c>
      <c r="C17" s="552">
        <v>61239.458</v>
      </c>
      <c r="D17" s="552">
        <v>67529.17499999999</v>
      </c>
      <c r="E17" s="552">
        <v>74429.7</v>
      </c>
      <c r="F17" s="552">
        <v>74395</v>
      </c>
      <c r="G17" s="552">
        <v>77567</v>
      </c>
      <c r="H17" s="552">
        <v>79184.63142205938</v>
      </c>
      <c r="I17" s="552">
        <v>77617.91919191727</v>
      </c>
      <c r="J17" s="552">
        <v>73989.81898396427</v>
      </c>
      <c r="K17" s="552">
        <v>71133.16705415741</v>
      </c>
      <c r="L17" s="552">
        <v>74980.23226247464</v>
      </c>
      <c r="M17" s="552">
        <v>79490.28680507404</v>
      </c>
      <c r="N17" s="552">
        <v>90241.85009615896</v>
      </c>
      <c r="O17" s="552">
        <v>97745.37800363608</v>
      </c>
      <c r="P17" s="552">
        <v>76916.30002187513</v>
      </c>
      <c r="Q17" s="552">
        <v>93820.46493412474</v>
      </c>
      <c r="R17" s="553">
        <v>110898.98421328425</v>
      </c>
    </row>
    <row r="18" spans="1:18" s="539" customFormat="1" ht="13.5" customHeight="1">
      <c r="A18" s="554" t="s">
        <v>257</v>
      </c>
      <c r="B18" s="552">
        <v>46020</v>
      </c>
      <c r="C18" s="552">
        <v>58724.458</v>
      </c>
      <c r="D18" s="552">
        <v>66929.17499999999</v>
      </c>
      <c r="E18" s="552">
        <v>71029.7</v>
      </c>
      <c r="F18" s="552">
        <v>74395</v>
      </c>
      <c r="G18" s="552">
        <v>77567</v>
      </c>
      <c r="H18" s="552">
        <v>79184.63142205938</v>
      </c>
      <c r="I18" s="552">
        <v>74987.91919191727</v>
      </c>
      <c r="J18" s="552">
        <v>71976.51898396427</v>
      </c>
      <c r="K18" s="552">
        <v>71133.16705415741</v>
      </c>
      <c r="L18" s="552">
        <v>73482.23226247464</v>
      </c>
      <c r="M18" s="555">
        <v>78590.28680507404</v>
      </c>
      <c r="N18" s="555">
        <v>90216.85009615896</v>
      </c>
      <c r="O18" s="555">
        <v>97333.37800363608</v>
      </c>
      <c r="P18" s="555">
        <v>76549.30002187513</v>
      </c>
      <c r="Q18" s="555">
        <v>94024.46493412474</v>
      </c>
      <c r="R18" s="556">
        <v>110527.98421328425</v>
      </c>
    </row>
    <row r="19" spans="1:18" s="539" customFormat="1" ht="16.5" customHeight="1">
      <c r="A19" s="540" t="s">
        <v>258</v>
      </c>
      <c r="B19" s="557"/>
      <c r="C19" s="557"/>
      <c r="D19" s="557"/>
      <c r="E19" s="557"/>
      <c r="F19" s="557"/>
      <c r="G19" s="557"/>
      <c r="H19" s="557"/>
      <c r="I19" s="557"/>
      <c r="J19" s="557"/>
      <c r="K19" s="557"/>
      <c r="L19" s="557"/>
      <c r="M19" s="557"/>
      <c r="N19" s="557"/>
      <c r="O19" s="557"/>
      <c r="P19" s="557"/>
      <c r="Q19" s="548"/>
      <c r="R19" s="549"/>
    </row>
    <row r="20" spans="1:18" s="539" customFormat="1" ht="14.25" customHeight="1">
      <c r="A20" s="142" t="s">
        <v>75</v>
      </c>
      <c r="B20" s="548">
        <v>2813.569</v>
      </c>
      <c r="C20" s="548">
        <v>2583.324</v>
      </c>
      <c r="D20" s="548">
        <v>2750.752</v>
      </c>
      <c r="E20" s="548">
        <v>1840.013</v>
      </c>
      <c r="F20" s="548">
        <v>1743.128</v>
      </c>
      <c r="G20" s="548">
        <v>2014.194177855121</v>
      </c>
      <c r="H20" s="548">
        <v>2129.339608018144</v>
      </c>
      <c r="I20" s="548">
        <v>5047.654971014492</v>
      </c>
      <c r="J20" s="548">
        <v>2854.048971014492</v>
      </c>
      <c r="K20" s="548">
        <v>1940.66</v>
      </c>
      <c r="L20" s="548">
        <v>1823.4</v>
      </c>
      <c r="M20" s="548">
        <v>1698.111846252077</v>
      </c>
      <c r="N20" s="548">
        <v>1746.2</v>
      </c>
      <c r="O20" s="548">
        <v>1983.5</v>
      </c>
      <c r="P20" s="548">
        <v>1511.8</v>
      </c>
      <c r="Q20" s="548">
        <v>1938</v>
      </c>
      <c r="R20" s="549">
        <v>1684.5</v>
      </c>
    </row>
    <row r="21" spans="1:18" s="539" customFormat="1" ht="14.25" customHeight="1">
      <c r="A21" s="142" t="s">
        <v>78</v>
      </c>
      <c r="B21" s="548">
        <v>151.258</v>
      </c>
      <c r="C21" s="548">
        <v>184.497</v>
      </c>
      <c r="D21" s="548">
        <v>228.7</v>
      </c>
      <c r="E21" s="548">
        <v>240</v>
      </c>
      <c r="F21" s="548">
        <v>300</v>
      </c>
      <c r="G21" s="548">
        <v>350.782</v>
      </c>
      <c r="H21" s="548">
        <v>375</v>
      </c>
      <c r="I21" s="548">
        <v>400</v>
      </c>
      <c r="J21" s="548">
        <v>51.592</v>
      </c>
      <c r="K21" s="548">
        <v>31</v>
      </c>
      <c r="L21" s="548">
        <v>16.5</v>
      </c>
      <c r="M21" s="548">
        <v>6</v>
      </c>
      <c r="N21" s="548">
        <v>20</v>
      </c>
      <c r="O21" s="548">
        <v>20</v>
      </c>
      <c r="P21" s="548">
        <v>20</v>
      </c>
      <c r="Q21" s="548">
        <v>20</v>
      </c>
      <c r="R21" s="549">
        <v>35</v>
      </c>
    </row>
    <row r="22" spans="1:18" s="539" customFormat="1" ht="14.25" customHeight="1">
      <c r="A22" s="142" t="s">
        <v>79</v>
      </c>
      <c r="B22" s="548">
        <v>4968.5</v>
      </c>
      <c r="C22" s="548">
        <v>8500.012</v>
      </c>
      <c r="D22" s="548">
        <v>6893.572</v>
      </c>
      <c r="E22" s="548">
        <v>6772.352</v>
      </c>
      <c r="F22" s="548">
        <v>4861.207</v>
      </c>
      <c r="G22" s="548">
        <v>5873.896916698539</v>
      </c>
      <c r="H22" s="548">
        <v>5178.664640571635</v>
      </c>
      <c r="I22" s="548">
        <v>4865.1</v>
      </c>
      <c r="J22" s="548">
        <v>5958.255637034625</v>
      </c>
      <c r="K22" s="548">
        <v>3781.6736642822048</v>
      </c>
      <c r="L22" s="548">
        <v>3951</v>
      </c>
      <c r="M22" s="548">
        <v>4007</v>
      </c>
      <c r="N22" s="548">
        <v>4748</v>
      </c>
      <c r="O22" s="548">
        <v>4325</v>
      </c>
      <c r="P22" s="548">
        <v>3265</v>
      </c>
      <c r="Q22" s="548">
        <v>4136.5</v>
      </c>
      <c r="R22" s="549">
        <v>4877</v>
      </c>
    </row>
    <row r="23" spans="1:18" s="539" customFormat="1" ht="16.5" customHeight="1" hidden="1">
      <c r="A23" s="558" t="s">
        <v>259</v>
      </c>
      <c r="B23" s="548" t="e">
        <v>#REF!</v>
      </c>
      <c r="C23" s="548" t="e">
        <v>#REF!</v>
      </c>
      <c r="D23" s="548" t="e">
        <v>#REF!</v>
      </c>
      <c r="E23" s="548" t="e">
        <v>#REF!</v>
      </c>
      <c r="F23" s="548" t="e">
        <v>#REF!</v>
      </c>
      <c r="G23" s="548" t="e">
        <v>#REF!</v>
      </c>
      <c r="H23" s="548" t="e">
        <v>#REF!</v>
      </c>
      <c r="I23" s="548" t="e">
        <v>#REF!</v>
      </c>
      <c r="J23" s="548" t="e">
        <v>#REF!</v>
      </c>
      <c r="K23" s="548" t="e">
        <v>#REF!</v>
      </c>
      <c r="L23" s="548" t="e">
        <v>#REF!</v>
      </c>
      <c r="M23" s="548" t="e">
        <v>#REF!</v>
      </c>
      <c r="N23" s="548" t="e">
        <v>#REF!</v>
      </c>
      <c r="O23" s="548" t="e">
        <v>#REF!</v>
      </c>
      <c r="P23" s="548" t="e">
        <v>#REF!</v>
      </c>
      <c r="Q23" s="548" t="e">
        <v>#REF!</v>
      </c>
      <c r="R23" s="549" t="e">
        <v>#REF!</v>
      </c>
    </row>
    <row r="24" spans="1:18" s="539" customFormat="1" ht="16.5" customHeight="1">
      <c r="A24" s="142" t="s">
        <v>130</v>
      </c>
      <c r="B24" s="548">
        <v>3168.783</v>
      </c>
      <c r="C24" s="548">
        <v>2048.562</v>
      </c>
      <c r="D24" s="548">
        <v>869.21</v>
      </c>
      <c r="E24" s="548">
        <v>1792.174</v>
      </c>
      <c r="F24" s="548">
        <v>2208.992</v>
      </c>
      <c r="G24" s="548">
        <v>3818.3137325640373</v>
      </c>
      <c r="H24" s="548">
        <v>5224.211200092919</v>
      </c>
      <c r="I24" s="548">
        <v>4119.829</v>
      </c>
      <c r="J24" s="548">
        <v>3499.176</v>
      </c>
      <c r="K24" s="548">
        <v>4004.595</v>
      </c>
      <c r="L24" s="548">
        <v>4889.3</v>
      </c>
      <c r="M24" s="548">
        <v>5671.5</v>
      </c>
      <c r="N24" s="548">
        <v>3983.6</v>
      </c>
      <c r="O24" s="548">
        <v>4130</v>
      </c>
      <c r="P24" s="548">
        <v>3797</v>
      </c>
      <c r="Q24" s="548">
        <v>3596.5</v>
      </c>
      <c r="R24" s="549">
        <v>4142</v>
      </c>
    </row>
    <row r="25" spans="1:18" s="539" customFormat="1" ht="14.25" customHeight="1">
      <c r="A25" s="142" t="s">
        <v>260</v>
      </c>
      <c r="B25" s="548">
        <v>125</v>
      </c>
      <c r="C25" s="548">
        <v>155</v>
      </c>
      <c r="D25" s="548">
        <v>67</v>
      </c>
      <c r="E25" s="548">
        <v>186</v>
      </c>
      <c r="F25" s="548">
        <v>555.285</v>
      </c>
      <c r="G25" s="548">
        <v>1349.246</v>
      </c>
      <c r="H25" s="548">
        <v>2227.851</v>
      </c>
      <c r="I25" s="548">
        <v>2625.1</v>
      </c>
      <c r="J25" s="548">
        <v>3808.369</v>
      </c>
      <c r="K25" s="548">
        <v>5971.52</v>
      </c>
      <c r="L25" s="548">
        <v>4914.5</v>
      </c>
      <c r="M25" s="548">
        <v>4913.5</v>
      </c>
      <c r="N25" s="548">
        <v>3643.2</v>
      </c>
      <c r="O25" s="548">
        <v>3232</v>
      </c>
      <c r="P25" s="548">
        <v>2659</v>
      </c>
      <c r="Q25" s="548">
        <v>2958</v>
      </c>
      <c r="R25" s="549">
        <v>2975.5</v>
      </c>
    </row>
    <row r="26" spans="1:18" s="539" customFormat="1" ht="14.25" customHeight="1">
      <c r="A26" s="142" t="s">
        <v>86</v>
      </c>
      <c r="B26" s="548">
        <v>988.094</v>
      </c>
      <c r="C26" s="548">
        <v>1658.711</v>
      </c>
      <c r="D26" s="548">
        <v>1947.122</v>
      </c>
      <c r="E26" s="548">
        <v>2038.956</v>
      </c>
      <c r="F26" s="548">
        <v>2190.676</v>
      </c>
      <c r="G26" s="548">
        <v>2462.8471943030318</v>
      </c>
      <c r="H26" s="548">
        <v>2480.8307252528984</v>
      </c>
      <c r="I26" s="548">
        <v>1817.2</v>
      </c>
      <c r="J26" s="548">
        <v>2057.048</v>
      </c>
      <c r="K26" s="548">
        <v>1863.04</v>
      </c>
      <c r="L26" s="548">
        <v>1161.8370159869194</v>
      </c>
      <c r="M26" s="548">
        <v>1292.8740731706062</v>
      </c>
      <c r="N26" s="548">
        <v>3738.9163094373607</v>
      </c>
      <c r="O26" s="548">
        <v>3761</v>
      </c>
      <c r="P26" s="548">
        <v>3328</v>
      </c>
      <c r="Q26" s="548">
        <v>3596</v>
      </c>
      <c r="R26" s="549">
        <v>4572</v>
      </c>
    </row>
    <row r="27" spans="1:18" s="539" customFormat="1" ht="14.25" customHeight="1">
      <c r="A27" s="547" t="s">
        <v>87</v>
      </c>
      <c r="B27" s="548">
        <v>3028.859</v>
      </c>
      <c r="C27" s="548">
        <v>4893.635</v>
      </c>
      <c r="D27" s="548">
        <v>5590.442</v>
      </c>
      <c r="E27" s="548">
        <v>4791.14</v>
      </c>
      <c r="F27" s="548">
        <v>6225.23</v>
      </c>
      <c r="G27" s="548">
        <v>9303.919732169508</v>
      </c>
      <c r="H27" s="548">
        <v>8874.92681943794</v>
      </c>
      <c r="I27" s="548">
        <v>6020.350446111869</v>
      </c>
      <c r="J27" s="548">
        <v>5033.207247825407</v>
      </c>
      <c r="K27" s="548">
        <v>4612.328412620294</v>
      </c>
      <c r="L27" s="548">
        <v>4771.492982706128</v>
      </c>
      <c r="M27" s="548">
        <v>5467.829405759655</v>
      </c>
      <c r="N27" s="548">
        <v>5577.995623264965</v>
      </c>
      <c r="O27" s="548">
        <v>6232.521060486596</v>
      </c>
      <c r="P27" s="548">
        <v>4376.766611174309</v>
      </c>
      <c r="Q27" s="548">
        <v>7291.001842042748</v>
      </c>
      <c r="R27" s="549">
        <v>8037.93103531289</v>
      </c>
    </row>
    <row r="28" spans="1:18" s="539" customFormat="1" ht="13.5" customHeight="1">
      <c r="A28" s="558" t="s">
        <v>261</v>
      </c>
      <c r="B28" s="559">
        <v>2953.819</v>
      </c>
      <c r="C28" s="559">
        <v>4608.397</v>
      </c>
      <c r="D28" s="559">
        <v>5295.442</v>
      </c>
      <c r="E28" s="559">
        <v>4656.14</v>
      </c>
      <c r="F28" s="559">
        <v>6118.567</v>
      </c>
      <c r="G28" s="559">
        <v>8964.64989353058</v>
      </c>
      <c r="H28" s="559">
        <v>8438.316196612896</v>
      </c>
      <c r="I28" s="559">
        <v>5643.1914461118695</v>
      </c>
      <c r="J28" s="559">
        <v>4646.431247825407</v>
      </c>
      <c r="K28" s="559">
        <v>4141.328412620294</v>
      </c>
      <c r="L28" s="559">
        <v>4349.492982706128</v>
      </c>
      <c r="M28" s="559">
        <v>5020.329405759655</v>
      </c>
      <c r="N28" s="559">
        <v>5092.495623264965</v>
      </c>
      <c r="O28" s="559">
        <v>5747.521060486596</v>
      </c>
      <c r="P28" s="559">
        <v>3896.7666111743097</v>
      </c>
      <c r="Q28" s="559">
        <v>6686.001842042748</v>
      </c>
      <c r="R28" s="560">
        <v>7035.93103531289</v>
      </c>
    </row>
    <row r="29" spans="1:18" s="539" customFormat="1" ht="13.5" customHeight="1">
      <c r="A29" s="547" t="s">
        <v>89</v>
      </c>
      <c r="B29" s="548">
        <v>8979.708</v>
      </c>
      <c r="C29" s="548">
        <v>7204.59</v>
      </c>
      <c r="D29" s="548">
        <v>5151.307</v>
      </c>
      <c r="E29" s="548">
        <v>8797.852</v>
      </c>
      <c r="F29" s="548">
        <v>7112.908</v>
      </c>
      <c r="G29" s="548">
        <v>4075.9789632934303</v>
      </c>
      <c r="H29" s="548">
        <v>4063.8468886797</v>
      </c>
      <c r="I29" s="548">
        <v>3716.27</v>
      </c>
      <c r="J29" s="548">
        <v>4332.593615794804</v>
      </c>
      <c r="K29" s="548">
        <v>3768.86</v>
      </c>
      <c r="L29" s="548">
        <v>4569.851815364311</v>
      </c>
      <c r="M29" s="548">
        <v>5454.888519607807</v>
      </c>
      <c r="N29" s="548">
        <v>12482.208877895147</v>
      </c>
      <c r="O29" s="548">
        <v>13502</v>
      </c>
      <c r="P29" s="548">
        <v>12374</v>
      </c>
      <c r="Q29" s="548">
        <v>14430</v>
      </c>
      <c r="R29" s="549">
        <v>16860</v>
      </c>
    </row>
    <row r="30" spans="1:18" s="539" customFormat="1" ht="14.25" customHeight="1">
      <c r="A30" s="547" t="s">
        <v>90</v>
      </c>
      <c r="B30" s="548">
        <v>6618.434</v>
      </c>
      <c r="C30" s="548">
        <v>10211.93</v>
      </c>
      <c r="D30" s="548">
        <v>12004</v>
      </c>
      <c r="E30" s="548">
        <v>12821</v>
      </c>
      <c r="F30" s="548">
        <v>12684.311</v>
      </c>
      <c r="G30" s="548">
        <v>7907.679455985202</v>
      </c>
      <c r="H30" s="548">
        <v>7711.769100341905</v>
      </c>
      <c r="I30" s="548">
        <v>6510</v>
      </c>
      <c r="J30" s="548">
        <v>4645.263</v>
      </c>
      <c r="K30" s="548">
        <v>4375</v>
      </c>
      <c r="L30" s="548">
        <v>4290.8</v>
      </c>
      <c r="M30" s="548">
        <v>6710</v>
      </c>
      <c r="N30" s="548">
        <v>4735</v>
      </c>
      <c r="O30" s="548">
        <v>4970</v>
      </c>
      <c r="P30" s="548">
        <v>3865</v>
      </c>
      <c r="Q30" s="548">
        <v>4646</v>
      </c>
      <c r="R30" s="549">
        <v>5901.8</v>
      </c>
    </row>
    <row r="31" spans="1:18" s="539" customFormat="1" ht="14.25" customHeight="1">
      <c r="A31" s="547" t="s">
        <v>91</v>
      </c>
      <c r="B31" s="548">
        <v>1765</v>
      </c>
      <c r="C31" s="548">
        <v>1656</v>
      </c>
      <c r="D31" s="548">
        <v>1802.25</v>
      </c>
      <c r="E31" s="548">
        <v>2306.363</v>
      </c>
      <c r="F31" s="548">
        <v>2054.46</v>
      </c>
      <c r="G31" s="548">
        <v>2032.461</v>
      </c>
      <c r="H31" s="548">
        <v>2157.778</v>
      </c>
      <c r="I31" s="548">
        <v>2311</v>
      </c>
      <c r="J31" s="548">
        <v>2173.7368884167063</v>
      </c>
      <c r="K31" s="548">
        <v>2415.9</v>
      </c>
      <c r="L31" s="548">
        <v>2402.4</v>
      </c>
      <c r="M31" s="548">
        <v>2163.537</v>
      </c>
      <c r="N31" s="548">
        <v>3662</v>
      </c>
      <c r="O31" s="548">
        <v>4080</v>
      </c>
      <c r="P31" s="548">
        <v>3989</v>
      </c>
      <c r="Q31" s="548">
        <v>4184</v>
      </c>
      <c r="R31" s="549">
        <v>4861</v>
      </c>
    </row>
    <row r="32" spans="1:18" s="539" customFormat="1" ht="14.25" customHeight="1">
      <c r="A32" s="132" t="s">
        <v>92</v>
      </c>
      <c r="B32" s="548">
        <v>1689.94</v>
      </c>
      <c r="C32" s="548">
        <v>1450.572</v>
      </c>
      <c r="D32" s="548">
        <v>1255.317</v>
      </c>
      <c r="E32" s="548">
        <v>1462</v>
      </c>
      <c r="F32" s="548">
        <v>2447.22</v>
      </c>
      <c r="G32" s="548">
        <v>1968.157689224679</v>
      </c>
      <c r="H32" s="548">
        <v>2086.2749214243963</v>
      </c>
      <c r="I32" s="548">
        <v>2033.434782608696</v>
      </c>
      <c r="J32" s="548">
        <v>2627.3157826086963</v>
      </c>
      <c r="K32" s="548">
        <v>2733.3</v>
      </c>
      <c r="L32" s="548">
        <v>2668</v>
      </c>
      <c r="M32" s="548">
        <v>2343</v>
      </c>
      <c r="N32" s="548">
        <v>1604</v>
      </c>
      <c r="O32" s="548">
        <v>1854</v>
      </c>
      <c r="P32" s="548">
        <v>1398</v>
      </c>
      <c r="Q32" s="548">
        <v>1625.5</v>
      </c>
      <c r="R32" s="549">
        <v>1948.5</v>
      </c>
    </row>
    <row r="33" spans="1:18" s="539" customFormat="1" ht="14.25" customHeight="1">
      <c r="A33" s="132" t="s">
        <v>96</v>
      </c>
      <c r="B33" s="548">
        <v>11355.361</v>
      </c>
      <c r="C33" s="548">
        <v>14724.535</v>
      </c>
      <c r="D33" s="548">
        <v>20752.51</v>
      </c>
      <c r="E33" s="548">
        <v>20706</v>
      </c>
      <c r="F33" s="548">
        <v>21772.448</v>
      </c>
      <c r="G33" s="548">
        <v>24331.60498471607</v>
      </c>
      <c r="H33" s="548">
        <v>24327.452219817013</v>
      </c>
      <c r="I33" s="548">
        <v>25539.81760087787</v>
      </c>
      <c r="J33" s="548">
        <v>24312.410494098796</v>
      </c>
      <c r="K33" s="548">
        <v>25048.599486616768</v>
      </c>
      <c r="L33" s="548">
        <v>28117.25959236547</v>
      </c>
      <c r="M33" s="548">
        <v>29719.899988043482</v>
      </c>
      <c r="N33" s="548">
        <v>32329.756598790376</v>
      </c>
      <c r="O33" s="548">
        <v>33834.35694314948</v>
      </c>
      <c r="P33" s="548">
        <v>27043.73341070082</v>
      </c>
      <c r="Q33" s="548">
        <v>35070.373092082</v>
      </c>
      <c r="R33" s="549">
        <v>42328.753177971346</v>
      </c>
    </row>
    <row r="34" spans="1:18" s="539" customFormat="1" ht="12.75" customHeight="1">
      <c r="A34" s="561" t="s">
        <v>262</v>
      </c>
      <c r="B34" s="559">
        <v>9768</v>
      </c>
      <c r="C34" s="559">
        <v>11663</v>
      </c>
      <c r="D34" s="559">
        <v>15281</v>
      </c>
      <c r="E34" s="559">
        <v>16531</v>
      </c>
      <c r="F34" s="559">
        <v>18769</v>
      </c>
      <c r="G34" s="559">
        <v>22297.8</v>
      </c>
      <c r="H34" s="559">
        <v>22043</v>
      </c>
      <c r="I34" s="559">
        <v>23286.227745805405</v>
      </c>
      <c r="J34" s="559">
        <v>21532.050639026333</v>
      </c>
      <c r="K34" s="559">
        <v>21924.599486616768</v>
      </c>
      <c r="L34" s="559">
        <v>24859.25959236547</v>
      </c>
      <c r="M34" s="559">
        <v>24827.899988043482</v>
      </c>
      <c r="N34" s="559">
        <v>24516.756598790376</v>
      </c>
      <c r="O34" s="559">
        <v>26519.856943149483</v>
      </c>
      <c r="P34" s="559">
        <v>20850.23341070082</v>
      </c>
      <c r="Q34" s="559">
        <v>24876.773092082</v>
      </c>
      <c r="R34" s="560">
        <v>31128.25317797135</v>
      </c>
    </row>
    <row r="35" spans="1:18" s="539" customFormat="1" ht="12.75" customHeight="1">
      <c r="A35" s="547" t="s">
        <v>98</v>
      </c>
      <c r="B35" s="548">
        <v>83</v>
      </c>
      <c r="C35" s="548">
        <v>109</v>
      </c>
      <c r="D35" s="548">
        <v>160</v>
      </c>
      <c r="E35" s="548">
        <v>160</v>
      </c>
      <c r="F35" s="548">
        <v>190</v>
      </c>
      <c r="G35" s="548">
        <v>242</v>
      </c>
      <c r="H35" s="548">
        <v>286</v>
      </c>
      <c r="I35" s="548">
        <v>350</v>
      </c>
      <c r="J35" s="548">
        <v>455.361</v>
      </c>
      <c r="K35" s="548">
        <v>600</v>
      </c>
      <c r="L35" s="548">
        <v>400.5</v>
      </c>
      <c r="M35" s="548">
        <v>387</v>
      </c>
      <c r="N35" s="548">
        <v>437.2847248209184</v>
      </c>
      <c r="O35" s="548">
        <v>428</v>
      </c>
      <c r="P35" s="548">
        <v>223</v>
      </c>
      <c r="Q35" s="548">
        <v>280</v>
      </c>
      <c r="R35" s="549">
        <v>406</v>
      </c>
    </row>
    <row r="36" spans="1:18" s="539" customFormat="1" ht="12.75" customHeight="1">
      <c r="A36" s="547" t="s">
        <v>99</v>
      </c>
      <c r="B36" s="548">
        <v>108</v>
      </c>
      <c r="C36" s="548">
        <v>134</v>
      </c>
      <c r="D36" s="548">
        <v>160</v>
      </c>
      <c r="E36" s="548">
        <v>215</v>
      </c>
      <c r="F36" s="548">
        <v>120</v>
      </c>
      <c r="G36" s="548">
        <v>233</v>
      </c>
      <c r="H36" s="548">
        <v>280</v>
      </c>
      <c r="I36" s="548">
        <v>319.9</v>
      </c>
      <c r="J36" s="548">
        <v>639.6422774082497</v>
      </c>
      <c r="K36" s="548">
        <v>579.5039275042894</v>
      </c>
      <c r="L36" s="548">
        <v>822.0052741506528</v>
      </c>
      <c r="M36" s="548">
        <v>892.1516570986137</v>
      </c>
      <c r="N36" s="548">
        <v>940</v>
      </c>
      <c r="O36" s="548">
        <v>1010</v>
      </c>
      <c r="P36" s="548">
        <v>467</v>
      </c>
      <c r="Q36" s="548">
        <v>512</v>
      </c>
      <c r="R36" s="549">
        <v>553</v>
      </c>
    </row>
    <row r="37" spans="1:18" s="539" customFormat="1" ht="18.75" customHeight="1">
      <c r="A37" s="562" t="s">
        <v>263</v>
      </c>
      <c r="B37" s="548">
        <v>2076.866</v>
      </c>
      <c r="C37" s="548">
        <v>1776.847</v>
      </c>
      <c r="D37" s="548">
        <v>2657.253</v>
      </c>
      <c r="E37" s="548">
        <v>4377.631</v>
      </c>
      <c r="F37" s="548">
        <v>4476.924</v>
      </c>
      <c r="G37" s="548">
        <v>5975.3558009310755</v>
      </c>
      <c r="H37" s="548">
        <v>4753.684476780062</v>
      </c>
      <c r="I37" s="548">
        <v>4773.889855072463</v>
      </c>
      <c r="J37" s="548">
        <v>5832.314006401879</v>
      </c>
      <c r="K37" s="548">
        <v>3920.6874584873876</v>
      </c>
      <c r="L37" s="548">
        <v>5517.655840958387</v>
      </c>
      <c r="M37" s="548">
        <v>4314.804957960025</v>
      </c>
      <c r="N37" s="548">
        <v>3486.627332004795</v>
      </c>
      <c r="O37" s="548">
        <v>3894</v>
      </c>
      <c r="P37" s="548">
        <v>2687.5</v>
      </c>
      <c r="Q37" s="548">
        <v>2095</v>
      </c>
      <c r="R37" s="549">
        <v>2510</v>
      </c>
    </row>
    <row r="38" spans="1:18" s="539" customFormat="1" ht="12.75" customHeight="1">
      <c r="A38" s="547" t="s">
        <v>101</v>
      </c>
      <c r="B38" s="548">
        <v>1031.528</v>
      </c>
      <c r="C38" s="548">
        <v>1131.472</v>
      </c>
      <c r="D38" s="548">
        <v>1705.15</v>
      </c>
      <c r="E38" s="548">
        <v>1733.222</v>
      </c>
      <c r="F38" s="548">
        <v>1130.111</v>
      </c>
      <c r="G38" s="548">
        <v>1098.62729597977</v>
      </c>
      <c r="H38" s="548">
        <v>2238.715763231469</v>
      </c>
      <c r="I38" s="548">
        <v>2623.095</v>
      </c>
      <c r="J38" s="548">
        <v>1948.323</v>
      </c>
      <c r="K38" s="548">
        <v>2258.64</v>
      </c>
      <c r="L38" s="548">
        <v>1522</v>
      </c>
      <c r="M38" s="548">
        <v>1545</v>
      </c>
      <c r="N38" s="548">
        <v>1855</v>
      </c>
      <c r="O38" s="548">
        <v>2279</v>
      </c>
      <c r="P38" s="548">
        <v>1291</v>
      </c>
      <c r="Q38" s="548">
        <v>1865.5</v>
      </c>
      <c r="R38" s="549">
        <v>2334</v>
      </c>
    </row>
    <row r="39" spans="1:18" s="539" customFormat="1" ht="12.75" customHeight="1">
      <c r="A39" s="547" t="s">
        <v>102</v>
      </c>
      <c r="B39" s="548">
        <v>634.356</v>
      </c>
      <c r="C39" s="548">
        <v>780.116</v>
      </c>
      <c r="D39" s="548">
        <v>1325.492</v>
      </c>
      <c r="E39" s="548">
        <v>1936.152</v>
      </c>
      <c r="F39" s="548">
        <v>1834.891</v>
      </c>
      <c r="G39" s="548">
        <v>1820.582812425015</v>
      </c>
      <c r="H39" s="548">
        <v>2276.010379982251</v>
      </c>
      <c r="I39" s="548">
        <v>2056.15</v>
      </c>
      <c r="J39" s="548">
        <v>1899.0095271287385</v>
      </c>
      <c r="K39" s="548">
        <v>1731.4991046464722</v>
      </c>
      <c r="L39" s="548">
        <v>1545.6297409427762</v>
      </c>
      <c r="M39" s="548">
        <v>1383.6893571817773</v>
      </c>
      <c r="N39" s="548">
        <v>2732.431198380445</v>
      </c>
      <c r="O39" s="548">
        <v>4279</v>
      </c>
      <c r="P39" s="548">
        <v>3377</v>
      </c>
      <c r="Q39" s="548">
        <v>4353</v>
      </c>
      <c r="R39" s="549">
        <v>5401</v>
      </c>
    </row>
    <row r="40" spans="1:18" s="539" customFormat="1" ht="19.5" customHeight="1">
      <c r="A40" s="142" t="s">
        <v>103</v>
      </c>
      <c r="B40" s="548">
        <v>550</v>
      </c>
      <c r="C40" s="548">
        <v>825</v>
      </c>
      <c r="D40" s="548">
        <v>750</v>
      </c>
      <c r="E40" s="548">
        <v>835</v>
      </c>
      <c r="F40" s="548">
        <v>845</v>
      </c>
      <c r="G40" s="548">
        <v>995.523</v>
      </c>
      <c r="H40" s="548">
        <v>1304.528</v>
      </c>
      <c r="I40" s="548">
        <v>1330</v>
      </c>
      <c r="J40" s="548">
        <v>874.639</v>
      </c>
      <c r="K40" s="548">
        <v>585.3</v>
      </c>
      <c r="L40" s="548">
        <v>665</v>
      </c>
      <c r="M40" s="548">
        <v>576</v>
      </c>
      <c r="N40" s="548">
        <v>1450</v>
      </c>
      <c r="O40" s="548">
        <v>3136</v>
      </c>
      <c r="P40" s="548">
        <v>615</v>
      </c>
      <c r="Q40" s="548">
        <v>543</v>
      </c>
      <c r="R40" s="549">
        <v>677</v>
      </c>
    </row>
    <row r="41" spans="1:18" s="539" customFormat="1" ht="15" customHeight="1">
      <c r="A41" s="142" t="s">
        <v>104</v>
      </c>
      <c r="B41" s="548">
        <v>1558.926</v>
      </c>
      <c r="C41" s="548">
        <v>1211.655</v>
      </c>
      <c r="D41" s="548">
        <v>1459.064</v>
      </c>
      <c r="E41" s="548">
        <v>1419.155</v>
      </c>
      <c r="F41" s="548">
        <v>1642.209</v>
      </c>
      <c r="G41" s="548">
        <v>1713.3077173024528</v>
      </c>
      <c r="H41" s="548">
        <v>1207.7517763110968</v>
      </c>
      <c r="I41" s="548">
        <v>1159.127536231884</v>
      </c>
      <c r="J41" s="548">
        <v>987.513536231884</v>
      </c>
      <c r="K41" s="548">
        <v>911.06</v>
      </c>
      <c r="L41" s="548">
        <v>931.1</v>
      </c>
      <c r="M41" s="548">
        <v>943.5</v>
      </c>
      <c r="N41" s="548">
        <v>1069.629431564955</v>
      </c>
      <c r="O41" s="548">
        <v>795</v>
      </c>
      <c r="P41" s="548">
        <v>628.5</v>
      </c>
      <c r="Q41" s="548">
        <v>680.09</v>
      </c>
      <c r="R41" s="549">
        <v>794</v>
      </c>
    </row>
    <row r="42" spans="1:18" s="539" customFormat="1" ht="18" customHeight="1">
      <c r="A42" s="551" t="s">
        <v>584</v>
      </c>
      <c r="B42" s="552">
        <v>51695.18200000001</v>
      </c>
      <c r="C42" s="552">
        <v>61239.458000000006</v>
      </c>
      <c r="D42" s="552">
        <v>67529.14099999999</v>
      </c>
      <c r="E42" s="552">
        <v>74430.01</v>
      </c>
      <c r="F42" s="552">
        <v>74395.00000000001</v>
      </c>
      <c r="G42" s="552">
        <v>77567.47847344793</v>
      </c>
      <c r="H42" s="552">
        <v>79184.63551994142</v>
      </c>
      <c r="I42" s="552">
        <v>77617.91919191729</v>
      </c>
      <c r="J42" s="552">
        <v>73989.81898396427</v>
      </c>
      <c r="K42" s="552">
        <v>71133.16705415741</v>
      </c>
      <c r="L42" s="552">
        <v>74980.23226247464</v>
      </c>
      <c r="M42" s="552">
        <v>79490.28680507404</v>
      </c>
      <c r="N42" s="552">
        <v>90241.85009615896</v>
      </c>
      <c r="O42" s="552">
        <v>97745.3780036361</v>
      </c>
      <c r="P42" s="552">
        <v>76916.30002187513</v>
      </c>
      <c r="Q42" s="552">
        <v>93820.46493412474</v>
      </c>
      <c r="R42" s="553">
        <v>110898.98421328425</v>
      </c>
    </row>
    <row r="43" spans="1:18" s="539" customFormat="1" ht="18" customHeight="1">
      <c r="A43" s="554" t="s">
        <v>583</v>
      </c>
      <c r="B43" s="563">
        <v>23.195191809546827</v>
      </c>
      <c r="C43" s="563">
        <v>23.995652266128285</v>
      </c>
      <c r="D43" s="563">
        <v>23.756610140004227</v>
      </c>
      <c r="E43" s="563">
        <v>25.511024071607658</v>
      </c>
      <c r="F43" s="563">
        <v>24.15763167017922</v>
      </c>
      <c r="G43" s="563">
        <v>23.459291869355678</v>
      </c>
      <c r="H43" s="563">
        <v>22.58264268197574</v>
      </c>
      <c r="I43" s="563">
        <v>20.565900609672887</v>
      </c>
      <c r="J43" s="563">
        <v>18.481258962039895</v>
      </c>
      <c r="K43" s="563">
        <v>16.898795888459006</v>
      </c>
      <c r="L43" s="563">
        <v>16.750848891302883</v>
      </c>
      <c r="M43" s="563">
        <v>16.810486917738444</v>
      </c>
      <c r="N43" s="563">
        <v>18.046683583419192</v>
      </c>
      <c r="O43" s="563">
        <v>19.086877574032034</v>
      </c>
      <c r="P43" s="563">
        <v>17.146011923440987</v>
      </c>
      <c r="Q43" s="563">
        <v>19.605027300610544</v>
      </c>
      <c r="R43" s="564">
        <v>19.707410277876498</v>
      </c>
    </row>
    <row r="44" spans="1:18" ht="6.75" customHeight="1">
      <c r="A44" s="30"/>
      <c r="J44" s="539"/>
      <c r="K44" s="539"/>
      <c r="L44" s="539"/>
      <c r="M44" s="539"/>
      <c r="N44" s="539"/>
      <c r="O44" s="539"/>
      <c r="P44" s="539"/>
      <c r="Q44" s="539"/>
      <c r="R44" s="539"/>
    </row>
    <row r="45" spans="1:18" ht="10.5">
      <c r="A45" s="64" t="s">
        <v>264</v>
      </c>
      <c r="J45" s="539"/>
      <c r="K45" s="539"/>
      <c r="L45" s="539"/>
      <c r="M45" s="539"/>
      <c r="N45" s="539"/>
      <c r="O45" s="539"/>
      <c r="P45" s="539"/>
      <c r="Q45" s="539"/>
      <c r="R45" s="539"/>
    </row>
    <row r="46" spans="10:18" ht="10.5">
      <c r="J46" s="539"/>
      <c r="K46" s="539"/>
      <c r="L46" s="539"/>
      <c r="M46" s="539"/>
      <c r="N46" s="539"/>
      <c r="O46" s="539"/>
      <c r="P46" s="539"/>
      <c r="Q46" s="539"/>
      <c r="R46" s="539"/>
    </row>
    <row r="47" spans="10:18" ht="10.5">
      <c r="J47" s="539"/>
      <c r="K47" s="539"/>
      <c r="L47" s="539"/>
      <c r="M47" s="539"/>
      <c r="N47" s="539"/>
      <c r="O47" s="539"/>
      <c r="P47" s="539"/>
      <c r="Q47" s="539"/>
      <c r="R47" s="539"/>
    </row>
    <row r="48" spans="10:18" ht="10.5">
      <c r="J48" s="539"/>
      <c r="K48" s="539"/>
      <c r="L48" s="539"/>
      <c r="M48" s="539"/>
      <c r="N48" s="539"/>
      <c r="O48" s="539"/>
      <c r="P48" s="539"/>
      <c r="Q48" s="539"/>
      <c r="R48" s="539"/>
    </row>
    <row r="49" spans="10:18" ht="10.5">
      <c r="J49" s="539"/>
      <c r="K49" s="539"/>
      <c r="L49" s="539"/>
      <c r="M49" s="539"/>
      <c r="N49" s="539"/>
      <c r="O49" s="539"/>
      <c r="P49" s="539"/>
      <c r="Q49" s="539"/>
      <c r="R49" s="539"/>
    </row>
    <row r="50" spans="9:18" ht="10.5">
      <c r="I50" s="534"/>
      <c r="J50" s="539"/>
      <c r="K50" s="539"/>
      <c r="L50" s="539"/>
      <c r="M50" s="539"/>
      <c r="N50" s="539"/>
      <c r="O50" s="539"/>
      <c r="P50" s="539"/>
      <c r="Q50" s="539"/>
      <c r="R50" s="539"/>
    </row>
    <row r="51" spans="1:18" ht="12.75">
      <c r="A51" s="30"/>
      <c r="I51" s="534"/>
      <c r="J51" s="539"/>
      <c r="K51" s="539"/>
      <c r="L51" s="539"/>
      <c r="M51" s="539"/>
      <c r="N51" s="539"/>
      <c r="O51" s="539"/>
      <c r="P51" s="539"/>
      <c r="Q51" s="539"/>
      <c r="R51" s="539"/>
    </row>
    <row r="52" spans="9:18" ht="10.5">
      <c r="I52" s="534"/>
      <c r="J52" s="539"/>
      <c r="K52" s="539"/>
      <c r="L52" s="539"/>
      <c r="M52" s="539"/>
      <c r="N52" s="539"/>
      <c r="O52" s="539"/>
      <c r="P52" s="539"/>
      <c r="Q52" s="539"/>
      <c r="R52" s="539"/>
    </row>
    <row r="53" spans="1:18" ht="12.75">
      <c r="A53" s="30"/>
      <c r="J53" s="539"/>
      <c r="K53" s="539"/>
      <c r="L53" s="539"/>
      <c r="M53" s="539"/>
      <c r="N53" s="539"/>
      <c r="O53" s="539"/>
      <c r="P53" s="539"/>
      <c r="Q53" s="539"/>
      <c r="R53" s="539"/>
    </row>
    <row r="54" spans="10:18" ht="10.5">
      <c r="J54" s="539"/>
      <c r="K54" s="539"/>
      <c r="L54" s="539"/>
      <c r="M54" s="539"/>
      <c r="N54" s="539"/>
      <c r="O54" s="539"/>
      <c r="P54" s="539"/>
      <c r="Q54" s="539"/>
      <c r="R54" s="539"/>
    </row>
    <row r="55" spans="10:18" ht="10.5">
      <c r="J55" s="539"/>
      <c r="K55" s="539"/>
      <c r="L55" s="539"/>
      <c r="M55" s="539"/>
      <c r="N55" s="539"/>
      <c r="O55" s="539"/>
      <c r="P55" s="539"/>
      <c r="Q55" s="539"/>
      <c r="R55" s="539"/>
    </row>
    <row r="56" spans="10:18" ht="10.5">
      <c r="J56" s="539"/>
      <c r="K56" s="539"/>
      <c r="L56" s="539"/>
      <c r="M56" s="539"/>
      <c r="N56" s="539"/>
      <c r="O56" s="539"/>
      <c r="P56" s="539"/>
      <c r="Q56" s="539"/>
      <c r="R56" s="539"/>
    </row>
    <row r="57" spans="10:18" ht="10.5">
      <c r="J57" s="539"/>
      <c r="K57" s="539"/>
      <c r="L57" s="539"/>
      <c r="M57" s="539"/>
      <c r="N57" s="539"/>
      <c r="O57" s="539"/>
      <c r="P57" s="539"/>
      <c r="Q57" s="539"/>
      <c r="R57" s="539"/>
    </row>
    <row r="58" spans="10:18" ht="10.5">
      <c r="J58" s="539"/>
      <c r="K58" s="539"/>
      <c r="L58" s="539"/>
      <c r="M58" s="539"/>
      <c r="N58" s="539"/>
      <c r="O58" s="539"/>
      <c r="P58" s="539"/>
      <c r="Q58" s="539"/>
      <c r="R58" s="539"/>
    </row>
    <row r="59" spans="10:18" ht="10.5">
      <c r="J59" s="539"/>
      <c r="K59" s="539"/>
      <c r="L59" s="539"/>
      <c r="M59" s="539"/>
      <c r="N59" s="539"/>
      <c r="O59" s="539"/>
      <c r="P59" s="539"/>
      <c r="Q59" s="539"/>
      <c r="R59" s="539"/>
    </row>
    <row r="60" spans="10:18" ht="10.5">
      <c r="J60" s="539"/>
      <c r="K60" s="539"/>
      <c r="L60" s="539"/>
      <c r="M60" s="539"/>
      <c r="N60" s="539"/>
      <c r="O60" s="539"/>
      <c r="P60" s="539"/>
      <c r="Q60" s="539"/>
      <c r="R60" s="539"/>
    </row>
    <row r="61" spans="10:18" ht="10.5">
      <c r="J61" s="539"/>
      <c r="K61" s="539"/>
      <c r="L61" s="539"/>
      <c r="M61" s="539"/>
      <c r="N61" s="539"/>
      <c r="O61" s="539"/>
      <c r="P61" s="539"/>
      <c r="Q61" s="539"/>
      <c r="R61" s="539"/>
    </row>
    <row r="62" spans="10:18" ht="10.5">
      <c r="J62" s="539"/>
      <c r="K62" s="539"/>
      <c r="L62" s="539"/>
      <c r="M62" s="539"/>
      <c r="N62" s="539"/>
      <c r="O62" s="539"/>
      <c r="P62" s="539"/>
      <c r="Q62" s="539"/>
      <c r="R62" s="539"/>
    </row>
    <row r="63" spans="10:18" ht="10.5">
      <c r="J63" s="539"/>
      <c r="K63" s="539"/>
      <c r="L63" s="539"/>
      <c r="M63" s="539"/>
      <c r="N63" s="539"/>
      <c r="O63" s="539"/>
      <c r="P63" s="539"/>
      <c r="Q63" s="539"/>
      <c r="R63" s="539"/>
    </row>
    <row r="64" spans="10:18" ht="10.5">
      <c r="J64" s="539"/>
      <c r="K64" s="539"/>
      <c r="L64" s="539"/>
      <c r="M64" s="539"/>
      <c r="N64" s="539"/>
      <c r="O64" s="539"/>
      <c r="P64" s="539"/>
      <c r="Q64" s="539"/>
      <c r="R64" s="539"/>
    </row>
  </sheetData>
  <sheetProtection/>
  <hyperlinks>
    <hyperlink ref="A1" location="Contents!A1" display="Back to Table of Contents"/>
  </hyperlinks>
  <printOptions/>
  <pageMargins left="0.5" right="0" top="0.49" bottom="0" header="0.32" footer="0"/>
  <pageSetup horizontalDpi="600" verticalDpi="600" orientation="landscape" paperSize="9" scale="94" r:id="rId1"/>
  <headerFooter alignWithMargins="0">
    <oddHeader>&amp;C- 18 -</oddHeader>
  </headerFooter>
</worksheet>
</file>

<file path=xl/worksheets/sheet23.xml><?xml version="1.0" encoding="utf-8"?>
<worksheet xmlns="http://schemas.openxmlformats.org/spreadsheetml/2006/main" xmlns:r="http://schemas.openxmlformats.org/officeDocument/2006/relationships">
  <dimension ref="A1:Q43"/>
  <sheetViews>
    <sheetView zoomScalePageLayoutView="0" workbookViewId="0" topLeftCell="A1">
      <pane xSplit="1" ySplit="5" topLeftCell="B6" activePane="bottomRight" state="frozen"/>
      <selection pane="topLeft" activeCell="Y27" sqref="Y27"/>
      <selection pane="topRight" activeCell="Y27" sqref="Y27"/>
      <selection pane="bottomLeft" activeCell="Y27" sqref="Y27"/>
      <selection pane="bottomRight" activeCell="A1" sqref="A1"/>
    </sheetView>
  </sheetViews>
  <sheetFormatPr defaultColWidth="8.7109375" defaultRowHeight="12.75"/>
  <cols>
    <col min="1" max="1" width="49.00390625" style="357" customWidth="1"/>
    <col min="2" max="17" width="8.8515625" style="357" customWidth="1"/>
    <col min="18" max="249" width="9.140625" style="357" customWidth="1"/>
    <col min="250" max="250" width="44.57421875" style="357" customWidth="1"/>
    <col min="251" max="16384" width="8.7109375" style="357" customWidth="1"/>
  </cols>
  <sheetData>
    <row r="1" ht="18" customHeight="1">
      <c r="A1" s="971" t="s">
        <v>568</v>
      </c>
    </row>
    <row r="2" ht="19.5" customHeight="1">
      <c r="A2" s="21" t="s">
        <v>265</v>
      </c>
    </row>
    <row r="3" spans="1:14" ht="7.5" customHeight="1">
      <c r="A3" s="565"/>
      <c r="M3" s="374"/>
      <c r="N3" s="374"/>
    </row>
    <row r="4" spans="1:17" s="539" customFormat="1" ht="15" customHeight="1">
      <c r="A4" s="566"/>
      <c r="B4" s="538">
        <v>2007</v>
      </c>
      <c r="C4" s="538">
        <v>2008</v>
      </c>
      <c r="D4" s="538">
        <v>2009</v>
      </c>
      <c r="E4" s="538">
        <v>2010</v>
      </c>
      <c r="F4" s="538">
        <v>2011</v>
      </c>
      <c r="G4" s="538">
        <v>2012</v>
      </c>
      <c r="H4" s="538">
        <v>2013</v>
      </c>
      <c r="I4" s="538">
        <v>2014</v>
      </c>
      <c r="J4" s="538">
        <v>2015</v>
      </c>
      <c r="K4" s="538">
        <v>2016</v>
      </c>
      <c r="L4" s="538">
        <v>2017</v>
      </c>
      <c r="M4" s="238">
        <v>2018</v>
      </c>
      <c r="N4" s="238">
        <v>2019</v>
      </c>
      <c r="O4" s="238">
        <v>2020</v>
      </c>
      <c r="P4" s="238">
        <v>2021</v>
      </c>
      <c r="Q4" s="437" t="s">
        <v>253</v>
      </c>
    </row>
    <row r="5" spans="1:17" ht="13.5" customHeight="1">
      <c r="A5" s="567" t="s">
        <v>243</v>
      </c>
      <c r="B5" s="568"/>
      <c r="C5" s="373"/>
      <c r="D5" s="373"/>
      <c r="Q5" s="569"/>
    </row>
    <row r="6" spans="1:17" ht="14.25" customHeight="1">
      <c r="A6" s="459" t="s">
        <v>244</v>
      </c>
      <c r="B6" s="570">
        <v>17.045670611164624</v>
      </c>
      <c r="C6" s="570">
        <v>13.349928415090815</v>
      </c>
      <c r="D6" s="570">
        <v>7.690144468268215</v>
      </c>
      <c r="E6" s="570">
        <v>6.984814723141682</v>
      </c>
      <c r="F6" s="570">
        <v>-2.0983465073054646</v>
      </c>
      <c r="G6" s="570">
        <v>-1.1099821080428427</v>
      </c>
      <c r="H6" s="570">
        <v>-9.166032322007894</v>
      </c>
      <c r="I6" s="570">
        <v>-7.431152841415042</v>
      </c>
      <c r="J6" s="570">
        <v>-4.116596703662182</v>
      </c>
      <c r="K6" s="570">
        <v>1.544710089963658</v>
      </c>
      <c r="L6" s="570">
        <v>6.7944439644100925</v>
      </c>
      <c r="M6" s="570">
        <v>10.311561653401952</v>
      </c>
      <c r="N6" s="570">
        <v>8.578234034572631</v>
      </c>
      <c r="O6" s="570">
        <v>-24.91005993924547</v>
      </c>
      <c r="P6" s="570">
        <v>17.823607907187025</v>
      </c>
      <c r="Q6" s="571">
        <v>1.1706933790162566</v>
      </c>
    </row>
    <row r="7" spans="1:17" ht="14.25" customHeight="1">
      <c r="A7" s="461" t="s">
        <v>245</v>
      </c>
      <c r="B7" s="572">
        <v>6.797926565368414</v>
      </c>
      <c r="C7" s="572">
        <v>18.037097373460227</v>
      </c>
      <c r="D7" s="572">
        <v>8.07202090495069</v>
      </c>
      <c r="E7" s="572">
        <v>13.651852808588629</v>
      </c>
      <c r="F7" s="572">
        <v>14.122204389081688</v>
      </c>
      <c r="G7" s="572">
        <v>-4.467993100339868</v>
      </c>
      <c r="H7" s="572">
        <v>3.0301649292311197</v>
      </c>
      <c r="I7" s="572">
        <v>-8.769998823425198</v>
      </c>
      <c r="J7" s="572">
        <v>0.4721485380134993</v>
      </c>
      <c r="K7" s="572">
        <v>13.348202272741986</v>
      </c>
      <c r="L7" s="572">
        <v>-0.9574929971980453</v>
      </c>
      <c r="M7" s="572">
        <v>-4.324212450698965</v>
      </c>
      <c r="N7" s="572">
        <v>6.42008856229603</v>
      </c>
      <c r="O7" s="572">
        <v>-24.149496016156178</v>
      </c>
      <c r="P7" s="572">
        <v>11.185799459818455</v>
      </c>
      <c r="Q7" s="573">
        <v>10.427434763505474</v>
      </c>
    </row>
    <row r="8" spans="1:17" ht="14.25" customHeight="1">
      <c r="A8" s="461" t="s">
        <v>246</v>
      </c>
      <c r="B8" s="572">
        <v>49.22108839315874</v>
      </c>
      <c r="C8" s="572">
        <v>12.204042864939794</v>
      </c>
      <c r="D8" s="572">
        <v>-0.757140624187528</v>
      </c>
      <c r="E8" s="572">
        <v>-2.1095950601764457</v>
      </c>
      <c r="F8" s="572">
        <v>-21.03325654661434</v>
      </c>
      <c r="G8" s="572">
        <v>2.8532284302599464</v>
      </c>
      <c r="H8" s="572">
        <v>-17.547483034206095</v>
      </c>
      <c r="I8" s="572">
        <v>-20.219637271031615</v>
      </c>
      <c r="J8" s="572">
        <v>-18.045331910484293</v>
      </c>
      <c r="K8" s="572">
        <v>-7.732100741918742</v>
      </c>
      <c r="L8" s="572">
        <v>27.46126743185802</v>
      </c>
      <c r="M8" s="572">
        <v>4.5961605477724135</v>
      </c>
      <c r="N8" s="572">
        <v>24.16723387658304</v>
      </c>
      <c r="O8" s="572">
        <v>-28.48507203990694</v>
      </c>
      <c r="P8" s="572">
        <v>43.49667303596644</v>
      </c>
      <c r="Q8" s="573">
        <v>-4.7145948758426215</v>
      </c>
    </row>
    <row r="9" spans="1:17" ht="14.25" customHeight="1">
      <c r="A9" s="461" t="s">
        <v>247</v>
      </c>
      <c r="B9" s="572">
        <v>-17.351250603411813</v>
      </c>
      <c r="C9" s="572">
        <v>8.100837437744019</v>
      </c>
      <c r="D9" s="572">
        <v>30.83764377400385</v>
      </c>
      <c r="E9" s="572">
        <v>15.755982058846982</v>
      </c>
      <c r="F9" s="572">
        <v>6.600152976307115</v>
      </c>
      <c r="G9" s="572">
        <v>-0.7505771781546713</v>
      </c>
      <c r="H9" s="572">
        <v>-17.750758461758352</v>
      </c>
      <c r="I9" s="572">
        <v>14.113410030228039</v>
      </c>
      <c r="J9" s="572">
        <v>2.273602001950948</v>
      </c>
      <c r="K9" s="572">
        <v>-10.666673793810475</v>
      </c>
      <c r="L9" s="572">
        <v>5.825771393671886</v>
      </c>
      <c r="M9" s="572">
        <v>45.29225562808173</v>
      </c>
      <c r="N9" s="572">
        <v>-0.017480931628170993</v>
      </c>
      <c r="O9" s="572">
        <v>-22.717692875252283</v>
      </c>
      <c r="P9" s="572">
        <v>5.2943887147317525</v>
      </c>
      <c r="Q9" s="573">
        <v>-5.470293091736565</v>
      </c>
    </row>
    <row r="10" spans="1:17" ht="14.25" customHeight="1">
      <c r="A10" s="459" t="s">
        <v>248</v>
      </c>
      <c r="B10" s="574">
        <v>-6.683708887814831</v>
      </c>
      <c r="C10" s="574">
        <v>-15.79523155040495</v>
      </c>
      <c r="D10" s="574">
        <v>11.442559672316193</v>
      </c>
      <c r="E10" s="574">
        <v>-15.265954407732039</v>
      </c>
      <c r="F10" s="574">
        <v>9.609287246144532</v>
      </c>
      <c r="G10" s="574">
        <v>-0.16390885562324797</v>
      </c>
      <c r="H10" s="574">
        <v>11.648492205042345</v>
      </c>
      <c r="I10" s="574">
        <v>-3.2736239789418704</v>
      </c>
      <c r="J10" s="574">
        <v>-7.737298898278908</v>
      </c>
      <c r="K10" s="574">
        <v>7.587549283244144</v>
      </c>
      <c r="L10" s="574">
        <v>0.9885444068338529</v>
      </c>
      <c r="M10" s="574">
        <v>12.128715929257467</v>
      </c>
      <c r="N10" s="574">
        <v>-1.4013488192208143</v>
      </c>
      <c r="O10" s="574">
        <v>-27.334964482843077</v>
      </c>
      <c r="P10" s="574">
        <v>7.286336798872469</v>
      </c>
      <c r="Q10" s="575">
        <v>16.24856585525754</v>
      </c>
    </row>
    <row r="11" spans="1:17" ht="14.25" customHeight="1">
      <c r="A11" s="576" t="s">
        <v>266</v>
      </c>
      <c r="B11" s="577">
        <v>8.953538806555073</v>
      </c>
      <c r="C11" s="577">
        <v>-9.144088378925716</v>
      </c>
      <c r="D11" s="577">
        <v>0.8038507449500685</v>
      </c>
      <c r="E11" s="577">
        <v>-2.3009381904803945</v>
      </c>
      <c r="F11" s="577">
        <v>9.609287246144532</v>
      </c>
      <c r="G11" s="577">
        <v>-0.16390885562324797</v>
      </c>
      <c r="H11" s="577">
        <v>0.7960932457102672</v>
      </c>
      <c r="I11" s="577">
        <v>-0.9026157847216325</v>
      </c>
      <c r="J11" s="577">
        <v>-0.29530290262458436</v>
      </c>
      <c r="K11" s="577">
        <v>1.8720400056770927</v>
      </c>
      <c r="L11" s="577">
        <v>3.348807930329272</v>
      </c>
      <c r="M11" s="577">
        <v>15.570803870251709</v>
      </c>
      <c r="N11" s="577">
        <v>-2.527965464243138</v>
      </c>
      <c r="O11" s="577">
        <v>-27.49980908928555</v>
      </c>
      <c r="P11" s="577">
        <v>9.424934271720915</v>
      </c>
      <c r="Q11" s="578">
        <v>14.395023021292232</v>
      </c>
    </row>
    <row r="12" spans="1:17" ht="14.25" customHeight="1">
      <c r="A12" s="461" t="s">
        <v>249</v>
      </c>
      <c r="B12" s="572">
        <v>32.66563806055228</v>
      </c>
      <c r="C12" s="572">
        <v>5.566242804145688</v>
      </c>
      <c r="D12" s="572">
        <v>-25.811929944539003</v>
      </c>
      <c r="E12" s="572">
        <v>19.246039747253803</v>
      </c>
      <c r="F12" s="572">
        <v>2.2810131540210534</v>
      </c>
      <c r="G12" s="572">
        <v>12.245459693533306</v>
      </c>
      <c r="H12" s="572">
        <v>-4.998488963052239</v>
      </c>
      <c r="I12" s="572">
        <v>-4.1807293984608975</v>
      </c>
      <c r="J12" s="572">
        <v>1.1019283746556425</v>
      </c>
      <c r="K12" s="572">
        <v>11.108171741488349</v>
      </c>
      <c r="L12" s="572">
        <v>8.21898747245153</v>
      </c>
      <c r="M12" s="572">
        <v>7.75853390407228</v>
      </c>
      <c r="N12" s="572">
        <v>-3.1400012125686345</v>
      </c>
      <c r="O12" s="572">
        <v>-37.731222141193264</v>
      </c>
      <c r="P12" s="572">
        <v>17.61584698141317</v>
      </c>
      <c r="Q12" s="573">
        <v>35.355737763338</v>
      </c>
    </row>
    <row r="13" spans="1:17" ht="14.25" customHeight="1">
      <c r="A13" s="461" t="s">
        <v>250</v>
      </c>
      <c r="B13" s="572">
        <v>-38.043646515887694</v>
      </c>
      <c r="C13" s="572">
        <v>-41.09799276956119</v>
      </c>
      <c r="D13" s="572">
        <v>70.34558239544393</v>
      </c>
      <c r="E13" s="572">
        <v>-58.81125419782569</v>
      </c>
      <c r="F13" s="572">
        <v>10.72765799162714</v>
      </c>
      <c r="G13" s="572">
        <v>13.876317745967953</v>
      </c>
      <c r="H13" s="572">
        <v>80.265084628556</v>
      </c>
      <c r="I13" s="572">
        <v>-13.33236557005904</v>
      </c>
      <c r="J13" s="572">
        <v>-53.95390091853705</v>
      </c>
      <c r="K13" s="572">
        <v>99.41245876935082</v>
      </c>
      <c r="L13" s="572">
        <v>-17.514942521475064</v>
      </c>
      <c r="M13" s="572">
        <v>-16.367499599042617</v>
      </c>
      <c r="N13" s="572">
        <v>80.39012078590187</v>
      </c>
      <c r="O13" s="572">
        <v>-28.570479636323284</v>
      </c>
      <c r="P13" s="572">
        <v>-49.679358469175824</v>
      </c>
      <c r="Q13" s="573">
        <v>34.18677876099147</v>
      </c>
    </row>
    <row r="14" spans="1:17" ht="14.25" customHeight="1">
      <c r="A14" s="576" t="s">
        <v>267</v>
      </c>
      <c r="B14" s="577">
        <v>19.34972818064537</v>
      </c>
      <c r="C14" s="577">
        <v>-5.089560574816062</v>
      </c>
      <c r="D14" s="577">
        <v>-14.879700718861557</v>
      </c>
      <c r="E14" s="577">
        <v>4.044102950914279</v>
      </c>
      <c r="F14" s="577">
        <v>10.72765799162714</v>
      </c>
      <c r="G14" s="577">
        <v>13.876317745967953</v>
      </c>
      <c r="H14" s="577">
        <v>-10.083882969321493</v>
      </c>
      <c r="I14" s="577">
        <v>-0.9269788759087731</v>
      </c>
      <c r="J14" s="577">
        <v>-18.656193220401335</v>
      </c>
      <c r="K14" s="577">
        <v>32.850073319644736</v>
      </c>
      <c r="L14" s="577">
        <v>-5.326663548855365</v>
      </c>
      <c r="M14" s="577">
        <v>8.972948836231922</v>
      </c>
      <c r="N14" s="577">
        <v>69.31225811703487</v>
      </c>
      <c r="O14" s="577">
        <v>-29.680575496593605</v>
      </c>
      <c r="P14" s="577">
        <v>-40.591072029233075</v>
      </c>
      <c r="Q14" s="578">
        <v>10.201337844241436</v>
      </c>
    </row>
    <row r="15" spans="1:17" ht="14.25" customHeight="1">
      <c r="A15" s="461" t="s">
        <v>251</v>
      </c>
      <c r="B15" s="572">
        <v>3.3105722802921633</v>
      </c>
      <c r="C15" s="572">
        <v>-12.692492545103264</v>
      </c>
      <c r="D15" s="572">
        <v>9.236802078302816</v>
      </c>
      <c r="E15" s="572">
        <v>-6.728840453051575</v>
      </c>
      <c r="F15" s="572">
        <v>10.993442337496816</v>
      </c>
      <c r="G15" s="579">
        <v>-4.654852036146366</v>
      </c>
      <c r="H15" s="572">
        <v>3.8935335717956434</v>
      </c>
      <c r="I15" s="579">
        <v>-0.24265300620113806</v>
      </c>
      <c r="J15" s="572">
        <v>2.011155010572608</v>
      </c>
      <c r="K15" s="572">
        <v>-3.3756080356224913</v>
      </c>
      <c r="L15" s="572">
        <v>3.59601381744082</v>
      </c>
      <c r="M15" s="572">
        <v>18.245933886676596</v>
      </c>
      <c r="N15" s="572">
        <v>-11.659786895148514</v>
      </c>
      <c r="O15" s="572">
        <v>-24.747637519185474</v>
      </c>
      <c r="P15" s="572">
        <v>18.544550107355846</v>
      </c>
      <c r="Q15" s="573">
        <v>11.145128540291395</v>
      </c>
    </row>
    <row r="16" spans="1:17" ht="6" customHeight="1">
      <c r="A16" s="460"/>
      <c r="B16" s="580"/>
      <c r="C16" s="580"/>
      <c r="D16" s="580"/>
      <c r="E16" s="580"/>
      <c r="F16" s="580"/>
      <c r="G16" s="580"/>
      <c r="H16" s="580"/>
      <c r="I16" s="580"/>
      <c r="J16" s="580"/>
      <c r="K16" s="580"/>
      <c r="L16" s="580"/>
      <c r="M16" s="580"/>
      <c r="N16" s="580"/>
      <c r="O16" s="580"/>
      <c r="P16" s="580"/>
      <c r="Q16" s="581"/>
    </row>
    <row r="17" spans="1:17" ht="13.5" customHeight="1">
      <c r="A17" s="375" t="s">
        <v>268</v>
      </c>
      <c r="B17" s="582">
        <v>5.9</v>
      </c>
      <c r="C17" s="582">
        <v>1.3</v>
      </c>
      <c r="D17" s="582">
        <v>8.9</v>
      </c>
      <c r="E17" s="582">
        <v>-0.7</v>
      </c>
      <c r="F17" s="582">
        <v>1.4</v>
      </c>
      <c r="G17" s="582">
        <v>-0.8123542107510389</v>
      </c>
      <c r="H17" s="582">
        <v>-2.602200727630972</v>
      </c>
      <c r="I17" s="582">
        <v>-5.957046028549783</v>
      </c>
      <c r="J17" s="582">
        <v>-5.4</v>
      </c>
      <c r="K17" s="582">
        <v>3.7</v>
      </c>
      <c r="L17" s="582">
        <v>4.6</v>
      </c>
      <c r="M17" s="582">
        <v>11</v>
      </c>
      <c r="N17" s="582">
        <v>4.9</v>
      </c>
      <c r="O17" s="582">
        <v>-25.8</v>
      </c>
      <c r="P17" s="582">
        <v>14</v>
      </c>
      <c r="Q17" s="583">
        <v>6.3</v>
      </c>
    </row>
    <row r="18" spans="1:17" ht="15" customHeight="1">
      <c r="A18" s="375" t="s">
        <v>269</v>
      </c>
      <c r="B18" s="582">
        <v>13.8</v>
      </c>
      <c r="C18" s="582">
        <v>4.6</v>
      </c>
      <c r="D18" s="582">
        <v>5.5</v>
      </c>
      <c r="E18" s="582">
        <v>4.1</v>
      </c>
      <c r="F18" s="582">
        <v>1.4</v>
      </c>
      <c r="G18" s="582">
        <v>-0.8</v>
      </c>
      <c r="H18" s="582">
        <v>-6.024194780793977</v>
      </c>
      <c r="I18" s="582">
        <v>-5.265375288964421</v>
      </c>
      <c r="J18" s="582">
        <v>-2.7914473858115074</v>
      </c>
      <c r="K18" s="582">
        <v>1.661803703356024</v>
      </c>
      <c r="L18" s="582">
        <v>5.524915722659407</v>
      </c>
      <c r="M18" s="582">
        <v>12.226340255288747</v>
      </c>
      <c r="N18" s="582">
        <v>4.476774249430249</v>
      </c>
      <c r="O18" s="582">
        <v>-25.828959277583873</v>
      </c>
      <c r="P18" s="582">
        <v>14.787517226066594</v>
      </c>
      <c r="Q18" s="583">
        <v>5.7033484883031615</v>
      </c>
    </row>
    <row r="19" spans="1:17" ht="14.25" customHeight="1">
      <c r="A19" s="567" t="s">
        <v>258</v>
      </c>
      <c r="B19" s="584"/>
      <c r="C19" s="584"/>
      <c r="D19" s="584"/>
      <c r="E19" s="584"/>
      <c r="F19" s="584"/>
      <c r="G19" s="584"/>
      <c r="H19" s="584"/>
      <c r="I19" s="584"/>
      <c r="J19" s="584"/>
      <c r="K19" s="584"/>
      <c r="L19" s="584"/>
      <c r="M19" s="584"/>
      <c r="N19" s="584"/>
      <c r="O19" s="584"/>
      <c r="P19" s="584"/>
      <c r="Q19" s="585"/>
    </row>
    <row r="20" spans="1:17" ht="14.25" customHeight="1">
      <c r="A20" s="460" t="s">
        <v>75</v>
      </c>
      <c r="B20" s="572">
        <v>-18.174184301062766</v>
      </c>
      <c r="C20" s="572">
        <v>0.33095349491311765</v>
      </c>
      <c r="D20" s="572">
        <v>-33.852447795891834</v>
      </c>
      <c r="E20" s="572">
        <v>-6.585349931551292</v>
      </c>
      <c r="F20" s="572">
        <v>13.615427423777476</v>
      </c>
      <c r="G20" s="572">
        <v>2.9335841803000733</v>
      </c>
      <c r="H20" s="572">
        <v>138.68194284492108</v>
      </c>
      <c r="I20" s="572">
        <v>-44.161293269489796</v>
      </c>
      <c r="J20" s="572">
        <v>-33.19324286895629</v>
      </c>
      <c r="K20" s="572">
        <v>-8.579329497495607</v>
      </c>
      <c r="L20" s="572">
        <v>-8.460272638335383</v>
      </c>
      <c r="M20" s="572">
        <v>1.7771225946983833</v>
      </c>
      <c r="N20" s="572">
        <v>8.030866063169341</v>
      </c>
      <c r="O20" s="572">
        <v>-28.77389971723457</v>
      </c>
      <c r="P20" s="572">
        <v>19.860307374156434</v>
      </c>
      <c r="Q20" s="573">
        <v>-20.821837641591486</v>
      </c>
    </row>
    <row r="21" spans="1:17" ht="14.25" customHeight="1">
      <c r="A21" s="460" t="s">
        <v>78</v>
      </c>
      <c r="B21" s="572">
        <v>5.577769169178566</v>
      </c>
      <c r="C21" s="572">
        <v>16.283916655050973</v>
      </c>
      <c r="D21" s="572">
        <v>5.256740926759292</v>
      </c>
      <c r="E21" s="572">
        <v>21.951219512195138</v>
      </c>
      <c r="F21" s="572">
        <v>16.926553672316388</v>
      </c>
      <c r="G21" s="572">
        <v>3.790294229154469</v>
      </c>
      <c r="H21" s="572">
        <v>6.666666666666671</v>
      </c>
      <c r="I21" s="572">
        <v>-87.25128163569377</v>
      </c>
      <c r="J21" s="572">
        <v>-41.19078968846638</v>
      </c>
      <c r="K21" s="572">
        <v>-49.26221195754722</v>
      </c>
      <c r="L21" s="572">
        <v>-64.42058153584347</v>
      </c>
      <c r="M21" s="572">
        <v>232.78162709340694</v>
      </c>
      <c r="N21" s="572">
        <v>-7.568498223703301</v>
      </c>
      <c r="O21" s="572">
        <v>-10.108189846510797</v>
      </c>
      <c r="P21" s="572">
        <v>-6.300087863861819</v>
      </c>
      <c r="Q21" s="573">
        <v>61.099321384027604</v>
      </c>
    </row>
    <row r="22" spans="1:17" ht="14.25" customHeight="1">
      <c r="A22" s="460" t="s">
        <v>79</v>
      </c>
      <c r="B22" s="572">
        <v>49.810401749377746</v>
      </c>
      <c r="C22" s="572">
        <v>-24.308035260358892</v>
      </c>
      <c r="D22" s="572">
        <v>-2.0279175174478894</v>
      </c>
      <c r="E22" s="572">
        <v>-29.773918630927454</v>
      </c>
      <c r="F22" s="572">
        <v>19.3883194471083</v>
      </c>
      <c r="G22" s="572">
        <v>-14.183649075423077</v>
      </c>
      <c r="H22" s="572">
        <v>-6.5133869035089305</v>
      </c>
      <c r="I22" s="572">
        <v>20.96991709138109</v>
      </c>
      <c r="J22" s="572">
        <v>-37.80039042579079</v>
      </c>
      <c r="K22" s="572">
        <v>0.7325604214119892</v>
      </c>
      <c r="L22" s="572">
        <v>-0.5810177074466623</v>
      </c>
      <c r="M22" s="572">
        <v>17.262972409139124</v>
      </c>
      <c r="N22" s="572">
        <v>-13.64990069938915</v>
      </c>
      <c r="O22" s="572">
        <v>-30.60513514357325</v>
      </c>
      <c r="P22" s="572">
        <v>18.737909713554643</v>
      </c>
      <c r="Q22" s="573">
        <v>8.783328782437664</v>
      </c>
    </row>
    <row r="23" spans="1:17" ht="14.25" customHeight="1">
      <c r="A23" s="586" t="s">
        <v>130</v>
      </c>
      <c r="B23" s="572">
        <v>-43.13828718250321</v>
      </c>
      <c r="C23" s="572">
        <v>-60.40609566747817</v>
      </c>
      <c r="D23" s="572">
        <v>106.39984158624927</v>
      </c>
      <c r="E23" s="572">
        <v>21.236197269691544</v>
      </c>
      <c r="F23" s="572">
        <v>72.04059434611014</v>
      </c>
      <c r="G23" s="572">
        <v>32.73545482302717</v>
      </c>
      <c r="H23" s="572">
        <v>-21.54380525308609</v>
      </c>
      <c r="I23" s="572">
        <v>-16.09697676674486</v>
      </c>
      <c r="J23" s="572">
        <v>12.34371531731749</v>
      </c>
      <c r="K23" s="572">
        <v>18.102267942896404</v>
      </c>
      <c r="L23" s="572">
        <v>13.969878002482687</v>
      </c>
      <c r="M23" s="572">
        <v>-30.803021780538927</v>
      </c>
      <c r="N23" s="572">
        <v>-2.2431778063586307</v>
      </c>
      <c r="O23" s="572">
        <v>-15.861082907863619</v>
      </c>
      <c r="P23" s="572">
        <v>-11.272088347742624</v>
      </c>
      <c r="Q23" s="573">
        <v>5.673953740535893</v>
      </c>
    </row>
    <row r="24" spans="1:17" ht="14.25" customHeight="1">
      <c r="A24" s="586" t="s">
        <v>260</v>
      </c>
      <c r="B24" s="572">
        <v>7.525424981294975</v>
      </c>
      <c r="C24" s="572">
        <v>-60.29956588128265</v>
      </c>
      <c r="D24" s="572">
        <v>177.31287117845483</v>
      </c>
      <c r="E24" s="572">
        <v>198.49333258377112</v>
      </c>
      <c r="F24" s="572">
        <v>135.94457215275048</v>
      </c>
      <c r="G24" s="572">
        <v>59.666328608879866</v>
      </c>
      <c r="H24" s="572">
        <v>15.737006177231066</v>
      </c>
      <c r="I24" s="572">
        <v>43.19649909601219</v>
      </c>
      <c r="J24" s="572">
        <v>54.228467741328984</v>
      </c>
      <c r="K24" s="572">
        <v>-18.956250269455566</v>
      </c>
      <c r="L24" s="572">
        <v>-1.2814106149976965</v>
      </c>
      <c r="M24" s="572">
        <v>-27.953608112611064</v>
      </c>
      <c r="N24" s="572">
        <v>-13.626624798895946</v>
      </c>
      <c r="O24" s="572">
        <v>-21.86563476217877</v>
      </c>
      <c r="P24" s="572">
        <v>3.884115647975335</v>
      </c>
      <c r="Q24" s="573">
        <v>-9.54394196073936</v>
      </c>
    </row>
    <row r="25" spans="1:17" ht="14.25" customHeight="1">
      <c r="A25" s="460" t="s">
        <v>86</v>
      </c>
      <c r="B25" s="572">
        <v>49.83732488681909</v>
      </c>
      <c r="C25" s="572">
        <v>9.130043774768708</v>
      </c>
      <c r="D25" s="572">
        <v>3.0683800036934485</v>
      </c>
      <c r="E25" s="572">
        <v>5.959889843696402</v>
      </c>
      <c r="F25" s="572">
        <v>10.818308139466254</v>
      </c>
      <c r="G25" s="572">
        <v>-1.4845510793776953</v>
      </c>
      <c r="H25" s="572">
        <v>-4.485470773674223</v>
      </c>
      <c r="I25" s="572">
        <v>11.716879344666694</v>
      </c>
      <c r="J25" s="572">
        <v>-11.077614390293249</v>
      </c>
      <c r="K25" s="572">
        <v>-39.50304489465385</v>
      </c>
      <c r="L25" s="572">
        <v>9.112790646815384</v>
      </c>
      <c r="M25" s="572">
        <v>187.29393289024318</v>
      </c>
      <c r="N25" s="572">
        <v>-5.8309940210141775</v>
      </c>
      <c r="O25" s="572">
        <v>-19.922282602137372</v>
      </c>
      <c r="P25" s="572">
        <v>1.3772104181534246</v>
      </c>
      <c r="Q25" s="573">
        <v>17.257115197614596</v>
      </c>
    </row>
    <row r="26" spans="1:17" ht="14.25" customHeight="1">
      <c r="A26" s="460" t="s">
        <v>270</v>
      </c>
      <c r="B26" s="572">
        <v>45.998780441396804</v>
      </c>
      <c r="C26" s="572">
        <v>5.929999022426941</v>
      </c>
      <c r="D26" s="572">
        <v>-15.670801065578004</v>
      </c>
      <c r="E26" s="572">
        <v>29.200903923911625</v>
      </c>
      <c r="F26" s="572">
        <v>44.901151823189025</v>
      </c>
      <c r="G26" s="572">
        <v>-6.933637484268331</v>
      </c>
      <c r="H26" s="572">
        <v>-33.033127519341946</v>
      </c>
      <c r="I26" s="572">
        <v>-17.51994826494729</v>
      </c>
      <c r="J26" s="572">
        <v>-10.028002065590357</v>
      </c>
      <c r="K26" s="572">
        <v>1.6129559695601188</v>
      </c>
      <c r="L26" s="572">
        <v>12.735474021296753</v>
      </c>
      <c r="M26" s="572">
        <v>-0.26068592047265327</v>
      </c>
      <c r="N26" s="572">
        <v>8.346906357576572</v>
      </c>
      <c r="O26" s="572">
        <v>-34.243836476926674</v>
      </c>
      <c r="P26" s="572">
        <v>56.0814735227049</v>
      </c>
      <c r="Q26" s="573">
        <v>0.35299085084967885</v>
      </c>
    </row>
    <row r="27" spans="1:17" ht="14.25" customHeight="1">
      <c r="A27" s="576" t="s">
        <v>271</v>
      </c>
      <c r="B27" s="577">
        <v>41.360985665690094</v>
      </c>
      <c r="C27" s="577">
        <v>6.4307454855799335</v>
      </c>
      <c r="D27" s="577">
        <v>-13.476678539734493</v>
      </c>
      <c r="E27" s="577">
        <v>30.709400247917273</v>
      </c>
      <c r="F27" s="577">
        <v>41.93658839712836</v>
      </c>
      <c r="G27" s="577">
        <v>-8.222197468735104</v>
      </c>
      <c r="H27" s="577">
        <v>-34.04513278680369</v>
      </c>
      <c r="I27" s="577">
        <v>-18.770418214961552</v>
      </c>
      <c r="J27" s="577">
        <v>-12.46536801972222</v>
      </c>
      <c r="K27" s="577">
        <v>3.2355115328655444</v>
      </c>
      <c r="L27" s="577">
        <v>13.59821723551471</v>
      </c>
      <c r="M27" s="577">
        <v>-0.8259140436575478</v>
      </c>
      <c r="N27" s="577">
        <v>9.440602675990291</v>
      </c>
      <c r="O27" s="577">
        <v>-36.39941454865671</v>
      </c>
      <c r="P27" s="577">
        <v>60.683468074226255</v>
      </c>
      <c r="Q27" s="578">
        <v>-4.596507234650105</v>
      </c>
    </row>
    <row r="28" spans="1:17" ht="14.25" customHeight="1">
      <c r="A28" s="587" t="s">
        <v>89</v>
      </c>
      <c r="B28" s="572">
        <v>-26.164128477751888</v>
      </c>
      <c r="C28" s="572">
        <v>-32.32986809442647</v>
      </c>
      <c r="D28" s="572">
        <v>60.46263498282687</v>
      </c>
      <c r="E28" s="572">
        <v>-20.241837497423916</v>
      </c>
      <c r="F28" s="572">
        <v>-43.504381013712404</v>
      </c>
      <c r="G28" s="572">
        <v>-2.4949528047505822</v>
      </c>
      <c r="H28" s="572">
        <v>-9.054554403225069</v>
      </c>
      <c r="I28" s="572">
        <v>15.09727234255385</v>
      </c>
      <c r="J28" s="572">
        <v>-14.647141341802396</v>
      </c>
      <c r="K28" s="572">
        <v>17.418908168983634</v>
      </c>
      <c r="L28" s="572">
        <v>17.317899542648064</v>
      </c>
      <c r="M28" s="572">
        <v>123.5177452172127</v>
      </c>
      <c r="N28" s="572">
        <v>4.95375666327466</v>
      </c>
      <c r="O28" s="572">
        <v>-13.012680105339697</v>
      </c>
      <c r="P28" s="572">
        <v>8.853673345133146</v>
      </c>
      <c r="Q28" s="573">
        <v>4.723077207736452</v>
      </c>
    </row>
    <row r="29" spans="1:17" ht="14.25" customHeight="1">
      <c r="A29" s="587" t="s">
        <v>90</v>
      </c>
      <c r="B29" s="572">
        <v>37.67243696057744</v>
      </c>
      <c r="C29" s="572">
        <v>6.58710535850156</v>
      </c>
      <c r="D29" s="572">
        <v>6.6818615154713825</v>
      </c>
      <c r="E29" s="572">
        <v>-1.1959364193972561</v>
      </c>
      <c r="F29" s="572">
        <v>-39.804146934325324</v>
      </c>
      <c r="G29" s="572">
        <v>-5.6201068884101915</v>
      </c>
      <c r="H29" s="572">
        <v>-17.31485746055317</v>
      </c>
      <c r="I29" s="572">
        <v>-29.58099408241395</v>
      </c>
      <c r="J29" s="572">
        <v>-7.363086893284404</v>
      </c>
      <c r="K29" s="572">
        <v>-3.304444724897806</v>
      </c>
      <c r="L29" s="572">
        <v>54.52927794807806</v>
      </c>
      <c r="M29" s="572">
        <v>-30.981430277513027</v>
      </c>
      <c r="N29" s="572">
        <v>1.552864408108917</v>
      </c>
      <c r="O29" s="572">
        <v>-26.323875798708173</v>
      </c>
      <c r="P29" s="572">
        <v>12.355563349994924</v>
      </c>
      <c r="Q29" s="573">
        <v>14.395687950537365</v>
      </c>
    </row>
    <row r="30" spans="1:17" ht="14.25" customHeight="1">
      <c r="A30" s="587" t="s">
        <v>91</v>
      </c>
      <c r="B30" s="572">
        <v>-17.64750486699404</v>
      </c>
      <c r="C30" s="572">
        <v>-1.496463132687893</v>
      </c>
      <c r="D30" s="572">
        <v>27.90048279437798</v>
      </c>
      <c r="E30" s="572">
        <v>-11.109758781549246</v>
      </c>
      <c r="F30" s="572">
        <v>-2.990879811717946</v>
      </c>
      <c r="G30" s="572">
        <v>5.5111035014794965</v>
      </c>
      <c r="H30" s="572">
        <v>7.2989570882941734</v>
      </c>
      <c r="I30" s="572">
        <v>-7.128609058899684</v>
      </c>
      <c r="J30" s="572">
        <v>8.852488320070265</v>
      </c>
      <c r="K30" s="572">
        <v>-4.146462547794442</v>
      </c>
      <c r="L30" s="572">
        <v>-11.622691766770117</v>
      </c>
      <c r="M30" s="579">
        <v>67.53734506012248</v>
      </c>
      <c r="N30" s="572">
        <v>5.154246648207803</v>
      </c>
      <c r="O30" s="572">
        <v>-11.387469104340141</v>
      </c>
      <c r="P30" s="572">
        <v>-1.6506691114784502</v>
      </c>
      <c r="Q30" s="573">
        <v>7.03467116193967</v>
      </c>
    </row>
    <row r="31" spans="1:17" ht="14.25" customHeight="1">
      <c r="A31" s="461" t="s">
        <v>272</v>
      </c>
      <c r="B31" s="572">
        <v>-22.912959511476984</v>
      </c>
      <c r="C31" s="572">
        <v>-18.663288385006524</v>
      </c>
      <c r="D31" s="572">
        <v>15.275884312345255</v>
      </c>
      <c r="E31" s="572">
        <v>65.93893226612226</v>
      </c>
      <c r="F31" s="572">
        <v>-21.455396344346084</v>
      </c>
      <c r="G31" s="572">
        <v>3.2544385975222383</v>
      </c>
      <c r="H31" s="572">
        <v>-3.5033142845637855</v>
      </c>
      <c r="I31" s="572">
        <v>27.48195826355571</v>
      </c>
      <c r="J31" s="572">
        <v>2.123222145358767</v>
      </c>
      <c r="K31" s="572">
        <v>-4.42631437313598</v>
      </c>
      <c r="L31" s="572">
        <v>-13.681838491738603</v>
      </c>
      <c r="M31" s="572">
        <v>-32.941976728836764</v>
      </c>
      <c r="N31" s="572">
        <v>11.839197196871737</v>
      </c>
      <c r="O31" s="572">
        <v>-30.741529943611397</v>
      </c>
      <c r="P31" s="572">
        <v>9.512867312908057</v>
      </c>
      <c r="Q31" s="573">
        <v>11.365203577755452</v>
      </c>
    </row>
    <row r="32" spans="1:17" ht="14.25" customHeight="1">
      <c r="A32" s="461" t="s">
        <v>273</v>
      </c>
      <c r="B32" s="572">
        <v>16.47506929543441</v>
      </c>
      <c r="C32" s="572">
        <v>27.8577657981576</v>
      </c>
      <c r="D32" s="572">
        <v>-0.5015906902480367</v>
      </c>
      <c r="E32" s="572">
        <v>5.065072036009852</v>
      </c>
      <c r="F32" s="572">
        <v>7.593908126552989</v>
      </c>
      <c r="G32" s="572">
        <v>-3.1715674359462582</v>
      </c>
      <c r="H32" s="572">
        <v>2.5990489139749116</v>
      </c>
      <c r="I32" s="572">
        <v>-6.085382790935071</v>
      </c>
      <c r="J32" s="572">
        <v>1.6195404158852398</v>
      </c>
      <c r="K32" s="572">
        <v>12.04187631725857</v>
      </c>
      <c r="L32" s="572">
        <v>4.751539467389463</v>
      </c>
      <c r="M32" s="572">
        <v>5.5037937388719484</v>
      </c>
      <c r="N32" s="572">
        <v>2.7828205701227517</v>
      </c>
      <c r="O32" s="572">
        <v>-23.087936271210467</v>
      </c>
      <c r="P32" s="572">
        <v>20.90618344198434</v>
      </c>
      <c r="Q32" s="573">
        <v>6.781508961566402</v>
      </c>
    </row>
    <row r="33" spans="1:17" ht="12.75" customHeight="1">
      <c r="A33" s="576" t="s">
        <v>274</v>
      </c>
      <c r="B33" s="577">
        <v>6.797926565368414</v>
      </c>
      <c r="C33" s="577">
        <v>18.037097373460227</v>
      </c>
      <c r="D33" s="577">
        <v>8.07202090495069</v>
      </c>
      <c r="E33" s="577">
        <v>13.651852808588629</v>
      </c>
      <c r="F33" s="577">
        <v>14.122204389081688</v>
      </c>
      <c r="G33" s="577">
        <v>-4.467993100339868</v>
      </c>
      <c r="H33" s="577">
        <v>3.0301649292311197</v>
      </c>
      <c r="I33" s="577">
        <v>-8.769998823425198</v>
      </c>
      <c r="J33" s="577">
        <v>0.4721485380134993</v>
      </c>
      <c r="K33" s="577">
        <v>13.348202272741986</v>
      </c>
      <c r="L33" s="577">
        <v>-0.9574929971980453</v>
      </c>
      <c r="M33" s="577">
        <v>-4.324212450698965</v>
      </c>
      <c r="N33" s="577">
        <v>6.42008856229603</v>
      </c>
      <c r="O33" s="577">
        <v>-24.149496016156178</v>
      </c>
      <c r="P33" s="577">
        <v>11.185799459818455</v>
      </c>
      <c r="Q33" s="578">
        <v>10.427434763505474</v>
      </c>
    </row>
    <row r="34" spans="1:17" ht="14.25" customHeight="1">
      <c r="A34" s="587" t="s">
        <v>98</v>
      </c>
      <c r="B34" s="572">
        <v>13.383866552888975</v>
      </c>
      <c r="C34" s="572">
        <v>38.987926965155</v>
      </c>
      <c r="D34" s="572">
        <v>-1.3477119670700404</v>
      </c>
      <c r="E34" s="572">
        <v>16.0766047846066</v>
      </c>
      <c r="F34" s="572">
        <v>26.70939932371776</v>
      </c>
      <c r="G34" s="572">
        <v>15.4836055563037</v>
      </c>
      <c r="H34" s="572">
        <v>22.199807908811948</v>
      </c>
      <c r="I34" s="572">
        <v>28.500694830525845</v>
      </c>
      <c r="J34" s="572">
        <v>28.973629895551625</v>
      </c>
      <c r="K34" s="572">
        <v>-36.00125533188147</v>
      </c>
      <c r="L34" s="572">
        <v>-5.384705640269388</v>
      </c>
      <c r="M34" s="572">
        <v>11.921752387245192</v>
      </c>
      <c r="N34" s="572">
        <v>-7.888320846614633</v>
      </c>
      <c r="O34" s="572">
        <v>-52.49253173085115</v>
      </c>
      <c r="P34" s="572">
        <v>17.704977340211542</v>
      </c>
      <c r="Q34" s="573">
        <v>32.75200382670289</v>
      </c>
    </row>
    <row r="35" spans="1:17" ht="14.25" customHeight="1">
      <c r="A35" s="587" t="s">
        <v>99</v>
      </c>
      <c r="B35" s="572">
        <v>7.058554803021039</v>
      </c>
      <c r="C35" s="572">
        <v>11.732801940301016</v>
      </c>
      <c r="D35" s="572">
        <v>34.7417627507898</v>
      </c>
      <c r="E35" s="572">
        <v>-45.31116482335994</v>
      </c>
      <c r="F35" s="572">
        <v>92.29172073915942</v>
      </c>
      <c r="G35" s="572">
        <v>17.045731230543467</v>
      </c>
      <c r="H35" s="572">
        <v>13.87470493562543</v>
      </c>
      <c r="I35" s="572">
        <v>97.40748654106724</v>
      </c>
      <c r="J35" s="572">
        <v>-11.394338259698813</v>
      </c>
      <c r="K35" s="572">
        <v>37.31640674117449</v>
      </c>
      <c r="L35" s="572">
        <v>6.16493340905393</v>
      </c>
      <c r="M35" s="572">
        <v>3.6600004507710366</v>
      </c>
      <c r="N35" s="572">
        <v>2.9289029832257256</v>
      </c>
      <c r="O35" s="572">
        <v>-57.35982506571568</v>
      </c>
      <c r="P35" s="572">
        <v>3.4456485202608746</v>
      </c>
      <c r="Q35" s="573">
        <v>0.22262838013502062</v>
      </c>
    </row>
    <row r="36" spans="1:17" ht="14.25" customHeight="1">
      <c r="A36" s="460" t="s">
        <v>263</v>
      </c>
      <c r="B36" s="572">
        <v>-23.619471565994544</v>
      </c>
      <c r="C36" s="572">
        <v>37.52137135828943</v>
      </c>
      <c r="D36" s="572">
        <v>61.78639724594345</v>
      </c>
      <c r="E36" s="572">
        <v>1.6725551177667626</v>
      </c>
      <c r="F36" s="572">
        <v>29.11272477796726</v>
      </c>
      <c r="G36" s="572">
        <v>-22.809878119705218</v>
      </c>
      <c r="H36" s="572">
        <v>-1.0124937393657092</v>
      </c>
      <c r="I36" s="572">
        <v>19.89167453148069</v>
      </c>
      <c r="J36" s="572">
        <v>-33.812695421930144</v>
      </c>
      <c r="K36" s="572">
        <v>38.370863154947386</v>
      </c>
      <c r="L36" s="572">
        <v>-22.975690396700116</v>
      </c>
      <c r="M36" s="572">
        <v>-21.09410971654171</v>
      </c>
      <c r="N36" s="572">
        <v>8.445911958526423</v>
      </c>
      <c r="O36" s="572">
        <v>-34.18080777734846</v>
      </c>
      <c r="P36" s="572">
        <v>-27.16426692933929</v>
      </c>
      <c r="Q36" s="573">
        <v>8.441610398812287</v>
      </c>
    </row>
    <row r="37" spans="1:17" ht="14.25" customHeight="1">
      <c r="A37" s="461" t="s">
        <v>101</v>
      </c>
      <c r="B37" s="572">
        <v>-3.2064715979351774</v>
      </c>
      <c r="C37" s="572">
        <v>37.64857329901096</v>
      </c>
      <c r="D37" s="572">
        <v>1.4755384238260802</v>
      </c>
      <c r="E37" s="572">
        <v>-35.36733734744783</v>
      </c>
      <c r="F37" s="572">
        <v>-5.013174592711209</v>
      </c>
      <c r="G37" s="572">
        <v>97.19313283533978</v>
      </c>
      <c r="H37" s="572">
        <v>15.354386959426208</v>
      </c>
      <c r="I37" s="572">
        <v>-26.653979165067824</v>
      </c>
      <c r="J37" s="572">
        <v>13.955061614791049</v>
      </c>
      <c r="K37" s="572">
        <v>-34.22675205852454</v>
      </c>
      <c r="L37" s="572">
        <v>-0.2545656528623965</v>
      </c>
      <c r="M37" s="572">
        <v>18.464036522361326</v>
      </c>
      <c r="N37" s="572">
        <v>17.620947030798902</v>
      </c>
      <c r="O37" s="572">
        <v>-47.288722759090554</v>
      </c>
      <c r="P37" s="572">
        <v>35.071027671414015</v>
      </c>
      <c r="Q37" s="573">
        <v>13.17297387260028</v>
      </c>
    </row>
    <row r="38" spans="1:17" ht="14.25" customHeight="1">
      <c r="A38" s="587" t="s">
        <v>102</v>
      </c>
      <c r="B38" s="572">
        <v>7.050552532487387</v>
      </c>
      <c r="C38" s="572">
        <v>56.10326652283791</v>
      </c>
      <c r="D38" s="572">
        <v>45.70802623401238</v>
      </c>
      <c r="E38" s="572">
        <v>-6.184247411334809</v>
      </c>
      <c r="F38" s="572">
        <v>-2.565879999760341</v>
      </c>
      <c r="G38" s="572">
        <v>21.347136393040373</v>
      </c>
      <c r="H38" s="572">
        <v>-10.70652703640576</v>
      </c>
      <c r="I38" s="572">
        <v>-8.786187636027947</v>
      </c>
      <c r="J38" s="572">
        <v>-10.50172553646793</v>
      </c>
      <c r="K38" s="572">
        <v>-13.964340631932373</v>
      </c>
      <c r="L38" s="572">
        <v>-12.18972350380298</v>
      </c>
      <c r="M38" s="572">
        <v>96.04000028755078</v>
      </c>
      <c r="N38" s="572">
        <v>49.769227425528925</v>
      </c>
      <c r="O38" s="572">
        <v>-27.17387257260988</v>
      </c>
      <c r="P38" s="572">
        <v>20.544943695383196</v>
      </c>
      <c r="Q38" s="573">
        <v>12.358150164162424</v>
      </c>
    </row>
    <row r="39" spans="1:17" ht="13.5" customHeight="1">
      <c r="A39" s="461" t="s">
        <v>103</v>
      </c>
      <c r="B39" s="572">
        <v>34.02395073346503</v>
      </c>
      <c r="C39" s="572">
        <v>-16.389439713016245</v>
      </c>
      <c r="D39" s="572">
        <v>10.779949048993487</v>
      </c>
      <c r="E39" s="572">
        <v>0.5191076766129896</v>
      </c>
      <c r="F39" s="572">
        <v>14.018688102602695</v>
      </c>
      <c r="G39" s="572">
        <v>27.022194070785503</v>
      </c>
      <c r="H39" s="572">
        <v>0.41173612031062135</v>
      </c>
      <c r="I39" s="572">
        <v>-35.092691718403515</v>
      </c>
      <c r="J39" s="572">
        <v>-34.311526176301726</v>
      </c>
      <c r="K39" s="572">
        <v>10.369890623583615</v>
      </c>
      <c r="L39" s="572">
        <v>-15.058982707811708</v>
      </c>
      <c r="M39" s="572">
        <v>145.6967311573676</v>
      </c>
      <c r="N39" s="572">
        <v>112.05085662923335</v>
      </c>
      <c r="O39" s="572">
        <v>-81.48818808363457</v>
      </c>
      <c r="P39" s="572">
        <v>-17.336119523486317</v>
      </c>
      <c r="Q39" s="573">
        <v>15.106364691115658</v>
      </c>
    </row>
    <row r="40" spans="1:17" ht="12.75" customHeight="1">
      <c r="A40" s="461" t="s">
        <v>104</v>
      </c>
      <c r="B40" s="572">
        <v>-30.298409351435723</v>
      </c>
      <c r="C40" s="572">
        <v>10.664829851933206</v>
      </c>
      <c r="D40" s="572">
        <v>-3.7448823548201062</v>
      </c>
      <c r="E40" s="572">
        <v>15.285807542037233</v>
      </c>
      <c r="F40" s="572">
        <v>1.7793630616085494</v>
      </c>
      <c r="G40" s="572">
        <v>-31.55392541358711</v>
      </c>
      <c r="H40" s="572">
        <v>-5.649765618131056</v>
      </c>
      <c r="I40" s="572">
        <v>-15.909119449380356</v>
      </c>
      <c r="J40" s="572">
        <v>-9.201055762850658</v>
      </c>
      <c r="K40" s="572">
        <v>0.17210325417973138</v>
      </c>
      <c r="L40" s="572">
        <v>-0.21403741813914223</v>
      </c>
      <c r="M40" s="588">
        <v>11.065475260329308</v>
      </c>
      <c r="N40" s="588">
        <v>-28.777658612872358</v>
      </c>
      <c r="O40" s="588">
        <v>-26.63393413604021</v>
      </c>
      <c r="P40" s="588">
        <v>1.3836345230691336</v>
      </c>
      <c r="Q40" s="589">
        <v>6.398059081590517</v>
      </c>
    </row>
    <row r="41" spans="1:17" ht="16.5" customHeight="1">
      <c r="A41" s="590" t="s">
        <v>268</v>
      </c>
      <c r="B41" s="591">
        <v>5.9</v>
      </c>
      <c r="C41" s="591">
        <v>1.3</v>
      </c>
      <c r="D41" s="591">
        <v>8.9</v>
      </c>
      <c r="E41" s="591">
        <v>-0.7</v>
      </c>
      <c r="F41" s="591">
        <v>1.4</v>
      </c>
      <c r="G41" s="591">
        <v>-0.8123542107510389</v>
      </c>
      <c r="H41" s="591">
        <v>-2.602200727630972</v>
      </c>
      <c r="I41" s="591">
        <v>-5.957046028549783</v>
      </c>
      <c r="J41" s="591">
        <v>-5.436540746839498</v>
      </c>
      <c r="K41" s="591">
        <v>3.70637586605973</v>
      </c>
      <c r="L41" s="591">
        <v>4.582031433792949</v>
      </c>
      <c r="M41" s="591">
        <v>10.98623249211677</v>
      </c>
      <c r="N41" s="591">
        <v>4.8910840248163225</v>
      </c>
      <c r="O41" s="591">
        <v>-25.77706322595327</v>
      </c>
      <c r="P41" s="591">
        <v>13.982319315518765</v>
      </c>
      <c r="Q41" s="592">
        <v>6.317104779191007</v>
      </c>
    </row>
    <row r="42" ht="12" customHeight="1">
      <c r="A42" s="29"/>
    </row>
    <row r="43" ht="11.25" customHeight="1">
      <c r="A43" s="64" t="s">
        <v>264</v>
      </c>
    </row>
  </sheetData>
  <sheetProtection/>
  <hyperlinks>
    <hyperlink ref="A1" location="Contents!A1" display="Back to Table of Contents"/>
  </hyperlinks>
  <printOptions/>
  <pageMargins left="0.5" right="0" top="0.35" bottom="0.196850393700787" header="0.28" footer="0.196850393700787"/>
  <pageSetup horizontalDpi="600" verticalDpi="600" orientation="landscape" paperSize="9" r:id="rId1"/>
  <headerFooter alignWithMargins="0">
    <oddHeader>&amp;C- 19 -</oddHeader>
  </headerFooter>
</worksheet>
</file>

<file path=xl/worksheets/sheet24.xml><?xml version="1.0" encoding="utf-8"?>
<worksheet xmlns="http://schemas.openxmlformats.org/spreadsheetml/2006/main" xmlns:r="http://schemas.openxmlformats.org/officeDocument/2006/relationships">
  <dimension ref="A1:R26"/>
  <sheetViews>
    <sheetView zoomScalePageLayoutView="0" workbookViewId="0" topLeftCell="A1">
      <pane xSplit="2" ySplit="7" topLeftCell="C8" activePane="bottomRight" state="frozen"/>
      <selection pane="topLeft" activeCell="Y27" sqref="Y27"/>
      <selection pane="topRight" activeCell="Y27" sqref="Y27"/>
      <selection pane="bottomLeft" activeCell="Y27" sqref="Y27"/>
      <selection pane="bottomRight" activeCell="A1" sqref="A1"/>
    </sheetView>
  </sheetViews>
  <sheetFormatPr defaultColWidth="10.7109375" defaultRowHeight="12.75"/>
  <cols>
    <col min="1" max="1" width="24.8515625" style="140" customWidth="1"/>
    <col min="2" max="17" width="10.140625" style="140" customWidth="1"/>
    <col min="18" max="18" width="9.421875" style="140" customWidth="1"/>
    <col min="19" max="249" width="9.140625" style="140" customWidth="1"/>
    <col min="250" max="250" width="3.57421875" style="140" customWidth="1"/>
    <col min="251" max="251" width="13.7109375" style="140" customWidth="1"/>
    <col min="252" max="252" width="10.8515625" style="140" customWidth="1"/>
    <col min="253" max="16384" width="10.7109375" style="140" customWidth="1"/>
  </cols>
  <sheetData>
    <row r="1" spans="1:2" ht="21" customHeight="1">
      <c r="A1" s="971" t="s">
        <v>568</v>
      </c>
      <c r="B1"/>
    </row>
    <row r="2" spans="1:2" s="108" customFormat="1" ht="22.5" customHeight="1">
      <c r="A2" s="21" t="s">
        <v>275</v>
      </c>
      <c r="B2" s="593"/>
    </row>
    <row r="4" s="371" customFormat="1" ht="12.75">
      <c r="A4" s="371" t="s">
        <v>276</v>
      </c>
    </row>
    <row r="5" s="371" customFormat="1" ht="12.75"/>
    <row r="6" spans="1:17" s="108" customFormat="1" ht="24" customHeight="1">
      <c r="A6" s="594"/>
      <c r="B6" s="595">
        <v>2007</v>
      </c>
      <c r="C6" s="595">
        <v>2008</v>
      </c>
      <c r="D6" s="595">
        <v>2009</v>
      </c>
      <c r="E6" s="595">
        <v>2010</v>
      </c>
      <c r="F6" s="595">
        <v>2011</v>
      </c>
      <c r="G6" s="595">
        <v>2012</v>
      </c>
      <c r="H6" s="595">
        <v>2013</v>
      </c>
      <c r="I6" s="595">
        <v>2014</v>
      </c>
      <c r="J6" s="595">
        <v>2015</v>
      </c>
      <c r="K6" s="595">
        <v>2016</v>
      </c>
      <c r="L6" s="595">
        <v>2017</v>
      </c>
      <c r="M6" s="238">
        <v>2018</v>
      </c>
      <c r="N6" s="238">
        <v>2019</v>
      </c>
      <c r="O6" s="238">
        <v>2020</v>
      </c>
      <c r="P6" s="238">
        <v>2021</v>
      </c>
      <c r="Q6" s="437" t="s">
        <v>277</v>
      </c>
    </row>
    <row r="7" spans="1:17" ht="12.75">
      <c r="A7" s="323"/>
      <c r="H7" s="458"/>
      <c r="I7" s="458"/>
      <c r="J7" s="458"/>
      <c r="K7" s="458"/>
      <c r="L7" s="458"/>
      <c r="M7" s="458"/>
      <c r="N7" s="458"/>
      <c r="Q7" s="323"/>
    </row>
    <row r="8" spans="1:17" ht="34.5" customHeight="1">
      <c r="A8" s="596" t="s">
        <v>278</v>
      </c>
      <c r="B8" s="597">
        <v>-26.6</v>
      </c>
      <c r="C8" s="597">
        <v>-20.2</v>
      </c>
      <c r="D8" s="597">
        <v>59.5</v>
      </c>
      <c r="E8" s="597">
        <v>-2.8</v>
      </c>
      <c r="F8" s="597">
        <v>-4.7</v>
      </c>
      <c r="G8" s="597">
        <v>2.9</v>
      </c>
      <c r="H8" s="597">
        <v>-4.9</v>
      </c>
      <c r="I8" s="597">
        <v>1.7</v>
      </c>
      <c r="J8" s="597">
        <v>0.9</v>
      </c>
      <c r="K8" s="597">
        <v>-2.9</v>
      </c>
      <c r="L8" s="597">
        <v>-2.9</v>
      </c>
      <c r="M8" s="597">
        <v>12.6</v>
      </c>
      <c r="N8" s="597">
        <v>18.8</v>
      </c>
      <c r="O8" s="597">
        <v>-34</v>
      </c>
      <c r="P8" s="597">
        <v>0.1</v>
      </c>
      <c r="Q8" s="598">
        <v>0.5</v>
      </c>
    </row>
    <row r="9" spans="1:17" ht="34.5" customHeight="1">
      <c r="A9" s="596" t="s">
        <v>279</v>
      </c>
      <c r="B9" s="597">
        <v>20.6</v>
      </c>
      <c r="C9" s="597">
        <v>7.2</v>
      </c>
      <c r="D9" s="597">
        <v>-1.3</v>
      </c>
      <c r="E9" s="599">
        <v>0</v>
      </c>
      <c r="F9" s="597">
        <v>3.4</v>
      </c>
      <c r="G9" s="597">
        <v>-1.9</v>
      </c>
      <c r="H9" s="597">
        <v>-1.9</v>
      </c>
      <c r="I9" s="597">
        <v>-8.3</v>
      </c>
      <c r="J9" s="597">
        <v>-7.6</v>
      </c>
      <c r="K9" s="597">
        <v>6.2</v>
      </c>
      <c r="L9" s="597">
        <v>7.2</v>
      </c>
      <c r="M9" s="597">
        <v>10.5</v>
      </c>
      <c r="N9" s="597">
        <v>0.4</v>
      </c>
      <c r="O9" s="597">
        <v>-22.7</v>
      </c>
      <c r="P9" s="597">
        <v>18.4</v>
      </c>
      <c r="Q9" s="598">
        <v>7.9</v>
      </c>
    </row>
    <row r="10" spans="1:17" ht="30" customHeight="1">
      <c r="A10" s="600" t="s">
        <v>280</v>
      </c>
      <c r="B10" s="601">
        <v>5.9</v>
      </c>
      <c r="C10" s="601">
        <v>1.3</v>
      </c>
      <c r="D10" s="601">
        <v>8.9</v>
      </c>
      <c r="E10" s="601">
        <v>-0.7</v>
      </c>
      <c r="F10" s="601">
        <v>1.4</v>
      </c>
      <c r="G10" s="601">
        <v>-0.8</v>
      </c>
      <c r="H10" s="601">
        <v>-2.6</v>
      </c>
      <c r="I10" s="601">
        <v>-6</v>
      </c>
      <c r="J10" s="601">
        <v>-5.4</v>
      </c>
      <c r="K10" s="601">
        <v>3.7</v>
      </c>
      <c r="L10" s="601">
        <v>4.6</v>
      </c>
      <c r="M10" s="601">
        <v>11</v>
      </c>
      <c r="N10" s="601">
        <v>4.9</v>
      </c>
      <c r="O10" s="601">
        <v>-25.8</v>
      </c>
      <c r="P10" s="601">
        <v>14</v>
      </c>
      <c r="Q10" s="602">
        <v>6.3</v>
      </c>
    </row>
    <row r="11" spans="3:18" ht="20.25" customHeight="1">
      <c r="C11" s="603"/>
      <c r="D11" s="603"/>
      <c r="E11" s="603"/>
      <c r="F11" s="603"/>
      <c r="G11" s="603"/>
      <c r="H11" s="603"/>
      <c r="I11" s="603"/>
      <c r="J11" s="603"/>
      <c r="K11" s="603"/>
      <c r="L11" s="603"/>
      <c r="M11" s="603"/>
      <c r="N11" s="604"/>
      <c r="O11" s="604"/>
      <c r="P11" s="604"/>
      <c r="Q11" s="604"/>
      <c r="R11" s="604"/>
    </row>
    <row r="12" spans="3:18" ht="20.25" customHeight="1">
      <c r="C12" s="604"/>
      <c r="D12" s="604"/>
      <c r="E12" s="604"/>
      <c r="F12" s="604"/>
      <c r="G12" s="604"/>
      <c r="H12" s="604"/>
      <c r="I12" s="604"/>
      <c r="J12" s="604"/>
      <c r="K12" s="604"/>
      <c r="L12" s="604"/>
      <c r="M12" s="604"/>
      <c r="N12" s="604"/>
      <c r="O12" s="604"/>
      <c r="P12" s="604"/>
      <c r="Q12" s="604"/>
      <c r="R12" s="604"/>
    </row>
    <row r="13" spans="3:18" ht="20.25" customHeight="1">
      <c r="C13" s="604"/>
      <c r="D13" s="604"/>
      <c r="E13" s="604"/>
      <c r="F13" s="604"/>
      <c r="G13" s="604"/>
      <c r="H13" s="604"/>
      <c r="I13" s="604"/>
      <c r="J13" s="604"/>
      <c r="K13" s="604"/>
      <c r="L13" s="604"/>
      <c r="M13" s="604"/>
      <c r="N13" s="604"/>
      <c r="O13" s="604"/>
      <c r="P13" s="604"/>
      <c r="Q13" s="604"/>
      <c r="R13" s="604"/>
    </row>
    <row r="14" spans="1:18" s="108" customFormat="1" ht="12.75">
      <c r="A14" s="605" t="s">
        <v>281</v>
      </c>
      <c r="B14" s="605"/>
      <c r="C14" s="604"/>
      <c r="D14" s="604"/>
      <c r="E14" s="604"/>
      <c r="F14" s="604"/>
      <c r="G14" s="604"/>
      <c r="H14" s="604"/>
      <c r="I14" s="604"/>
      <c r="J14" s="604"/>
      <c r="K14" s="604"/>
      <c r="L14" s="604"/>
      <c r="M14" s="604"/>
      <c r="N14" s="604"/>
      <c r="O14" s="604"/>
      <c r="P14" s="604"/>
      <c r="Q14" s="604"/>
      <c r="R14" s="604"/>
    </row>
    <row r="16" spans="1:17" ht="24" customHeight="1">
      <c r="A16" s="594"/>
      <c r="B16" s="595">
        <v>2007</v>
      </c>
      <c r="C16" s="595">
        <v>2008</v>
      </c>
      <c r="D16" s="595">
        <v>2009</v>
      </c>
      <c r="E16" s="595">
        <v>2010</v>
      </c>
      <c r="F16" s="595">
        <v>2011</v>
      </c>
      <c r="G16" s="595">
        <v>2012</v>
      </c>
      <c r="H16" s="595">
        <v>2013</v>
      </c>
      <c r="I16" s="595">
        <v>2014</v>
      </c>
      <c r="J16" s="595">
        <v>2015</v>
      </c>
      <c r="K16" s="595">
        <v>2016</v>
      </c>
      <c r="L16" s="595">
        <v>2017</v>
      </c>
      <c r="M16" s="238">
        <v>2018</v>
      </c>
      <c r="N16" s="238">
        <v>2019</v>
      </c>
      <c r="O16" s="238">
        <v>2020</v>
      </c>
      <c r="P16" s="238">
        <v>2021</v>
      </c>
      <c r="Q16" s="437" t="s">
        <v>253</v>
      </c>
    </row>
    <row r="17" spans="1:17" ht="12.75">
      <c r="A17" s="323"/>
      <c r="B17" s="606"/>
      <c r="C17" s="458"/>
      <c r="D17" s="458"/>
      <c r="E17" s="458"/>
      <c r="F17" s="458"/>
      <c r="H17" s="458"/>
      <c r="I17" s="458"/>
      <c r="J17" s="458"/>
      <c r="K17" s="458"/>
      <c r="L17" s="458"/>
      <c r="M17" s="458"/>
      <c r="Q17" s="323"/>
    </row>
    <row r="18" spans="1:17" s="141" customFormat="1" ht="34.5" customHeight="1">
      <c r="A18" s="596" t="s">
        <v>278</v>
      </c>
      <c r="B18" s="597">
        <v>-10.7</v>
      </c>
      <c r="C18" s="597">
        <v>-1.3</v>
      </c>
      <c r="D18" s="597">
        <v>33.4</v>
      </c>
      <c r="E18" s="597">
        <v>18.9</v>
      </c>
      <c r="F18" s="597">
        <v>-4.7</v>
      </c>
      <c r="G18" s="597">
        <v>2.9</v>
      </c>
      <c r="H18" s="597">
        <v>-5.056563903303413</v>
      </c>
      <c r="I18" s="597">
        <v>-8.773820921371623</v>
      </c>
      <c r="J18" s="597">
        <v>12.939095020308834</v>
      </c>
      <c r="K18" s="597">
        <v>-10.37765483665214</v>
      </c>
      <c r="L18" s="597">
        <v>0.3488400658538282</v>
      </c>
      <c r="M18" s="597">
        <v>18.070830053053722</v>
      </c>
      <c r="N18" s="597">
        <v>18.68214001060162</v>
      </c>
      <c r="O18" s="597">
        <v>-33.9597921147178</v>
      </c>
      <c r="P18" s="597">
        <v>1.5869714992848172</v>
      </c>
      <c r="Q18" s="598">
        <v>-1.9338801205516232</v>
      </c>
    </row>
    <row r="19" spans="1:17" s="141" customFormat="1" ht="34.5" customHeight="1">
      <c r="A19" s="596" t="s">
        <v>279</v>
      </c>
      <c r="B19" s="597">
        <v>21</v>
      </c>
      <c r="C19" s="597">
        <v>5.9</v>
      </c>
      <c r="D19" s="597">
        <v>-0.3</v>
      </c>
      <c r="E19" s="599">
        <v>0</v>
      </c>
      <c r="F19" s="597">
        <v>3.4</v>
      </c>
      <c r="G19" s="597">
        <v>-1.9</v>
      </c>
      <c r="H19" s="597">
        <v>-6.3337080065069955</v>
      </c>
      <c r="I19" s="597">
        <v>-4.130976662882773</v>
      </c>
      <c r="J19" s="597">
        <v>-7.630374214909763</v>
      </c>
      <c r="K19" s="597">
        <v>6.187923953063734</v>
      </c>
      <c r="L19" s="597">
        <v>7.167774909982372</v>
      </c>
      <c r="M19" s="597">
        <v>10.489373411611602</v>
      </c>
      <c r="N19" s="597">
        <v>-0.06271892410383284</v>
      </c>
      <c r="O19" s="597">
        <v>-22.77538874163465</v>
      </c>
      <c r="P19" s="597">
        <v>18.96392669911311</v>
      </c>
      <c r="Q19" s="598">
        <v>7.769797153491442</v>
      </c>
    </row>
    <row r="20" spans="1:17" s="141" customFormat="1" ht="30" customHeight="1">
      <c r="A20" s="600" t="s">
        <v>280</v>
      </c>
      <c r="B20" s="601">
        <v>13.8</v>
      </c>
      <c r="C20" s="601">
        <v>4.6</v>
      </c>
      <c r="D20" s="601">
        <v>5.5</v>
      </c>
      <c r="E20" s="601">
        <v>4.1</v>
      </c>
      <c r="F20" s="601">
        <v>1.4</v>
      </c>
      <c r="G20" s="601">
        <v>-0.8</v>
      </c>
      <c r="H20" s="601">
        <v>-6</v>
      </c>
      <c r="I20" s="601">
        <v>-5.3</v>
      </c>
      <c r="J20" s="601">
        <v>-2.8</v>
      </c>
      <c r="K20" s="601">
        <v>1.7</v>
      </c>
      <c r="L20" s="601">
        <v>5.5</v>
      </c>
      <c r="M20" s="601">
        <v>12.2</v>
      </c>
      <c r="N20" s="601">
        <v>4.5</v>
      </c>
      <c r="O20" s="601">
        <v>-25.8</v>
      </c>
      <c r="P20" s="601">
        <v>14.8</v>
      </c>
      <c r="Q20" s="602">
        <v>5.7</v>
      </c>
    </row>
    <row r="22" spans="1:18" ht="12.75">
      <c r="A22" s="64" t="s">
        <v>264</v>
      </c>
      <c r="B22" s="56"/>
      <c r="C22" s="607"/>
      <c r="D22" s="607"/>
      <c r="E22" s="607"/>
      <c r="F22" s="607"/>
      <c r="G22" s="607"/>
      <c r="H22" s="607"/>
      <c r="I22" s="607"/>
      <c r="J22" s="607"/>
      <c r="K22" s="607"/>
      <c r="L22" s="607"/>
      <c r="M22" s="607"/>
      <c r="N22" s="607"/>
      <c r="O22" s="607"/>
      <c r="P22" s="607"/>
      <c r="Q22" s="607"/>
      <c r="R22" s="607"/>
    </row>
    <row r="23" spans="3:18" ht="12.75">
      <c r="C23" s="457"/>
      <c r="D23" s="457"/>
      <c r="E23" s="457"/>
      <c r="F23" s="457"/>
      <c r="G23" s="457"/>
      <c r="H23" s="457"/>
      <c r="I23" s="457"/>
      <c r="J23" s="457"/>
      <c r="K23" s="457"/>
      <c r="L23" s="457"/>
      <c r="M23" s="457"/>
      <c r="N23" s="457"/>
      <c r="O23" s="457"/>
      <c r="P23" s="457"/>
      <c r="Q23" s="457"/>
      <c r="R23" s="457"/>
    </row>
    <row r="24" spans="3:18" ht="12.75">
      <c r="C24" s="457"/>
      <c r="D24" s="457"/>
      <c r="E24" s="457"/>
      <c r="F24" s="457"/>
      <c r="G24" s="457"/>
      <c r="H24" s="457"/>
      <c r="I24" s="457"/>
      <c r="J24" s="457"/>
      <c r="K24" s="457"/>
      <c r="L24" s="457"/>
      <c r="M24" s="457"/>
      <c r="N24" s="457"/>
      <c r="O24" s="457"/>
      <c r="P24" s="457"/>
      <c r="Q24" s="457"/>
      <c r="R24" s="457"/>
    </row>
    <row r="25" spans="3:18" ht="12.75">
      <c r="C25" s="457"/>
      <c r="D25" s="457"/>
      <c r="E25" s="457"/>
      <c r="F25" s="457"/>
      <c r="G25" s="457"/>
      <c r="H25" s="457"/>
      <c r="I25" s="457"/>
      <c r="J25" s="457"/>
      <c r="K25" s="457"/>
      <c r="L25" s="457"/>
      <c r="M25" s="457"/>
      <c r="N25" s="457"/>
      <c r="O25" s="457"/>
      <c r="P25" s="457"/>
      <c r="Q25" s="457"/>
      <c r="R25" s="457"/>
    </row>
    <row r="26" spans="3:18" ht="12.75">
      <c r="C26" s="457"/>
      <c r="D26" s="457"/>
      <c r="E26" s="457"/>
      <c r="F26" s="457"/>
      <c r="G26" s="457"/>
      <c r="H26" s="457"/>
      <c r="I26" s="457"/>
      <c r="J26" s="457"/>
      <c r="K26" s="457"/>
      <c r="L26" s="457"/>
      <c r="M26" s="457"/>
      <c r="N26" s="457"/>
      <c r="O26" s="457"/>
      <c r="P26" s="457"/>
      <c r="Q26" s="457"/>
      <c r="R26" s="457"/>
    </row>
  </sheetData>
  <sheetProtection/>
  <hyperlinks>
    <hyperlink ref="A1" location="Contents!A1" display="Back to Table of Contents"/>
  </hyperlinks>
  <printOptions/>
  <pageMargins left="0.65" right="0.236220472440945" top="0.8" bottom="0.984251968503937" header="0.62" footer="0.511811023622047"/>
  <pageSetup horizontalDpi="600" verticalDpi="600" orientation="landscape" paperSize="9" r:id="rId1"/>
  <headerFooter alignWithMargins="0">
    <oddHeader>&amp;C- 20 -</oddHeader>
  </headerFooter>
</worksheet>
</file>

<file path=xl/worksheets/sheet25.xml><?xml version="1.0" encoding="utf-8"?>
<worksheet xmlns="http://schemas.openxmlformats.org/spreadsheetml/2006/main" xmlns:r="http://schemas.openxmlformats.org/officeDocument/2006/relationships">
  <dimension ref="A1:S46"/>
  <sheetViews>
    <sheetView zoomScalePageLayoutView="0" workbookViewId="0" topLeftCell="A1">
      <pane xSplit="1" ySplit="5" topLeftCell="B6" activePane="bottomRight" state="frozen"/>
      <selection pane="topLeft" activeCell="Y27" sqref="Y27"/>
      <selection pane="topRight" activeCell="Y27" sqref="Y27"/>
      <selection pane="bottomLeft" activeCell="Y27" sqref="Y27"/>
      <selection pane="bottomRight" activeCell="A1" sqref="A1"/>
    </sheetView>
  </sheetViews>
  <sheetFormatPr defaultColWidth="5.00390625" defaultRowHeight="12.75"/>
  <cols>
    <col min="1" max="1" width="47.57421875" style="357" customWidth="1"/>
    <col min="2" max="18" width="8.140625" style="357" customWidth="1"/>
    <col min="19" max="213" width="9.140625" style="357" customWidth="1"/>
    <col min="214" max="214" width="47.57421875" style="357" customWidth="1"/>
    <col min="215" max="231" width="7.7109375" style="357" customWidth="1"/>
    <col min="232" max="232" width="9.140625" style="357" customWidth="1"/>
    <col min="233" max="242" width="5.421875" style="357" bestFit="1" customWidth="1"/>
    <col min="243" max="244" width="5.00390625" style="357" customWidth="1"/>
    <col min="245" max="245" width="9.140625" style="357" customWidth="1"/>
    <col min="246" max="247" width="4.421875" style="357" bestFit="1" customWidth="1"/>
    <col min="248" max="250" width="4.8515625" style="357" bestFit="1" customWidth="1"/>
    <col min="251" max="251" width="4.421875" style="357" bestFit="1" customWidth="1"/>
    <col min="252" max="252" width="4.8515625" style="357" bestFit="1" customWidth="1"/>
    <col min="253" max="255" width="4.421875" style="357" bestFit="1" customWidth="1"/>
    <col min="256" max="16384" width="5.00390625" style="357" customWidth="1"/>
  </cols>
  <sheetData>
    <row r="1" ht="18" customHeight="1">
      <c r="A1" s="971" t="s">
        <v>568</v>
      </c>
    </row>
    <row r="2" spans="1:3" ht="24" customHeight="1">
      <c r="A2" s="21" t="s">
        <v>282</v>
      </c>
      <c r="C2" s="28"/>
    </row>
    <row r="3" spans="7:18" ht="12.75" customHeight="1">
      <c r="G3" s="608"/>
      <c r="H3" s="534"/>
      <c r="I3" s="534"/>
      <c r="J3" s="609"/>
      <c r="P3" s="610"/>
      <c r="R3" s="611" t="s">
        <v>113</v>
      </c>
    </row>
    <row r="4" spans="1:19" s="539" customFormat="1" ht="14.25" customHeight="1">
      <c r="A4" s="537"/>
      <c r="B4" s="126">
        <v>2006</v>
      </c>
      <c r="C4" s="595">
        <v>2007</v>
      </c>
      <c r="D4" s="595">
        <v>2008</v>
      </c>
      <c r="E4" s="595">
        <v>2009</v>
      </c>
      <c r="F4" s="595">
        <v>2010</v>
      </c>
      <c r="G4" s="595">
        <v>2011</v>
      </c>
      <c r="H4" s="595">
        <v>2012</v>
      </c>
      <c r="I4" s="595">
        <v>2013</v>
      </c>
      <c r="J4" s="595">
        <v>2014</v>
      </c>
      <c r="K4" s="595">
        <v>2015</v>
      </c>
      <c r="L4" s="595">
        <v>2016</v>
      </c>
      <c r="M4" s="595">
        <v>2017</v>
      </c>
      <c r="N4" s="595">
        <v>2018</v>
      </c>
      <c r="O4" s="595">
        <v>2019</v>
      </c>
      <c r="P4" s="595">
        <v>2020</v>
      </c>
      <c r="Q4" s="595">
        <v>2021</v>
      </c>
      <c r="R4" s="239" t="s">
        <v>283</v>
      </c>
      <c r="S4" s="400"/>
    </row>
    <row r="5" spans="1:18" s="539" customFormat="1" ht="12" customHeight="1">
      <c r="A5" s="540" t="s">
        <v>243</v>
      </c>
      <c r="H5" s="542"/>
      <c r="I5" s="542"/>
      <c r="J5" s="542"/>
      <c r="K5" s="542"/>
      <c r="L5" s="542"/>
      <c r="M5" s="542"/>
      <c r="N5" s="542"/>
      <c r="R5" s="612"/>
    </row>
    <row r="6" spans="1:19" s="539" customFormat="1" ht="12.75" customHeight="1">
      <c r="A6" s="544" t="s">
        <v>244</v>
      </c>
      <c r="B6" s="545">
        <v>39866.9884286671</v>
      </c>
      <c r="C6" s="545">
        <v>46662.583958808806</v>
      </c>
      <c r="D6" s="545">
        <v>52892.00551394143</v>
      </c>
      <c r="E6" s="545">
        <v>56959.47715012792</v>
      </c>
      <c r="F6" s="545">
        <v>60937.99109633457</v>
      </c>
      <c r="G6" s="545">
        <v>59659.30088854252</v>
      </c>
      <c r="H6" s="545">
        <v>58997.09332289626</v>
      </c>
      <c r="I6" s="545">
        <v>53589.40067987442</v>
      </c>
      <c r="J6" s="545">
        <v>49607.09040855464</v>
      </c>
      <c r="K6" s="545">
        <v>47564.96656001337</v>
      </c>
      <c r="L6" s="545">
        <v>48299.70739775374</v>
      </c>
      <c r="M6" s="545">
        <v>51581.403951868146</v>
      </c>
      <c r="N6" s="545">
        <v>56900.25222205534</v>
      </c>
      <c r="O6" s="545">
        <v>61781.289023925354</v>
      </c>
      <c r="P6" s="545">
        <v>46391.53289682707</v>
      </c>
      <c r="Q6" s="545">
        <v>54660.177822491205</v>
      </c>
      <c r="R6" s="546">
        <v>55300.08090521762</v>
      </c>
      <c r="S6" s="613"/>
    </row>
    <row r="7" spans="1:19" s="539" customFormat="1" ht="12.75" customHeight="1">
      <c r="A7" s="547" t="s">
        <v>245</v>
      </c>
      <c r="B7" s="548">
        <v>14318.14495042975</v>
      </c>
      <c r="C7" s="548">
        <v>15291.481929682972</v>
      </c>
      <c r="D7" s="548">
        <v>18049.621415184964</v>
      </c>
      <c r="E7" s="548">
        <v>19506.59062908315</v>
      </c>
      <c r="F7" s="548">
        <v>22169.601669739524</v>
      </c>
      <c r="G7" s="548">
        <v>25300.43812978541</v>
      </c>
      <c r="H7" s="548">
        <v>24170.016299790837</v>
      </c>
      <c r="I7" s="548">
        <v>24902.407657096544</v>
      </c>
      <c r="J7" s="548">
        <v>22718.46679856463</v>
      </c>
      <c r="K7" s="548">
        <v>22825.731707413135</v>
      </c>
      <c r="L7" s="548">
        <v>25872.556545952044</v>
      </c>
      <c r="M7" s="548">
        <v>25624.828628828447</v>
      </c>
      <c r="N7" s="548">
        <v>24516.756598790376</v>
      </c>
      <c r="O7" s="548">
        <v>26090.754085035274</v>
      </c>
      <c r="P7" s="548">
        <v>19789.968466684575</v>
      </c>
      <c r="Q7" s="548">
        <v>22003.63465252922</v>
      </c>
      <c r="R7" s="549">
        <v>24298.04930152179</v>
      </c>
      <c r="S7" s="613"/>
    </row>
    <row r="8" spans="1:19" s="539" customFormat="1" ht="12.75" customHeight="1">
      <c r="A8" s="547" t="s">
        <v>246</v>
      </c>
      <c r="B8" s="548">
        <v>15634.452706929127</v>
      </c>
      <c r="C8" s="548">
        <v>23329.90049359331</v>
      </c>
      <c r="D8" s="548">
        <v>26177.09155017924</v>
      </c>
      <c r="E8" s="548">
        <v>25978.894155822072</v>
      </c>
      <c r="F8" s="548">
        <v>25430.844688022382</v>
      </c>
      <c r="G8" s="548">
        <v>20081.90988281959</v>
      </c>
      <c r="H8" s="548">
        <v>20654.89264493538</v>
      </c>
      <c r="I8" s="548">
        <v>17030.47886233186</v>
      </c>
      <c r="J8" s="548">
        <v>13586.977810848644</v>
      </c>
      <c r="K8" s="548">
        <v>11135.162568277154</v>
      </c>
      <c r="L8" s="548">
        <v>10274.180580721537</v>
      </c>
      <c r="M8" s="548">
        <v>13095.6007864255</v>
      </c>
      <c r="N8" s="548">
        <v>13697.495623264964</v>
      </c>
      <c r="O8" s="548">
        <v>17007.801425774134</v>
      </c>
      <c r="P8" s="548">
        <v>12163.116937238054</v>
      </c>
      <c r="Q8" s="548">
        <v>17453.668142410745</v>
      </c>
      <c r="R8" s="549">
        <v>16630.79839852207</v>
      </c>
      <c r="S8" s="613"/>
    </row>
    <row r="9" spans="1:19" s="539" customFormat="1" ht="12.75" customHeight="1">
      <c r="A9" s="547" t="s">
        <v>247</v>
      </c>
      <c r="B9" s="548">
        <v>9899.413679314366</v>
      </c>
      <c r="C9" s="548">
        <v>8181.7416035481</v>
      </c>
      <c r="D9" s="548">
        <v>8844.531190427802</v>
      </c>
      <c r="E9" s="548">
        <v>11571.97621241259</v>
      </c>
      <c r="F9" s="548">
        <v>13395.254708294358</v>
      </c>
      <c r="G9" s="548">
        <v>14279.362010607767</v>
      </c>
      <c r="H9" s="548">
        <v>14172.184378170055</v>
      </c>
      <c r="I9" s="548">
        <v>11656.514160446039</v>
      </c>
      <c r="J9" s="548">
        <v>13301.64579914138</v>
      </c>
      <c r="K9" s="548">
        <v>13604.072284323083</v>
      </c>
      <c r="L9" s="548">
        <v>12152.97027108016</v>
      </c>
      <c r="M9" s="548">
        <v>12860.974536614196</v>
      </c>
      <c r="N9" s="548">
        <v>18686</v>
      </c>
      <c r="O9" s="548">
        <v>18682.73351311596</v>
      </c>
      <c r="P9" s="548">
        <v>14438.447492904445</v>
      </c>
      <c r="Q9" s="548">
        <v>15202.875027551248</v>
      </c>
      <c r="R9" s="549">
        <v>14371.233205173769</v>
      </c>
      <c r="S9" s="613"/>
    </row>
    <row r="10" spans="1:19" s="539" customFormat="1" ht="12.75" customHeight="1">
      <c r="A10" s="544" t="s">
        <v>248</v>
      </c>
      <c r="B10" s="545">
        <v>33827.77166910335</v>
      </c>
      <c r="C10" s="545">
        <v>31566.821887505783</v>
      </c>
      <c r="D10" s="545">
        <v>26580.769277270334</v>
      </c>
      <c r="E10" s="545">
        <v>29622.289663182684</v>
      </c>
      <c r="F10" s="545">
        <v>25100.164428674896</v>
      </c>
      <c r="G10" s="545">
        <v>27512.111327880863</v>
      </c>
      <c r="H10" s="545">
        <v>27467.016541045537</v>
      </c>
      <c r="I10" s="545">
        <v>30666.509821786916</v>
      </c>
      <c r="J10" s="545">
        <v>29662.603602756335</v>
      </c>
      <c r="K10" s="545">
        <v>27367.51930099943</v>
      </c>
      <c r="L10" s="545">
        <v>29444.043315564115</v>
      </c>
      <c r="M10" s="545">
        <v>29735.11075890586</v>
      </c>
      <c r="N10" s="545">
        <v>33341.59787410362</v>
      </c>
      <c r="O10" s="545">
        <v>32874.36578598552</v>
      </c>
      <c r="P10" s="545">
        <v>23888.169574426465</v>
      </c>
      <c r="Q10" s="545">
        <v>25628.74206470496</v>
      </c>
      <c r="R10" s="546">
        <v>29793.045096962633</v>
      </c>
      <c r="S10" s="613"/>
    </row>
    <row r="11" spans="1:19" s="539" customFormat="1" ht="13.5" customHeight="1">
      <c r="A11" s="547" t="s">
        <v>249</v>
      </c>
      <c r="B11" s="548">
        <v>3102.2320016234517</v>
      </c>
      <c r="C11" s="548">
        <v>4115.595879072395</v>
      </c>
      <c r="D11" s="548">
        <v>4344.679938538979</v>
      </c>
      <c r="E11" s="548">
        <v>3223.2341964888574</v>
      </c>
      <c r="F11" s="548">
        <v>3843.57913109218</v>
      </c>
      <c r="G11" s="548">
        <v>3931.2516766576005</v>
      </c>
      <c r="H11" s="548">
        <v>4412.651516174059</v>
      </c>
      <c r="I11" s="548">
        <v>4192.085617160142</v>
      </c>
      <c r="J11" s="548">
        <v>4016.825861354877</v>
      </c>
      <c r="K11" s="548">
        <v>4061.088405281652</v>
      </c>
      <c r="L11" s="548">
        <v>4512.201079914008</v>
      </c>
      <c r="M11" s="548">
        <v>4883.058321403963</v>
      </c>
      <c r="N11" s="548">
        <v>5261.912056825713</v>
      </c>
      <c r="O11" s="548">
        <v>5096.68795443709</v>
      </c>
      <c r="P11" s="548">
        <v>3173.645300504993</v>
      </c>
      <c r="Q11" s="548">
        <v>3732.7098003747624</v>
      </c>
      <c r="R11" s="549">
        <v>5052.436888861681</v>
      </c>
      <c r="S11" s="613"/>
    </row>
    <row r="12" spans="1:19" s="539" customFormat="1" ht="13.5" customHeight="1">
      <c r="A12" s="547" t="s">
        <v>250</v>
      </c>
      <c r="B12" s="548">
        <v>10027.070622248151</v>
      </c>
      <c r="C12" s="548">
        <v>6212.4073188216435</v>
      </c>
      <c r="D12" s="548">
        <v>3659.2326081166343</v>
      </c>
      <c r="E12" s="548">
        <v>6233.3410975002735</v>
      </c>
      <c r="F12" s="548">
        <v>2567.43501963185</v>
      </c>
      <c r="G12" s="548">
        <v>2842.86066769522</v>
      </c>
      <c r="H12" s="548">
        <v>3237.345047019755</v>
      </c>
      <c r="I12" s="548">
        <v>5835.802788728527</v>
      </c>
      <c r="J12" s="548">
        <v>5057.75222698754</v>
      </c>
      <c r="K12" s="548">
        <v>2328.8976017335813</v>
      </c>
      <c r="L12" s="548">
        <v>4644.111969837378</v>
      </c>
      <c r="M12" s="548">
        <v>3830.6984276874177</v>
      </c>
      <c r="N12" s="548">
        <v>3203.7088778951475</v>
      </c>
      <c r="O12" s="548">
        <v>5779.174314463718</v>
      </c>
      <c r="P12" s="548">
        <v>4128.036493802235</v>
      </c>
      <c r="Q12" s="548">
        <v>2077.2544463078257</v>
      </c>
      <c r="R12" s="549">
        <v>2787.4008281699407</v>
      </c>
      <c r="S12" s="613"/>
    </row>
    <row r="13" spans="1:19" s="539" customFormat="1" ht="14.25" customHeight="1">
      <c r="A13" s="614" t="s">
        <v>284</v>
      </c>
      <c r="B13" s="559">
        <v>2550.06856008621</v>
      </c>
      <c r="C13" s="559">
        <v>3043.499894882989</v>
      </c>
      <c r="D13" s="559">
        <v>2888.599124138456</v>
      </c>
      <c r="E13" s="559">
        <v>2458.7842194989976</v>
      </c>
      <c r="F13" s="559">
        <v>2558.2199846763715</v>
      </c>
      <c r="G13" s="559">
        <v>2832.6570753059086</v>
      </c>
      <c r="H13" s="559">
        <v>3225.7255717289995</v>
      </c>
      <c r="I13" s="559">
        <v>2900.447180164371</v>
      </c>
      <c r="J13" s="559">
        <v>2873.5606474973556</v>
      </c>
      <c r="K13" s="559">
        <v>2337.4636207948333</v>
      </c>
      <c r="L13" s="559">
        <v>3105.3221340459586</v>
      </c>
      <c r="M13" s="559">
        <v>2939.9120718571953</v>
      </c>
      <c r="N13" s="559">
        <v>3203.7088778951475</v>
      </c>
      <c r="O13" s="559">
        <v>5424.271844660194</v>
      </c>
      <c r="P13" s="559">
        <v>3814.3167446653547</v>
      </c>
      <c r="Q13" s="559">
        <v>2266.044687415142</v>
      </c>
      <c r="R13" s="560">
        <v>2497.2115616798455</v>
      </c>
      <c r="S13" s="613"/>
    </row>
    <row r="14" spans="1:19" s="539" customFormat="1" ht="15" customHeight="1">
      <c r="A14" s="547" t="s">
        <v>251</v>
      </c>
      <c r="B14" s="548">
        <v>20419.153331234324</v>
      </c>
      <c r="C14" s="548">
        <v>21095.14416128852</v>
      </c>
      <c r="D14" s="548">
        <v>18417.64456123819</v>
      </c>
      <c r="E14" s="548">
        <v>20118.845936845068</v>
      </c>
      <c r="F14" s="548">
        <v>18765.080892759514</v>
      </c>
      <c r="G14" s="548">
        <v>20828.009240289663</v>
      </c>
      <c r="H14" s="548">
        <v>19858.496228079286</v>
      </c>
      <c r="I14" s="548">
        <v>20631.693445573324</v>
      </c>
      <c r="J14" s="548">
        <v>20581.630021197438</v>
      </c>
      <c r="K14" s="548">
        <v>20995.558504626264</v>
      </c>
      <c r="L14" s="548">
        <v>20286.830744620278</v>
      </c>
      <c r="M14" s="548">
        <v>21016.347981317653</v>
      </c>
      <c r="N14" s="548">
        <v>24850.976939382763</v>
      </c>
      <c r="O14" s="548">
        <v>21953.405986888232</v>
      </c>
      <c r="P14" s="548">
        <v>16520.45665013797</v>
      </c>
      <c r="Q14" s="548">
        <v>19584.10101158681</v>
      </c>
      <c r="R14" s="549">
        <v>21766.774242788666</v>
      </c>
      <c r="S14" s="613"/>
    </row>
    <row r="15" spans="1:18" s="539" customFormat="1" ht="4.5" customHeight="1">
      <c r="A15" s="142"/>
      <c r="B15" s="550"/>
      <c r="C15" s="550"/>
      <c r="D15" s="550"/>
      <c r="E15" s="550"/>
      <c r="F15" s="550"/>
      <c r="G15" s="550"/>
      <c r="H15" s="550"/>
      <c r="I15" s="550"/>
      <c r="J15" s="550"/>
      <c r="K15" s="550"/>
      <c r="L15" s="550"/>
      <c r="M15" s="550"/>
      <c r="N15" s="550"/>
      <c r="O15" s="550"/>
      <c r="P15" s="550"/>
      <c r="Q15" s="550"/>
      <c r="R15" s="615"/>
    </row>
    <row r="16" spans="1:19" s="539" customFormat="1" ht="14.25" customHeight="1">
      <c r="A16" s="551" t="s">
        <v>285</v>
      </c>
      <c r="B16" s="552">
        <v>74136.1377451653</v>
      </c>
      <c r="C16" s="552">
        <v>78510.16987213005</v>
      </c>
      <c r="D16" s="552">
        <v>79530.80208046774</v>
      </c>
      <c r="E16" s="552">
        <v>86609.04346562937</v>
      </c>
      <c r="F16" s="552">
        <v>86002.78016136996</v>
      </c>
      <c r="G16" s="552">
        <v>87206.81908362913</v>
      </c>
      <c r="H16" s="552">
        <v>86498.39081674123</v>
      </c>
      <c r="I16" s="552">
        <v>84247.5290615189</v>
      </c>
      <c r="J16" s="552">
        <v>79228.86497740836</v>
      </c>
      <c r="K16" s="552">
        <v>74950.5062686283</v>
      </c>
      <c r="L16" s="552">
        <v>77723.67500056754</v>
      </c>
      <c r="M16" s="552">
        <v>81298.96405059365</v>
      </c>
      <c r="N16" s="552">
        <v>90241.85009615896</v>
      </c>
      <c r="O16" s="552">
        <v>94663.70075087075</v>
      </c>
      <c r="P16" s="552">
        <v>70240.4659571461</v>
      </c>
      <c r="Q16" s="552">
        <v>80074.13119114656</v>
      </c>
      <c r="R16" s="553">
        <v>85118.80145618878</v>
      </c>
      <c r="S16" s="613"/>
    </row>
    <row r="17" spans="1:18" s="539" customFormat="1" ht="14.25" customHeight="1">
      <c r="A17" s="554" t="s">
        <v>286</v>
      </c>
      <c r="B17" s="552">
        <v>65845.18164602929</v>
      </c>
      <c r="C17" s="552">
        <v>74931.81671318132</v>
      </c>
      <c r="D17" s="552">
        <v>78378.68028198766</v>
      </c>
      <c r="E17" s="552">
        <v>82689.50769749699</v>
      </c>
      <c r="F17" s="552">
        <v>86079.77751309436</v>
      </c>
      <c r="G17" s="552">
        <v>87284.89439827768</v>
      </c>
      <c r="H17" s="552">
        <v>86586.61524309147</v>
      </c>
      <c r="I17" s="552">
        <v>81370.46888675098</v>
      </c>
      <c r="J17" s="552">
        <v>77086.00832547351</v>
      </c>
      <c r="K17" s="552">
        <v>74934.19296124563</v>
      </c>
      <c r="L17" s="552">
        <v>76179.45215495556</v>
      </c>
      <c r="M17" s="552">
        <v>80388.30268450051</v>
      </c>
      <c r="N17" s="552">
        <v>90216.85009615896</v>
      </c>
      <c r="O17" s="552">
        <v>94255.65480991089</v>
      </c>
      <c r="P17" s="552">
        <v>69910.40011223897</v>
      </c>
      <c r="Q17" s="552">
        <v>80248.4125716484</v>
      </c>
      <c r="R17" s="553">
        <v>84825.2591969408</v>
      </c>
    </row>
    <row r="18" spans="1:18" s="539" customFormat="1" ht="14.25" customHeight="1">
      <c r="A18" s="540" t="s">
        <v>258</v>
      </c>
      <c r="B18" s="557"/>
      <c r="C18" s="557"/>
      <c r="D18" s="557"/>
      <c r="E18" s="557"/>
      <c r="F18" s="557"/>
      <c r="G18" s="557"/>
      <c r="H18" s="557"/>
      <c r="I18" s="557"/>
      <c r="J18" s="557"/>
      <c r="K18" s="557"/>
      <c r="L18" s="557"/>
      <c r="M18" s="557"/>
      <c r="N18" s="557"/>
      <c r="O18" s="557"/>
      <c r="P18" s="557"/>
      <c r="Q18" s="557"/>
      <c r="R18" s="616"/>
    </row>
    <row r="19" spans="1:18" s="539" customFormat="1" ht="14.25" customHeight="1">
      <c r="A19" s="26" t="s">
        <v>75</v>
      </c>
      <c r="B19" s="548">
        <v>3881.200137743854</v>
      </c>
      <c r="C19" s="548">
        <v>3175.823671617184</v>
      </c>
      <c r="D19" s="548">
        <v>3186.3341710506793</v>
      </c>
      <c r="E19" s="548">
        <v>2107.6820591930855</v>
      </c>
      <c r="F19" s="548">
        <v>1968.8838201506949</v>
      </c>
      <c r="G19" s="548">
        <v>2236.95576774181</v>
      </c>
      <c r="H19" s="548">
        <v>2302.578748264594</v>
      </c>
      <c r="I19" s="548">
        <v>5495.839691892198</v>
      </c>
      <c r="J19" s="548">
        <v>3068.80580793466</v>
      </c>
      <c r="K19" s="548">
        <v>2050.1696429302724</v>
      </c>
      <c r="L19" s="548">
        <v>1874.2788340056554</v>
      </c>
      <c r="M19" s="548">
        <v>1715.7097346461635</v>
      </c>
      <c r="N19" s="548">
        <v>1746.2</v>
      </c>
      <c r="O19" s="548">
        <v>1886.434983195063</v>
      </c>
      <c r="P19" s="548">
        <v>1343.634072899685</v>
      </c>
      <c r="Q19" s="548">
        <v>1610.4839297614594</v>
      </c>
      <c r="R19" s="549">
        <v>1275.151580662606</v>
      </c>
    </row>
    <row r="20" spans="1:18" s="539" customFormat="1" ht="14.25" customHeight="1">
      <c r="A20" s="26" t="s">
        <v>78</v>
      </c>
      <c r="B20" s="548">
        <v>217.67150993207636</v>
      </c>
      <c r="C20" s="548">
        <v>229.81272430315317</v>
      </c>
      <c r="D20" s="548">
        <v>267.2352367913807</v>
      </c>
      <c r="E20" s="548">
        <v>281.28310085451534</v>
      </c>
      <c r="F20" s="548">
        <v>343.0281717737993</v>
      </c>
      <c r="G20" s="548">
        <v>401.0910193802571</v>
      </c>
      <c r="H20" s="548">
        <v>416.29354914148377</v>
      </c>
      <c r="I20" s="548">
        <v>444.04645241758266</v>
      </c>
      <c r="J20" s="548">
        <v>56.6102316254107</v>
      </c>
      <c r="K20" s="548">
        <v>33.29203017443409</v>
      </c>
      <c r="L20" s="548">
        <v>16.891639704933787</v>
      </c>
      <c r="M20" s="548">
        <v>6.0099471760760075</v>
      </c>
      <c r="N20" s="548">
        <v>20</v>
      </c>
      <c r="O20" s="548">
        <v>18.48630035525934</v>
      </c>
      <c r="P20" s="548">
        <v>16.617670019753525</v>
      </c>
      <c r="Q20" s="548">
        <v>15.570742207582429</v>
      </c>
      <c r="R20" s="549">
        <v>25.08436003087165</v>
      </c>
    </row>
    <row r="21" spans="1:18" s="539" customFormat="1" ht="14.25" customHeight="1">
      <c r="A21" s="26" t="s">
        <v>79</v>
      </c>
      <c r="B21" s="548">
        <v>7190.709657520775</v>
      </c>
      <c r="C21" s="548">
        <v>10772.431026563178</v>
      </c>
      <c r="D21" s="548">
        <v>8153.8646942283585</v>
      </c>
      <c r="E21" s="548">
        <v>7988.511043745103</v>
      </c>
      <c r="F21" s="548">
        <v>5610.0182657577825</v>
      </c>
      <c r="G21" s="548">
        <v>6697.706528164027</v>
      </c>
      <c r="H21" s="548">
        <v>5747.727338107539</v>
      </c>
      <c r="I21" s="548">
        <v>5373.355618417841</v>
      </c>
      <c r="J21" s="548">
        <v>6500.14383662513</v>
      </c>
      <c r="K21" s="548">
        <v>4043.064088142854</v>
      </c>
      <c r="L21" s="548">
        <v>4072.68197546491</v>
      </c>
      <c r="M21" s="548">
        <v>4049.0189720194703</v>
      </c>
      <c r="N21" s="548">
        <v>4748</v>
      </c>
      <c r="O21" s="548">
        <v>4099.902714793003</v>
      </c>
      <c r="P21" s="548">
        <v>2845.1219481755757</v>
      </c>
      <c r="Q21" s="548">
        <v>3378.238330065242</v>
      </c>
      <c r="R21" s="549">
        <v>3674.960109649204</v>
      </c>
    </row>
    <row r="22" spans="1:18" s="539" customFormat="1" ht="14.25" customHeight="1">
      <c r="A22" s="142" t="s">
        <v>130</v>
      </c>
      <c r="B22" s="548">
        <v>4495.508590695653</v>
      </c>
      <c r="C22" s="548">
        <v>2556.2231845272595</v>
      </c>
      <c r="D22" s="548">
        <v>1012.1085622074662</v>
      </c>
      <c r="E22" s="548">
        <v>2088.9904690770754</v>
      </c>
      <c r="F22" s="548">
        <v>2532.612606035338</v>
      </c>
      <c r="G22" s="548">
        <v>4357.121779907705</v>
      </c>
      <c r="H22" s="548">
        <v>5783.445411753669</v>
      </c>
      <c r="I22" s="548">
        <v>4537.471195326915</v>
      </c>
      <c r="J22" s="548">
        <v>3807.0755112174015</v>
      </c>
      <c r="K22" s="548">
        <v>4277.010074237387</v>
      </c>
      <c r="L22" s="548">
        <v>5051.245897820511</v>
      </c>
      <c r="M22" s="548">
        <v>5756.898787351448</v>
      </c>
      <c r="N22" s="548">
        <v>3983.6</v>
      </c>
      <c r="O22" s="548">
        <v>3894.2407689058973</v>
      </c>
      <c r="P22" s="548">
        <v>3276.5720119179073</v>
      </c>
      <c r="Q22" s="548">
        <v>2907.233919957113</v>
      </c>
      <c r="R22" s="549">
        <v>3072.1890277046477</v>
      </c>
    </row>
    <row r="23" spans="1:18" s="539" customFormat="1" ht="14.25" customHeight="1">
      <c r="A23" s="142" t="s">
        <v>260</v>
      </c>
      <c r="B23" s="548">
        <v>185.7585042519858</v>
      </c>
      <c r="C23" s="548">
        <v>199.73762113584465</v>
      </c>
      <c r="D23" s="548">
        <v>79.29670268932925</v>
      </c>
      <c r="E23" s="548">
        <v>219.89996297762198</v>
      </c>
      <c r="F23" s="548">
        <v>656.3867278423828</v>
      </c>
      <c r="G23" s="548">
        <v>1548.7088566751488</v>
      </c>
      <c r="H23" s="548">
        <v>2472.7665722937695</v>
      </c>
      <c r="I23" s="548">
        <v>2861.906000524145</v>
      </c>
      <c r="J23" s="548">
        <v>4098.149200169276</v>
      </c>
      <c r="K23" s="548">
        <v>6320.5127171746035</v>
      </c>
      <c r="L23" s="548">
        <v>5122.380508194219</v>
      </c>
      <c r="M23" s="548">
        <v>5056.741780621645</v>
      </c>
      <c r="N23" s="548">
        <v>3643.2</v>
      </c>
      <c r="O23" s="548">
        <v>3146.7548053266228</v>
      </c>
      <c r="P23" s="548">
        <v>2458.696892732594</v>
      </c>
      <c r="Q23" s="548">
        <v>2554.1955234795037</v>
      </c>
      <c r="R23" s="549">
        <v>2310.424585154817</v>
      </c>
    </row>
    <row r="24" spans="1:18" s="539" customFormat="1" ht="14.25" customHeight="1">
      <c r="A24" s="26" t="s">
        <v>86</v>
      </c>
      <c r="B24" s="548">
        <v>1065.7703268049509</v>
      </c>
      <c r="C24" s="548">
        <v>1596.921747122048</v>
      </c>
      <c r="D24" s="548">
        <v>1742.7214016830922</v>
      </c>
      <c r="E24" s="548">
        <v>1796.1947166924224</v>
      </c>
      <c r="F24" s="548">
        <v>1903.2459431855852</v>
      </c>
      <c r="G24" s="548">
        <v>2109.1449539712926</v>
      </c>
      <c r="H24" s="548">
        <v>2077.8336197914714</v>
      </c>
      <c r="I24" s="548">
        <v>1984.6330000501478</v>
      </c>
      <c r="J24" s="548">
        <v>2217.1700541004625</v>
      </c>
      <c r="K24" s="548">
        <v>1971.560505130157</v>
      </c>
      <c r="L24" s="548">
        <v>1192.7340736633269</v>
      </c>
      <c r="M24" s="548">
        <v>1301.4254327694987</v>
      </c>
      <c r="N24" s="548">
        <v>3738.9163094373607</v>
      </c>
      <c r="O24" s="548">
        <v>3520.9003229833443</v>
      </c>
      <c r="P24" s="548">
        <v>2819.456610499035</v>
      </c>
      <c r="Q24" s="548">
        <v>2858.2864606741427</v>
      </c>
      <c r="R24" s="549">
        <v>3351.5442478705004</v>
      </c>
    </row>
    <row r="25" spans="1:18" s="539" customFormat="1" ht="14.25" customHeight="1">
      <c r="A25" s="132" t="s">
        <v>287</v>
      </c>
      <c r="B25" s="548">
        <v>4323.241580319855</v>
      </c>
      <c r="C25" s="548">
        <v>6311.879982802358</v>
      </c>
      <c r="D25" s="548">
        <v>6686.1744040793</v>
      </c>
      <c r="E25" s="548">
        <v>5638.397314318437</v>
      </c>
      <c r="F25" s="548">
        <v>7284.860296920976</v>
      </c>
      <c r="G25" s="548">
        <v>10555.846478948682</v>
      </c>
      <c r="H25" s="548">
        <v>9823.942350702479</v>
      </c>
      <c r="I25" s="548">
        <v>6578.78694656829</v>
      </c>
      <c r="J25" s="548">
        <v>5426.18687706842</v>
      </c>
      <c r="K25" s="548">
        <v>4882.048744953206</v>
      </c>
      <c r="L25" s="548">
        <v>4960.794041621763</v>
      </c>
      <c r="M25" s="548">
        <v>5592.574678042541</v>
      </c>
      <c r="N25" s="548">
        <v>5577.995623264965</v>
      </c>
      <c r="O25" s="548">
        <v>6043.585694568611</v>
      </c>
      <c r="P25" s="548">
        <v>3974.0300919776023</v>
      </c>
      <c r="Q25" s="548">
        <v>6202.724725794346</v>
      </c>
      <c r="R25" s="549">
        <v>6224.6197765797915</v>
      </c>
    </row>
    <row r="26" spans="1:18" s="539" customFormat="1" ht="12.75" customHeight="1">
      <c r="A26" s="617" t="s">
        <v>271</v>
      </c>
      <c r="B26" s="559">
        <v>4212.327792427284</v>
      </c>
      <c r="C26" s="559">
        <v>5954.588086845013</v>
      </c>
      <c r="D26" s="559">
        <v>6337.51249142468</v>
      </c>
      <c r="E26" s="559">
        <v>5483.426305539858</v>
      </c>
      <c r="F26" s="559">
        <v>7167.353637007675</v>
      </c>
      <c r="G26" s="559">
        <v>10173.097230726195</v>
      </c>
      <c r="H26" s="559">
        <v>9336.645087729465</v>
      </c>
      <c r="I26" s="559">
        <v>6157.971869779384</v>
      </c>
      <c r="J26" s="559">
        <v>5002.094796262107</v>
      </c>
      <c r="K26" s="559">
        <v>4378.56527121266</v>
      </c>
      <c r="L26" s="559">
        <v>4520.234255536791</v>
      </c>
      <c r="M26" s="559">
        <v>5134.905529158836</v>
      </c>
      <c r="N26" s="559">
        <v>5092.495623264965</v>
      </c>
      <c r="O26" s="559">
        <v>5573.257901349605</v>
      </c>
      <c r="P26" s="559">
        <v>3544.6246539715976</v>
      </c>
      <c r="Q26" s="559">
        <v>5695.6258242156055</v>
      </c>
      <c r="R26" s="560">
        <v>5433.825971146935</v>
      </c>
    </row>
    <row r="27" spans="1:18" s="539" customFormat="1" ht="12.75" customHeight="1">
      <c r="A27" s="547" t="s">
        <v>89</v>
      </c>
      <c r="B27" s="548">
        <v>12881.241054237298</v>
      </c>
      <c r="C27" s="548">
        <v>9510.976595277729</v>
      </c>
      <c r="D27" s="548">
        <v>6436.090407532665</v>
      </c>
      <c r="E27" s="548">
        <v>10327.520257803875</v>
      </c>
      <c r="F27" s="548">
        <v>8237.040389705679</v>
      </c>
      <c r="G27" s="548">
        <v>4653.566954314739</v>
      </c>
      <c r="H27" s="548">
        <v>4537.462655067116</v>
      </c>
      <c r="I27" s="548">
        <v>4126.615630438044</v>
      </c>
      <c r="J27" s="548">
        <v>4749.622030695671</v>
      </c>
      <c r="K27" s="548">
        <v>4053.938178658291</v>
      </c>
      <c r="L27" s="548">
        <v>4760.089947226146</v>
      </c>
      <c r="M27" s="548">
        <v>5584.437542426459</v>
      </c>
      <c r="N27" s="548">
        <v>12482.208877895147</v>
      </c>
      <c r="O27" s="548">
        <v>13100.54713190774</v>
      </c>
      <c r="P27" s="548">
        <v>11395.814841583333</v>
      </c>
      <c r="Q27" s="548">
        <v>12404.763062673323</v>
      </c>
      <c r="R27" s="549">
        <v>12990.649599560158</v>
      </c>
    </row>
    <row r="28" spans="1:18" s="539" customFormat="1" ht="14.25" customHeight="1">
      <c r="A28" s="547" t="s">
        <v>90</v>
      </c>
      <c r="B28" s="548">
        <v>9686.618209763372</v>
      </c>
      <c r="C28" s="548">
        <v>13335.803348448293</v>
      </c>
      <c r="D28" s="548">
        <v>14214.24676541316</v>
      </c>
      <c r="E28" s="548">
        <v>15164.023049745438</v>
      </c>
      <c r="F28" s="548">
        <v>14982.670975447738</v>
      </c>
      <c r="G28" s="548">
        <v>9018.946605694007</v>
      </c>
      <c r="H28" s="548">
        <v>8512.072166245362</v>
      </c>
      <c r="I28" s="548">
        <v>7038.219003720557</v>
      </c>
      <c r="J28" s="548">
        <v>4956.243856722645</v>
      </c>
      <c r="K28" s="548">
        <v>4591.311314909087</v>
      </c>
      <c r="L28" s="548">
        <v>4439.593970359938</v>
      </c>
      <c r="M28" s="548">
        <v>6860.472506223623</v>
      </c>
      <c r="N28" s="548">
        <v>4735</v>
      </c>
      <c r="O28" s="548">
        <v>4808.528129723957</v>
      </c>
      <c r="P28" s="548">
        <v>3542.7371571094777</v>
      </c>
      <c r="Q28" s="548">
        <v>3980.4622908799483</v>
      </c>
      <c r="R28" s="549">
        <v>4553.477221263836</v>
      </c>
    </row>
    <row r="29" spans="1:18" s="539" customFormat="1" ht="12.75" customHeight="1">
      <c r="A29" s="547" t="s">
        <v>91</v>
      </c>
      <c r="B29" s="548">
        <v>2519.8599141040186</v>
      </c>
      <c r="C29" s="548">
        <v>2075.16751312108</v>
      </c>
      <c r="D29" s="548">
        <v>2044.1133963457069</v>
      </c>
      <c r="E29" s="548">
        <v>2614.430902790716</v>
      </c>
      <c r="F29" s="548">
        <v>2323.973935980387</v>
      </c>
      <c r="G29" s="548">
        <v>2254.4666686995624</v>
      </c>
      <c r="H29" s="548">
        <v>2378.7126602179524</v>
      </c>
      <c r="I29" s="548">
        <v>2552.3338765410817</v>
      </c>
      <c r="J29" s="548">
        <v>2370.387972604609</v>
      </c>
      <c r="K29" s="548">
        <v>2580.226291019782</v>
      </c>
      <c r="L29" s="548">
        <v>2473.238174214301</v>
      </c>
      <c r="M29" s="548">
        <v>2185.78132456728</v>
      </c>
      <c r="N29" s="548">
        <v>3662</v>
      </c>
      <c r="O29" s="548">
        <v>3850.74851225737</v>
      </c>
      <c r="P29" s="548">
        <v>3412.245715138224</v>
      </c>
      <c r="Q29" s="548">
        <v>3355.92082911069</v>
      </c>
      <c r="R29" s="549">
        <v>3591.9988238936667</v>
      </c>
    </row>
    <row r="30" spans="1:18" s="539" customFormat="1" ht="14.25" customHeight="1">
      <c r="A30" s="132" t="s">
        <v>272</v>
      </c>
      <c r="B30" s="548">
        <v>2372.726329836236</v>
      </c>
      <c r="C30" s="548">
        <v>1829.0645065627054</v>
      </c>
      <c r="D30" s="548">
        <v>1487.700922955111</v>
      </c>
      <c r="E30" s="548">
        <v>1714.9603948594265</v>
      </c>
      <c r="F30" s="548">
        <v>2845.786968016607</v>
      </c>
      <c r="G30" s="548">
        <v>2235.212094912895</v>
      </c>
      <c r="H30" s="548">
        <v>2307.9557000662253</v>
      </c>
      <c r="I30" s="548">
        <v>2227.100758344401</v>
      </c>
      <c r="J30" s="548">
        <v>2839.151659239942</v>
      </c>
      <c r="K30" s="548">
        <v>2899.433156009245</v>
      </c>
      <c r="L30" s="548">
        <v>2771.095129485338</v>
      </c>
      <c r="M30" s="548">
        <v>2391.958369416719</v>
      </c>
      <c r="N30" s="548">
        <v>1604</v>
      </c>
      <c r="O30" s="548">
        <v>1793.9007230378227</v>
      </c>
      <c r="P30" s="548">
        <v>1242.4281951064893</v>
      </c>
      <c r="Q30" s="548">
        <v>1360.618740765128</v>
      </c>
      <c r="R30" s="549">
        <v>1515.2558305701775</v>
      </c>
    </row>
    <row r="31" spans="1:18" s="539" customFormat="1" ht="14.25" customHeight="1">
      <c r="A31" s="132" t="s">
        <v>288</v>
      </c>
      <c r="B31" s="548">
        <v>16440.485700477107</v>
      </c>
      <c r="C31" s="548">
        <v>19149.067112136694</v>
      </c>
      <c r="D31" s="548">
        <v>24483.569380767756</v>
      </c>
      <c r="E31" s="548">
        <v>24360.762076113406</v>
      </c>
      <c r="F31" s="548">
        <v>25594.65222378952</v>
      </c>
      <c r="G31" s="548">
        <v>27538.286598974846</v>
      </c>
      <c r="H31" s="548">
        <v>26664.89126878421</v>
      </c>
      <c r="I31" s="548">
        <v>27357.924835718135</v>
      </c>
      <c r="J31" s="548">
        <v>25693.09038580839</v>
      </c>
      <c r="K31" s="548">
        <v>26109.20036869648</v>
      </c>
      <c r="L31" s="548">
        <v>29253.237984520132</v>
      </c>
      <c r="M31" s="548">
        <v>30643.217132843973</v>
      </c>
      <c r="N31" s="548">
        <v>32329.756598790376</v>
      </c>
      <c r="O31" s="548">
        <v>33229.43571569213</v>
      </c>
      <c r="P31" s="548">
        <v>25557.444774370284</v>
      </c>
      <c r="Q31" s="548">
        <v>30900.531061983977</v>
      </c>
      <c r="R31" s="549">
        <v>32996.053345124026</v>
      </c>
    </row>
    <row r="32" spans="1:18" s="618" customFormat="1" ht="12.75" customHeight="1">
      <c r="A32" s="73" t="s">
        <v>274</v>
      </c>
      <c r="B32" s="559">
        <v>14318.14495042975</v>
      </c>
      <c r="C32" s="559">
        <v>15291.481929682972</v>
      </c>
      <c r="D32" s="559">
        <v>18049.621415184964</v>
      </c>
      <c r="E32" s="559">
        <v>19506.59062908315</v>
      </c>
      <c r="F32" s="559">
        <v>22169.601669739524</v>
      </c>
      <c r="G32" s="559">
        <v>25300.43812978541</v>
      </c>
      <c r="H32" s="559">
        <v>24170.016299790837</v>
      </c>
      <c r="I32" s="559">
        <v>24902.407657096544</v>
      </c>
      <c r="J32" s="559">
        <v>22718.46679856463</v>
      </c>
      <c r="K32" s="559">
        <v>22825.731707413135</v>
      </c>
      <c r="L32" s="559">
        <v>25872.556545952044</v>
      </c>
      <c r="M32" s="559">
        <v>25624.828628828447</v>
      </c>
      <c r="N32" s="559">
        <v>24516.756598790376</v>
      </c>
      <c r="O32" s="559">
        <v>26090.754085035274</v>
      </c>
      <c r="P32" s="559">
        <v>19789.968466684575</v>
      </c>
      <c r="Q32" s="559">
        <v>22003.63465252922</v>
      </c>
      <c r="R32" s="560">
        <v>24298.04930152179</v>
      </c>
    </row>
    <row r="33" spans="1:18" s="618" customFormat="1" ht="12.75" customHeight="1">
      <c r="A33" s="547" t="s">
        <v>98</v>
      </c>
      <c r="B33" s="548">
        <v>120.65094198319534</v>
      </c>
      <c r="C33" s="548">
        <v>136.7987030530297</v>
      </c>
      <c r="D33" s="548">
        <v>190.1336814886242</v>
      </c>
      <c r="E33" s="548">
        <v>187.57122710977117</v>
      </c>
      <c r="F33" s="548">
        <v>217.72631198184595</v>
      </c>
      <c r="G33" s="548">
        <v>275.87970208188074</v>
      </c>
      <c r="H33" s="548">
        <v>318.59582696214494</v>
      </c>
      <c r="I33" s="548">
        <v>389.32348855323204</v>
      </c>
      <c r="J33" s="548">
        <v>500.2833879293459</v>
      </c>
      <c r="K33" s="548">
        <v>645.2336451769214</v>
      </c>
      <c r="L33" s="548">
        <v>412.94143308957183</v>
      </c>
      <c r="M33" s="548">
        <v>390.7057524509884</v>
      </c>
      <c r="N33" s="548">
        <v>437.2847248209184</v>
      </c>
      <c r="O33" s="548">
        <v>402.79030271380844</v>
      </c>
      <c r="P33" s="548">
        <v>191.35547525297116</v>
      </c>
      <c r="Q33" s="548">
        <v>225.23491878576382</v>
      </c>
      <c r="R33" s="549">
        <v>299.0038680055483</v>
      </c>
    </row>
    <row r="34" spans="1:18" s="618" customFormat="1" ht="12.75" customHeight="1">
      <c r="A34" s="547" t="s">
        <v>99</v>
      </c>
      <c r="B34" s="548">
        <v>157.413378026827</v>
      </c>
      <c r="C34" s="548">
        <v>168.52448758213725</v>
      </c>
      <c r="D34" s="548">
        <v>188.2971319310566</v>
      </c>
      <c r="E34" s="548">
        <v>253.71487477308594</v>
      </c>
      <c r="F34" s="548">
        <v>138.7537096832717</v>
      </c>
      <c r="G34" s="548">
        <v>266.8118959393808</v>
      </c>
      <c r="H34" s="548">
        <v>312.29193461232495</v>
      </c>
      <c r="I34" s="548">
        <v>355.6215190775414</v>
      </c>
      <c r="J34" s="548">
        <v>702.0235024101364</v>
      </c>
      <c r="K34" s="548">
        <v>622.0325698829406</v>
      </c>
      <c r="L34" s="548">
        <v>854.1527737230392</v>
      </c>
      <c r="M34" s="548">
        <v>906.8107234346517</v>
      </c>
      <c r="N34" s="548">
        <v>940</v>
      </c>
      <c r="O34" s="548">
        <v>967.5316880423218</v>
      </c>
      <c r="P34" s="548">
        <v>412.55720432588</v>
      </c>
      <c r="Q34" s="548">
        <v>426.77247553196435</v>
      </c>
      <c r="R34" s="549">
        <v>427.7225921811033</v>
      </c>
    </row>
    <row r="35" spans="1:18" s="539" customFormat="1" ht="12" customHeight="1">
      <c r="A35" s="26" t="s">
        <v>263</v>
      </c>
      <c r="B35" s="548">
        <v>3065.138963603603</v>
      </c>
      <c r="C35" s="548">
        <v>2341.16933763703</v>
      </c>
      <c r="D35" s="548">
        <v>3219.6081789382247</v>
      </c>
      <c r="E35" s="548">
        <v>5208.888078139882</v>
      </c>
      <c r="F35" s="548">
        <v>5296.009602269553</v>
      </c>
      <c r="G35" s="548">
        <v>6837.822301993007</v>
      </c>
      <c r="H35" s="548">
        <v>5278.123368866381</v>
      </c>
      <c r="I35" s="548">
        <v>5224.68270020061</v>
      </c>
      <c r="J35" s="548">
        <v>6263.959578227093</v>
      </c>
      <c r="K35" s="548">
        <v>4145.946004688345</v>
      </c>
      <c r="L35" s="548">
        <v>5736.78127262532</v>
      </c>
      <c r="M35" s="548">
        <v>4418.716168691054</v>
      </c>
      <c r="N35" s="548">
        <v>3486.627332004795</v>
      </c>
      <c r="O35" s="548">
        <v>3781.1048067878387</v>
      </c>
      <c r="P35" s="548">
        <v>2488.6926409196044</v>
      </c>
      <c r="Q35" s="548">
        <v>1812.6575288893798</v>
      </c>
      <c r="R35" s="549">
        <v>1965.6750153429596</v>
      </c>
    </row>
    <row r="36" spans="1:18" s="539" customFormat="1" ht="12" customHeight="1">
      <c r="A36" s="132" t="s">
        <v>101</v>
      </c>
      <c r="B36" s="548">
        <v>1512.4609556133682</v>
      </c>
      <c r="C36" s="548">
        <v>1463.9643246417666</v>
      </c>
      <c r="D36" s="548">
        <v>2015.126006475893</v>
      </c>
      <c r="E36" s="548">
        <v>2044.859964989957</v>
      </c>
      <c r="F36" s="548">
        <v>1321.6474428890551</v>
      </c>
      <c r="G36" s="548">
        <v>1255.3909490769236</v>
      </c>
      <c r="H36" s="548">
        <v>2475.5447418160907</v>
      </c>
      <c r="I36" s="548">
        <v>2855.649460828262</v>
      </c>
      <c r="J36" s="548">
        <v>2094.5052485117253</v>
      </c>
      <c r="K36" s="548">
        <v>2386.794746466569</v>
      </c>
      <c r="L36" s="548">
        <v>1569.872426447567</v>
      </c>
      <c r="M36" s="548">
        <v>1565.876070456074</v>
      </c>
      <c r="N36" s="548">
        <v>1855</v>
      </c>
      <c r="O36" s="548">
        <v>2181.8685674213198</v>
      </c>
      <c r="P36" s="548">
        <v>1150.090789605711</v>
      </c>
      <c r="Q36" s="548">
        <v>1553.439448674714</v>
      </c>
      <c r="R36" s="549">
        <v>1758.0736213752998</v>
      </c>
    </row>
    <row r="37" spans="1:18" s="539" customFormat="1" ht="12.75" customHeight="1">
      <c r="A37" s="547" t="s">
        <v>102</v>
      </c>
      <c r="B37" s="548">
        <v>937.0979217871004</v>
      </c>
      <c r="C37" s="548">
        <v>1003.1685030435475</v>
      </c>
      <c r="D37" s="548">
        <v>1565.9788019792322</v>
      </c>
      <c r="E37" s="548">
        <v>2281.7568036069724</v>
      </c>
      <c r="F37" s="548">
        <v>2140.6473175469523</v>
      </c>
      <c r="G37" s="548">
        <v>2085.720876160609</v>
      </c>
      <c r="H37" s="548">
        <v>2530.962556372731</v>
      </c>
      <c r="I37" s="548">
        <v>2259.984365993378</v>
      </c>
      <c r="J37" s="548">
        <v>2061.4178990523033</v>
      </c>
      <c r="K37" s="548">
        <v>1844.9334491342067</v>
      </c>
      <c r="L37" s="548">
        <v>1587.3006578646473</v>
      </c>
      <c r="M37" s="548">
        <v>1393.813096496901</v>
      </c>
      <c r="N37" s="548">
        <v>2732.431198380445</v>
      </c>
      <c r="O37" s="548">
        <v>4092.341095748514</v>
      </c>
      <c r="P37" s="548">
        <v>2980.293541153266</v>
      </c>
      <c r="Q37" s="548">
        <v>3592.5931711403464</v>
      </c>
      <c r="R37" s="549">
        <v>4036.571230017315</v>
      </c>
    </row>
    <row r="38" spans="1:18" s="539" customFormat="1" ht="14.25" customHeight="1">
      <c r="A38" s="142" t="s">
        <v>103</v>
      </c>
      <c r="B38" s="548">
        <v>813.6250690299934</v>
      </c>
      <c r="C38" s="548">
        <v>1090.452461671879</v>
      </c>
      <c r="D38" s="548">
        <v>911.7334128670649</v>
      </c>
      <c r="E38" s="548">
        <v>1010.0178102367839</v>
      </c>
      <c r="F38" s="548">
        <v>1015.2608902248815</v>
      </c>
      <c r="G38" s="548">
        <v>1157.5871478532151</v>
      </c>
      <c r="H38" s="548">
        <v>1470.3925934845815</v>
      </c>
      <c r="I38" s="548">
        <v>1476.4467309023298</v>
      </c>
      <c r="J38" s="548">
        <v>958.3218312403285</v>
      </c>
      <c r="K38" s="548">
        <v>629.5069852610891</v>
      </c>
      <c r="L38" s="548">
        <v>694.7861711004826</v>
      </c>
      <c r="M38" s="548">
        <v>590.1584417381939</v>
      </c>
      <c r="N38" s="548">
        <v>1450</v>
      </c>
      <c r="O38" s="548">
        <v>3074.7374211238835</v>
      </c>
      <c r="P38" s="548">
        <v>569.1896083205581</v>
      </c>
      <c r="Q38" s="548">
        <v>470.51421750684256</v>
      </c>
      <c r="R38" s="549">
        <v>541.5918111269754</v>
      </c>
    </row>
    <row r="39" spans="1:18" s="539" customFormat="1" ht="16.5" customHeight="1">
      <c r="A39" s="142" t="s">
        <v>104</v>
      </c>
      <c r="B39" s="548">
        <v>2242.8750466759775</v>
      </c>
      <c r="C39" s="548">
        <v>1563.3195837928847</v>
      </c>
      <c r="D39" s="548">
        <v>1730.0449574463462</v>
      </c>
      <c r="E39" s="548">
        <v>1665.256809104483</v>
      </c>
      <c r="F39" s="548">
        <v>1919.8047600248647</v>
      </c>
      <c r="G39" s="548">
        <v>1953.9650567797498</v>
      </c>
      <c r="H39" s="548">
        <v>1337.4123801559126</v>
      </c>
      <c r="I39" s="548">
        <v>1261.8517153292357</v>
      </c>
      <c r="J39" s="548">
        <v>1061.1022186634525</v>
      </c>
      <c r="K39" s="548">
        <v>963.4696118233826</v>
      </c>
      <c r="L39" s="548">
        <v>965.1277743783635</v>
      </c>
      <c r="M39" s="548">
        <v>963.0620398083403</v>
      </c>
      <c r="N39" s="548">
        <v>1069.629431564955</v>
      </c>
      <c r="O39" s="548">
        <v>761.8151253263851</v>
      </c>
      <c r="P39" s="548">
        <v>558.9137866085636</v>
      </c>
      <c r="Q39" s="548">
        <v>566.6471107142726</v>
      </c>
      <c r="R39" s="549">
        <v>602.9015276418974</v>
      </c>
    </row>
    <row r="40" spans="1:18" s="539" customFormat="1" ht="15" customHeight="1">
      <c r="A40" s="551" t="s">
        <v>285</v>
      </c>
      <c r="B40" s="552">
        <v>74136.1377451653</v>
      </c>
      <c r="C40" s="552">
        <v>78510.16987213005</v>
      </c>
      <c r="D40" s="552">
        <v>79530.80208046774</v>
      </c>
      <c r="E40" s="552">
        <v>86609.04346562937</v>
      </c>
      <c r="F40" s="552">
        <v>86002.78016136996</v>
      </c>
      <c r="G40" s="552">
        <v>87206.81908362913</v>
      </c>
      <c r="H40" s="552">
        <v>86498.39081674123</v>
      </c>
      <c r="I40" s="552">
        <v>84247.5290615189</v>
      </c>
      <c r="J40" s="552">
        <v>79228.86497740836</v>
      </c>
      <c r="K40" s="552">
        <v>74950.5062686283</v>
      </c>
      <c r="L40" s="552">
        <v>77723.67500056754</v>
      </c>
      <c r="M40" s="552">
        <v>81298.96405059365</v>
      </c>
      <c r="N40" s="552">
        <v>90241.85009615896</v>
      </c>
      <c r="O40" s="552">
        <v>94663.70075087075</v>
      </c>
      <c r="P40" s="552">
        <v>70240.4659571461</v>
      </c>
      <c r="Q40" s="552">
        <v>80074.13119114656</v>
      </c>
      <c r="R40" s="553">
        <v>85118.80145618878</v>
      </c>
    </row>
    <row r="41" spans="1:18" s="539" customFormat="1" ht="5.25" customHeight="1">
      <c r="A41" s="619"/>
      <c r="B41" s="545"/>
      <c r="C41" s="545"/>
      <c r="D41" s="545"/>
      <c r="E41" s="545"/>
      <c r="F41" s="545"/>
      <c r="G41" s="545"/>
      <c r="H41" s="545"/>
      <c r="I41" s="545"/>
      <c r="J41" s="545"/>
      <c r="K41" s="545"/>
      <c r="L41" s="545"/>
      <c r="M41" s="545"/>
      <c r="N41" s="545"/>
      <c r="O41" s="545"/>
      <c r="P41" s="545"/>
      <c r="Q41" s="545"/>
      <c r="R41" s="545"/>
    </row>
    <row r="42" ht="13.5" customHeight="1">
      <c r="A42" s="64" t="s">
        <v>264</v>
      </c>
    </row>
    <row r="43" ht="12" customHeight="1">
      <c r="A43" s="620" t="s">
        <v>289</v>
      </c>
    </row>
    <row r="44" ht="13.5" customHeight="1"/>
    <row r="45" ht="12.75">
      <c r="A45" s="30"/>
    </row>
    <row r="46" spans="2:5" ht="11.25">
      <c r="B46" s="144"/>
      <c r="C46" s="144"/>
      <c r="D46" s="144"/>
      <c r="E46" s="144"/>
    </row>
  </sheetData>
  <sheetProtection/>
  <hyperlinks>
    <hyperlink ref="A1" location="Contents!A1" display="Back to Table of Contents"/>
  </hyperlinks>
  <printOptions/>
  <pageMargins left="0.511811023622047" right="0" top="0.53" bottom="0" header="0.34" footer="0"/>
  <pageSetup horizontalDpi="600" verticalDpi="600" orientation="landscape" paperSize="9" r:id="rId1"/>
  <headerFooter>
    <oddHeader>&amp;C- 21 -</oddHeader>
  </headerFooter>
</worksheet>
</file>

<file path=xl/worksheets/sheet26.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9.140625" defaultRowHeight="12.75"/>
  <cols>
    <col min="1" max="1" width="31.8515625" style="0" customWidth="1"/>
    <col min="2" max="18" width="10.00390625" style="0" customWidth="1"/>
  </cols>
  <sheetData>
    <row r="1" ht="18" customHeight="1">
      <c r="A1" s="971" t="s">
        <v>568</v>
      </c>
    </row>
    <row r="2" ht="24.75" customHeight="1">
      <c r="A2" s="21" t="s">
        <v>293</v>
      </c>
    </row>
    <row r="3" ht="12.75">
      <c r="A3" s="125"/>
    </row>
    <row r="5" spans="1:18" ht="14.25">
      <c r="A5" s="510"/>
      <c r="B5" s="126">
        <v>2006</v>
      </c>
      <c r="C5" s="126">
        <v>2007</v>
      </c>
      <c r="D5" s="126">
        <v>2008</v>
      </c>
      <c r="E5" s="126">
        <v>2009</v>
      </c>
      <c r="F5" s="126">
        <v>2010</v>
      </c>
      <c r="G5" s="126">
        <v>2011</v>
      </c>
      <c r="H5" s="126">
        <v>2012</v>
      </c>
      <c r="I5" s="126">
        <v>2013</v>
      </c>
      <c r="J5" s="126">
        <v>2014</v>
      </c>
      <c r="K5" s="126">
        <v>2015</v>
      </c>
      <c r="L5" s="126">
        <v>2016</v>
      </c>
      <c r="M5" s="126">
        <v>2017</v>
      </c>
      <c r="N5" s="238">
        <v>2018</v>
      </c>
      <c r="O5" s="238">
        <v>2019</v>
      </c>
      <c r="P5" s="238">
        <v>2020</v>
      </c>
      <c r="Q5" s="238">
        <v>2021</v>
      </c>
      <c r="R5" s="437" t="s">
        <v>253</v>
      </c>
    </row>
    <row r="6" spans="1:18" ht="30" customHeight="1">
      <c r="A6" s="24" t="s">
        <v>294</v>
      </c>
      <c r="B6" s="621"/>
      <c r="C6" s="622"/>
      <c r="D6" s="622"/>
      <c r="E6" s="622"/>
      <c r="R6" s="110"/>
    </row>
    <row r="7" spans="1:18" ht="38.25" customHeight="1">
      <c r="A7" s="71" t="s">
        <v>295</v>
      </c>
      <c r="B7" s="623">
        <v>6.6000000000000085</v>
      </c>
      <c r="C7" s="624">
        <v>11.800000000000011</v>
      </c>
      <c r="D7" s="624">
        <v>11.000000000000028</v>
      </c>
      <c r="E7" s="624">
        <v>0.09999999999999432</v>
      </c>
      <c r="F7" s="625">
        <v>-0.10000000000000853</v>
      </c>
      <c r="G7" s="624">
        <v>4.1000000000000085</v>
      </c>
      <c r="H7" s="624">
        <v>3.480801437461011</v>
      </c>
      <c r="I7" s="624">
        <v>2.5330898206663335</v>
      </c>
      <c r="J7" s="624">
        <v>1.3557919512507226</v>
      </c>
      <c r="K7" s="624">
        <v>1.3445938437604639</v>
      </c>
      <c r="L7" s="626">
        <v>0.03267543859651312</v>
      </c>
      <c r="M7" s="624">
        <v>0.839381430190528</v>
      </c>
      <c r="N7" s="624">
        <v>3.2098109029307693</v>
      </c>
      <c r="O7" s="624">
        <v>1.6446548716671003</v>
      </c>
      <c r="P7" s="624">
        <v>3.652856092179462</v>
      </c>
      <c r="Q7" s="624">
        <v>7.308420056764419</v>
      </c>
      <c r="R7" s="627">
        <v>13.31403944082663</v>
      </c>
    </row>
    <row r="8" spans="1:18" ht="30.75" customHeight="1">
      <c r="A8" s="26" t="s">
        <v>296</v>
      </c>
      <c r="B8" s="628">
        <v>6.6000000000000085</v>
      </c>
      <c r="C8" s="250">
        <v>11.800000000000011</v>
      </c>
      <c r="D8" s="250">
        <v>11.000000000000014</v>
      </c>
      <c r="E8" s="250">
        <v>0.09999999999999432</v>
      </c>
      <c r="F8" s="629">
        <v>-0.09999999999999432</v>
      </c>
      <c r="G8" s="250">
        <v>4.099999999999994</v>
      </c>
      <c r="H8" s="250">
        <v>3.480801437460997</v>
      </c>
      <c r="I8" s="250">
        <v>2.533089820666305</v>
      </c>
      <c r="J8" s="250">
        <v>1.3557919512507084</v>
      </c>
      <c r="K8" s="250">
        <v>1.3445938437604923</v>
      </c>
      <c r="L8" s="252">
        <v>0.03267543859651312</v>
      </c>
      <c r="M8" s="250">
        <v>0.8393814301905564</v>
      </c>
      <c r="N8" s="250">
        <v>3.2098109029307693</v>
      </c>
      <c r="O8" s="250">
        <v>1.644654871667072</v>
      </c>
      <c r="P8" s="250">
        <v>3.652856092179462</v>
      </c>
      <c r="Q8" s="250">
        <v>7.30842005676439</v>
      </c>
      <c r="R8" s="258">
        <v>13.31403944082663</v>
      </c>
    </row>
    <row r="9" spans="1:18" ht="30.75" customHeight="1">
      <c r="A9" s="26" t="s">
        <v>297</v>
      </c>
      <c r="B9" s="628">
        <v>6.6000000000000085</v>
      </c>
      <c r="C9" s="250">
        <v>11.800000000000011</v>
      </c>
      <c r="D9" s="250">
        <v>11.000000000000014</v>
      </c>
      <c r="E9" s="250">
        <v>0.09999999999999432</v>
      </c>
      <c r="F9" s="629">
        <v>-0.09999999999999432</v>
      </c>
      <c r="G9" s="250">
        <v>4.099999999999994</v>
      </c>
      <c r="H9" s="250">
        <v>3.480801437460997</v>
      </c>
      <c r="I9" s="250">
        <v>2.533089820666305</v>
      </c>
      <c r="J9" s="250">
        <v>1.3557919512507084</v>
      </c>
      <c r="K9" s="250">
        <v>1.3445938437604923</v>
      </c>
      <c r="L9" s="252">
        <v>0.03267543859651312</v>
      </c>
      <c r="M9" s="250">
        <v>0.8393814301905564</v>
      </c>
      <c r="N9" s="250">
        <v>3.2098109029307693</v>
      </c>
      <c r="O9" s="250">
        <v>1.644654871667072</v>
      </c>
      <c r="P9" s="250">
        <v>3.652856092179462</v>
      </c>
      <c r="Q9" s="250">
        <v>7.30842005676439</v>
      </c>
      <c r="R9" s="258">
        <v>13.31403944082663</v>
      </c>
    </row>
    <row r="10" spans="1:18" ht="30.75" customHeight="1">
      <c r="A10" s="26" t="s">
        <v>298</v>
      </c>
      <c r="B10" s="628">
        <v>6.6000000000000085</v>
      </c>
      <c r="C10" s="250">
        <v>11.800000000000011</v>
      </c>
      <c r="D10" s="250">
        <v>11.000000000000014</v>
      </c>
      <c r="E10" s="250">
        <v>0.09999999999999432</v>
      </c>
      <c r="F10" s="629">
        <v>-0.09999999999999432</v>
      </c>
      <c r="G10" s="250">
        <v>4.099999999999994</v>
      </c>
      <c r="H10" s="250">
        <v>3.480801437460997</v>
      </c>
      <c r="I10" s="250">
        <v>2.533089820666305</v>
      </c>
      <c r="J10" s="250">
        <v>1.3557919512507084</v>
      </c>
      <c r="K10" s="250">
        <v>1.3445938437604923</v>
      </c>
      <c r="L10" s="252">
        <v>0.03267543859651312</v>
      </c>
      <c r="M10" s="250">
        <v>0.8393814301905564</v>
      </c>
      <c r="N10" s="250">
        <v>3.209810902930755</v>
      </c>
      <c r="O10" s="250">
        <v>1.644654871667072</v>
      </c>
      <c r="P10" s="250">
        <v>3.652856092179462</v>
      </c>
      <c r="Q10" s="250">
        <v>7.30842005676439</v>
      </c>
      <c r="R10" s="258">
        <v>13.31403944082663</v>
      </c>
    </row>
    <row r="11" spans="1:18" ht="39.75" customHeight="1">
      <c r="A11" s="71" t="s">
        <v>299</v>
      </c>
      <c r="B11" s="623">
        <v>5.007888204539327</v>
      </c>
      <c r="C11" s="624">
        <v>11.849808504080457</v>
      </c>
      <c r="D11" s="630">
        <v>4.642130899100863</v>
      </c>
      <c r="E11" s="630">
        <v>3.3232953709109836</v>
      </c>
      <c r="F11" s="630">
        <v>2.3919320294894817</v>
      </c>
      <c r="G11" s="630">
        <v>0.15237815578512937</v>
      </c>
      <c r="H11" s="630">
        <v>1.712663712480179</v>
      </c>
      <c r="I11" s="630">
        <v>-0.5738091620973762</v>
      </c>
      <c r="J11" s="630">
        <v>1.3782889564238445</v>
      </c>
      <c r="K11" s="630">
        <v>2.2489388807518225</v>
      </c>
      <c r="L11" s="630">
        <v>4.366640297064379</v>
      </c>
      <c r="M11" s="630">
        <v>2.2818836242759204</v>
      </c>
      <c r="N11" s="630">
        <v>0.7523901862846287</v>
      </c>
      <c r="O11" s="630">
        <v>6.307754277341786</v>
      </c>
      <c r="P11" s="630">
        <v>10.41278134573534</v>
      </c>
      <c r="Q11" s="630">
        <v>6.4511680463789105</v>
      </c>
      <c r="R11" s="631">
        <v>7.596036696576336</v>
      </c>
    </row>
    <row r="12" spans="1:18" ht="30.75" customHeight="1">
      <c r="A12" s="26" t="s">
        <v>300</v>
      </c>
      <c r="B12" s="632">
        <v>3</v>
      </c>
      <c r="C12" s="250">
        <v>2.799999999999997</v>
      </c>
      <c r="D12" s="250">
        <v>1.0999999999999943</v>
      </c>
      <c r="E12" s="250">
        <v>6.200000000000003</v>
      </c>
      <c r="F12" s="250">
        <v>1.269999999999996</v>
      </c>
      <c r="G12" s="250">
        <v>0.29999999999998295</v>
      </c>
      <c r="H12" s="252">
        <v>-0.7399999999999949</v>
      </c>
      <c r="I12" s="252">
        <v>-1.0999999999999943</v>
      </c>
      <c r="J12" s="250">
        <v>1.6542798157691152</v>
      </c>
      <c r="K12" s="250">
        <v>2.6508904021981863</v>
      </c>
      <c r="L12" s="250">
        <v>2.6508904021982147</v>
      </c>
      <c r="M12" s="250">
        <v>2.6508904021981863</v>
      </c>
      <c r="N12" s="250">
        <v>2.650890402198229</v>
      </c>
      <c r="O12" s="250">
        <v>1.98780161682663</v>
      </c>
      <c r="P12" s="250">
        <v>10.543629334404116</v>
      </c>
      <c r="Q12" s="250">
        <v>5.24452289449944</v>
      </c>
      <c r="R12" s="258">
        <v>5.289397269423879</v>
      </c>
    </row>
    <row r="13" spans="1:18" ht="30.75" customHeight="1">
      <c r="A13" s="26" t="s">
        <v>301</v>
      </c>
      <c r="B13" s="628">
        <v>3</v>
      </c>
      <c r="C13" s="250">
        <v>4.800000000000011</v>
      </c>
      <c r="D13" s="252">
        <v>-0.9000000000000057</v>
      </c>
      <c r="E13" s="250">
        <v>14.399999999999991</v>
      </c>
      <c r="F13" s="250">
        <v>3.299999999999997</v>
      </c>
      <c r="G13" s="250">
        <v>1</v>
      </c>
      <c r="H13" s="252">
        <v>-2.4000000000000483</v>
      </c>
      <c r="I13" s="252">
        <v>-2.200000000000017</v>
      </c>
      <c r="J13" s="250">
        <v>1.2813147181753237</v>
      </c>
      <c r="K13" s="250">
        <v>2.274268784039819</v>
      </c>
      <c r="L13" s="250">
        <v>2.2742687840397764</v>
      </c>
      <c r="M13" s="250">
        <v>2.2742687840397764</v>
      </c>
      <c r="N13" s="250">
        <v>2.274268784039805</v>
      </c>
      <c r="O13" s="250">
        <v>3</v>
      </c>
      <c r="P13" s="250">
        <v>7.191957312337522</v>
      </c>
      <c r="Q13" s="250">
        <v>5.640212751722132</v>
      </c>
      <c r="R13" s="258">
        <v>3.0000000000000027</v>
      </c>
    </row>
    <row r="14" spans="1:18" ht="30.75" customHeight="1">
      <c r="A14" s="26" t="s">
        <v>302</v>
      </c>
      <c r="B14" s="628">
        <v>6.5</v>
      </c>
      <c r="C14" s="250">
        <v>16.19999999999999</v>
      </c>
      <c r="D14" s="633">
        <v>6.6000000000000085</v>
      </c>
      <c r="E14" s="633">
        <v>-0.29999999999999716</v>
      </c>
      <c r="F14" s="633">
        <v>2.499999999999986</v>
      </c>
      <c r="G14" s="634">
        <v>0</v>
      </c>
      <c r="H14" s="250">
        <v>3</v>
      </c>
      <c r="I14" s="634">
        <v>0</v>
      </c>
      <c r="J14" s="250">
        <v>1.167444130612779</v>
      </c>
      <c r="K14" s="250">
        <v>2.1691019932921165</v>
      </c>
      <c r="L14" s="250">
        <v>5.174075581330143</v>
      </c>
      <c r="M14" s="250">
        <v>2.1691019932921023</v>
      </c>
      <c r="N14" s="250">
        <v>0.16578626793346984</v>
      </c>
      <c r="O14" s="250">
        <v>8.188223796277413</v>
      </c>
      <c r="P14" s="250">
        <v>11.244839579102006</v>
      </c>
      <c r="Q14" s="250">
        <v>6.723685988849496</v>
      </c>
      <c r="R14" s="258">
        <v>8.628638840033375</v>
      </c>
    </row>
    <row r="15" spans="1:18" ht="30" customHeight="1">
      <c r="A15" s="26"/>
      <c r="B15" s="635"/>
      <c r="C15" s="269"/>
      <c r="D15" s="269"/>
      <c r="E15" s="269"/>
      <c r="F15" s="269"/>
      <c r="G15" s="269"/>
      <c r="H15" s="269"/>
      <c r="I15" s="269"/>
      <c r="J15" s="269"/>
      <c r="K15" s="269"/>
      <c r="L15" s="269"/>
      <c r="M15" s="269"/>
      <c r="N15" s="269"/>
      <c r="Q15" s="636"/>
      <c r="R15" s="637"/>
    </row>
    <row r="16" spans="1:18" ht="33" customHeight="1">
      <c r="A16" s="638" t="s">
        <v>303</v>
      </c>
      <c r="B16" s="639">
        <v>5.848898115901719</v>
      </c>
      <c r="C16" s="640">
        <v>11.820533459816417</v>
      </c>
      <c r="D16" s="640">
        <v>8.821412246566254</v>
      </c>
      <c r="E16" s="640">
        <v>1.1866084137425332</v>
      </c>
      <c r="F16" s="640">
        <v>0.6317821235295185</v>
      </c>
      <c r="G16" s="640">
        <v>2.8249661219434046</v>
      </c>
      <c r="H16" s="640">
        <v>2.9209214442041542</v>
      </c>
      <c r="I16" s="640">
        <v>1.409287505382764</v>
      </c>
      <c r="J16" s="640">
        <v>1.363992183883454</v>
      </c>
      <c r="K16" s="640">
        <v>1.6662557925328372</v>
      </c>
      <c r="L16" s="640">
        <v>1.6410583577228408</v>
      </c>
      <c r="M16" s="640">
        <v>1.3701780063464923</v>
      </c>
      <c r="N16" s="640">
        <v>2.2880306642015995</v>
      </c>
      <c r="O16" s="640">
        <v>3.264171802445432</v>
      </c>
      <c r="P16" s="640">
        <v>6.019077321907915</v>
      </c>
      <c r="Q16" s="640">
        <v>7.014273193205511</v>
      </c>
      <c r="R16" s="641">
        <v>11.180045134513694</v>
      </c>
    </row>
    <row r="18" ht="12.75">
      <c r="A18" s="64" t="s">
        <v>264</v>
      </c>
    </row>
    <row r="19" ht="12.75">
      <c r="A19" s="56"/>
    </row>
  </sheetData>
  <sheetProtection/>
  <hyperlinks>
    <hyperlink ref="A1" location="Contents!A1" display="Back to Table of Contents"/>
  </hyperlinks>
  <printOptions/>
  <pageMargins left="0.6" right="0" top="0.826771653543307" bottom="0.984251968503937" header="0.61" footer="0.511811023622047"/>
  <pageSetup horizontalDpi="600" verticalDpi="600" orientation="landscape" paperSize="9" scale="99" r:id="rId1"/>
  <headerFooter alignWithMargins="0">
    <oddHeader>&amp;C- 22 -</oddHeader>
  </headerFooter>
</worksheet>
</file>

<file path=xl/worksheets/sheet27.xml><?xml version="1.0" encoding="utf-8"?>
<worksheet xmlns="http://schemas.openxmlformats.org/spreadsheetml/2006/main" xmlns:r="http://schemas.openxmlformats.org/officeDocument/2006/relationships">
  <dimension ref="A1:U17"/>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36.57421875" style="0" customWidth="1"/>
    <col min="2" max="7" width="10.00390625" style="0" customWidth="1"/>
    <col min="8" max="8" width="10.00390625" style="140" customWidth="1"/>
    <col min="9" max="18" width="10.00390625" style="0" customWidth="1"/>
    <col min="247" max="247" width="36.57421875" style="0" customWidth="1"/>
  </cols>
  <sheetData>
    <row r="1" ht="18" customHeight="1">
      <c r="A1" s="971" t="s">
        <v>568</v>
      </c>
    </row>
    <row r="2" ht="21.75" customHeight="1">
      <c r="A2" s="21" t="s">
        <v>304</v>
      </c>
    </row>
    <row r="3" spans="7:18" ht="21.75" customHeight="1">
      <c r="G3" s="642"/>
      <c r="J3" s="643"/>
      <c r="R3" s="724" t="s">
        <v>113</v>
      </c>
    </row>
    <row r="4" spans="1:18" ht="14.25">
      <c r="A4" s="644"/>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t="s">
        <v>305</v>
      </c>
      <c r="R4" s="239" t="s">
        <v>292</v>
      </c>
    </row>
    <row r="5" spans="1:18" s="1" customFormat="1" ht="24.75" customHeight="1">
      <c r="A5" s="465" t="s">
        <v>306</v>
      </c>
      <c r="B5" s="645">
        <v>589</v>
      </c>
      <c r="C5" s="645">
        <v>2031</v>
      </c>
      <c r="D5" s="645">
        <v>1705.887</v>
      </c>
      <c r="E5" s="645">
        <v>1388</v>
      </c>
      <c r="F5" s="645">
        <v>435.44</v>
      </c>
      <c r="G5" s="645">
        <v>1724.8</v>
      </c>
      <c r="H5" s="645">
        <v>1192.5008</v>
      </c>
      <c r="I5" s="645">
        <v>1255.001</v>
      </c>
      <c r="J5" s="645">
        <v>1280</v>
      </c>
      <c r="K5" s="645">
        <v>810.3</v>
      </c>
      <c r="L5" s="645">
        <v>810</v>
      </c>
      <c r="M5" s="645">
        <v>640</v>
      </c>
      <c r="N5" s="646">
        <v>968</v>
      </c>
      <c r="O5" s="645">
        <v>1205</v>
      </c>
      <c r="P5" s="646">
        <v>920</v>
      </c>
      <c r="Q5" s="646">
        <v>960</v>
      </c>
      <c r="R5" s="647">
        <v>400</v>
      </c>
    </row>
    <row r="6" spans="1:19" ht="30.75" customHeight="1">
      <c r="A6" s="648" t="s">
        <v>307</v>
      </c>
      <c r="B6" s="649">
        <v>5</v>
      </c>
      <c r="C6" s="649">
        <v>5</v>
      </c>
      <c r="D6" s="649">
        <v>182.887</v>
      </c>
      <c r="E6" s="649">
        <v>500</v>
      </c>
      <c r="F6" s="650">
        <v>0</v>
      </c>
      <c r="G6" s="649">
        <v>37.8</v>
      </c>
      <c r="H6" s="651">
        <v>82</v>
      </c>
      <c r="I6" s="649">
        <v>25</v>
      </c>
      <c r="J6" s="649">
        <v>20</v>
      </c>
      <c r="K6" s="649">
        <v>10</v>
      </c>
      <c r="L6" s="649">
        <v>10</v>
      </c>
      <c r="M6" s="649">
        <v>10</v>
      </c>
      <c r="N6" s="649">
        <v>10</v>
      </c>
      <c r="O6" s="649">
        <v>10</v>
      </c>
      <c r="P6" s="649">
        <v>5</v>
      </c>
      <c r="Q6" s="649">
        <v>4</v>
      </c>
      <c r="R6" s="652">
        <v>4</v>
      </c>
      <c r="S6" s="654"/>
    </row>
    <row r="7" spans="1:21" ht="22.5" customHeight="1">
      <c r="A7" s="648" t="s">
        <v>308</v>
      </c>
      <c r="B7" s="649">
        <v>215</v>
      </c>
      <c r="C7" s="649">
        <v>1725</v>
      </c>
      <c r="D7" s="649">
        <v>1076</v>
      </c>
      <c r="E7" s="649">
        <v>391</v>
      </c>
      <c r="F7" s="649">
        <v>119.44</v>
      </c>
      <c r="G7" s="649">
        <v>153.5</v>
      </c>
      <c r="H7" s="651">
        <v>77.4668</v>
      </c>
      <c r="I7" s="649">
        <v>829</v>
      </c>
      <c r="J7" s="649">
        <v>1014</v>
      </c>
      <c r="K7" s="649">
        <v>504.3</v>
      </c>
      <c r="L7" s="649">
        <v>504</v>
      </c>
      <c r="M7" s="649">
        <v>346</v>
      </c>
      <c r="N7" s="649">
        <v>334</v>
      </c>
      <c r="O7" s="649">
        <v>114</v>
      </c>
      <c r="P7" s="649">
        <v>114</v>
      </c>
      <c r="Q7" s="649">
        <v>145</v>
      </c>
      <c r="R7" s="652">
        <v>82</v>
      </c>
      <c r="S7" s="654"/>
      <c r="T7" s="654"/>
      <c r="U7" s="654"/>
    </row>
    <row r="8" spans="1:19" ht="22.5" customHeight="1">
      <c r="A8" s="648" t="s">
        <v>309</v>
      </c>
      <c r="B8" s="649">
        <v>369</v>
      </c>
      <c r="C8" s="649">
        <v>301</v>
      </c>
      <c r="D8" s="649">
        <v>447</v>
      </c>
      <c r="E8" s="649">
        <v>497</v>
      </c>
      <c r="F8" s="649">
        <v>316</v>
      </c>
      <c r="G8" s="649">
        <v>1533.5</v>
      </c>
      <c r="H8" s="651">
        <v>1033.034</v>
      </c>
      <c r="I8" s="649">
        <v>401.001</v>
      </c>
      <c r="J8" s="649">
        <v>246</v>
      </c>
      <c r="K8" s="649">
        <v>296</v>
      </c>
      <c r="L8" s="649">
        <v>296</v>
      </c>
      <c r="M8" s="649">
        <v>284</v>
      </c>
      <c r="N8" s="649">
        <v>624</v>
      </c>
      <c r="O8" s="649">
        <v>1081</v>
      </c>
      <c r="P8" s="649">
        <v>801</v>
      </c>
      <c r="Q8" s="649">
        <v>811</v>
      </c>
      <c r="R8" s="652">
        <v>314</v>
      </c>
      <c r="S8" s="654"/>
    </row>
    <row r="9" spans="1:18" ht="22.5" customHeight="1">
      <c r="A9" s="655"/>
      <c r="B9" s="656"/>
      <c r="C9" s="656"/>
      <c r="D9" s="656"/>
      <c r="E9" s="656"/>
      <c r="F9" s="656"/>
      <c r="G9" s="656"/>
      <c r="H9" s="657"/>
      <c r="I9" s="658"/>
      <c r="J9" s="658"/>
      <c r="K9" s="658"/>
      <c r="L9" s="658"/>
      <c r="M9" s="658"/>
      <c r="N9" s="658"/>
      <c r="O9" s="636"/>
      <c r="P9" s="636"/>
      <c r="Q9" s="636"/>
      <c r="R9" s="637"/>
    </row>
    <row r="10" spans="1:18" ht="18" customHeight="1">
      <c r="A10" s="659" t="s">
        <v>310</v>
      </c>
      <c r="B10" s="645">
        <v>4379.5</v>
      </c>
      <c r="C10" s="645">
        <v>6469.012000000001</v>
      </c>
      <c r="D10" s="645">
        <v>5187.685</v>
      </c>
      <c r="E10" s="645">
        <v>5384.352</v>
      </c>
      <c r="F10" s="646">
        <v>4425.767</v>
      </c>
      <c r="G10" s="645">
        <v>4149.096916698539</v>
      </c>
      <c r="H10" s="645">
        <v>3986.163840571634</v>
      </c>
      <c r="I10" s="645">
        <v>3610.1</v>
      </c>
      <c r="J10" s="645">
        <v>4678.402</v>
      </c>
      <c r="K10" s="645">
        <v>2971.955</v>
      </c>
      <c r="L10" s="645">
        <v>3141</v>
      </c>
      <c r="M10" s="645">
        <v>3367</v>
      </c>
      <c r="N10" s="645">
        <v>3780</v>
      </c>
      <c r="O10" s="645">
        <v>3120</v>
      </c>
      <c r="P10" s="646">
        <v>2345</v>
      </c>
      <c r="Q10" s="646">
        <v>3176.5</v>
      </c>
      <c r="R10" s="647">
        <v>4477</v>
      </c>
    </row>
    <row r="11" spans="1:18" ht="32.25" customHeight="1">
      <c r="A11" s="648" t="s">
        <v>307</v>
      </c>
      <c r="B11" s="649">
        <v>557.698</v>
      </c>
      <c r="C11" s="649">
        <v>293</v>
      </c>
      <c r="D11" s="649">
        <v>660</v>
      </c>
      <c r="E11" s="649">
        <v>1650</v>
      </c>
      <c r="F11" s="649">
        <v>584</v>
      </c>
      <c r="G11" s="649">
        <v>86.19291669853898</v>
      </c>
      <c r="H11" s="649">
        <v>86.17004057163416</v>
      </c>
      <c r="I11" s="649">
        <v>50</v>
      </c>
      <c r="J11" s="649">
        <v>50</v>
      </c>
      <c r="K11" s="649">
        <v>75</v>
      </c>
      <c r="L11" s="649">
        <v>50</v>
      </c>
      <c r="M11" s="649">
        <v>50</v>
      </c>
      <c r="N11" s="649">
        <v>75</v>
      </c>
      <c r="O11" s="649">
        <v>75</v>
      </c>
      <c r="P11" s="649">
        <v>75</v>
      </c>
      <c r="Q11" s="649">
        <v>95</v>
      </c>
      <c r="R11" s="652">
        <v>100</v>
      </c>
    </row>
    <row r="12" spans="1:18" ht="22.5" customHeight="1">
      <c r="A12" s="648" t="s">
        <v>308</v>
      </c>
      <c r="B12" s="649">
        <v>2156.361</v>
      </c>
      <c r="C12" s="649">
        <v>2725.5</v>
      </c>
      <c r="D12" s="649">
        <v>1117.885</v>
      </c>
      <c r="E12" s="649">
        <v>740</v>
      </c>
      <c r="F12" s="649">
        <v>795.048</v>
      </c>
      <c r="G12" s="649">
        <v>985.992</v>
      </c>
      <c r="H12" s="649">
        <v>987.6438</v>
      </c>
      <c r="I12" s="649">
        <v>1101.1</v>
      </c>
      <c r="J12" s="649">
        <v>1686.024</v>
      </c>
      <c r="K12" s="649">
        <v>636</v>
      </c>
      <c r="L12" s="649">
        <v>850</v>
      </c>
      <c r="M12" s="649">
        <v>745</v>
      </c>
      <c r="N12" s="649">
        <v>770</v>
      </c>
      <c r="O12" s="649">
        <v>625</v>
      </c>
      <c r="P12" s="649">
        <v>610</v>
      </c>
      <c r="Q12" s="649">
        <v>703</v>
      </c>
      <c r="R12" s="652">
        <v>985</v>
      </c>
    </row>
    <row r="13" spans="1:18" ht="22.5" customHeight="1">
      <c r="A13" s="648" t="s">
        <v>309</v>
      </c>
      <c r="B13" s="649">
        <v>1665.441</v>
      </c>
      <c r="C13" s="649">
        <v>3450.512</v>
      </c>
      <c r="D13" s="649">
        <v>3409.8</v>
      </c>
      <c r="E13" s="649">
        <v>2994.352</v>
      </c>
      <c r="F13" s="649">
        <v>3046.719</v>
      </c>
      <c r="G13" s="649">
        <v>3076.912</v>
      </c>
      <c r="H13" s="649">
        <v>2912.35</v>
      </c>
      <c r="I13" s="649">
        <v>2459</v>
      </c>
      <c r="J13" s="649">
        <v>2942.378</v>
      </c>
      <c r="K13" s="649">
        <v>2260.955</v>
      </c>
      <c r="L13" s="649">
        <v>2241</v>
      </c>
      <c r="M13" s="649">
        <v>2572</v>
      </c>
      <c r="N13" s="649">
        <v>2935</v>
      </c>
      <c r="O13" s="649">
        <v>2420</v>
      </c>
      <c r="P13" s="649">
        <v>1660</v>
      </c>
      <c r="Q13" s="649">
        <v>2378.5</v>
      </c>
      <c r="R13" s="652">
        <v>3392</v>
      </c>
    </row>
    <row r="14" spans="1:18" ht="22.5" customHeight="1">
      <c r="A14" s="648"/>
      <c r="B14" s="660"/>
      <c r="C14" s="660"/>
      <c r="D14" s="660"/>
      <c r="E14" s="660"/>
      <c r="F14" s="660"/>
      <c r="G14" s="660"/>
      <c r="H14" s="661"/>
      <c r="I14" s="661"/>
      <c r="J14" s="661"/>
      <c r="K14" s="661"/>
      <c r="L14" s="661"/>
      <c r="M14" s="661"/>
      <c r="N14" s="662"/>
      <c r="O14" s="636"/>
      <c r="P14" s="636"/>
      <c r="R14" s="110"/>
    </row>
    <row r="15" spans="1:18" s="1" customFormat="1" ht="18" customHeight="1">
      <c r="A15" s="663" t="s">
        <v>112</v>
      </c>
      <c r="B15" s="664">
        <v>4968.5</v>
      </c>
      <c r="C15" s="664">
        <v>8500.012</v>
      </c>
      <c r="D15" s="664">
        <v>6893.572</v>
      </c>
      <c r="E15" s="664">
        <v>6772.352</v>
      </c>
      <c r="F15" s="664">
        <v>4861.206999999999</v>
      </c>
      <c r="G15" s="664">
        <v>5873.896916698539</v>
      </c>
      <c r="H15" s="664">
        <v>5178.664640571634</v>
      </c>
      <c r="I15" s="664">
        <v>4865.101</v>
      </c>
      <c r="J15" s="664">
        <v>5958.402</v>
      </c>
      <c r="K15" s="664">
        <v>3782.255</v>
      </c>
      <c r="L15" s="664">
        <v>3951</v>
      </c>
      <c r="M15" s="664">
        <v>4007</v>
      </c>
      <c r="N15" s="664">
        <v>4748</v>
      </c>
      <c r="O15" s="664">
        <v>4325</v>
      </c>
      <c r="P15" s="664">
        <v>3265</v>
      </c>
      <c r="Q15" s="664">
        <v>4136.5</v>
      </c>
      <c r="R15" s="665">
        <v>4877</v>
      </c>
    </row>
    <row r="16" spans="1:18" ht="8.25" customHeight="1">
      <c r="A16" s="140"/>
      <c r="B16" s="666"/>
      <c r="G16" s="653"/>
      <c r="H16" s="667"/>
      <c r="I16" s="667"/>
      <c r="J16" s="667"/>
      <c r="K16" s="667"/>
      <c r="R16" s="110"/>
    </row>
    <row r="17" spans="1:14" ht="20.25" customHeight="1">
      <c r="A17" s="64" t="s">
        <v>313</v>
      </c>
      <c r="B17" s="654"/>
      <c r="C17" s="654"/>
      <c r="D17" s="654"/>
      <c r="E17" s="654"/>
      <c r="F17" s="654"/>
      <c r="G17" s="654"/>
      <c r="H17" s="682"/>
      <c r="I17" s="654"/>
      <c r="J17" s="654"/>
      <c r="K17" s="654"/>
      <c r="L17" s="654"/>
      <c r="M17" s="654"/>
      <c r="N17" s="654"/>
    </row>
  </sheetData>
  <sheetProtection/>
  <hyperlinks>
    <hyperlink ref="A1" location="Contents!A1" display="Back to Table of Contents"/>
  </hyperlinks>
  <printOptions/>
  <pageMargins left="0.5" right="0" top="0.57" bottom="0.15748031496063" header="0.4" footer="0.196850393700787"/>
  <pageSetup horizontalDpi="600" verticalDpi="600" orientation="landscape" paperSize="9" scale="97" r:id="rId1"/>
  <headerFooter alignWithMargins="0">
    <oddHeader>&amp;C- 23 -</oddHeader>
  </headerFooter>
</worksheet>
</file>

<file path=xl/worksheets/sheet28.xml><?xml version="1.0" encoding="utf-8"?>
<worksheet xmlns="http://schemas.openxmlformats.org/spreadsheetml/2006/main" xmlns:r="http://schemas.openxmlformats.org/officeDocument/2006/relationships">
  <dimension ref="A1:R10"/>
  <sheetViews>
    <sheetView zoomScalePageLayoutView="0" workbookViewId="0" topLeftCell="A1">
      <pane xSplit="1" ySplit="1" topLeftCell="B2"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37.28125" style="0" customWidth="1"/>
    <col min="2" max="7" width="9.140625" style="0" customWidth="1"/>
    <col min="8" max="8" width="9.140625" style="140" customWidth="1"/>
    <col min="9" max="14" width="9.140625" style="0" customWidth="1"/>
    <col min="247" max="247" width="36.57421875" style="0" customWidth="1"/>
  </cols>
  <sheetData>
    <row r="1" ht="18" customHeight="1">
      <c r="A1" s="971" t="s">
        <v>568</v>
      </c>
    </row>
    <row r="2" ht="21.75" customHeight="1">
      <c r="A2" s="21" t="s">
        <v>574</v>
      </c>
    </row>
    <row r="3" spans="1:18" ht="15.75">
      <c r="A3" s="668"/>
      <c r="R3" s="110"/>
    </row>
    <row r="4" spans="1:18" ht="14.25">
      <c r="A4" s="669" t="s">
        <v>3</v>
      </c>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v>2021</v>
      </c>
      <c r="R4" s="239" t="s">
        <v>322</v>
      </c>
    </row>
    <row r="5" spans="1:18" ht="21" customHeight="1">
      <c r="A5" s="648"/>
      <c r="B5" s="670"/>
      <c r="C5" s="670"/>
      <c r="D5" s="670"/>
      <c r="E5" s="670"/>
      <c r="F5" s="666"/>
      <c r="G5" s="666"/>
      <c r="I5" s="671"/>
      <c r="J5" s="671"/>
      <c r="K5" s="671"/>
      <c r="L5" s="671"/>
      <c r="M5" s="671"/>
      <c r="N5" s="671"/>
      <c r="R5" s="110"/>
    </row>
    <row r="6" spans="1:18" ht="27" customHeight="1">
      <c r="A6" s="465" t="s">
        <v>311</v>
      </c>
      <c r="B6" s="672">
        <v>485</v>
      </c>
      <c r="C6" s="672">
        <v>418</v>
      </c>
      <c r="D6" s="672">
        <v>18</v>
      </c>
      <c r="E6" s="672">
        <v>0</v>
      </c>
      <c r="F6" s="672">
        <v>4</v>
      </c>
      <c r="G6" s="672">
        <v>17.599</v>
      </c>
      <c r="H6" s="672">
        <v>2.418035287820143</v>
      </c>
      <c r="I6" s="672">
        <v>0</v>
      </c>
      <c r="J6" s="672">
        <v>0</v>
      </c>
      <c r="K6" s="672">
        <v>0</v>
      </c>
      <c r="L6" s="672">
        <v>0</v>
      </c>
      <c r="M6" s="672">
        <v>0</v>
      </c>
      <c r="N6" s="672">
        <v>0</v>
      </c>
      <c r="O6" s="672">
        <v>0</v>
      </c>
      <c r="P6" s="672">
        <v>0</v>
      </c>
      <c r="Q6" s="672">
        <v>0</v>
      </c>
      <c r="R6" s="673">
        <v>0</v>
      </c>
    </row>
    <row r="7" spans="1:18" ht="49.5" customHeight="1">
      <c r="A7" s="465" t="s">
        <v>312</v>
      </c>
      <c r="B7" s="672">
        <v>1806</v>
      </c>
      <c r="C7" s="672">
        <v>745</v>
      </c>
      <c r="D7" s="672">
        <v>65</v>
      </c>
      <c r="E7" s="672">
        <v>90</v>
      </c>
      <c r="F7" s="672">
        <v>54.88</v>
      </c>
      <c r="G7" s="672">
        <v>50.69790253649963</v>
      </c>
      <c r="H7" s="672">
        <v>52.9430087555538</v>
      </c>
      <c r="I7" s="672">
        <v>814</v>
      </c>
      <c r="J7" s="672">
        <v>910</v>
      </c>
      <c r="K7" s="672">
        <v>510</v>
      </c>
      <c r="L7" s="672">
        <v>610</v>
      </c>
      <c r="M7" s="672">
        <v>610</v>
      </c>
      <c r="N7" s="672">
        <v>810</v>
      </c>
      <c r="O7" s="649">
        <v>1010</v>
      </c>
      <c r="P7" s="649">
        <v>1010</v>
      </c>
      <c r="Q7" s="649">
        <v>1010</v>
      </c>
      <c r="R7" s="652">
        <v>1010</v>
      </c>
    </row>
    <row r="8" spans="1:18" ht="32.25" customHeight="1">
      <c r="A8" s="655"/>
      <c r="B8" s="674"/>
      <c r="C8" s="674"/>
      <c r="D8" s="674"/>
      <c r="E8" s="674"/>
      <c r="F8" s="675"/>
      <c r="G8" s="676"/>
      <c r="H8" s="677"/>
      <c r="I8" s="677"/>
      <c r="J8" s="677"/>
      <c r="K8" s="677"/>
      <c r="L8" s="677"/>
      <c r="M8" s="677"/>
      <c r="N8" s="677"/>
      <c r="P8" s="636"/>
      <c r="R8" s="110"/>
    </row>
    <row r="9" spans="1:18" s="681" customFormat="1" ht="31.5" customHeight="1">
      <c r="A9" s="678" t="s">
        <v>112</v>
      </c>
      <c r="B9" s="679">
        <v>2291</v>
      </c>
      <c r="C9" s="679">
        <v>1163</v>
      </c>
      <c r="D9" s="679">
        <v>83</v>
      </c>
      <c r="E9" s="679">
        <v>90</v>
      </c>
      <c r="F9" s="679">
        <v>58.88</v>
      </c>
      <c r="G9" s="679">
        <v>68.29690253649963</v>
      </c>
      <c r="H9" s="679">
        <v>55.361044043373944</v>
      </c>
      <c r="I9" s="679">
        <v>814</v>
      </c>
      <c r="J9" s="679">
        <v>910</v>
      </c>
      <c r="K9" s="679">
        <v>510</v>
      </c>
      <c r="L9" s="679">
        <v>610</v>
      </c>
      <c r="M9" s="679">
        <v>610</v>
      </c>
      <c r="N9" s="679">
        <v>810</v>
      </c>
      <c r="O9" s="679">
        <v>1010</v>
      </c>
      <c r="P9" s="679">
        <v>1010</v>
      </c>
      <c r="Q9" s="679">
        <v>1010</v>
      </c>
      <c r="R9" s="680">
        <v>1010</v>
      </c>
    </row>
    <row r="10" spans="1:14" ht="20.25" customHeight="1">
      <c r="A10" s="64" t="s">
        <v>264</v>
      </c>
      <c r="B10" s="654"/>
      <c r="C10" s="654"/>
      <c r="D10" s="654"/>
      <c r="E10" s="654"/>
      <c r="F10" s="654"/>
      <c r="G10" s="654"/>
      <c r="H10" s="682"/>
      <c r="I10" s="654"/>
      <c r="J10" s="654"/>
      <c r="K10" s="654"/>
      <c r="L10" s="654"/>
      <c r="M10" s="654"/>
      <c r="N10" s="654"/>
    </row>
  </sheetData>
  <sheetProtection/>
  <hyperlinks>
    <hyperlink ref="A1" location="Contents!A1" display="Back to Table of Contents"/>
  </hyperlinks>
  <printOptions/>
  <pageMargins left="0.5" right="0" top="0.57" bottom="0.15748031496063" header="0.4" footer="0.196850393700787"/>
  <pageSetup horizontalDpi="600" verticalDpi="600" orientation="landscape" paperSize="9" scale="97" r:id="rId1"/>
  <headerFooter alignWithMargins="0">
    <oddHeader>&amp;C- 23 -</oddHeader>
  </headerFooter>
</worksheet>
</file>

<file path=xl/worksheets/sheet29.xml><?xml version="1.0" encoding="utf-8"?>
<worksheet xmlns="http://schemas.openxmlformats.org/spreadsheetml/2006/main" xmlns:r="http://schemas.openxmlformats.org/officeDocument/2006/relationships">
  <dimension ref="A1:AW36"/>
  <sheetViews>
    <sheetView zoomScale="110" zoomScaleNormal="110"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38.8515625" style="0" customWidth="1"/>
    <col min="2" max="2" width="8.421875" style="0" bestFit="1" customWidth="1"/>
    <col min="3" max="4" width="7.57421875" style="0" customWidth="1"/>
    <col min="5" max="5" width="6.8515625" style="0" customWidth="1"/>
    <col min="6" max="7" width="7.421875" style="0" customWidth="1"/>
    <col min="8" max="8" width="7.140625" style="0" customWidth="1"/>
    <col min="9" max="10" width="7.421875" style="0" customWidth="1"/>
    <col min="11" max="11" width="7.140625" style="0" customWidth="1"/>
    <col min="12" max="13" width="7.57421875" style="0" customWidth="1"/>
    <col min="14" max="19" width="8.00390625" style="0" bestFit="1" customWidth="1"/>
    <col min="20" max="22" width="8.57421875" style="0" customWidth="1"/>
  </cols>
  <sheetData>
    <row r="1" ht="17.25" customHeight="1">
      <c r="A1" s="971" t="s">
        <v>568</v>
      </c>
    </row>
    <row r="2" spans="1:12" s="683" customFormat="1" ht="24" customHeight="1">
      <c r="A2" s="21" t="s">
        <v>314</v>
      </c>
      <c r="B2" s="208"/>
      <c r="C2" s="208"/>
      <c r="D2" s="208"/>
      <c r="E2" s="208"/>
      <c r="F2" s="208"/>
      <c r="G2" s="208"/>
      <c r="H2" s="208"/>
      <c r="I2" s="208"/>
      <c r="J2" s="208"/>
      <c r="K2" s="208"/>
      <c r="L2" s="208"/>
    </row>
    <row r="3" spans="1:49" ht="31.5" customHeight="1">
      <c r="A3" s="684" t="s">
        <v>315</v>
      </c>
      <c r="B3" s="1008">
        <v>2007</v>
      </c>
      <c r="C3" s="1009"/>
      <c r="D3" s="1010"/>
      <c r="E3" s="1005" t="s">
        <v>290</v>
      </c>
      <c r="F3" s="1006"/>
      <c r="G3" s="1007"/>
      <c r="H3" s="1005" t="s">
        <v>291</v>
      </c>
      <c r="I3" s="1006"/>
      <c r="J3" s="1007"/>
      <c r="K3" s="1005" t="s">
        <v>316</v>
      </c>
      <c r="L3" s="1006"/>
      <c r="M3" s="1007"/>
      <c r="N3" s="1005" t="s">
        <v>317</v>
      </c>
      <c r="O3" s="1006"/>
      <c r="P3" s="1007"/>
      <c r="Q3" s="1005" t="s">
        <v>318</v>
      </c>
      <c r="R3" s="1006"/>
      <c r="S3" s="1007"/>
      <c r="T3" s="1011">
        <v>2013</v>
      </c>
      <c r="U3" s="1006"/>
      <c r="V3" s="1007"/>
      <c r="W3" s="1011">
        <v>2014</v>
      </c>
      <c r="X3" s="1006"/>
      <c r="Y3" s="1007"/>
      <c r="Z3" s="1011">
        <v>2015</v>
      </c>
      <c r="AA3" s="1012"/>
      <c r="AB3" s="1013"/>
      <c r="AC3" s="1011">
        <v>2016</v>
      </c>
      <c r="AD3" s="1012"/>
      <c r="AE3" s="1013"/>
      <c r="AF3" s="685"/>
      <c r="AG3" s="687">
        <v>2017</v>
      </c>
      <c r="AH3" s="686"/>
      <c r="AI3" s="1011">
        <v>2018</v>
      </c>
      <c r="AJ3" s="1006"/>
      <c r="AK3" s="1007"/>
      <c r="AL3" s="1005" t="s">
        <v>319</v>
      </c>
      <c r="AM3" s="1006"/>
      <c r="AN3" s="1007"/>
      <c r="AO3" s="1005" t="s">
        <v>320</v>
      </c>
      <c r="AP3" s="1006"/>
      <c r="AQ3" s="1007"/>
      <c r="AR3" s="1005" t="s">
        <v>321</v>
      </c>
      <c r="AS3" s="1006"/>
      <c r="AT3" s="1007"/>
      <c r="AU3" s="1005" t="s">
        <v>322</v>
      </c>
      <c r="AV3" s="1006"/>
      <c r="AW3" s="1007"/>
    </row>
    <row r="4" spans="1:49" ht="12" customHeight="1">
      <c r="A4" s="688"/>
      <c r="B4" s="689" t="s">
        <v>323</v>
      </c>
      <c r="C4" s="126" t="s">
        <v>324</v>
      </c>
      <c r="D4" s="239" t="s">
        <v>325</v>
      </c>
      <c r="E4" s="689" t="s">
        <v>323</v>
      </c>
      <c r="F4" s="126" t="s">
        <v>324</v>
      </c>
      <c r="G4" s="239" t="s">
        <v>325</v>
      </c>
      <c r="H4" s="689" t="s">
        <v>323</v>
      </c>
      <c r="I4" s="126" t="s">
        <v>324</v>
      </c>
      <c r="J4" s="239" t="s">
        <v>325</v>
      </c>
      <c r="K4" s="689" t="s">
        <v>323</v>
      </c>
      <c r="L4" s="126" t="s">
        <v>324</v>
      </c>
      <c r="M4" s="239" t="s">
        <v>325</v>
      </c>
      <c r="N4" s="689" t="s">
        <v>323</v>
      </c>
      <c r="O4" s="126" t="s">
        <v>324</v>
      </c>
      <c r="P4" s="239" t="s">
        <v>325</v>
      </c>
      <c r="Q4" s="689" t="s">
        <v>323</v>
      </c>
      <c r="R4" s="126" t="s">
        <v>324</v>
      </c>
      <c r="S4" s="239" t="s">
        <v>325</v>
      </c>
      <c r="T4" s="689" t="s">
        <v>323</v>
      </c>
      <c r="U4" s="126" t="s">
        <v>324</v>
      </c>
      <c r="V4" s="239" t="s">
        <v>325</v>
      </c>
      <c r="W4" s="689" t="s">
        <v>323</v>
      </c>
      <c r="X4" s="126" t="s">
        <v>324</v>
      </c>
      <c r="Y4" s="239" t="s">
        <v>325</v>
      </c>
      <c r="Z4" s="689" t="s">
        <v>323</v>
      </c>
      <c r="AA4" s="126" t="s">
        <v>324</v>
      </c>
      <c r="AB4" s="239" t="s">
        <v>325</v>
      </c>
      <c r="AC4" s="689" t="s">
        <v>323</v>
      </c>
      <c r="AD4" s="126" t="s">
        <v>324</v>
      </c>
      <c r="AE4" s="239" t="s">
        <v>325</v>
      </c>
      <c r="AF4" s="689" t="s">
        <v>323</v>
      </c>
      <c r="AG4" s="126" t="s">
        <v>324</v>
      </c>
      <c r="AH4" s="239" t="s">
        <v>325</v>
      </c>
      <c r="AI4" s="689" t="s">
        <v>323</v>
      </c>
      <c r="AJ4" s="126" t="s">
        <v>324</v>
      </c>
      <c r="AK4" s="239" t="s">
        <v>325</v>
      </c>
      <c r="AL4" s="126" t="s">
        <v>323</v>
      </c>
      <c r="AM4" s="126" t="s">
        <v>324</v>
      </c>
      <c r="AN4" s="239" t="s">
        <v>325</v>
      </c>
      <c r="AO4" s="689" t="s">
        <v>323</v>
      </c>
      <c r="AP4" s="126" t="s">
        <v>324</v>
      </c>
      <c r="AQ4" s="239" t="s">
        <v>325</v>
      </c>
      <c r="AR4" s="689" t="s">
        <v>323</v>
      </c>
      <c r="AS4" s="126" t="s">
        <v>324</v>
      </c>
      <c r="AT4" s="239" t="s">
        <v>325</v>
      </c>
      <c r="AU4" s="689" t="s">
        <v>323</v>
      </c>
      <c r="AV4" s="126" t="s">
        <v>324</v>
      </c>
      <c r="AW4" s="239" t="s">
        <v>325</v>
      </c>
    </row>
    <row r="5" spans="1:49" ht="21.75" customHeight="1">
      <c r="A5" s="26" t="s">
        <v>326</v>
      </c>
      <c r="B5" s="690">
        <v>233</v>
      </c>
      <c r="C5" s="691">
        <v>2350</v>
      </c>
      <c r="D5" s="692">
        <v>2583.324</v>
      </c>
      <c r="E5" s="690">
        <v>98</v>
      </c>
      <c r="F5" s="691">
        <v>2653</v>
      </c>
      <c r="G5" s="692">
        <v>2750.752</v>
      </c>
      <c r="H5" s="690">
        <v>216</v>
      </c>
      <c r="I5" s="691">
        <v>1624</v>
      </c>
      <c r="J5" s="692">
        <v>1840.013</v>
      </c>
      <c r="K5" s="690">
        <v>67</v>
      </c>
      <c r="L5" s="691">
        <v>1676</v>
      </c>
      <c r="M5" s="693">
        <v>1743.128</v>
      </c>
      <c r="N5" s="690">
        <v>119</v>
      </c>
      <c r="O5" s="691">
        <v>1895</v>
      </c>
      <c r="P5" s="692">
        <v>2014.194177855121</v>
      </c>
      <c r="Q5" s="690">
        <v>117</v>
      </c>
      <c r="R5" s="691">
        <v>2012</v>
      </c>
      <c r="S5" s="692">
        <v>2129.339608018144</v>
      </c>
      <c r="T5" s="690">
        <v>100</v>
      </c>
      <c r="U5" s="691">
        <v>4948</v>
      </c>
      <c r="V5" s="692">
        <v>5047.9</v>
      </c>
      <c r="W5" s="690">
        <v>119.978</v>
      </c>
      <c r="X5" s="691">
        <v>2734.073</v>
      </c>
      <c r="Y5" s="692">
        <v>2854.051</v>
      </c>
      <c r="Z5" s="690">
        <v>124.76</v>
      </c>
      <c r="AA5" s="691">
        <v>1815.9</v>
      </c>
      <c r="AB5" s="692">
        <v>1940.66</v>
      </c>
      <c r="AC5" s="690">
        <v>174.9</v>
      </c>
      <c r="AD5" s="691">
        <v>1648.5</v>
      </c>
      <c r="AE5" s="692">
        <v>1823.4</v>
      </c>
      <c r="AF5" s="690">
        <v>118</v>
      </c>
      <c r="AG5" s="691">
        <v>1580</v>
      </c>
      <c r="AH5" s="692">
        <v>1698</v>
      </c>
      <c r="AI5" s="690">
        <v>103.2</v>
      </c>
      <c r="AJ5" s="691">
        <v>1643</v>
      </c>
      <c r="AK5" s="692">
        <v>1746.2</v>
      </c>
      <c r="AL5" s="691">
        <v>87.5</v>
      </c>
      <c r="AM5" s="691">
        <v>1896</v>
      </c>
      <c r="AN5" s="692">
        <v>1983.5</v>
      </c>
      <c r="AO5" s="690">
        <v>42.5</v>
      </c>
      <c r="AP5" s="691">
        <v>1469</v>
      </c>
      <c r="AQ5" s="692">
        <v>1511.5</v>
      </c>
      <c r="AR5" s="690">
        <v>116.5</v>
      </c>
      <c r="AS5" s="691">
        <v>1821.5</v>
      </c>
      <c r="AT5" s="692">
        <v>1938</v>
      </c>
      <c r="AU5" s="690">
        <v>163.5</v>
      </c>
      <c r="AV5" s="691">
        <v>1521</v>
      </c>
      <c r="AW5" s="692">
        <v>1684.5</v>
      </c>
    </row>
    <row r="6" spans="1:49" ht="21.75" customHeight="1">
      <c r="A6" s="26" t="s">
        <v>327</v>
      </c>
      <c r="B6" s="694">
        <v>0</v>
      </c>
      <c r="C6" s="695">
        <v>184</v>
      </c>
      <c r="D6" s="693">
        <v>184.497</v>
      </c>
      <c r="E6" s="696">
        <v>29</v>
      </c>
      <c r="F6" s="695">
        <v>200</v>
      </c>
      <c r="G6" s="693">
        <v>228.7</v>
      </c>
      <c r="H6" s="694">
        <v>0</v>
      </c>
      <c r="I6" s="695">
        <v>240</v>
      </c>
      <c r="J6" s="693">
        <v>240</v>
      </c>
      <c r="K6" s="694">
        <v>0</v>
      </c>
      <c r="L6" s="695">
        <v>300</v>
      </c>
      <c r="M6" s="693">
        <v>300</v>
      </c>
      <c r="N6" s="694">
        <v>0</v>
      </c>
      <c r="O6" s="695">
        <v>351</v>
      </c>
      <c r="P6" s="695">
        <v>350.782</v>
      </c>
      <c r="Q6" s="697">
        <v>0</v>
      </c>
      <c r="R6" s="695">
        <v>375</v>
      </c>
      <c r="S6" s="693">
        <v>375</v>
      </c>
      <c r="T6" s="694">
        <v>0</v>
      </c>
      <c r="U6" s="695">
        <v>400</v>
      </c>
      <c r="V6" s="693">
        <v>400</v>
      </c>
      <c r="W6" s="694">
        <v>0</v>
      </c>
      <c r="X6" s="695">
        <v>51.592</v>
      </c>
      <c r="Y6" s="693">
        <v>51.592</v>
      </c>
      <c r="Z6" s="694">
        <v>0</v>
      </c>
      <c r="AA6" s="695">
        <v>31</v>
      </c>
      <c r="AB6" s="693">
        <v>31</v>
      </c>
      <c r="AC6" s="694">
        <v>0</v>
      </c>
      <c r="AD6" s="695">
        <v>16.5</v>
      </c>
      <c r="AE6" s="693">
        <v>16.5</v>
      </c>
      <c r="AF6" s="694">
        <v>0</v>
      </c>
      <c r="AG6" s="695">
        <v>6</v>
      </c>
      <c r="AH6" s="693">
        <v>6</v>
      </c>
      <c r="AI6" s="694">
        <v>0</v>
      </c>
      <c r="AJ6" s="695">
        <v>20</v>
      </c>
      <c r="AK6" s="693">
        <v>20</v>
      </c>
      <c r="AL6" s="694">
        <v>0</v>
      </c>
      <c r="AM6" s="495">
        <v>20</v>
      </c>
      <c r="AN6" s="693">
        <v>20</v>
      </c>
      <c r="AO6" s="697">
        <v>0</v>
      </c>
      <c r="AP6" s="495">
        <v>20</v>
      </c>
      <c r="AQ6" s="693">
        <v>20</v>
      </c>
      <c r="AR6" s="697">
        <v>0</v>
      </c>
      <c r="AS6" s="495">
        <v>20</v>
      </c>
      <c r="AT6" s="693">
        <v>20</v>
      </c>
      <c r="AU6" s="697">
        <v>0</v>
      </c>
      <c r="AV6" s="495">
        <v>35</v>
      </c>
      <c r="AW6" s="693">
        <v>35</v>
      </c>
    </row>
    <row r="7" spans="1:49" ht="21.75" customHeight="1">
      <c r="A7" s="26" t="s">
        <v>328</v>
      </c>
      <c r="B7" s="696">
        <v>13</v>
      </c>
      <c r="C7" s="695">
        <v>8487</v>
      </c>
      <c r="D7" s="693">
        <v>8500.012</v>
      </c>
      <c r="E7" s="696">
        <v>34</v>
      </c>
      <c r="F7" s="695">
        <v>6860</v>
      </c>
      <c r="G7" s="693">
        <v>6893.572</v>
      </c>
      <c r="H7" s="696">
        <v>34</v>
      </c>
      <c r="I7" s="695">
        <v>6738</v>
      </c>
      <c r="J7" s="693">
        <v>6772.352</v>
      </c>
      <c r="K7" s="696">
        <v>44</v>
      </c>
      <c r="L7" s="695">
        <v>4817</v>
      </c>
      <c r="M7" s="693">
        <v>4861.207</v>
      </c>
      <c r="N7" s="696">
        <v>2</v>
      </c>
      <c r="O7" s="695">
        <v>5872</v>
      </c>
      <c r="P7" s="693">
        <v>5873.896916698539</v>
      </c>
      <c r="Q7" s="696">
        <v>2</v>
      </c>
      <c r="R7" s="695">
        <v>5177</v>
      </c>
      <c r="S7" s="693">
        <v>5178.664640571635</v>
      </c>
      <c r="T7" s="696">
        <v>6</v>
      </c>
      <c r="U7" s="695">
        <v>4859</v>
      </c>
      <c r="V7" s="693">
        <v>4865.101</v>
      </c>
      <c r="W7" s="696">
        <v>3</v>
      </c>
      <c r="X7" s="695">
        <v>5955.402</v>
      </c>
      <c r="Y7" s="693">
        <v>5958.402</v>
      </c>
      <c r="Z7" s="696">
        <v>14.055</v>
      </c>
      <c r="AA7" s="695">
        <v>3768.2</v>
      </c>
      <c r="AB7" s="693">
        <v>3781.6736642822043</v>
      </c>
      <c r="AC7" s="696">
        <v>1</v>
      </c>
      <c r="AD7" s="695">
        <v>3950</v>
      </c>
      <c r="AE7" s="693">
        <v>3951</v>
      </c>
      <c r="AF7" s="696">
        <v>1</v>
      </c>
      <c r="AG7" s="695">
        <v>4006</v>
      </c>
      <c r="AH7" s="693">
        <v>4007</v>
      </c>
      <c r="AI7" s="694">
        <v>0</v>
      </c>
      <c r="AJ7" s="695">
        <v>4748</v>
      </c>
      <c r="AK7" s="693">
        <v>4748</v>
      </c>
      <c r="AL7" s="694">
        <v>0</v>
      </c>
      <c r="AM7" s="695">
        <v>4325</v>
      </c>
      <c r="AN7" s="693">
        <v>4325</v>
      </c>
      <c r="AO7" s="694">
        <v>0</v>
      </c>
      <c r="AP7" s="695">
        <v>3265</v>
      </c>
      <c r="AQ7" s="693">
        <v>3265</v>
      </c>
      <c r="AR7" s="694">
        <v>0</v>
      </c>
      <c r="AS7" s="695">
        <v>4136.5</v>
      </c>
      <c r="AT7" s="693">
        <v>4136.5</v>
      </c>
      <c r="AU7" s="694">
        <v>0</v>
      </c>
      <c r="AV7" s="695">
        <v>4877</v>
      </c>
      <c r="AW7" s="693">
        <v>4877</v>
      </c>
    </row>
    <row r="8" spans="1:49" ht="21.75" customHeight="1">
      <c r="A8" s="26" t="s">
        <v>329</v>
      </c>
      <c r="B8" s="696">
        <v>859</v>
      </c>
      <c r="C8" s="695">
        <v>1190</v>
      </c>
      <c r="D8" s="693">
        <v>2048.562</v>
      </c>
      <c r="E8" s="696">
        <v>786</v>
      </c>
      <c r="F8" s="695">
        <v>83</v>
      </c>
      <c r="G8" s="693">
        <v>869.21</v>
      </c>
      <c r="H8" s="696">
        <v>1702</v>
      </c>
      <c r="I8" s="695">
        <v>90</v>
      </c>
      <c r="J8" s="693">
        <v>1792.174</v>
      </c>
      <c r="K8" s="696">
        <v>2100</v>
      </c>
      <c r="L8" s="695">
        <v>109</v>
      </c>
      <c r="M8" s="693">
        <v>2208.992</v>
      </c>
      <c r="N8" s="696">
        <v>2846</v>
      </c>
      <c r="O8" s="695">
        <v>972</v>
      </c>
      <c r="P8" s="693">
        <v>3818.3137325640373</v>
      </c>
      <c r="Q8" s="696">
        <v>3204</v>
      </c>
      <c r="R8" s="695">
        <v>2020</v>
      </c>
      <c r="S8" s="693">
        <v>5224.211200092919</v>
      </c>
      <c r="T8" s="696">
        <v>2267</v>
      </c>
      <c r="U8" s="695">
        <v>1853</v>
      </c>
      <c r="V8" s="693">
        <v>4119.829</v>
      </c>
      <c r="W8" s="696">
        <v>2140.029</v>
      </c>
      <c r="X8" s="695">
        <v>1359.147</v>
      </c>
      <c r="Y8" s="693">
        <v>3499.176</v>
      </c>
      <c r="Z8" s="696">
        <v>2752</v>
      </c>
      <c r="AA8" s="695">
        <v>1252.595</v>
      </c>
      <c r="AB8" s="693">
        <v>4004.5950000000003</v>
      </c>
      <c r="AC8" s="696">
        <v>2796.5</v>
      </c>
      <c r="AD8" s="695">
        <v>2092.8</v>
      </c>
      <c r="AE8" s="693">
        <v>4889.3</v>
      </c>
      <c r="AF8" s="696">
        <v>3926.5</v>
      </c>
      <c r="AG8" s="695">
        <v>1745</v>
      </c>
      <c r="AH8" s="693">
        <v>5671.5</v>
      </c>
      <c r="AI8" s="696">
        <v>1733.6</v>
      </c>
      <c r="AJ8" s="695">
        <v>2250</v>
      </c>
      <c r="AK8" s="693">
        <v>3983.6</v>
      </c>
      <c r="AL8" s="695">
        <v>1380</v>
      </c>
      <c r="AM8" s="695">
        <v>2750</v>
      </c>
      <c r="AN8" s="693">
        <v>4130</v>
      </c>
      <c r="AO8" s="696">
        <v>1152</v>
      </c>
      <c r="AP8" s="695">
        <v>2645</v>
      </c>
      <c r="AQ8" s="693">
        <v>3797</v>
      </c>
      <c r="AR8" s="696">
        <v>748.5</v>
      </c>
      <c r="AS8" s="695">
        <v>2848</v>
      </c>
      <c r="AT8" s="693">
        <v>3596.5</v>
      </c>
      <c r="AU8" s="696">
        <v>830</v>
      </c>
      <c r="AV8" s="695">
        <v>3312</v>
      </c>
      <c r="AW8" s="693">
        <v>4142</v>
      </c>
    </row>
    <row r="9" spans="1:49" ht="21.75" customHeight="1">
      <c r="A9" s="698" t="s">
        <v>330</v>
      </c>
      <c r="B9" s="696">
        <v>155</v>
      </c>
      <c r="C9" s="694">
        <v>0</v>
      </c>
      <c r="D9" s="693">
        <v>155</v>
      </c>
      <c r="E9" s="696">
        <v>52</v>
      </c>
      <c r="F9" s="695">
        <v>15</v>
      </c>
      <c r="G9" s="693">
        <v>67</v>
      </c>
      <c r="H9" s="696">
        <v>161</v>
      </c>
      <c r="I9" s="695">
        <v>25</v>
      </c>
      <c r="J9" s="693">
        <v>186</v>
      </c>
      <c r="K9" s="696">
        <v>535</v>
      </c>
      <c r="L9" s="695">
        <v>20</v>
      </c>
      <c r="M9" s="693">
        <v>555.285</v>
      </c>
      <c r="N9" s="696">
        <v>1029</v>
      </c>
      <c r="O9" s="695">
        <v>320</v>
      </c>
      <c r="P9" s="693">
        <v>1349.246</v>
      </c>
      <c r="Q9" s="696">
        <v>1974</v>
      </c>
      <c r="R9" s="695">
        <v>254</v>
      </c>
      <c r="S9" s="693">
        <v>2227.851</v>
      </c>
      <c r="T9" s="696">
        <v>2312</v>
      </c>
      <c r="U9" s="695">
        <v>313</v>
      </c>
      <c r="V9" s="693">
        <v>2625.1</v>
      </c>
      <c r="W9" s="696">
        <v>3493</v>
      </c>
      <c r="X9" s="695">
        <v>315.369</v>
      </c>
      <c r="Y9" s="693">
        <v>3808.369</v>
      </c>
      <c r="Z9" s="696">
        <v>5417.885</v>
      </c>
      <c r="AA9" s="695">
        <v>553.635</v>
      </c>
      <c r="AB9" s="693">
        <v>5971.52</v>
      </c>
      <c r="AC9" s="696">
        <v>4747.5</v>
      </c>
      <c r="AD9" s="695">
        <v>167</v>
      </c>
      <c r="AE9" s="693">
        <v>4914.5</v>
      </c>
      <c r="AF9" s="696">
        <v>4730.5</v>
      </c>
      <c r="AG9" s="695">
        <v>183</v>
      </c>
      <c r="AH9" s="693">
        <v>4913.5</v>
      </c>
      <c r="AI9" s="696">
        <v>3277.2</v>
      </c>
      <c r="AJ9" s="695">
        <v>366</v>
      </c>
      <c r="AK9" s="693">
        <v>3643.2</v>
      </c>
      <c r="AL9" s="695">
        <v>2830</v>
      </c>
      <c r="AM9" s="695">
        <v>402</v>
      </c>
      <c r="AN9" s="693">
        <v>3232</v>
      </c>
      <c r="AO9" s="696">
        <v>2267</v>
      </c>
      <c r="AP9" s="695">
        <v>392</v>
      </c>
      <c r="AQ9" s="693">
        <v>2659</v>
      </c>
      <c r="AR9" s="696">
        <v>2281</v>
      </c>
      <c r="AS9" s="695">
        <v>677</v>
      </c>
      <c r="AT9" s="693">
        <v>2958</v>
      </c>
      <c r="AU9" s="696">
        <v>2505.5</v>
      </c>
      <c r="AV9" s="695">
        <v>470</v>
      </c>
      <c r="AW9" s="693">
        <v>2975.5</v>
      </c>
    </row>
    <row r="10" spans="1:49" ht="21.75" customHeight="1">
      <c r="A10" s="26" t="s">
        <v>331</v>
      </c>
      <c r="B10" s="696">
        <v>7</v>
      </c>
      <c r="C10" s="695">
        <v>1652</v>
      </c>
      <c r="D10" s="693">
        <v>1658.711</v>
      </c>
      <c r="E10" s="696">
        <v>11</v>
      </c>
      <c r="F10" s="695">
        <v>1936</v>
      </c>
      <c r="G10" s="693">
        <v>1947.122</v>
      </c>
      <c r="H10" s="696">
        <v>37</v>
      </c>
      <c r="I10" s="695">
        <v>2002</v>
      </c>
      <c r="J10" s="693">
        <v>2038.956</v>
      </c>
      <c r="K10" s="696">
        <v>66</v>
      </c>
      <c r="L10" s="695">
        <v>2125</v>
      </c>
      <c r="M10" s="693">
        <v>2190.676</v>
      </c>
      <c r="N10" s="696">
        <v>395</v>
      </c>
      <c r="O10" s="695">
        <v>2068</v>
      </c>
      <c r="P10" s="693">
        <v>2462.8471943030318</v>
      </c>
      <c r="Q10" s="696">
        <v>78</v>
      </c>
      <c r="R10" s="695">
        <v>2403</v>
      </c>
      <c r="S10" s="693">
        <v>2480.8307252528984</v>
      </c>
      <c r="T10" s="696">
        <v>27</v>
      </c>
      <c r="U10" s="695">
        <v>1790</v>
      </c>
      <c r="V10" s="693">
        <v>1817.2</v>
      </c>
      <c r="W10" s="696">
        <v>74.568</v>
      </c>
      <c r="X10" s="695">
        <v>1982.48</v>
      </c>
      <c r="Y10" s="693">
        <v>2057.048</v>
      </c>
      <c r="Z10" s="696">
        <v>83.04</v>
      </c>
      <c r="AA10" s="695">
        <v>1780</v>
      </c>
      <c r="AB10" s="693">
        <v>1863.04</v>
      </c>
      <c r="AC10" s="696">
        <v>82</v>
      </c>
      <c r="AD10" s="695">
        <v>1080</v>
      </c>
      <c r="AE10" s="693">
        <v>1162</v>
      </c>
      <c r="AF10" s="696">
        <v>53</v>
      </c>
      <c r="AG10" s="695">
        <v>1255</v>
      </c>
      <c r="AH10" s="693">
        <v>1308</v>
      </c>
      <c r="AI10" s="696">
        <v>89</v>
      </c>
      <c r="AJ10" s="695">
        <v>3650</v>
      </c>
      <c r="AK10" s="693">
        <v>3739</v>
      </c>
      <c r="AL10" s="695">
        <v>90</v>
      </c>
      <c r="AM10" s="695">
        <v>3671</v>
      </c>
      <c r="AN10" s="693">
        <v>3761</v>
      </c>
      <c r="AO10" s="696">
        <v>29</v>
      </c>
      <c r="AP10" s="695">
        <v>3299</v>
      </c>
      <c r="AQ10" s="693">
        <v>3328</v>
      </c>
      <c r="AR10" s="696">
        <v>75</v>
      </c>
      <c r="AS10" s="695">
        <v>3521</v>
      </c>
      <c r="AT10" s="693">
        <v>3596</v>
      </c>
      <c r="AU10" s="696">
        <v>157</v>
      </c>
      <c r="AV10" s="695">
        <v>4415</v>
      </c>
      <c r="AW10" s="693">
        <v>4572</v>
      </c>
    </row>
    <row r="11" spans="1:49" ht="21.75" customHeight="1">
      <c r="A11" s="698" t="s">
        <v>332</v>
      </c>
      <c r="B11" s="696">
        <v>334</v>
      </c>
      <c r="C11" s="695">
        <v>4559</v>
      </c>
      <c r="D11" s="693">
        <v>4893.635</v>
      </c>
      <c r="E11" s="696">
        <v>137</v>
      </c>
      <c r="F11" s="695">
        <v>5453</v>
      </c>
      <c r="G11" s="693">
        <v>5590.442</v>
      </c>
      <c r="H11" s="696">
        <v>121</v>
      </c>
      <c r="I11" s="695">
        <v>4670</v>
      </c>
      <c r="J11" s="693">
        <v>4791.14</v>
      </c>
      <c r="K11" s="696">
        <v>109</v>
      </c>
      <c r="L11" s="695">
        <v>6116</v>
      </c>
      <c r="M11" s="693">
        <v>6225.23</v>
      </c>
      <c r="N11" s="696">
        <v>6</v>
      </c>
      <c r="O11" s="695">
        <v>9298</v>
      </c>
      <c r="P11" s="693">
        <v>9303.919732169508</v>
      </c>
      <c r="Q11" s="696">
        <v>8</v>
      </c>
      <c r="R11" s="695">
        <v>8867</v>
      </c>
      <c r="S11" s="693">
        <v>8874.92681943794</v>
      </c>
      <c r="T11" s="696">
        <v>25</v>
      </c>
      <c r="U11" s="695">
        <v>5995</v>
      </c>
      <c r="V11" s="693">
        <v>6020.159</v>
      </c>
      <c r="W11" s="696">
        <v>11.159</v>
      </c>
      <c r="X11" s="695">
        <v>5021.617</v>
      </c>
      <c r="Y11" s="693">
        <v>5032.776</v>
      </c>
      <c r="Z11" s="696">
        <v>11</v>
      </c>
      <c r="AA11" s="695">
        <v>4601</v>
      </c>
      <c r="AB11" s="693">
        <v>4612</v>
      </c>
      <c r="AC11" s="696">
        <v>12</v>
      </c>
      <c r="AD11" s="695">
        <v>4759.5</v>
      </c>
      <c r="AE11" s="693">
        <v>4771.5</v>
      </c>
      <c r="AF11" s="696">
        <v>21</v>
      </c>
      <c r="AG11" s="695">
        <v>5471.5</v>
      </c>
      <c r="AH11" s="693">
        <v>5492.5</v>
      </c>
      <c r="AI11" s="696">
        <v>12</v>
      </c>
      <c r="AJ11" s="695">
        <v>5565.5</v>
      </c>
      <c r="AK11" s="693">
        <v>5577.5</v>
      </c>
      <c r="AL11" s="695">
        <v>15</v>
      </c>
      <c r="AM11" s="695">
        <v>6218</v>
      </c>
      <c r="AN11" s="693">
        <v>6233</v>
      </c>
      <c r="AO11" s="696">
        <v>15</v>
      </c>
      <c r="AP11" s="695">
        <v>4362</v>
      </c>
      <c r="AQ11" s="693">
        <v>4377</v>
      </c>
      <c r="AR11" s="696">
        <v>2</v>
      </c>
      <c r="AS11" s="695">
        <v>7289.001842042748</v>
      </c>
      <c r="AT11" s="693">
        <v>7291.001842042748</v>
      </c>
      <c r="AU11" s="696">
        <v>2</v>
      </c>
      <c r="AV11" s="695">
        <v>8035.93103531289</v>
      </c>
      <c r="AW11" s="693">
        <v>8037.93103531289</v>
      </c>
    </row>
    <row r="12" spans="1:49" ht="21.75" customHeight="1">
      <c r="A12" s="617" t="s">
        <v>88</v>
      </c>
      <c r="B12" s="699">
        <v>334</v>
      </c>
      <c r="C12" s="700">
        <v>4274</v>
      </c>
      <c r="D12" s="701">
        <v>4608.397</v>
      </c>
      <c r="E12" s="699">
        <v>137</v>
      </c>
      <c r="F12" s="700">
        <v>5158</v>
      </c>
      <c r="G12" s="701">
        <v>5295.442</v>
      </c>
      <c r="H12" s="699">
        <v>121</v>
      </c>
      <c r="I12" s="700">
        <v>4535</v>
      </c>
      <c r="J12" s="701">
        <v>4656.14</v>
      </c>
      <c r="K12" s="699">
        <v>109</v>
      </c>
      <c r="L12" s="700">
        <v>6010</v>
      </c>
      <c r="M12" s="693">
        <v>6118.567</v>
      </c>
      <c r="N12" s="699">
        <v>6</v>
      </c>
      <c r="O12" s="700">
        <v>8960</v>
      </c>
      <c r="P12" s="701">
        <v>8964.64989353058</v>
      </c>
      <c r="Q12" s="699">
        <v>6</v>
      </c>
      <c r="R12" s="700">
        <v>8432</v>
      </c>
      <c r="S12" s="701">
        <v>8438.316196612896</v>
      </c>
      <c r="T12" s="699">
        <v>23</v>
      </c>
      <c r="U12" s="700">
        <v>5620</v>
      </c>
      <c r="V12" s="701">
        <v>5643</v>
      </c>
      <c r="W12" s="699">
        <v>9</v>
      </c>
      <c r="X12" s="700">
        <v>4637</v>
      </c>
      <c r="Y12" s="701">
        <v>4646</v>
      </c>
      <c r="Z12" s="699">
        <v>9</v>
      </c>
      <c r="AA12" s="700">
        <v>4132.328412620294</v>
      </c>
      <c r="AB12" s="701">
        <v>4141.328412620294</v>
      </c>
      <c r="AC12" s="699">
        <v>10</v>
      </c>
      <c r="AD12" s="700">
        <v>4339.5</v>
      </c>
      <c r="AE12" s="701">
        <v>4349.5</v>
      </c>
      <c r="AF12" s="699">
        <v>20</v>
      </c>
      <c r="AG12" s="700">
        <v>5025</v>
      </c>
      <c r="AH12" s="701">
        <v>5045</v>
      </c>
      <c r="AI12" s="699">
        <v>12</v>
      </c>
      <c r="AJ12" s="700">
        <v>5080</v>
      </c>
      <c r="AK12" s="701">
        <v>5092</v>
      </c>
      <c r="AL12" s="700">
        <v>15</v>
      </c>
      <c r="AM12" s="700">
        <v>5733</v>
      </c>
      <c r="AN12" s="701">
        <v>5748</v>
      </c>
      <c r="AO12" s="699">
        <v>15</v>
      </c>
      <c r="AP12" s="700">
        <v>3882</v>
      </c>
      <c r="AQ12" s="701">
        <v>3897</v>
      </c>
      <c r="AR12" s="699">
        <v>2</v>
      </c>
      <c r="AS12" s="700">
        <v>6684.001842042748</v>
      </c>
      <c r="AT12" s="701">
        <v>6686.001842042748</v>
      </c>
      <c r="AU12" s="699">
        <v>2</v>
      </c>
      <c r="AV12" s="700">
        <v>7033.93103531289</v>
      </c>
      <c r="AW12" s="701">
        <v>7035.93103531289</v>
      </c>
    </row>
    <row r="13" spans="1:49" s="111" customFormat="1" ht="21.75" customHeight="1">
      <c r="A13" s="26" t="s">
        <v>333</v>
      </c>
      <c r="B13" s="696">
        <v>5498</v>
      </c>
      <c r="C13" s="695">
        <v>1707</v>
      </c>
      <c r="D13" s="693">
        <v>7204.59</v>
      </c>
      <c r="E13" s="696">
        <v>3459</v>
      </c>
      <c r="F13" s="695">
        <v>1692</v>
      </c>
      <c r="G13" s="693">
        <v>5151.307</v>
      </c>
      <c r="H13" s="696">
        <v>6791</v>
      </c>
      <c r="I13" s="695">
        <v>2007</v>
      </c>
      <c r="J13" s="693">
        <v>8797.852</v>
      </c>
      <c r="K13" s="696">
        <v>4661</v>
      </c>
      <c r="L13" s="695">
        <v>2452</v>
      </c>
      <c r="M13" s="693">
        <v>7112.908</v>
      </c>
      <c r="N13" s="696">
        <v>1385</v>
      </c>
      <c r="O13" s="695">
        <v>2691</v>
      </c>
      <c r="P13" s="693">
        <v>4075.9789632934303</v>
      </c>
      <c r="Q13" s="696">
        <v>1731</v>
      </c>
      <c r="R13" s="695">
        <v>2333</v>
      </c>
      <c r="S13" s="693">
        <v>4063.8468886797</v>
      </c>
      <c r="T13" s="696">
        <v>1898</v>
      </c>
      <c r="U13" s="695">
        <v>1820</v>
      </c>
      <c r="V13" s="693">
        <v>3717.67</v>
      </c>
      <c r="W13" s="696">
        <v>1696.09</v>
      </c>
      <c r="X13" s="695">
        <v>2619.3</v>
      </c>
      <c r="Y13" s="693">
        <v>4315.39</v>
      </c>
      <c r="Z13" s="696">
        <v>1679.67</v>
      </c>
      <c r="AA13" s="695">
        <v>2089.19</v>
      </c>
      <c r="AB13" s="693">
        <v>3768.86</v>
      </c>
      <c r="AC13" s="696">
        <v>1870.5</v>
      </c>
      <c r="AD13" s="695">
        <v>2634</v>
      </c>
      <c r="AE13" s="693">
        <v>4504.5</v>
      </c>
      <c r="AF13" s="696">
        <v>2485</v>
      </c>
      <c r="AG13" s="695">
        <v>2950</v>
      </c>
      <c r="AH13" s="693">
        <v>5435</v>
      </c>
      <c r="AI13" s="702">
        <v>9097.5</v>
      </c>
      <c r="AJ13" s="695">
        <v>3385</v>
      </c>
      <c r="AK13" s="693">
        <v>12482.5</v>
      </c>
      <c r="AL13" s="703">
        <v>10397</v>
      </c>
      <c r="AM13" s="703">
        <v>3105</v>
      </c>
      <c r="AN13" s="693">
        <v>13502</v>
      </c>
      <c r="AO13" s="702">
        <v>9426</v>
      </c>
      <c r="AP13" s="703">
        <v>2948</v>
      </c>
      <c r="AQ13" s="693">
        <v>12374</v>
      </c>
      <c r="AR13" s="702">
        <v>10791</v>
      </c>
      <c r="AS13" s="703">
        <v>3639</v>
      </c>
      <c r="AT13" s="693">
        <v>14430</v>
      </c>
      <c r="AU13" s="702">
        <v>12154</v>
      </c>
      <c r="AV13" s="703">
        <v>4706</v>
      </c>
      <c r="AW13" s="693">
        <v>16860</v>
      </c>
    </row>
    <row r="14" spans="1:49" ht="21.75" customHeight="1">
      <c r="A14" s="698" t="s">
        <v>334</v>
      </c>
      <c r="B14" s="694">
        <v>0</v>
      </c>
      <c r="C14" s="695">
        <v>10212</v>
      </c>
      <c r="D14" s="693">
        <v>10211.93</v>
      </c>
      <c r="E14" s="694">
        <v>0</v>
      </c>
      <c r="F14" s="695">
        <v>12004</v>
      </c>
      <c r="G14" s="693">
        <v>12004</v>
      </c>
      <c r="H14" s="694">
        <v>0</v>
      </c>
      <c r="I14" s="695">
        <v>12821</v>
      </c>
      <c r="J14" s="693">
        <v>12821</v>
      </c>
      <c r="K14" s="694">
        <v>0</v>
      </c>
      <c r="L14" s="695">
        <v>12684</v>
      </c>
      <c r="M14" s="693">
        <v>12684.311</v>
      </c>
      <c r="N14" s="694">
        <v>0</v>
      </c>
      <c r="O14" s="695">
        <v>7908</v>
      </c>
      <c r="P14" s="693">
        <v>7907.679455985202</v>
      </c>
      <c r="Q14" s="694">
        <v>0</v>
      </c>
      <c r="R14" s="695">
        <v>7712</v>
      </c>
      <c r="S14" s="693">
        <v>7711.769100341905</v>
      </c>
      <c r="T14" s="694">
        <v>0</v>
      </c>
      <c r="U14" s="695">
        <v>6510</v>
      </c>
      <c r="V14" s="693">
        <v>6510</v>
      </c>
      <c r="W14" s="694">
        <v>0</v>
      </c>
      <c r="X14" s="695">
        <v>4645.263</v>
      </c>
      <c r="Y14" s="693">
        <v>4645.263</v>
      </c>
      <c r="Z14" s="694">
        <v>0</v>
      </c>
      <c r="AA14" s="695">
        <v>4375</v>
      </c>
      <c r="AB14" s="693">
        <v>4375</v>
      </c>
      <c r="AC14" s="694">
        <v>0</v>
      </c>
      <c r="AD14" s="695">
        <v>4315.8</v>
      </c>
      <c r="AE14" s="693">
        <v>4315.8</v>
      </c>
      <c r="AF14" s="694">
        <v>0</v>
      </c>
      <c r="AG14" s="695">
        <v>6710</v>
      </c>
      <c r="AH14" s="693">
        <v>6710</v>
      </c>
      <c r="AI14" s="694">
        <v>0</v>
      </c>
      <c r="AJ14" s="695">
        <v>4735</v>
      </c>
      <c r="AK14" s="693">
        <v>4735</v>
      </c>
      <c r="AL14" s="694">
        <v>0</v>
      </c>
      <c r="AM14" s="495">
        <v>4970</v>
      </c>
      <c r="AN14" s="693">
        <v>4970</v>
      </c>
      <c r="AO14" s="697">
        <v>0</v>
      </c>
      <c r="AP14" s="495">
        <v>3865</v>
      </c>
      <c r="AQ14" s="693">
        <v>3865</v>
      </c>
      <c r="AR14" s="697">
        <v>0</v>
      </c>
      <c r="AS14" s="495">
        <v>4646</v>
      </c>
      <c r="AT14" s="693">
        <v>4646</v>
      </c>
      <c r="AU14" s="697">
        <v>0</v>
      </c>
      <c r="AV14" s="495">
        <v>5901.8</v>
      </c>
      <c r="AW14" s="693">
        <v>5901.8</v>
      </c>
    </row>
    <row r="15" spans="1:49" ht="21.75" customHeight="1">
      <c r="A15" s="698" t="s">
        <v>335</v>
      </c>
      <c r="B15" s="696">
        <v>1309</v>
      </c>
      <c r="C15" s="695">
        <v>347</v>
      </c>
      <c r="D15" s="693">
        <v>1656</v>
      </c>
      <c r="E15" s="696">
        <v>802</v>
      </c>
      <c r="F15" s="695">
        <v>1000</v>
      </c>
      <c r="G15" s="693">
        <v>1802.25</v>
      </c>
      <c r="H15" s="696">
        <v>1206</v>
      </c>
      <c r="I15" s="695">
        <v>1100</v>
      </c>
      <c r="J15" s="693">
        <v>2306.363</v>
      </c>
      <c r="K15" s="696">
        <v>1502</v>
      </c>
      <c r="L15" s="695">
        <v>553</v>
      </c>
      <c r="M15" s="693">
        <v>2054.46</v>
      </c>
      <c r="N15" s="696">
        <v>797</v>
      </c>
      <c r="O15" s="695">
        <v>1235</v>
      </c>
      <c r="P15" s="693">
        <v>2032.461</v>
      </c>
      <c r="Q15" s="696">
        <v>498</v>
      </c>
      <c r="R15" s="695">
        <v>1660</v>
      </c>
      <c r="S15" s="693">
        <v>2157.778</v>
      </c>
      <c r="T15" s="696">
        <v>611</v>
      </c>
      <c r="U15" s="695">
        <v>1700</v>
      </c>
      <c r="V15" s="693">
        <v>2311</v>
      </c>
      <c r="W15" s="696">
        <v>256.5</v>
      </c>
      <c r="X15" s="695">
        <v>1935</v>
      </c>
      <c r="Y15" s="693">
        <v>2191.5</v>
      </c>
      <c r="Z15" s="696">
        <v>263.7</v>
      </c>
      <c r="AA15" s="695">
        <v>2151.8</v>
      </c>
      <c r="AB15" s="693">
        <v>2415.5</v>
      </c>
      <c r="AC15" s="696">
        <v>222</v>
      </c>
      <c r="AD15" s="695">
        <v>2180.4</v>
      </c>
      <c r="AE15" s="693">
        <v>2402.4</v>
      </c>
      <c r="AF15" s="696">
        <v>163</v>
      </c>
      <c r="AG15" s="695">
        <v>1980</v>
      </c>
      <c r="AH15" s="693">
        <v>2143</v>
      </c>
      <c r="AI15" s="696">
        <v>46</v>
      </c>
      <c r="AJ15" s="695">
        <v>3616</v>
      </c>
      <c r="AK15" s="693">
        <v>3662</v>
      </c>
      <c r="AL15" s="695">
        <v>110</v>
      </c>
      <c r="AM15" s="695">
        <v>3970</v>
      </c>
      <c r="AN15" s="693">
        <v>4080</v>
      </c>
      <c r="AO15" s="696">
        <v>93</v>
      </c>
      <c r="AP15" s="695">
        <v>3896</v>
      </c>
      <c r="AQ15" s="693">
        <v>3989</v>
      </c>
      <c r="AR15" s="696">
        <v>211</v>
      </c>
      <c r="AS15" s="695">
        <v>3973</v>
      </c>
      <c r="AT15" s="693">
        <v>4184</v>
      </c>
      <c r="AU15" s="696">
        <v>281</v>
      </c>
      <c r="AV15" s="695">
        <v>4580</v>
      </c>
      <c r="AW15" s="693">
        <v>4861</v>
      </c>
    </row>
    <row r="16" spans="1:49" ht="21.75" customHeight="1">
      <c r="A16" s="26" t="s">
        <v>336</v>
      </c>
      <c r="B16" s="696">
        <v>765</v>
      </c>
      <c r="C16" s="695">
        <v>686</v>
      </c>
      <c r="D16" s="693">
        <v>1450.572</v>
      </c>
      <c r="E16" s="696">
        <v>506</v>
      </c>
      <c r="F16" s="695">
        <v>749</v>
      </c>
      <c r="G16" s="693">
        <v>1255.317</v>
      </c>
      <c r="H16" s="696">
        <v>361</v>
      </c>
      <c r="I16" s="695">
        <v>1101</v>
      </c>
      <c r="J16" s="693">
        <v>1462</v>
      </c>
      <c r="K16" s="696">
        <v>615</v>
      </c>
      <c r="L16" s="695">
        <v>1832</v>
      </c>
      <c r="M16" s="693">
        <v>2447.22</v>
      </c>
      <c r="N16" s="696">
        <v>1117</v>
      </c>
      <c r="O16" s="695">
        <v>851</v>
      </c>
      <c r="P16" s="693">
        <v>1968.157689224679</v>
      </c>
      <c r="Q16" s="696">
        <v>1218</v>
      </c>
      <c r="R16" s="695">
        <v>868</v>
      </c>
      <c r="S16" s="693">
        <v>2086.2749214243963</v>
      </c>
      <c r="T16" s="696">
        <v>925</v>
      </c>
      <c r="U16" s="695">
        <v>1108</v>
      </c>
      <c r="V16" s="693">
        <v>2033.434782608696</v>
      </c>
      <c r="W16" s="696">
        <v>1425.434782608696</v>
      </c>
      <c r="X16" s="695">
        <v>1201.881</v>
      </c>
      <c r="Y16" s="693">
        <v>2627.3157826086963</v>
      </c>
      <c r="Z16" s="696">
        <v>1491.3</v>
      </c>
      <c r="AA16" s="695">
        <v>1242</v>
      </c>
      <c r="AB16" s="693">
        <v>2733.3</v>
      </c>
      <c r="AC16" s="696">
        <v>1348</v>
      </c>
      <c r="AD16" s="695">
        <v>1350</v>
      </c>
      <c r="AE16" s="693">
        <v>2698</v>
      </c>
      <c r="AF16" s="696">
        <v>1021</v>
      </c>
      <c r="AG16" s="695">
        <v>1322</v>
      </c>
      <c r="AH16" s="693">
        <v>2343</v>
      </c>
      <c r="AI16" s="696">
        <v>441</v>
      </c>
      <c r="AJ16" s="695">
        <v>1163</v>
      </c>
      <c r="AK16" s="693">
        <v>1604</v>
      </c>
      <c r="AL16" s="695">
        <v>684</v>
      </c>
      <c r="AM16" s="695">
        <v>1170</v>
      </c>
      <c r="AN16" s="693">
        <v>1854</v>
      </c>
      <c r="AO16" s="696">
        <v>291</v>
      </c>
      <c r="AP16" s="695">
        <v>1107</v>
      </c>
      <c r="AQ16" s="693">
        <v>1398</v>
      </c>
      <c r="AR16" s="696">
        <v>148.5</v>
      </c>
      <c r="AS16" s="695">
        <v>1477</v>
      </c>
      <c r="AT16" s="693">
        <v>1625.5</v>
      </c>
      <c r="AU16" s="696">
        <v>306.5</v>
      </c>
      <c r="AV16" s="695">
        <v>1642</v>
      </c>
      <c r="AW16" s="693">
        <v>1948.5</v>
      </c>
    </row>
    <row r="17" spans="1:49" s="705" customFormat="1" ht="21.75" customHeight="1">
      <c r="A17" s="26" t="s">
        <v>337</v>
      </c>
      <c r="B17" s="696">
        <v>54</v>
      </c>
      <c r="C17" s="695">
        <v>14670</v>
      </c>
      <c r="D17" s="693">
        <v>14724.535</v>
      </c>
      <c r="E17" s="696">
        <v>211</v>
      </c>
      <c r="F17" s="695">
        <v>20542</v>
      </c>
      <c r="G17" s="693">
        <v>20752.51</v>
      </c>
      <c r="H17" s="696">
        <v>140</v>
      </c>
      <c r="I17" s="695">
        <v>20566</v>
      </c>
      <c r="J17" s="693">
        <v>20706</v>
      </c>
      <c r="K17" s="696">
        <v>159</v>
      </c>
      <c r="L17" s="695">
        <v>21613</v>
      </c>
      <c r="M17" s="693">
        <v>21772.448</v>
      </c>
      <c r="N17" s="696">
        <v>557</v>
      </c>
      <c r="O17" s="695">
        <v>23775</v>
      </c>
      <c r="P17" s="693">
        <v>24331.60498471607</v>
      </c>
      <c r="Q17" s="696">
        <v>212</v>
      </c>
      <c r="R17" s="695">
        <v>24115</v>
      </c>
      <c r="S17" s="693">
        <v>24327.452219817013</v>
      </c>
      <c r="T17" s="696">
        <v>214</v>
      </c>
      <c r="U17" s="695">
        <v>25326</v>
      </c>
      <c r="V17" s="693">
        <v>25539.589855072463</v>
      </c>
      <c r="W17" s="696">
        <v>213.58985507246376</v>
      </c>
      <c r="X17" s="695">
        <v>24098.77</v>
      </c>
      <c r="Y17" s="693">
        <v>24312.359855072464</v>
      </c>
      <c r="Z17" s="696">
        <v>114</v>
      </c>
      <c r="AA17" s="695">
        <v>24934.6</v>
      </c>
      <c r="AB17" s="693">
        <v>25048.6</v>
      </c>
      <c r="AC17" s="702">
        <v>203</v>
      </c>
      <c r="AD17" s="703">
        <v>27914.3</v>
      </c>
      <c r="AE17" s="704">
        <v>28117.3</v>
      </c>
      <c r="AF17" s="702">
        <v>113</v>
      </c>
      <c r="AG17" s="703">
        <v>29607</v>
      </c>
      <c r="AH17" s="693">
        <v>29720</v>
      </c>
      <c r="AI17" s="696">
        <v>69.5</v>
      </c>
      <c r="AJ17" s="695">
        <v>32260.5</v>
      </c>
      <c r="AK17" s="693">
        <v>32330</v>
      </c>
      <c r="AL17" s="695">
        <v>90.5</v>
      </c>
      <c r="AM17" s="695">
        <v>33743.9</v>
      </c>
      <c r="AN17" s="693">
        <v>33834.4</v>
      </c>
      <c r="AO17" s="696">
        <v>73.5</v>
      </c>
      <c r="AP17" s="695">
        <v>26970</v>
      </c>
      <c r="AQ17" s="693">
        <v>27043.5</v>
      </c>
      <c r="AR17" s="696">
        <v>44.6</v>
      </c>
      <c r="AS17" s="695">
        <v>35025.773092082</v>
      </c>
      <c r="AT17" s="693">
        <v>35070.373092082</v>
      </c>
      <c r="AU17" s="696">
        <v>75.5</v>
      </c>
      <c r="AV17" s="695">
        <v>42253.253177971346</v>
      </c>
      <c r="AW17" s="693">
        <v>42328.753177971346</v>
      </c>
    </row>
    <row r="18" spans="1:49" ht="21.75" customHeight="1">
      <c r="A18" s="73" t="s">
        <v>97</v>
      </c>
      <c r="B18" s="699">
        <v>25</v>
      </c>
      <c r="C18" s="700">
        <v>11638</v>
      </c>
      <c r="D18" s="701">
        <v>11663</v>
      </c>
      <c r="E18" s="699">
        <v>173</v>
      </c>
      <c r="F18" s="700">
        <v>15108</v>
      </c>
      <c r="G18" s="701">
        <v>15281</v>
      </c>
      <c r="H18" s="699">
        <v>125</v>
      </c>
      <c r="I18" s="700">
        <v>16406</v>
      </c>
      <c r="J18" s="701">
        <v>16531</v>
      </c>
      <c r="K18" s="699">
        <v>150</v>
      </c>
      <c r="L18" s="700">
        <v>18619</v>
      </c>
      <c r="M18" s="693">
        <v>18769</v>
      </c>
      <c r="N18" s="699">
        <v>548</v>
      </c>
      <c r="O18" s="700">
        <v>21750</v>
      </c>
      <c r="P18" s="701">
        <v>22297.8</v>
      </c>
      <c r="Q18" s="699">
        <v>200</v>
      </c>
      <c r="R18" s="700">
        <v>21843</v>
      </c>
      <c r="S18" s="701">
        <v>22043</v>
      </c>
      <c r="T18" s="699">
        <v>200</v>
      </c>
      <c r="U18" s="700">
        <v>23086</v>
      </c>
      <c r="V18" s="701">
        <v>23286</v>
      </c>
      <c r="W18" s="699">
        <v>200</v>
      </c>
      <c r="X18" s="700">
        <v>21332</v>
      </c>
      <c r="Y18" s="701">
        <v>21532</v>
      </c>
      <c r="Z18" s="699">
        <v>100</v>
      </c>
      <c r="AA18" s="700">
        <v>21824.6</v>
      </c>
      <c r="AB18" s="701">
        <v>21924.6</v>
      </c>
      <c r="AC18" s="699">
        <v>165</v>
      </c>
      <c r="AD18" s="700">
        <v>24694.3</v>
      </c>
      <c r="AE18" s="701">
        <v>24859.3</v>
      </c>
      <c r="AF18" s="706">
        <v>0</v>
      </c>
      <c r="AG18" s="706">
        <v>0</v>
      </c>
      <c r="AH18" s="701">
        <v>0</v>
      </c>
      <c r="AI18" s="699">
        <v>60</v>
      </c>
      <c r="AJ18" s="700">
        <v>24457</v>
      </c>
      <c r="AK18" s="701">
        <v>24517</v>
      </c>
      <c r="AL18" s="700">
        <v>60</v>
      </c>
      <c r="AM18" s="700">
        <v>26459.9</v>
      </c>
      <c r="AN18" s="701">
        <v>26519.9</v>
      </c>
      <c r="AO18" s="699">
        <v>45</v>
      </c>
      <c r="AP18" s="700">
        <v>20805</v>
      </c>
      <c r="AQ18" s="701">
        <v>20850</v>
      </c>
      <c r="AR18" s="699">
        <v>40</v>
      </c>
      <c r="AS18" s="700">
        <v>24836.773092082</v>
      </c>
      <c r="AT18" s="701">
        <v>24876.773092082</v>
      </c>
      <c r="AU18" s="699">
        <v>40</v>
      </c>
      <c r="AV18" s="700">
        <v>31088.25317797135</v>
      </c>
      <c r="AW18" s="701">
        <v>31128.25317797135</v>
      </c>
    </row>
    <row r="19" spans="1:49" s="111" customFormat="1" ht="21.75" customHeight="1">
      <c r="A19" s="698" t="s">
        <v>338</v>
      </c>
      <c r="B19" s="694">
        <v>0</v>
      </c>
      <c r="C19" s="695">
        <v>109</v>
      </c>
      <c r="D19" s="693">
        <v>109</v>
      </c>
      <c r="E19" s="694">
        <v>0</v>
      </c>
      <c r="F19" s="695">
        <v>160</v>
      </c>
      <c r="G19" s="693">
        <v>160</v>
      </c>
      <c r="H19" s="694">
        <v>0</v>
      </c>
      <c r="I19" s="695">
        <v>160</v>
      </c>
      <c r="J19" s="693">
        <v>160</v>
      </c>
      <c r="K19" s="694">
        <v>0</v>
      </c>
      <c r="L19" s="695">
        <v>190</v>
      </c>
      <c r="M19" s="693">
        <v>190</v>
      </c>
      <c r="N19" s="694">
        <v>0</v>
      </c>
      <c r="O19" s="695">
        <v>242</v>
      </c>
      <c r="P19" s="693">
        <v>242</v>
      </c>
      <c r="Q19" s="694">
        <v>0</v>
      </c>
      <c r="R19" s="695">
        <v>286</v>
      </c>
      <c r="S19" s="693">
        <v>286</v>
      </c>
      <c r="T19" s="694">
        <v>0</v>
      </c>
      <c r="U19" s="695">
        <v>350</v>
      </c>
      <c r="V19" s="693">
        <v>350</v>
      </c>
      <c r="W19" s="694">
        <v>0</v>
      </c>
      <c r="X19" s="695">
        <v>455.361</v>
      </c>
      <c r="Y19" s="693">
        <v>455.361</v>
      </c>
      <c r="Z19" s="696">
        <v>5</v>
      </c>
      <c r="AA19" s="695">
        <v>595</v>
      </c>
      <c r="AB19" s="693">
        <v>600</v>
      </c>
      <c r="AC19" s="696">
        <v>4</v>
      </c>
      <c r="AD19" s="695">
        <v>396.5</v>
      </c>
      <c r="AE19" s="693">
        <v>400.5</v>
      </c>
      <c r="AF19" s="696">
        <v>2</v>
      </c>
      <c r="AG19" s="695">
        <v>385</v>
      </c>
      <c r="AH19" s="693">
        <v>387</v>
      </c>
      <c r="AI19" s="696">
        <v>2</v>
      </c>
      <c r="AJ19" s="695">
        <v>435</v>
      </c>
      <c r="AK19" s="693">
        <v>437</v>
      </c>
      <c r="AL19" s="695">
        <v>3</v>
      </c>
      <c r="AM19" s="695">
        <v>425</v>
      </c>
      <c r="AN19" s="693">
        <v>428</v>
      </c>
      <c r="AO19" s="696">
        <v>3</v>
      </c>
      <c r="AP19" s="695">
        <v>220</v>
      </c>
      <c r="AQ19" s="693">
        <v>223</v>
      </c>
      <c r="AR19" s="694">
        <v>0</v>
      </c>
      <c r="AS19" s="695">
        <v>280</v>
      </c>
      <c r="AT19" s="693">
        <v>280</v>
      </c>
      <c r="AU19" s="694">
        <v>3</v>
      </c>
      <c r="AV19" s="695">
        <v>403</v>
      </c>
      <c r="AW19" s="693">
        <v>406</v>
      </c>
    </row>
    <row r="20" spans="1:49" s="111" customFormat="1" ht="21.75" customHeight="1">
      <c r="A20" s="26" t="s">
        <v>339</v>
      </c>
      <c r="B20" s="694">
        <v>0</v>
      </c>
      <c r="C20" s="695">
        <v>134</v>
      </c>
      <c r="D20" s="693">
        <v>134</v>
      </c>
      <c r="E20" s="694">
        <v>0</v>
      </c>
      <c r="F20" s="695">
        <v>160</v>
      </c>
      <c r="G20" s="693">
        <v>160</v>
      </c>
      <c r="H20" s="694">
        <v>0</v>
      </c>
      <c r="I20" s="695">
        <v>215</v>
      </c>
      <c r="J20" s="693">
        <v>215</v>
      </c>
      <c r="K20" s="694">
        <v>0</v>
      </c>
      <c r="L20" s="695">
        <v>120</v>
      </c>
      <c r="M20" s="693">
        <v>120</v>
      </c>
      <c r="N20" s="694">
        <v>0</v>
      </c>
      <c r="O20" s="695">
        <v>233</v>
      </c>
      <c r="P20" s="693">
        <v>233</v>
      </c>
      <c r="Q20" s="694">
        <v>0</v>
      </c>
      <c r="R20" s="695">
        <v>280</v>
      </c>
      <c r="S20" s="693">
        <v>280</v>
      </c>
      <c r="T20" s="696">
        <v>5</v>
      </c>
      <c r="U20" s="695">
        <v>315</v>
      </c>
      <c r="V20" s="693">
        <v>320</v>
      </c>
      <c r="W20" s="696">
        <v>80</v>
      </c>
      <c r="X20" s="695">
        <v>559.894</v>
      </c>
      <c r="Y20" s="693">
        <v>639.894</v>
      </c>
      <c r="Z20" s="696">
        <v>34</v>
      </c>
      <c r="AA20" s="695">
        <v>545.65</v>
      </c>
      <c r="AB20" s="693">
        <v>579.65</v>
      </c>
      <c r="AC20" s="696">
        <v>34</v>
      </c>
      <c r="AD20" s="695">
        <v>788</v>
      </c>
      <c r="AE20" s="693">
        <v>822</v>
      </c>
      <c r="AF20" s="696">
        <v>12</v>
      </c>
      <c r="AG20" s="695">
        <v>880</v>
      </c>
      <c r="AH20" s="693">
        <v>892</v>
      </c>
      <c r="AI20" s="696">
        <v>10</v>
      </c>
      <c r="AJ20" s="695">
        <v>930</v>
      </c>
      <c r="AK20" s="693">
        <v>940</v>
      </c>
      <c r="AL20" s="695">
        <v>13</v>
      </c>
      <c r="AM20" s="695">
        <v>997</v>
      </c>
      <c r="AN20" s="693">
        <v>1010</v>
      </c>
      <c r="AO20" s="696">
        <v>12</v>
      </c>
      <c r="AP20" s="695">
        <v>455</v>
      </c>
      <c r="AQ20" s="693">
        <v>467</v>
      </c>
      <c r="AR20" s="696">
        <v>7</v>
      </c>
      <c r="AS20" s="695">
        <v>505</v>
      </c>
      <c r="AT20" s="693">
        <v>512</v>
      </c>
      <c r="AU20" s="696">
        <v>8</v>
      </c>
      <c r="AV20" s="695">
        <v>545</v>
      </c>
      <c r="AW20" s="693">
        <v>553</v>
      </c>
    </row>
    <row r="21" spans="1:49" ht="21.75" customHeight="1">
      <c r="A21" s="26" t="s">
        <v>340</v>
      </c>
      <c r="B21" s="696">
        <v>1777</v>
      </c>
      <c r="C21" s="694">
        <v>0</v>
      </c>
      <c r="D21" s="693">
        <v>1776.847</v>
      </c>
      <c r="E21" s="696">
        <v>2657</v>
      </c>
      <c r="F21" s="694">
        <v>0</v>
      </c>
      <c r="G21" s="693">
        <v>2657.253</v>
      </c>
      <c r="H21" s="696">
        <v>4378</v>
      </c>
      <c r="I21" s="694">
        <v>0</v>
      </c>
      <c r="J21" s="693">
        <v>4377.631</v>
      </c>
      <c r="K21" s="696">
        <v>4477</v>
      </c>
      <c r="L21" s="694">
        <v>0</v>
      </c>
      <c r="M21" s="693">
        <v>4476.924</v>
      </c>
      <c r="N21" s="696">
        <v>5975</v>
      </c>
      <c r="O21" s="694">
        <v>0</v>
      </c>
      <c r="P21" s="693">
        <v>5975.3558009310755</v>
      </c>
      <c r="Q21" s="696">
        <v>4754</v>
      </c>
      <c r="R21" s="694">
        <v>0</v>
      </c>
      <c r="S21" s="693">
        <v>4753.684476780062</v>
      </c>
      <c r="T21" s="696">
        <v>4774</v>
      </c>
      <c r="U21" s="694">
        <v>0</v>
      </c>
      <c r="V21" s="693">
        <v>4773.789855072464</v>
      </c>
      <c r="W21" s="696">
        <v>5832.130855072463</v>
      </c>
      <c r="X21" s="694">
        <v>0</v>
      </c>
      <c r="Y21" s="693">
        <v>5832.130855072463</v>
      </c>
      <c r="Z21" s="696">
        <v>3919.67</v>
      </c>
      <c r="AA21" s="694">
        <v>0</v>
      </c>
      <c r="AB21" s="693">
        <v>3919.67</v>
      </c>
      <c r="AC21" s="696">
        <v>5517.7</v>
      </c>
      <c r="AD21" s="694">
        <v>0</v>
      </c>
      <c r="AE21" s="693">
        <v>5517.7</v>
      </c>
      <c r="AF21" s="696">
        <v>4315</v>
      </c>
      <c r="AG21" s="694">
        <v>0</v>
      </c>
      <c r="AH21" s="707">
        <v>4315</v>
      </c>
      <c r="AI21" s="696">
        <v>3487</v>
      </c>
      <c r="AJ21" s="694">
        <v>0</v>
      </c>
      <c r="AK21" s="707">
        <v>3487</v>
      </c>
      <c r="AL21" s="695">
        <v>3893.5</v>
      </c>
      <c r="AM21" s="694">
        <v>0</v>
      </c>
      <c r="AN21" s="693">
        <v>3893.5</v>
      </c>
      <c r="AO21" s="696">
        <v>2687.5</v>
      </c>
      <c r="AP21" s="695">
        <v>0</v>
      </c>
      <c r="AQ21" s="693">
        <v>2687.5</v>
      </c>
      <c r="AR21" s="696">
        <v>2095</v>
      </c>
      <c r="AS21" s="694">
        <v>0</v>
      </c>
      <c r="AT21" s="693">
        <v>2095</v>
      </c>
      <c r="AU21" s="696">
        <v>2510</v>
      </c>
      <c r="AV21" s="694">
        <v>0</v>
      </c>
      <c r="AW21" s="693">
        <v>2510</v>
      </c>
    </row>
    <row r="22" spans="1:49" ht="21.75" customHeight="1">
      <c r="A22" s="26" t="s">
        <v>341</v>
      </c>
      <c r="B22" s="708">
        <v>815</v>
      </c>
      <c r="C22" s="709">
        <v>316</v>
      </c>
      <c r="D22" s="693">
        <v>1131.472</v>
      </c>
      <c r="E22" s="708">
        <v>1016</v>
      </c>
      <c r="F22" s="709">
        <v>689</v>
      </c>
      <c r="G22" s="693">
        <v>1705.15</v>
      </c>
      <c r="H22" s="708">
        <v>1095</v>
      </c>
      <c r="I22" s="709">
        <v>638</v>
      </c>
      <c r="J22" s="693">
        <v>1733.222</v>
      </c>
      <c r="K22" s="708">
        <v>790</v>
      </c>
      <c r="L22" s="709">
        <v>340</v>
      </c>
      <c r="M22" s="693">
        <v>1130.111</v>
      </c>
      <c r="N22" s="708">
        <v>732</v>
      </c>
      <c r="O22" s="709">
        <v>367</v>
      </c>
      <c r="P22" s="693">
        <v>1098.62729597977</v>
      </c>
      <c r="Q22" s="708">
        <v>1590</v>
      </c>
      <c r="R22" s="709">
        <v>648</v>
      </c>
      <c r="S22" s="693">
        <v>2238.715763231469</v>
      </c>
      <c r="T22" s="708">
        <v>1897</v>
      </c>
      <c r="U22" s="709">
        <v>726</v>
      </c>
      <c r="V22" s="693">
        <v>2623.095</v>
      </c>
      <c r="W22" s="708">
        <v>1303.692</v>
      </c>
      <c r="X22" s="709">
        <v>644.631</v>
      </c>
      <c r="Y22" s="693">
        <v>1948.3229999999999</v>
      </c>
      <c r="Z22" s="708">
        <v>1456.66</v>
      </c>
      <c r="AA22" s="709">
        <v>801.98</v>
      </c>
      <c r="AB22" s="693">
        <v>2258.6400000000003</v>
      </c>
      <c r="AC22" s="708">
        <v>707</v>
      </c>
      <c r="AD22" s="709">
        <v>815</v>
      </c>
      <c r="AE22" s="693">
        <v>1522</v>
      </c>
      <c r="AF22" s="708">
        <v>675</v>
      </c>
      <c r="AG22" s="709">
        <v>870</v>
      </c>
      <c r="AH22" s="710">
        <v>1545</v>
      </c>
      <c r="AI22" s="708">
        <v>995</v>
      </c>
      <c r="AJ22" s="709">
        <v>860</v>
      </c>
      <c r="AK22" s="710">
        <v>1855</v>
      </c>
      <c r="AL22" s="709">
        <v>1559</v>
      </c>
      <c r="AM22" s="709">
        <v>720</v>
      </c>
      <c r="AN22" s="693">
        <v>2279</v>
      </c>
      <c r="AO22" s="708">
        <v>859</v>
      </c>
      <c r="AP22" s="709">
        <v>432</v>
      </c>
      <c r="AQ22" s="693">
        <v>1291</v>
      </c>
      <c r="AR22" s="708">
        <v>1210.5</v>
      </c>
      <c r="AS22" s="709">
        <v>655</v>
      </c>
      <c r="AT22" s="693">
        <v>1865.5</v>
      </c>
      <c r="AU22" s="708">
        <v>964</v>
      </c>
      <c r="AV22" s="709">
        <v>1370</v>
      </c>
      <c r="AW22" s="693">
        <v>2334</v>
      </c>
    </row>
    <row r="23" spans="1:49" ht="21.75" customHeight="1">
      <c r="A23" s="26" t="s">
        <v>342</v>
      </c>
      <c r="B23" s="696">
        <v>211</v>
      </c>
      <c r="C23" s="695">
        <v>569</v>
      </c>
      <c r="D23" s="693">
        <v>780.116</v>
      </c>
      <c r="E23" s="696">
        <v>218</v>
      </c>
      <c r="F23" s="695">
        <v>1108</v>
      </c>
      <c r="G23" s="693">
        <v>1325.492</v>
      </c>
      <c r="H23" s="696">
        <v>813</v>
      </c>
      <c r="I23" s="695">
        <v>1123</v>
      </c>
      <c r="J23" s="693">
        <v>1936.152</v>
      </c>
      <c r="K23" s="696">
        <v>1286</v>
      </c>
      <c r="L23" s="695">
        <v>549</v>
      </c>
      <c r="M23" s="693">
        <v>1834.891</v>
      </c>
      <c r="N23" s="696">
        <v>1303</v>
      </c>
      <c r="O23" s="695">
        <v>517</v>
      </c>
      <c r="P23" s="693">
        <v>1820.582812425015</v>
      </c>
      <c r="Q23" s="696">
        <v>1738</v>
      </c>
      <c r="R23" s="695">
        <v>538</v>
      </c>
      <c r="S23" s="693">
        <v>2276.010379982251</v>
      </c>
      <c r="T23" s="696">
        <v>1579</v>
      </c>
      <c r="U23" s="695">
        <v>476</v>
      </c>
      <c r="V23" s="693">
        <v>2055.35</v>
      </c>
      <c r="W23" s="696">
        <v>1363.474</v>
      </c>
      <c r="X23" s="695">
        <v>535.412</v>
      </c>
      <c r="Y23" s="693">
        <v>1898.886</v>
      </c>
      <c r="Z23" s="696">
        <v>1121.2</v>
      </c>
      <c r="AA23" s="695">
        <v>610</v>
      </c>
      <c r="AB23" s="693">
        <v>1731.2</v>
      </c>
      <c r="AC23" s="696">
        <v>760.5</v>
      </c>
      <c r="AD23" s="695">
        <v>785</v>
      </c>
      <c r="AE23" s="693">
        <v>1545.5</v>
      </c>
      <c r="AF23" s="696">
        <v>699</v>
      </c>
      <c r="AG23" s="695">
        <v>685</v>
      </c>
      <c r="AH23" s="693">
        <v>1384</v>
      </c>
      <c r="AI23" s="696">
        <v>962</v>
      </c>
      <c r="AJ23" s="695">
        <v>1771</v>
      </c>
      <c r="AK23" s="693">
        <v>2733</v>
      </c>
      <c r="AL23" s="695">
        <v>2492</v>
      </c>
      <c r="AM23" s="695">
        <v>1787</v>
      </c>
      <c r="AN23" s="693">
        <v>4279</v>
      </c>
      <c r="AO23" s="696">
        <v>1203</v>
      </c>
      <c r="AP23" s="695">
        <v>2174</v>
      </c>
      <c r="AQ23" s="693">
        <v>3377</v>
      </c>
      <c r="AR23" s="696">
        <v>1728</v>
      </c>
      <c r="AS23" s="695">
        <v>2625</v>
      </c>
      <c r="AT23" s="693">
        <v>4353</v>
      </c>
      <c r="AU23" s="696">
        <v>1969</v>
      </c>
      <c r="AV23" s="695">
        <v>3432</v>
      </c>
      <c r="AW23" s="693">
        <v>5401</v>
      </c>
    </row>
    <row r="24" spans="1:49" ht="21.75" customHeight="1">
      <c r="A24" s="698" t="s">
        <v>343</v>
      </c>
      <c r="B24" s="696">
        <v>360</v>
      </c>
      <c r="C24" s="695">
        <v>465</v>
      </c>
      <c r="D24" s="693">
        <v>825</v>
      </c>
      <c r="E24" s="696">
        <v>400</v>
      </c>
      <c r="F24" s="695">
        <v>350</v>
      </c>
      <c r="G24" s="693">
        <v>750</v>
      </c>
      <c r="H24" s="696">
        <v>500</v>
      </c>
      <c r="I24" s="695">
        <v>335</v>
      </c>
      <c r="J24" s="693">
        <v>835</v>
      </c>
      <c r="K24" s="696">
        <v>500</v>
      </c>
      <c r="L24" s="695">
        <v>345</v>
      </c>
      <c r="M24" s="693">
        <v>845</v>
      </c>
      <c r="N24" s="696">
        <v>751</v>
      </c>
      <c r="O24" s="695">
        <v>245</v>
      </c>
      <c r="P24" s="693">
        <v>995.523</v>
      </c>
      <c r="Q24" s="696">
        <v>915</v>
      </c>
      <c r="R24" s="695">
        <v>390</v>
      </c>
      <c r="S24" s="693">
        <v>1304.528</v>
      </c>
      <c r="T24" s="696">
        <v>950</v>
      </c>
      <c r="U24" s="695">
        <v>380</v>
      </c>
      <c r="V24" s="693">
        <v>1330</v>
      </c>
      <c r="W24" s="696">
        <v>209.569</v>
      </c>
      <c r="X24" s="695">
        <v>665.07</v>
      </c>
      <c r="Y24" s="693">
        <v>874.639</v>
      </c>
      <c r="Z24" s="696">
        <v>255</v>
      </c>
      <c r="AA24" s="695">
        <v>330.3</v>
      </c>
      <c r="AB24" s="693">
        <v>585.3</v>
      </c>
      <c r="AC24" s="696">
        <v>190</v>
      </c>
      <c r="AD24" s="695">
        <v>475</v>
      </c>
      <c r="AE24" s="693">
        <v>665</v>
      </c>
      <c r="AF24" s="696">
        <v>80</v>
      </c>
      <c r="AG24" s="695">
        <v>496</v>
      </c>
      <c r="AH24" s="693">
        <v>576</v>
      </c>
      <c r="AI24" s="696">
        <v>955</v>
      </c>
      <c r="AJ24" s="695">
        <v>495</v>
      </c>
      <c r="AK24" s="693">
        <v>1450</v>
      </c>
      <c r="AL24" s="695">
        <v>2826</v>
      </c>
      <c r="AM24" s="695">
        <v>310</v>
      </c>
      <c r="AN24" s="693">
        <v>3136</v>
      </c>
      <c r="AO24" s="696">
        <v>210</v>
      </c>
      <c r="AP24" s="695">
        <v>405</v>
      </c>
      <c r="AQ24" s="693">
        <v>615</v>
      </c>
      <c r="AR24" s="696">
        <v>255</v>
      </c>
      <c r="AS24" s="695">
        <v>288</v>
      </c>
      <c r="AT24" s="693">
        <v>543</v>
      </c>
      <c r="AU24" s="696">
        <v>160</v>
      </c>
      <c r="AV24" s="695">
        <v>517</v>
      </c>
      <c r="AW24" s="693">
        <v>677</v>
      </c>
    </row>
    <row r="25" spans="1:49" ht="21.75" customHeight="1">
      <c r="A25" s="106" t="s">
        <v>174</v>
      </c>
      <c r="B25" s="708">
        <v>712</v>
      </c>
      <c r="C25" s="709">
        <v>500</v>
      </c>
      <c r="D25" s="710">
        <v>1211.655</v>
      </c>
      <c r="E25" s="708">
        <v>952</v>
      </c>
      <c r="F25" s="709">
        <v>507</v>
      </c>
      <c r="G25" s="710">
        <v>1459.064</v>
      </c>
      <c r="H25" s="708">
        <v>1087</v>
      </c>
      <c r="I25" s="709">
        <v>333</v>
      </c>
      <c r="J25" s="711">
        <v>1419.155</v>
      </c>
      <c r="K25" s="708">
        <v>1339</v>
      </c>
      <c r="L25" s="709">
        <v>304</v>
      </c>
      <c r="M25" s="693">
        <v>1642.209</v>
      </c>
      <c r="N25" s="708">
        <v>886</v>
      </c>
      <c r="O25" s="709">
        <v>828</v>
      </c>
      <c r="P25" s="711">
        <v>1713.3077173024528</v>
      </c>
      <c r="Q25" s="708">
        <v>971</v>
      </c>
      <c r="R25" s="709">
        <v>237</v>
      </c>
      <c r="S25" s="711">
        <v>1207.7517763110968</v>
      </c>
      <c r="T25" s="708">
        <v>761</v>
      </c>
      <c r="U25" s="709">
        <v>398</v>
      </c>
      <c r="V25" s="711">
        <v>1159.127536231884</v>
      </c>
      <c r="W25" s="708">
        <v>723.9875362318841</v>
      </c>
      <c r="X25" s="709">
        <v>263.526</v>
      </c>
      <c r="Y25" s="693">
        <v>987.513536231884</v>
      </c>
      <c r="Z25" s="708">
        <v>691.06</v>
      </c>
      <c r="AA25" s="709">
        <v>220</v>
      </c>
      <c r="AB25" s="693">
        <v>911.06</v>
      </c>
      <c r="AC25" s="708">
        <v>531.1</v>
      </c>
      <c r="AD25" s="709">
        <v>410</v>
      </c>
      <c r="AE25" s="693">
        <v>941.1</v>
      </c>
      <c r="AF25" s="708">
        <v>491</v>
      </c>
      <c r="AG25" s="709">
        <v>452.5</v>
      </c>
      <c r="AH25" s="711">
        <v>943.5</v>
      </c>
      <c r="AI25" s="708">
        <v>594</v>
      </c>
      <c r="AJ25" s="709">
        <v>475</v>
      </c>
      <c r="AK25" s="711">
        <v>1069</v>
      </c>
      <c r="AL25" s="712">
        <v>162</v>
      </c>
      <c r="AM25" s="709">
        <v>633</v>
      </c>
      <c r="AN25" s="711">
        <v>795</v>
      </c>
      <c r="AO25" s="713">
        <v>74.5</v>
      </c>
      <c r="AP25" s="709">
        <v>554</v>
      </c>
      <c r="AQ25" s="711">
        <v>628.5</v>
      </c>
      <c r="AR25" s="713">
        <v>63.4</v>
      </c>
      <c r="AS25" s="709">
        <v>616.69</v>
      </c>
      <c r="AT25" s="711">
        <v>680.09</v>
      </c>
      <c r="AU25" s="713">
        <v>134</v>
      </c>
      <c r="AV25" s="709">
        <v>660</v>
      </c>
      <c r="AW25" s="711">
        <v>794</v>
      </c>
    </row>
    <row r="26" spans="1:49" ht="12" customHeight="1">
      <c r="A26" s="138" t="s">
        <v>344</v>
      </c>
      <c r="B26" s="714">
        <v>13102</v>
      </c>
      <c r="C26" s="714">
        <v>48137</v>
      </c>
      <c r="D26" s="715">
        <v>61239.458000000006</v>
      </c>
      <c r="E26" s="714">
        <v>11368</v>
      </c>
      <c r="F26" s="714">
        <v>56161</v>
      </c>
      <c r="G26" s="715">
        <v>67529.14099999999</v>
      </c>
      <c r="H26" s="714">
        <v>18642</v>
      </c>
      <c r="I26" s="714">
        <v>55788</v>
      </c>
      <c r="J26" s="715">
        <v>74430.01</v>
      </c>
      <c r="K26" s="714">
        <v>18250</v>
      </c>
      <c r="L26" s="714">
        <v>56145</v>
      </c>
      <c r="M26" s="715">
        <v>74395.00000000001</v>
      </c>
      <c r="N26" s="714">
        <v>17900</v>
      </c>
      <c r="O26" s="714">
        <v>59668</v>
      </c>
      <c r="P26" s="715">
        <v>77567.47847344793</v>
      </c>
      <c r="Q26" s="714">
        <v>19010</v>
      </c>
      <c r="R26" s="714">
        <v>60175</v>
      </c>
      <c r="S26" s="715">
        <v>79184.63551994142</v>
      </c>
      <c r="T26" s="714">
        <v>18351</v>
      </c>
      <c r="U26" s="714">
        <v>59267</v>
      </c>
      <c r="V26" s="715">
        <v>77618.34602898551</v>
      </c>
      <c r="W26" s="716">
        <v>18946.202028985503</v>
      </c>
      <c r="X26" s="714">
        <v>55043.788</v>
      </c>
      <c r="Y26" s="714">
        <v>73989.9900289855</v>
      </c>
      <c r="Z26" s="716">
        <v>19434</v>
      </c>
      <c r="AA26" s="714">
        <v>51699</v>
      </c>
      <c r="AB26" s="714">
        <v>71133</v>
      </c>
      <c r="AC26" s="716">
        <v>19201.7</v>
      </c>
      <c r="AD26" s="714">
        <v>55778.3</v>
      </c>
      <c r="AE26" s="715">
        <v>74980</v>
      </c>
      <c r="AF26" s="714">
        <v>18906</v>
      </c>
      <c r="AG26" s="714">
        <v>60584</v>
      </c>
      <c r="AH26" s="715">
        <v>79490</v>
      </c>
      <c r="AI26" s="714">
        <v>21874</v>
      </c>
      <c r="AJ26" s="714">
        <v>68368</v>
      </c>
      <c r="AK26" s="715">
        <v>90242</v>
      </c>
      <c r="AL26" s="714">
        <v>26632.5</v>
      </c>
      <c r="AM26" s="714">
        <v>71112.9</v>
      </c>
      <c r="AN26" s="715">
        <v>97745.4</v>
      </c>
      <c r="AO26" s="716">
        <v>18438</v>
      </c>
      <c r="AP26" s="714">
        <v>58478</v>
      </c>
      <c r="AQ26" s="715">
        <v>76916</v>
      </c>
      <c r="AR26" s="716">
        <v>19777</v>
      </c>
      <c r="AS26" s="714">
        <v>74043.46493412474</v>
      </c>
      <c r="AT26" s="715">
        <v>93820.46493412474</v>
      </c>
      <c r="AU26" s="716">
        <v>22223</v>
      </c>
      <c r="AV26" s="714">
        <v>88675.98421328425</v>
      </c>
      <c r="AW26" s="715">
        <v>110898.98421328425</v>
      </c>
    </row>
    <row r="27" spans="2:49" ht="12.75" customHeight="1">
      <c r="B27" s="140"/>
      <c r="C27" s="140"/>
      <c r="D27" s="140"/>
      <c r="E27" s="140"/>
      <c r="F27" s="140"/>
      <c r="H27" s="140"/>
      <c r="I27" s="140"/>
      <c r="K27" s="140"/>
      <c r="L27" s="140"/>
      <c r="Z27" s="717"/>
      <c r="AA27" s="717"/>
      <c r="AB27" s="717"/>
      <c r="AH27" s="717"/>
      <c r="AI27" s="718"/>
      <c r="AJ27" s="718"/>
      <c r="AK27" s="718"/>
      <c r="AL27" s="718"/>
      <c r="AM27" s="718"/>
      <c r="AN27" s="718"/>
      <c r="AO27" s="718"/>
      <c r="AP27" s="718"/>
      <c r="AQ27" s="718"/>
      <c r="AR27" s="718"/>
      <c r="AS27" s="718"/>
      <c r="AT27" s="718"/>
      <c r="AU27" s="718"/>
      <c r="AV27" s="718"/>
      <c r="AW27" s="718"/>
    </row>
    <row r="28" spans="1:26" ht="12" customHeight="1">
      <c r="A28" s="64" t="s">
        <v>264</v>
      </c>
      <c r="B28" s="140"/>
      <c r="C28" s="140"/>
      <c r="D28" s="140"/>
      <c r="E28" s="140"/>
      <c r="F28" s="140"/>
      <c r="H28" s="140"/>
      <c r="I28" s="140"/>
      <c r="K28" s="140"/>
      <c r="L28" s="140"/>
      <c r="N28" s="717"/>
      <c r="O28" s="717"/>
      <c r="P28" s="717"/>
      <c r="Q28" s="717"/>
      <c r="R28" s="717"/>
      <c r="S28" s="717"/>
      <c r="T28" s="958"/>
      <c r="U28" s="958"/>
      <c r="V28" s="958"/>
      <c r="W28" s="959"/>
      <c r="X28" s="959"/>
      <c r="Y28" s="959"/>
      <c r="Z28" s="959"/>
    </row>
    <row r="29" spans="1:26" ht="12" customHeight="1">
      <c r="A29" s="30"/>
      <c r="B29" s="140"/>
      <c r="C29" s="140"/>
      <c r="D29" s="140"/>
      <c r="E29" s="140"/>
      <c r="F29" s="140"/>
      <c r="H29" s="140"/>
      <c r="I29" s="140"/>
      <c r="K29" s="140"/>
      <c r="L29" s="140"/>
      <c r="M29" s="717"/>
      <c r="O29" s="717"/>
      <c r="Q29" s="719"/>
      <c r="R29" s="719"/>
      <c r="S29" s="719"/>
      <c r="T29" s="960"/>
      <c r="U29" s="961"/>
      <c r="V29" s="961"/>
      <c r="W29" s="959"/>
      <c r="X29" s="959"/>
      <c r="Y29" s="959"/>
      <c r="Z29" s="959"/>
    </row>
    <row r="30" spans="1:26" ht="12" customHeight="1">
      <c r="A30" s="30"/>
      <c r="B30" s="720"/>
      <c r="C30" s="720"/>
      <c r="D30" s="720"/>
      <c r="E30" s="140"/>
      <c r="F30" s="140"/>
      <c r="H30" s="140"/>
      <c r="I30" s="140"/>
      <c r="K30" s="140"/>
      <c r="L30" s="140"/>
      <c r="P30" s="717"/>
      <c r="Q30" s="717"/>
      <c r="R30" s="717"/>
      <c r="S30" s="717"/>
      <c r="T30" s="959"/>
      <c r="U30" s="959"/>
      <c r="V30" s="959"/>
      <c r="W30" s="959"/>
      <c r="X30" s="959"/>
      <c r="Y30" s="959"/>
      <c r="Z30" s="959"/>
    </row>
    <row r="31" spans="1:26" ht="12" customHeight="1">
      <c r="A31" s="32"/>
      <c r="L31" s="717"/>
      <c r="M31" s="717"/>
      <c r="T31" s="958"/>
      <c r="U31" s="958"/>
      <c r="V31" s="959"/>
      <c r="W31" s="959"/>
      <c r="X31" s="959"/>
      <c r="Y31" s="959"/>
      <c r="Z31" s="959"/>
    </row>
    <row r="32" spans="20:26" ht="12.75">
      <c r="T32" s="959"/>
      <c r="U32" s="959"/>
      <c r="V32" s="959"/>
      <c r="W32" s="959"/>
      <c r="X32" s="959"/>
      <c r="Y32" s="959"/>
      <c r="Z32" s="959"/>
    </row>
    <row r="34" spans="4:13" ht="20.25" customHeight="1">
      <c r="D34" s="717"/>
      <c r="G34" s="717"/>
      <c r="J34" s="717"/>
      <c r="M34" s="717"/>
    </row>
    <row r="35" ht="9.75" customHeight="1">
      <c r="A35" s="30"/>
    </row>
    <row r="36" ht="9.75" customHeight="1">
      <c r="A36" s="30"/>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sheetData>
  <sheetProtection/>
  <mergeCells count="15">
    <mergeCell ref="B3:D3"/>
    <mergeCell ref="T3:V3"/>
    <mergeCell ref="W3:Y3"/>
    <mergeCell ref="Z3:AB3"/>
    <mergeCell ref="AC3:AE3"/>
    <mergeCell ref="AI3:AK3"/>
    <mergeCell ref="AL3:AN3"/>
    <mergeCell ref="AO3:AQ3"/>
    <mergeCell ref="AR3:AT3"/>
    <mergeCell ref="AU3:AW3"/>
    <mergeCell ref="E3:G3"/>
    <mergeCell ref="H3:J3"/>
    <mergeCell ref="K3:M3"/>
    <mergeCell ref="N3:P3"/>
    <mergeCell ref="Q3:S3"/>
  </mergeCells>
  <hyperlinks>
    <hyperlink ref="A1" location="Contents!A1" display="Back to Table of Contents"/>
  </hyperlinks>
  <printOptions/>
  <pageMargins left="0.236220472440945" right="0.196850393700787" top="0.32" bottom="0" header="0.25" footer="0.13"/>
  <pageSetup horizontalDpi="600" verticalDpi="600" orientation="landscape" paperSize="9" scale="90" r:id="rId1"/>
  <headerFooter alignWithMargins="0">
    <oddHeader>&amp;C- 24 -</oddHeader>
  </headerFooter>
  <ignoredErrors>
    <ignoredError sqref="AR3 AO3 AL3 E3 H3 K3 N3 Q3" numberStoredAsText="1"/>
  </ignoredErrors>
</worksheet>
</file>

<file path=xl/worksheets/sheet3.xml><?xml version="1.0" encoding="utf-8"?>
<worksheet xmlns="http://schemas.openxmlformats.org/spreadsheetml/2006/main" xmlns:r="http://schemas.openxmlformats.org/officeDocument/2006/relationships">
  <dimension ref="A1:S47"/>
  <sheetViews>
    <sheetView zoomScalePageLayoutView="0" workbookViewId="0" topLeftCell="A1">
      <pane xSplit="2" ySplit="4" topLeftCell="C5" activePane="bottomRight" state="frozen"/>
      <selection pane="topLeft" activeCell="Y27" sqref="Y27"/>
      <selection pane="topRight" activeCell="Y27" sqref="Y27"/>
      <selection pane="bottomLeft" activeCell="Y27" sqref="Y27"/>
      <selection pane="bottomRight" activeCell="A1" sqref="A1"/>
    </sheetView>
  </sheetViews>
  <sheetFormatPr defaultColWidth="8.00390625" defaultRowHeight="12.75"/>
  <cols>
    <col min="1" max="1" width="49.140625" style="0" customWidth="1"/>
    <col min="2" max="2" width="5.140625" style="0" customWidth="1"/>
    <col min="3" max="15" width="8.00390625" style="0" customWidth="1"/>
    <col min="16" max="245" width="9.140625" style="0" customWidth="1"/>
    <col min="246" max="246" width="49.140625" style="0" customWidth="1"/>
    <col min="247" max="247" width="5.140625" style="0" customWidth="1"/>
  </cols>
  <sheetData>
    <row r="1" ht="18" customHeight="1">
      <c r="A1" s="971" t="s">
        <v>568</v>
      </c>
    </row>
    <row r="2" spans="1:2" ht="24" customHeight="1">
      <c r="A2" s="34" t="s">
        <v>16</v>
      </c>
      <c r="B2" s="31"/>
    </row>
    <row r="3" spans="1:2" ht="15.75" customHeight="1">
      <c r="A3" s="31"/>
      <c r="B3" s="31"/>
    </row>
    <row r="4" spans="1:19" ht="15.75" customHeight="1">
      <c r="A4" s="37"/>
      <c r="B4" s="38" t="s">
        <v>11</v>
      </c>
      <c r="C4" s="39">
        <v>2006</v>
      </c>
      <c r="D4" s="39">
        <v>2007</v>
      </c>
      <c r="E4" s="39">
        <v>2008</v>
      </c>
      <c r="F4" s="39">
        <v>2009</v>
      </c>
      <c r="G4" s="39">
        <v>2010</v>
      </c>
      <c r="H4" s="39">
        <v>2011</v>
      </c>
      <c r="I4" s="39">
        <v>2012</v>
      </c>
      <c r="J4" s="39">
        <v>2013</v>
      </c>
      <c r="K4" s="39">
        <v>2014</v>
      </c>
      <c r="L4" s="39">
        <v>2015</v>
      </c>
      <c r="M4" s="39">
        <v>2016</v>
      </c>
      <c r="N4" s="39">
        <v>2017</v>
      </c>
      <c r="O4" s="58">
        <v>2018</v>
      </c>
      <c r="P4" s="58">
        <v>2019</v>
      </c>
      <c r="Q4" s="58">
        <v>2020</v>
      </c>
      <c r="R4" s="58" t="s">
        <v>39</v>
      </c>
      <c r="S4" s="59" t="s">
        <v>40</v>
      </c>
    </row>
    <row r="5" spans="1:19" ht="15.75" customHeight="1">
      <c r="A5" s="40" t="s">
        <v>17</v>
      </c>
      <c r="B5" s="41" t="s">
        <v>12</v>
      </c>
      <c r="C5" s="60">
        <v>198551</v>
      </c>
      <c r="D5" s="42">
        <v>226662</v>
      </c>
      <c r="E5" s="42">
        <v>253053</v>
      </c>
      <c r="F5" s="42">
        <v>261017</v>
      </c>
      <c r="G5" s="42">
        <v>274000</v>
      </c>
      <c r="H5" s="42">
        <v>292617</v>
      </c>
      <c r="I5" s="42">
        <v>309319</v>
      </c>
      <c r="J5" s="42">
        <v>330376</v>
      </c>
      <c r="K5" s="42">
        <v>351728</v>
      </c>
      <c r="L5" s="42">
        <v>369567</v>
      </c>
      <c r="M5" s="42">
        <v>393340</v>
      </c>
      <c r="N5" s="42">
        <v>413050</v>
      </c>
      <c r="O5" s="42">
        <v>435376</v>
      </c>
      <c r="P5" s="42">
        <v>445719</v>
      </c>
      <c r="Q5" s="42">
        <v>393970</v>
      </c>
      <c r="R5" s="42">
        <v>423228</v>
      </c>
      <c r="S5" s="43">
        <v>493727</v>
      </c>
    </row>
    <row r="6" spans="1:19" ht="15.75" customHeight="1">
      <c r="A6" s="25" t="s">
        <v>41</v>
      </c>
      <c r="B6" s="41" t="s">
        <v>12</v>
      </c>
      <c r="C6" s="60">
        <v>24319</v>
      </c>
      <c r="D6" s="42">
        <v>28549</v>
      </c>
      <c r="E6" s="42">
        <v>31201</v>
      </c>
      <c r="F6" s="42">
        <v>30739</v>
      </c>
      <c r="G6" s="42">
        <v>33957</v>
      </c>
      <c r="H6" s="42">
        <v>38030</v>
      </c>
      <c r="I6" s="42">
        <v>41325</v>
      </c>
      <c r="J6" s="42">
        <v>47035</v>
      </c>
      <c r="K6" s="42">
        <v>48623</v>
      </c>
      <c r="L6" s="42">
        <v>51369</v>
      </c>
      <c r="M6" s="42">
        <v>54280</v>
      </c>
      <c r="N6" s="42">
        <v>59811</v>
      </c>
      <c r="O6" s="42">
        <v>64671</v>
      </c>
      <c r="P6" s="42">
        <v>66388</v>
      </c>
      <c r="Q6" s="42">
        <v>54626</v>
      </c>
      <c r="R6" s="42">
        <v>55325</v>
      </c>
      <c r="S6" s="43">
        <v>69000</v>
      </c>
    </row>
    <row r="7" spans="1:19" ht="15.75" customHeight="1">
      <c r="A7" s="40" t="s">
        <v>18</v>
      </c>
      <c r="B7" s="41" t="s">
        <v>12</v>
      </c>
      <c r="C7" s="60">
        <v>222870</v>
      </c>
      <c r="D7" s="42">
        <v>255211</v>
      </c>
      <c r="E7" s="42">
        <v>284254</v>
      </c>
      <c r="F7" s="42">
        <v>291756</v>
      </c>
      <c r="G7" s="42">
        <v>307957</v>
      </c>
      <c r="H7" s="42">
        <v>330647</v>
      </c>
      <c r="I7" s="42">
        <v>350644</v>
      </c>
      <c r="J7" s="42">
        <v>377411</v>
      </c>
      <c r="K7" s="42">
        <v>400351</v>
      </c>
      <c r="L7" s="42">
        <v>420936</v>
      </c>
      <c r="M7" s="42">
        <v>447620</v>
      </c>
      <c r="N7" s="42">
        <v>472861</v>
      </c>
      <c r="O7" s="42">
        <v>500047</v>
      </c>
      <c r="P7" s="42">
        <v>512108</v>
      </c>
      <c r="Q7" s="42">
        <v>448596</v>
      </c>
      <c r="R7" s="42">
        <v>478553</v>
      </c>
      <c r="S7" s="43">
        <v>562727</v>
      </c>
    </row>
    <row r="8" spans="1:19" ht="15.75" customHeight="1">
      <c r="A8" s="44" t="s">
        <v>19</v>
      </c>
      <c r="B8" s="45"/>
      <c r="C8" s="61"/>
      <c r="D8" s="47"/>
      <c r="E8" s="47"/>
      <c r="F8" s="47"/>
      <c r="G8" s="47"/>
      <c r="H8" s="47"/>
      <c r="I8" s="47"/>
      <c r="J8" s="47"/>
      <c r="K8" s="47"/>
      <c r="L8" s="47"/>
      <c r="M8" s="47"/>
      <c r="N8" s="47"/>
      <c r="O8" s="47"/>
      <c r="P8" s="47"/>
      <c r="Q8" s="47"/>
      <c r="R8" s="47"/>
      <c r="S8" s="48"/>
    </row>
    <row r="9" spans="1:19" ht="15.75" customHeight="1">
      <c r="A9" s="46" t="s">
        <v>20</v>
      </c>
      <c r="B9" s="45" t="s">
        <v>12</v>
      </c>
      <c r="C9" s="61">
        <v>223879</v>
      </c>
      <c r="D9" s="47">
        <v>261411</v>
      </c>
      <c r="E9" s="47">
        <v>288155</v>
      </c>
      <c r="F9" s="47">
        <v>290489</v>
      </c>
      <c r="G9" s="47">
        <v>311637</v>
      </c>
      <c r="H9" s="47">
        <v>331550</v>
      </c>
      <c r="I9" s="47">
        <v>351836</v>
      </c>
      <c r="J9" s="47">
        <v>381489</v>
      </c>
      <c r="K9" s="47">
        <v>402326</v>
      </c>
      <c r="L9" s="47">
        <v>423723</v>
      </c>
      <c r="M9" s="47">
        <v>445163</v>
      </c>
      <c r="N9" s="47">
        <v>477920</v>
      </c>
      <c r="O9" s="47">
        <v>506906</v>
      </c>
      <c r="P9" s="47">
        <v>523964</v>
      </c>
      <c r="Q9" s="47">
        <v>457257</v>
      </c>
      <c r="R9" s="47">
        <v>485685</v>
      </c>
      <c r="S9" s="48">
        <v>576801</v>
      </c>
    </row>
    <row r="10" spans="1:19" ht="15.75" customHeight="1">
      <c r="A10" s="46" t="s">
        <v>21</v>
      </c>
      <c r="B10" s="45" t="s">
        <v>12</v>
      </c>
      <c r="C10" s="61"/>
      <c r="D10" s="47"/>
      <c r="E10" s="47"/>
      <c r="F10" s="47"/>
      <c r="G10" s="47">
        <v>307957</v>
      </c>
      <c r="H10" s="47">
        <v>324371</v>
      </c>
      <c r="I10" s="47">
        <v>363110</v>
      </c>
      <c r="J10" s="47">
        <v>387928</v>
      </c>
      <c r="K10" s="47">
        <v>411972</v>
      </c>
      <c r="L10" s="47">
        <v>435118</v>
      </c>
      <c r="M10" s="47">
        <v>455338</v>
      </c>
      <c r="N10" s="47">
        <v>484530</v>
      </c>
      <c r="O10" s="47">
        <v>524290</v>
      </c>
      <c r="P10" s="47">
        <v>537560</v>
      </c>
      <c r="Q10" s="47">
        <v>469829</v>
      </c>
      <c r="R10" s="47">
        <v>477377</v>
      </c>
      <c r="S10" s="48">
        <v>555155</v>
      </c>
    </row>
    <row r="11" spans="1:19" ht="15.75" customHeight="1">
      <c r="A11" s="25" t="s">
        <v>22</v>
      </c>
      <c r="B11" s="45"/>
      <c r="C11" s="61"/>
      <c r="D11" s="47"/>
      <c r="E11" s="47"/>
      <c r="F11" s="47"/>
      <c r="G11" s="47"/>
      <c r="H11" s="47"/>
      <c r="I11" s="47"/>
      <c r="J11" s="47"/>
      <c r="K11" s="47"/>
      <c r="L11" s="47"/>
      <c r="M11" s="47"/>
      <c r="N11" s="47"/>
      <c r="O11" s="47"/>
      <c r="P11" s="47"/>
      <c r="Q11" s="47"/>
      <c r="R11" s="47"/>
      <c r="S11" s="48"/>
    </row>
    <row r="12" spans="1:19" ht="15.75" customHeight="1">
      <c r="A12" s="62" t="s">
        <v>23</v>
      </c>
      <c r="B12" s="45" t="s">
        <v>12</v>
      </c>
      <c r="C12" s="61">
        <v>226148</v>
      </c>
      <c r="D12" s="47">
        <v>265293</v>
      </c>
      <c r="E12" s="47">
        <v>294564</v>
      </c>
      <c r="F12" s="47">
        <v>297398</v>
      </c>
      <c r="G12" s="47">
        <v>317267</v>
      </c>
      <c r="H12" s="47">
        <v>335345</v>
      </c>
      <c r="I12" s="47">
        <v>356849</v>
      </c>
      <c r="J12" s="47">
        <v>385543</v>
      </c>
      <c r="K12" s="47">
        <v>405515</v>
      </c>
      <c r="L12" s="47">
        <v>426552</v>
      </c>
      <c r="M12" s="47">
        <v>448319</v>
      </c>
      <c r="N12" s="47">
        <v>478631</v>
      </c>
      <c r="O12" s="47">
        <v>506788</v>
      </c>
      <c r="P12" s="47">
        <v>524376</v>
      </c>
      <c r="Q12" s="47">
        <v>457231</v>
      </c>
      <c r="R12" s="47">
        <v>482982</v>
      </c>
      <c r="S12" s="48">
        <v>574114</v>
      </c>
    </row>
    <row r="13" spans="1:19" ht="15.75" customHeight="1">
      <c r="A13" s="62" t="s">
        <v>24</v>
      </c>
      <c r="B13" s="45" t="s">
        <v>12</v>
      </c>
      <c r="C13" s="61"/>
      <c r="D13" s="47"/>
      <c r="E13" s="47"/>
      <c r="F13" s="47"/>
      <c r="G13" s="47">
        <v>313587</v>
      </c>
      <c r="H13" s="47">
        <v>327846</v>
      </c>
      <c r="I13" s="47">
        <v>367370</v>
      </c>
      <c r="J13" s="47">
        <v>385096</v>
      </c>
      <c r="K13" s="47">
        <v>401295</v>
      </c>
      <c r="L13" s="47">
        <v>423683</v>
      </c>
      <c r="M13" s="47">
        <v>443681</v>
      </c>
      <c r="N13" s="47">
        <v>475163</v>
      </c>
      <c r="O13" s="47">
        <v>510527</v>
      </c>
      <c r="P13" s="47">
        <v>523113</v>
      </c>
      <c r="Q13" s="47">
        <v>440912</v>
      </c>
      <c r="R13" s="47">
        <v>461556</v>
      </c>
      <c r="S13" s="48">
        <v>536852</v>
      </c>
    </row>
    <row r="14" spans="1:19" ht="15.75" customHeight="1">
      <c r="A14" s="25" t="s">
        <v>25</v>
      </c>
      <c r="B14" s="41" t="s">
        <v>13</v>
      </c>
      <c r="C14" s="60">
        <v>180566</v>
      </c>
      <c r="D14" s="42">
        <v>205828</v>
      </c>
      <c r="E14" s="42">
        <v>228425</v>
      </c>
      <c r="F14" s="42">
        <v>233832</v>
      </c>
      <c r="G14" s="42">
        <v>246229</v>
      </c>
      <c r="H14" s="42">
        <v>263952</v>
      </c>
      <c r="I14" s="42">
        <v>279140</v>
      </c>
      <c r="J14" s="42">
        <v>299788</v>
      </c>
      <c r="K14" s="42">
        <v>317434</v>
      </c>
      <c r="L14" s="42">
        <v>333315</v>
      </c>
      <c r="M14" s="42">
        <v>354201</v>
      </c>
      <c r="N14" s="42">
        <v>373837</v>
      </c>
      <c r="O14" s="42">
        <v>395114</v>
      </c>
      <c r="P14" s="42">
        <v>404513</v>
      </c>
      <c r="Q14" s="42">
        <v>354337</v>
      </c>
      <c r="R14" s="42">
        <v>377904</v>
      </c>
      <c r="S14" s="43">
        <v>445717</v>
      </c>
    </row>
    <row r="15" spans="1:19" ht="15.75" customHeight="1">
      <c r="A15" s="25" t="s">
        <v>26</v>
      </c>
      <c r="B15" s="45"/>
      <c r="C15" s="61"/>
      <c r="D15" s="47"/>
      <c r="E15" s="47"/>
      <c r="F15" s="47"/>
      <c r="G15" s="47"/>
      <c r="H15" s="47"/>
      <c r="I15" s="47"/>
      <c r="J15" s="47"/>
      <c r="K15" s="47"/>
      <c r="L15" s="47"/>
      <c r="M15" s="47"/>
      <c r="N15" s="47"/>
      <c r="O15" s="47"/>
      <c r="P15" s="47"/>
      <c r="Q15" s="47"/>
      <c r="R15" s="47"/>
      <c r="S15" s="48"/>
    </row>
    <row r="16" spans="1:19" ht="15.75" customHeight="1">
      <c r="A16" s="46" t="s">
        <v>20</v>
      </c>
      <c r="B16" s="45" t="s">
        <v>27</v>
      </c>
      <c r="C16" s="61">
        <v>181383</v>
      </c>
      <c r="D16" s="47">
        <v>210829</v>
      </c>
      <c r="E16" s="47">
        <v>231559</v>
      </c>
      <c r="F16" s="47">
        <v>232816</v>
      </c>
      <c r="G16" s="47">
        <v>249172</v>
      </c>
      <c r="H16" s="47">
        <v>264673</v>
      </c>
      <c r="I16" s="47">
        <v>280089</v>
      </c>
      <c r="J16" s="47">
        <v>303027</v>
      </c>
      <c r="K16" s="47">
        <v>319000</v>
      </c>
      <c r="L16" s="47">
        <v>335522</v>
      </c>
      <c r="M16" s="47">
        <v>352257</v>
      </c>
      <c r="N16" s="47">
        <v>377837</v>
      </c>
      <c r="O16" s="47">
        <v>400534</v>
      </c>
      <c r="P16" s="47">
        <v>413878</v>
      </c>
      <c r="Q16" s="47">
        <v>361179</v>
      </c>
      <c r="R16" s="47">
        <v>383536</v>
      </c>
      <c r="S16" s="48">
        <v>456864</v>
      </c>
    </row>
    <row r="17" spans="1:19" ht="15.75" customHeight="1">
      <c r="A17" s="46" t="s">
        <v>21</v>
      </c>
      <c r="B17" s="45" t="s">
        <v>27</v>
      </c>
      <c r="C17" s="61"/>
      <c r="D17" s="47"/>
      <c r="E17" s="47"/>
      <c r="F17" s="47"/>
      <c r="G17" s="47">
        <v>246229</v>
      </c>
      <c r="H17" s="47">
        <v>258942</v>
      </c>
      <c r="I17" s="47">
        <v>289064</v>
      </c>
      <c r="J17" s="47">
        <v>308142</v>
      </c>
      <c r="K17" s="47">
        <v>326648</v>
      </c>
      <c r="L17" s="47">
        <v>344544</v>
      </c>
      <c r="M17" s="47">
        <v>360308</v>
      </c>
      <c r="N17" s="47">
        <v>383062</v>
      </c>
      <c r="O17" s="47">
        <v>414270</v>
      </c>
      <c r="P17" s="47">
        <v>424618</v>
      </c>
      <c r="Q17" s="47">
        <v>371109</v>
      </c>
      <c r="R17" s="47">
        <v>376975</v>
      </c>
      <c r="S17" s="48">
        <v>439719</v>
      </c>
    </row>
    <row r="18" spans="1:19" ht="15.75" customHeight="1">
      <c r="A18" s="25" t="s">
        <v>28</v>
      </c>
      <c r="B18" s="41" t="s">
        <v>12</v>
      </c>
      <c r="C18" s="60">
        <v>78328</v>
      </c>
      <c r="D18" s="42">
        <v>86610</v>
      </c>
      <c r="E18" s="42">
        <v>96889</v>
      </c>
      <c r="F18" s="42">
        <v>102237</v>
      </c>
      <c r="G18" s="42">
        <v>108720</v>
      </c>
      <c r="H18" s="42">
        <v>117049</v>
      </c>
      <c r="I18" s="42">
        <v>125752</v>
      </c>
      <c r="J18" s="42">
        <v>137723</v>
      </c>
      <c r="K18" s="42">
        <v>140575</v>
      </c>
      <c r="L18" s="42">
        <v>148104</v>
      </c>
      <c r="M18" s="42">
        <v>158559</v>
      </c>
      <c r="N18" s="42">
        <v>166556</v>
      </c>
      <c r="O18" s="42">
        <v>176093</v>
      </c>
      <c r="P18" s="42">
        <v>181051</v>
      </c>
      <c r="Q18" s="42">
        <v>169097</v>
      </c>
      <c r="R18" s="42">
        <v>182521</v>
      </c>
      <c r="S18" s="43">
        <v>205821</v>
      </c>
    </row>
    <row r="19" spans="1:19" ht="15.75" customHeight="1">
      <c r="A19" s="25" t="s">
        <v>29</v>
      </c>
      <c r="B19" s="41" t="s">
        <v>12</v>
      </c>
      <c r="C19" s="60">
        <v>180244</v>
      </c>
      <c r="D19" s="42">
        <v>201259</v>
      </c>
      <c r="E19" s="42">
        <v>240831</v>
      </c>
      <c r="F19" s="42">
        <v>254326</v>
      </c>
      <c r="G19" s="42">
        <v>267951</v>
      </c>
      <c r="H19" s="42">
        <v>287164</v>
      </c>
      <c r="I19" s="42">
        <v>307187</v>
      </c>
      <c r="J19" s="42">
        <v>330663</v>
      </c>
      <c r="K19" s="42">
        <v>349423</v>
      </c>
      <c r="L19" s="42">
        <v>365206</v>
      </c>
      <c r="M19" s="42">
        <v>385283</v>
      </c>
      <c r="N19" s="42">
        <v>408848</v>
      </c>
      <c r="O19" s="42">
        <v>435150</v>
      </c>
      <c r="P19" s="42">
        <v>451280</v>
      </c>
      <c r="Q19" s="42">
        <v>404461</v>
      </c>
      <c r="R19" s="42">
        <v>432120</v>
      </c>
      <c r="S19" s="43">
        <v>492023</v>
      </c>
    </row>
    <row r="20" spans="1:19" ht="15.75" customHeight="1">
      <c r="A20" s="49" t="s">
        <v>30</v>
      </c>
      <c r="B20" s="45" t="s">
        <v>12</v>
      </c>
      <c r="C20" s="61">
        <v>148766</v>
      </c>
      <c r="D20" s="47">
        <v>169522</v>
      </c>
      <c r="E20" s="47">
        <v>205400</v>
      </c>
      <c r="F20" s="47">
        <v>213707</v>
      </c>
      <c r="G20" s="47">
        <v>225396</v>
      </c>
      <c r="H20" s="47">
        <v>242647</v>
      </c>
      <c r="I20" s="47">
        <v>260349</v>
      </c>
      <c r="J20" s="47">
        <v>276506</v>
      </c>
      <c r="K20" s="47">
        <v>291994</v>
      </c>
      <c r="L20" s="47">
        <v>305476</v>
      </c>
      <c r="M20" s="47">
        <v>318666</v>
      </c>
      <c r="N20" s="47">
        <v>340516</v>
      </c>
      <c r="O20" s="47">
        <v>362331</v>
      </c>
      <c r="P20" s="47">
        <v>375746</v>
      </c>
      <c r="Q20" s="47">
        <v>326044</v>
      </c>
      <c r="R20" s="47">
        <v>350019</v>
      </c>
      <c r="S20" s="48">
        <v>401020</v>
      </c>
    </row>
    <row r="21" spans="1:19" ht="15.75" customHeight="1">
      <c r="A21" s="49" t="s">
        <v>31</v>
      </c>
      <c r="B21" s="45" t="s">
        <v>12</v>
      </c>
      <c r="C21" s="61">
        <v>31478</v>
      </c>
      <c r="D21" s="47">
        <v>31737</v>
      </c>
      <c r="E21" s="47">
        <v>35431</v>
      </c>
      <c r="F21" s="47">
        <v>40619</v>
      </c>
      <c r="G21" s="47">
        <v>42555</v>
      </c>
      <c r="H21" s="47">
        <v>44517</v>
      </c>
      <c r="I21" s="47">
        <v>46838</v>
      </c>
      <c r="J21" s="47">
        <v>54157</v>
      </c>
      <c r="K21" s="47">
        <v>57429</v>
      </c>
      <c r="L21" s="47">
        <v>59730</v>
      </c>
      <c r="M21" s="47">
        <v>66618</v>
      </c>
      <c r="N21" s="47">
        <v>68332</v>
      </c>
      <c r="O21" s="47">
        <v>72819</v>
      </c>
      <c r="P21" s="47">
        <v>75534</v>
      </c>
      <c r="Q21" s="47">
        <v>78417</v>
      </c>
      <c r="R21" s="47">
        <v>82100</v>
      </c>
      <c r="S21" s="48">
        <v>91003</v>
      </c>
    </row>
    <row r="22" spans="1:19" ht="15.75" customHeight="1">
      <c r="A22" s="40" t="s">
        <v>32</v>
      </c>
      <c r="B22" s="41" t="s">
        <v>12</v>
      </c>
      <c r="C22" s="60">
        <v>51695</v>
      </c>
      <c r="D22" s="42">
        <v>61239</v>
      </c>
      <c r="E22" s="42">
        <v>67529</v>
      </c>
      <c r="F22" s="42">
        <v>74430</v>
      </c>
      <c r="G22" s="42">
        <v>74395</v>
      </c>
      <c r="H22" s="42">
        <v>77567</v>
      </c>
      <c r="I22" s="42">
        <v>79185</v>
      </c>
      <c r="J22" s="42">
        <v>77618</v>
      </c>
      <c r="K22" s="42">
        <v>73990</v>
      </c>
      <c r="L22" s="42">
        <v>71133</v>
      </c>
      <c r="M22" s="42">
        <v>74980</v>
      </c>
      <c r="N22" s="42">
        <v>79491</v>
      </c>
      <c r="O22" s="42">
        <v>90242</v>
      </c>
      <c r="P22" s="42">
        <v>97745</v>
      </c>
      <c r="Q22" s="42">
        <v>76916</v>
      </c>
      <c r="R22" s="42">
        <v>93820</v>
      </c>
      <c r="S22" s="43">
        <v>110899</v>
      </c>
    </row>
    <row r="23" spans="1:19" ht="15.75" customHeight="1">
      <c r="A23" s="50" t="s">
        <v>33</v>
      </c>
      <c r="B23" s="45" t="s">
        <v>12</v>
      </c>
      <c r="C23" s="61">
        <v>35653</v>
      </c>
      <c r="D23" s="47">
        <v>48138</v>
      </c>
      <c r="E23" s="47">
        <v>56161</v>
      </c>
      <c r="F23" s="47">
        <v>55788</v>
      </c>
      <c r="G23" s="47">
        <v>56145</v>
      </c>
      <c r="H23" s="47">
        <v>59668</v>
      </c>
      <c r="I23" s="47">
        <v>60175</v>
      </c>
      <c r="J23" s="47">
        <v>59266</v>
      </c>
      <c r="K23" s="47">
        <v>55044</v>
      </c>
      <c r="L23" s="47">
        <v>51698</v>
      </c>
      <c r="M23" s="47">
        <v>55778</v>
      </c>
      <c r="N23" s="47">
        <v>60585</v>
      </c>
      <c r="O23" s="47">
        <v>68369</v>
      </c>
      <c r="P23" s="47">
        <v>71112</v>
      </c>
      <c r="Q23" s="47">
        <v>58478</v>
      </c>
      <c r="R23" s="47">
        <v>74043</v>
      </c>
      <c r="S23" s="48">
        <v>88676</v>
      </c>
    </row>
    <row r="24" spans="1:19" ht="15.75" customHeight="1">
      <c r="A24" s="50" t="s">
        <v>34</v>
      </c>
      <c r="B24" s="45" t="s">
        <v>12</v>
      </c>
      <c r="C24" s="61">
        <v>16042</v>
      </c>
      <c r="D24" s="47">
        <v>13101</v>
      </c>
      <c r="E24" s="47">
        <v>11368</v>
      </c>
      <c r="F24" s="47">
        <v>18642</v>
      </c>
      <c r="G24" s="47">
        <v>18250</v>
      </c>
      <c r="H24" s="47">
        <v>17900</v>
      </c>
      <c r="I24" s="47">
        <v>19010</v>
      </c>
      <c r="J24" s="47">
        <v>18352</v>
      </c>
      <c r="K24" s="47">
        <v>18946</v>
      </c>
      <c r="L24" s="47">
        <v>19435</v>
      </c>
      <c r="M24" s="47">
        <v>19202</v>
      </c>
      <c r="N24" s="47">
        <v>18906</v>
      </c>
      <c r="O24" s="47">
        <v>21873</v>
      </c>
      <c r="P24" s="47">
        <v>26633</v>
      </c>
      <c r="Q24" s="47">
        <v>18438</v>
      </c>
      <c r="R24" s="47">
        <v>19777</v>
      </c>
      <c r="S24" s="48">
        <v>22223</v>
      </c>
    </row>
    <row r="25" spans="1:19" ht="15.75" customHeight="1">
      <c r="A25" s="40" t="s">
        <v>35</v>
      </c>
      <c r="B25" s="41" t="s">
        <v>12</v>
      </c>
      <c r="C25" s="60">
        <v>42626</v>
      </c>
      <c r="D25" s="42">
        <v>53952</v>
      </c>
      <c r="E25" s="42">
        <v>43423</v>
      </c>
      <c r="F25" s="42">
        <v>37430</v>
      </c>
      <c r="G25" s="42">
        <v>40005</v>
      </c>
      <c r="H25" s="42">
        <v>43483</v>
      </c>
      <c r="I25" s="42">
        <v>43457</v>
      </c>
      <c r="J25" s="42">
        <v>46748</v>
      </c>
      <c r="K25" s="42">
        <v>50928</v>
      </c>
      <c r="L25" s="42">
        <v>55730</v>
      </c>
      <c r="M25" s="42">
        <v>62337</v>
      </c>
      <c r="N25" s="42">
        <v>64013</v>
      </c>
      <c r="O25" s="42">
        <v>64897</v>
      </c>
      <c r="P25" s="42">
        <v>60828</v>
      </c>
      <c r="Q25" s="42">
        <v>44135</v>
      </c>
      <c r="R25" s="42">
        <v>46433</v>
      </c>
      <c r="S25" s="43">
        <v>70704</v>
      </c>
    </row>
    <row r="26" spans="1:19" ht="15.75" customHeight="1">
      <c r="A26" s="40" t="s">
        <v>36</v>
      </c>
      <c r="B26" s="41"/>
      <c r="C26" s="61"/>
      <c r="D26" s="47"/>
      <c r="E26" s="47"/>
      <c r="F26" s="47"/>
      <c r="G26" s="47"/>
      <c r="H26" s="47"/>
      <c r="I26" s="47"/>
      <c r="J26" s="47"/>
      <c r="K26" s="47"/>
      <c r="L26" s="47"/>
      <c r="M26" s="47"/>
      <c r="N26" s="47"/>
      <c r="O26" s="47"/>
      <c r="P26" s="47"/>
      <c r="Q26" s="47"/>
      <c r="R26" s="47"/>
      <c r="S26" s="48"/>
    </row>
    <row r="27" spans="1:19" ht="15.75" customHeight="1">
      <c r="A27" s="46" t="s">
        <v>23</v>
      </c>
      <c r="B27" s="45" t="s">
        <v>12</v>
      </c>
      <c r="C27" s="61">
        <v>45904</v>
      </c>
      <c r="D27" s="47">
        <v>64034</v>
      </c>
      <c r="E27" s="47">
        <v>53733</v>
      </c>
      <c r="F27" s="47">
        <v>43072</v>
      </c>
      <c r="G27" s="47">
        <v>49315</v>
      </c>
      <c r="H27" s="47">
        <v>48181</v>
      </c>
      <c r="I27" s="47">
        <v>49662</v>
      </c>
      <c r="J27" s="47">
        <v>54880</v>
      </c>
      <c r="K27" s="47">
        <v>56092</v>
      </c>
      <c r="L27" s="47">
        <v>61347</v>
      </c>
      <c r="M27" s="47">
        <v>63036</v>
      </c>
      <c r="N27" s="47">
        <v>69783</v>
      </c>
      <c r="O27" s="47">
        <v>71638</v>
      </c>
      <c r="P27" s="47">
        <v>73096</v>
      </c>
      <c r="Q27" s="47">
        <v>52770</v>
      </c>
      <c r="R27" s="47">
        <v>50862</v>
      </c>
      <c r="S27" s="48">
        <v>82091</v>
      </c>
    </row>
    <row r="28" spans="1:19" ht="15.75" customHeight="1">
      <c r="A28" s="46" t="s">
        <v>42</v>
      </c>
      <c r="B28" s="45" t="s">
        <v>12</v>
      </c>
      <c r="C28" s="61"/>
      <c r="D28" s="47"/>
      <c r="E28" s="47"/>
      <c r="F28" s="47"/>
      <c r="G28" s="47">
        <v>42839</v>
      </c>
      <c r="H28" s="47">
        <v>40682</v>
      </c>
      <c r="I28" s="47">
        <v>60183</v>
      </c>
      <c r="J28" s="47">
        <v>54433</v>
      </c>
      <c r="K28" s="47">
        <v>51872</v>
      </c>
      <c r="L28" s="47">
        <v>58477</v>
      </c>
      <c r="M28" s="47">
        <v>58398</v>
      </c>
      <c r="N28" s="47">
        <v>66315</v>
      </c>
      <c r="O28" s="47">
        <v>75377</v>
      </c>
      <c r="P28" s="47">
        <v>71833</v>
      </c>
      <c r="Q28" s="47">
        <v>36450</v>
      </c>
      <c r="R28" s="47">
        <v>29436</v>
      </c>
      <c r="S28" s="48">
        <v>44829</v>
      </c>
    </row>
    <row r="29" spans="1:19" ht="15.75" customHeight="1">
      <c r="A29" s="40" t="s">
        <v>37</v>
      </c>
      <c r="B29" s="41" t="s">
        <v>12</v>
      </c>
      <c r="C29" s="60">
        <v>-22677</v>
      </c>
      <c r="D29" s="42">
        <v>-23330</v>
      </c>
      <c r="E29" s="42">
        <v>-37943</v>
      </c>
      <c r="F29" s="42">
        <v>-26478</v>
      </c>
      <c r="G29" s="42">
        <v>-33819</v>
      </c>
      <c r="H29" s="42">
        <v>-41829</v>
      </c>
      <c r="I29" s="42">
        <v>-41782</v>
      </c>
      <c r="J29" s="42">
        <v>-30810</v>
      </c>
      <c r="K29" s="42">
        <v>-22181</v>
      </c>
      <c r="L29" s="42">
        <v>-17470</v>
      </c>
      <c r="M29" s="42">
        <v>-13509</v>
      </c>
      <c r="N29" s="42">
        <v>-23360</v>
      </c>
      <c r="O29" s="42">
        <v>-29475</v>
      </c>
      <c r="P29" s="42">
        <v>-36655</v>
      </c>
      <c r="Q29" s="42">
        <v>-32010</v>
      </c>
      <c r="R29" s="42">
        <v>-46673</v>
      </c>
      <c r="S29" s="43">
        <v>-51352</v>
      </c>
    </row>
    <row r="30" spans="1:19" ht="15.75" customHeight="1">
      <c r="A30" s="51" t="s">
        <v>43</v>
      </c>
      <c r="B30" s="45" t="s">
        <v>12</v>
      </c>
      <c r="C30" s="61">
        <v>130254</v>
      </c>
      <c r="D30" s="47">
        <v>142580</v>
      </c>
      <c r="E30" s="47">
        <v>145170</v>
      </c>
      <c r="F30" s="47">
        <v>139101</v>
      </c>
      <c r="G30" s="47">
        <v>157790</v>
      </c>
      <c r="H30" s="47">
        <v>173405</v>
      </c>
      <c r="I30" s="47">
        <v>188619</v>
      </c>
      <c r="J30" s="47">
        <v>198409</v>
      </c>
      <c r="K30" s="47">
        <v>210283</v>
      </c>
      <c r="L30" s="47">
        <v>216773</v>
      </c>
      <c r="M30" s="47">
        <v>220113</v>
      </c>
      <c r="N30" s="47">
        <v>227707</v>
      </c>
      <c r="O30" s="47">
        <v>230503</v>
      </c>
      <c r="P30" s="47">
        <v>228744</v>
      </c>
      <c r="Q30" s="47">
        <v>176631</v>
      </c>
      <c r="R30" s="47">
        <v>211683</v>
      </c>
      <c r="S30" s="48">
        <v>314002</v>
      </c>
    </row>
    <row r="31" spans="1:19" ht="15.75" customHeight="1">
      <c r="A31" s="52" t="s">
        <v>14</v>
      </c>
      <c r="B31" s="53" t="s">
        <v>12</v>
      </c>
      <c r="C31" s="63">
        <v>152931</v>
      </c>
      <c r="D31" s="54">
        <v>165910</v>
      </c>
      <c r="E31" s="54">
        <v>183113</v>
      </c>
      <c r="F31" s="54">
        <v>165579</v>
      </c>
      <c r="G31" s="54">
        <v>191609</v>
      </c>
      <c r="H31" s="54">
        <v>215234</v>
      </c>
      <c r="I31" s="54">
        <v>230401</v>
      </c>
      <c r="J31" s="54">
        <v>229219</v>
      </c>
      <c r="K31" s="54">
        <v>232464</v>
      </c>
      <c r="L31" s="54">
        <v>234243</v>
      </c>
      <c r="M31" s="54">
        <v>233622</v>
      </c>
      <c r="N31" s="54">
        <v>251066</v>
      </c>
      <c r="O31" s="54">
        <v>259979</v>
      </c>
      <c r="P31" s="54">
        <v>265399</v>
      </c>
      <c r="Q31" s="54">
        <v>208640</v>
      </c>
      <c r="R31" s="54">
        <v>258356</v>
      </c>
      <c r="S31" s="55">
        <v>365353</v>
      </c>
    </row>
    <row r="33" s="65" customFormat="1" ht="10.5">
      <c r="A33" s="64" t="s">
        <v>44</v>
      </c>
    </row>
    <row r="34" s="65" customFormat="1" ht="5.25" customHeight="1">
      <c r="A34" s="64"/>
    </row>
    <row r="35" s="65" customFormat="1" ht="10.5">
      <c r="A35" s="64" t="s">
        <v>45</v>
      </c>
    </row>
    <row r="36" s="65" customFormat="1" ht="5.25" customHeight="1">
      <c r="A36" s="64"/>
    </row>
    <row r="37" s="65" customFormat="1" ht="10.5">
      <c r="A37" s="64" t="s">
        <v>46</v>
      </c>
    </row>
    <row r="38" s="65" customFormat="1" ht="4.5" customHeight="1">
      <c r="A38" s="64"/>
    </row>
    <row r="39" s="65" customFormat="1" ht="10.5">
      <c r="A39" s="66" t="s">
        <v>38</v>
      </c>
    </row>
    <row r="45" spans="3:19" ht="12.75">
      <c r="C45" s="820"/>
      <c r="D45" s="820"/>
      <c r="E45" s="820"/>
      <c r="F45" s="820"/>
      <c r="G45" s="820"/>
      <c r="H45" s="820"/>
      <c r="I45" s="820"/>
      <c r="J45" s="820"/>
      <c r="K45" s="820"/>
      <c r="L45" s="820"/>
      <c r="M45" s="820"/>
      <c r="N45" s="820"/>
      <c r="O45" s="820"/>
      <c r="P45" s="820"/>
      <c r="Q45" s="820"/>
      <c r="R45" s="820"/>
      <c r="S45" s="820"/>
    </row>
    <row r="46" spans="3:19" ht="12.75">
      <c r="C46" s="820"/>
      <c r="D46" s="820"/>
      <c r="E46" s="820"/>
      <c r="F46" s="820"/>
      <c r="G46" s="820"/>
      <c r="H46" s="820"/>
      <c r="I46" s="820"/>
      <c r="J46" s="820"/>
      <c r="K46" s="820"/>
      <c r="L46" s="820"/>
      <c r="M46" s="820"/>
      <c r="N46" s="820"/>
      <c r="O46" s="820"/>
      <c r="P46" s="820"/>
      <c r="Q46" s="820"/>
      <c r="R46" s="820"/>
      <c r="S46" s="820"/>
    </row>
    <row r="47" spans="3:19" ht="12.75">
      <c r="C47" s="820"/>
      <c r="D47" s="820"/>
      <c r="E47" s="820"/>
      <c r="F47" s="820"/>
      <c r="G47" s="820"/>
      <c r="H47" s="820"/>
      <c r="I47" s="820"/>
      <c r="J47" s="820"/>
      <c r="K47" s="820"/>
      <c r="L47" s="820"/>
      <c r="M47" s="820"/>
      <c r="N47" s="820"/>
      <c r="O47" s="820"/>
      <c r="P47" s="820"/>
      <c r="Q47" s="820"/>
      <c r="R47" s="820"/>
      <c r="S47" s="820"/>
    </row>
  </sheetData>
  <sheetProtection/>
  <hyperlinks>
    <hyperlink ref="A1" location="Contents!A1" display="Back to Table of Contents"/>
  </hyperlinks>
  <printOptions/>
  <pageMargins left="0.5" right="0" top="0.75" bottom="0.75" header="0.3" footer="0.3"/>
  <pageSetup horizontalDpi="600" verticalDpi="600" orientation="landscape" paperSize="9" scale="96" r:id="rId1"/>
  <headerFooter>
    <oddHeader>&amp;C- 1 -</oddHeader>
  </headerFooter>
</worksheet>
</file>

<file path=xl/worksheets/sheet30.xml><?xml version="1.0" encoding="utf-8"?>
<worksheet xmlns="http://schemas.openxmlformats.org/spreadsheetml/2006/main" xmlns:r="http://schemas.openxmlformats.org/officeDocument/2006/relationships">
  <dimension ref="A1:Z140"/>
  <sheetViews>
    <sheetView zoomScale="110" zoomScaleNormal="110"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43.8515625" style="721" customWidth="1"/>
    <col min="2" max="17" width="9.421875" style="721" customWidth="1"/>
    <col min="18" max="18" width="9.421875" style="962" customWidth="1"/>
    <col min="19" max="19" width="9.8515625" style="962" bestFit="1" customWidth="1"/>
    <col min="20" max="20" width="9.8515625" style="721" bestFit="1" customWidth="1"/>
    <col min="21" max="22" width="10.00390625" style="721" bestFit="1" customWidth="1"/>
    <col min="23" max="16384" width="9.140625" style="721" customWidth="1"/>
  </cols>
  <sheetData>
    <row r="1" ht="18" customHeight="1">
      <c r="A1" s="971" t="s">
        <v>568</v>
      </c>
    </row>
    <row r="2" ht="18" customHeight="1">
      <c r="A2" s="21" t="s">
        <v>345</v>
      </c>
    </row>
    <row r="3" spans="1:18" ht="24" customHeight="1">
      <c r="A3" s="722" t="s">
        <v>346</v>
      </c>
      <c r="J3" s="723"/>
      <c r="N3" s="723"/>
      <c r="O3" s="724"/>
      <c r="P3" s="724"/>
      <c r="R3" s="723" t="s">
        <v>109</v>
      </c>
    </row>
    <row r="4" spans="1:19" s="722" customFormat="1" ht="13.5" customHeight="1">
      <c r="A4" s="725" t="s">
        <v>315</v>
      </c>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v>2021</v>
      </c>
      <c r="R4" s="239" t="s">
        <v>322</v>
      </c>
      <c r="S4" s="964"/>
    </row>
    <row r="5" spans="1:26" ht="13.5" customHeight="1">
      <c r="A5" s="26" t="s">
        <v>326</v>
      </c>
      <c r="B5" s="726">
        <v>706</v>
      </c>
      <c r="C5" s="726">
        <v>538</v>
      </c>
      <c r="D5" s="726">
        <v>520.15</v>
      </c>
      <c r="E5" s="726">
        <v>473</v>
      </c>
      <c r="F5" s="726">
        <v>176.028</v>
      </c>
      <c r="G5" s="726">
        <v>86.983</v>
      </c>
      <c r="H5" s="726">
        <v>286.71339859999995</v>
      </c>
      <c r="I5" s="726">
        <v>293.4</v>
      </c>
      <c r="J5" s="726">
        <v>298.4</v>
      </c>
      <c r="K5" s="726">
        <v>335</v>
      </c>
      <c r="L5" s="726">
        <v>380</v>
      </c>
      <c r="M5" s="726">
        <v>300</v>
      </c>
      <c r="N5" s="726">
        <v>235</v>
      </c>
      <c r="O5" s="727">
        <v>255</v>
      </c>
      <c r="P5" s="727">
        <v>110</v>
      </c>
      <c r="Q5" s="727">
        <v>360</v>
      </c>
      <c r="R5" s="728">
        <v>280</v>
      </c>
      <c r="W5" s="729"/>
      <c r="X5" s="729"/>
      <c r="Y5" s="729"/>
      <c r="Z5" s="729"/>
    </row>
    <row r="6" spans="1:26" ht="13.5" customHeight="1">
      <c r="A6" s="26" t="s">
        <v>327</v>
      </c>
      <c r="B6" s="730">
        <v>0</v>
      </c>
      <c r="C6" s="730">
        <v>0</v>
      </c>
      <c r="D6" s="730">
        <v>0</v>
      </c>
      <c r="E6" s="730">
        <v>0</v>
      </c>
      <c r="F6" s="730">
        <v>0</v>
      </c>
      <c r="G6" s="730">
        <v>0</v>
      </c>
      <c r="H6" s="730">
        <v>0</v>
      </c>
      <c r="I6" s="730">
        <v>0</v>
      </c>
      <c r="J6" s="730">
        <v>0</v>
      </c>
      <c r="K6" s="730">
        <v>0</v>
      </c>
      <c r="L6" s="730">
        <v>0</v>
      </c>
      <c r="M6" s="730">
        <v>0</v>
      </c>
      <c r="N6" s="730">
        <v>0</v>
      </c>
      <c r="O6" s="730">
        <v>0</v>
      </c>
      <c r="P6" s="730">
        <v>0</v>
      </c>
      <c r="Q6" s="730">
        <v>0</v>
      </c>
      <c r="R6" s="731">
        <v>0</v>
      </c>
      <c r="W6" s="729"/>
      <c r="X6" s="729"/>
      <c r="Y6" s="729"/>
      <c r="Z6" s="729"/>
    </row>
    <row r="7" spans="1:26" ht="13.5" customHeight="1">
      <c r="A7" s="26" t="s">
        <v>328</v>
      </c>
      <c r="B7" s="727">
        <v>588</v>
      </c>
      <c r="C7" s="727">
        <v>2026</v>
      </c>
      <c r="D7" s="727">
        <v>1704</v>
      </c>
      <c r="E7" s="727">
        <v>1388</v>
      </c>
      <c r="F7" s="727">
        <v>421.84</v>
      </c>
      <c r="G7" s="727">
        <v>1670</v>
      </c>
      <c r="H7" s="727">
        <v>912.5</v>
      </c>
      <c r="I7" s="727">
        <v>1125</v>
      </c>
      <c r="J7" s="727">
        <v>1150</v>
      </c>
      <c r="K7" s="727">
        <v>710.3</v>
      </c>
      <c r="L7" s="727">
        <v>710</v>
      </c>
      <c r="M7" s="727">
        <v>580</v>
      </c>
      <c r="N7" s="727">
        <v>925</v>
      </c>
      <c r="O7" s="727">
        <v>1150</v>
      </c>
      <c r="P7" s="727">
        <v>875</v>
      </c>
      <c r="Q7" s="727">
        <v>940</v>
      </c>
      <c r="R7" s="728">
        <v>370</v>
      </c>
      <c r="W7" s="729"/>
      <c r="X7" s="729"/>
      <c r="Y7" s="729"/>
      <c r="Z7" s="729"/>
    </row>
    <row r="8" spans="1:26" ht="13.5" customHeight="1">
      <c r="A8" s="26" t="s">
        <v>329</v>
      </c>
      <c r="B8" s="727">
        <v>237</v>
      </c>
      <c r="C8" s="727">
        <v>76</v>
      </c>
      <c r="D8" s="727">
        <v>31</v>
      </c>
      <c r="E8" s="727">
        <v>35</v>
      </c>
      <c r="F8" s="727">
        <v>23.741</v>
      </c>
      <c r="G8" s="727">
        <v>54.647</v>
      </c>
      <c r="H8" s="727">
        <v>38.24703528782015</v>
      </c>
      <c r="I8" s="727">
        <v>65.8</v>
      </c>
      <c r="J8" s="727">
        <v>75.8</v>
      </c>
      <c r="K8" s="727">
        <v>65</v>
      </c>
      <c r="L8" s="727">
        <v>65</v>
      </c>
      <c r="M8" s="727">
        <v>160</v>
      </c>
      <c r="N8" s="727">
        <v>180</v>
      </c>
      <c r="O8" s="727">
        <v>105</v>
      </c>
      <c r="P8" s="727">
        <v>45</v>
      </c>
      <c r="Q8" s="727">
        <v>125</v>
      </c>
      <c r="R8" s="728">
        <v>60</v>
      </c>
      <c r="W8" s="729"/>
      <c r="X8" s="729"/>
      <c r="Y8" s="729"/>
      <c r="Z8" s="729"/>
    </row>
    <row r="9" spans="1:26" ht="27.75" customHeight="1">
      <c r="A9" s="698" t="s">
        <v>330</v>
      </c>
      <c r="B9" s="727">
        <v>25</v>
      </c>
      <c r="C9" s="727">
        <v>30</v>
      </c>
      <c r="D9" s="727">
        <v>5</v>
      </c>
      <c r="E9" s="727">
        <v>15</v>
      </c>
      <c r="F9" s="727">
        <v>8</v>
      </c>
      <c r="G9" s="727">
        <v>10</v>
      </c>
      <c r="H9" s="727">
        <v>12</v>
      </c>
      <c r="I9" s="727">
        <v>22</v>
      </c>
      <c r="J9" s="727">
        <v>22</v>
      </c>
      <c r="K9" s="727">
        <v>32</v>
      </c>
      <c r="L9" s="727">
        <v>32</v>
      </c>
      <c r="M9" s="727">
        <v>33</v>
      </c>
      <c r="N9" s="727">
        <v>45</v>
      </c>
      <c r="O9" s="727">
        <v>50</v>
      </c>
      <c r="P9" s="727">
        <v>27</v>
      </c>
      <c r="Q9" s="727">
        <v>80</v>
      </c>
      <c r="R9" s="728">
        <v>17</v>
      </c>
      <c r="W9" s="729"/>
      <c r="X9" s="729"/>
      <c r="Y9" s="729"/>
      <c r="Z9" s="729"/>
    </row>
    <row r="10" spans="1:26" ht="13.5" customHeight="1">
      <c r="A10" s="26" t="s">
        <v>331</v>
      </c>
      <c r="B10" s="730">
        <v>0</v>
      </c>
      <c r="C10" s="727">
        <v>282</v>
      </c>
      <c r="D10" s="727">
        <v>403.685</v>
      </c>
      <c r="E10" s="727">
        <v>69</v>
      </c>
      <c r="F10" s="727">
        <v>47.807</v>
      </c>
      <c r="G10" s="727">
        <v>63.724</v>
      </c>
      <c r="H10" s="727">
        <v>71.6</v>
      </c>
      <c r="I10" s="727">
        <v>20</v>
      </c>
      <c r="J10" s="727">
        <v>52.5</v>
      </c>
      <c r="K10" s="727">
        <v>55</v>
      </c>
      <c r="L10" s="727">
        <v>55</v>
      </c>
      <c r="M10" s="727">
        <v>20</v>
      </c>
      <c r="N10" s="727">
        <v>30</v>
      </c>
      <c r="O10" s="727">
        <v>35</v>
      </c>
      <c r="P10" s="727">
        <v>0</v>
      </c>
      <c r="Q10" s="727">
        <v>50</v>
      </c>
      <c r="R10" s="728">
        <v>80</v>
      </c>
      <c r="W10" s="729"/>
      <c r="X10" s="729"/>
      <c r="Y10" s="729"/>
      <c r="Z10" s="729"/>
    </row>
    <row r="11" spans="1:26" ht="22.5" customHeight="1">
      <c r="A11" s="698" t="s">
        <v>332</v>
      </c>
      <c r="B11" s="727">
        <v>1474</v>
      </c>
      <c r="C11" s="727">
        <v>2772</v>
      </c>
      <c r="D11" s="727">
        <v>3352</v>
      </c>
      <c r="E11" s="727">
        <v>3045</v>
      </c>
      <c r="F11" s="727">
        <v>3554.216</v>
      </c>
      <c r="G11" s="727">
        <v>6091.168</v>
      </c>
      <c r="H11" s="727">
        <v>5313.159</v>
      </c>
      <c r="I11" s="727">
        <v>3406.2</v>
      </c>
      <c r="J11" s="727">
        <v>2969.2</v>
      </c>
      <c r="K11" s="727">
        <v>2256</v>
      </c>
      <c r="L11" s="727">
        <v>2355</v>
      </c>
      <c r="M11" s="727">
        <v>2556.5</v>
      </c>
      <c r="N11" s="727">
        <v>2380.5</v>
      </c>
      <c r="O11" s="727">
        <v>2850</v>
      </c>
      <c r="P11" s="727">
        <v>2099.7666111743097</v>
      </c>
      <c r="Q11" s="727">
        <v>3900.0018420427477</v>
      </c>
      <c r="R11" s="728">
        <v>3806.93103531289</v>
      </c>
      <c r="W11" s="729"/>
      <c r="X11" s="729"/>
      <c r="Y11" s="729"/>
      <c r="Z11" s="729"/>
    </row>
    <row r="12" spans="1:26" ht="13.5" customHeight="1">
      <c r="A12" s="617" t="s">
        <v>88</v>
      </c>
      <c r="B12" s="732">
        <v>1474</v>
      </c>
      <c r="C12" s="732">
        <v>2772</v>
      </c>
      <c r="D12" s="732">
        <v>3352</v>
      </c>
      <c r="E12" s="732">
        <v>3045</v>
      </c>
      <c r="F12" s="727">
        <v>3554.216</v>
      </c>
      <c r="G12" s="732">
        <v>6090.168</v>
      </c>
      <c r="H12" s="732">
        <v>5171</v>
      </c>
      <c r="I12" s="732">
        <v>3304</v>
      </c>
      <c r="J12" s="732">
        <v>2741</v>
      </c>
      <c r="K12" s="732">
        <v>2104</v>
      </c>
      <c r="L12" s="732">
        <v>2253</v>
      </c>
      <c r="M12" s="732">
        <v>2455</v>
      </c>
      <c r="N12" s="732">
        <v>2240</v>
      </c>
      <c r="O12" s="732">
        <v>2700</v>
      </c>
      <c r="P12" s="732">
        <v>1949.7666111743097</v>
      </c>
      <c r="Q12" s="732">
        <v>3700.0018420427477</v>
      </c>
      <c r="R12" s="733">
        <v>3671.93103531289</v>
      </c>
      <c r="W12" s="729"/>
      <c r="X12" s="729"/>
      <c r="Y12" s="729"/>
      <c r="Z12" s="729"/>
    </row>
    <row r="13" spans="1:26" ht="13.5" customHeight="1">
      <c r="A13" s="26" t="s">
        <v>333</v>
      </c>
      <c r="B13" s="727">
        <v>163</v>
      </c>
      <c r="C13" s="727">
        <v>464</v>
      </c>
      <c r="D13" s="727">
        <v>657.778</v>
      </c>
      <c r="E13" s="727">
        <v>332</v>
      </c>
      <c r="F13" s="727">
        <v>599.315</v>
      </c>
      <c r="G13" s="727">
        <v>56.127</v>
      </c>
      <c r="H13" s="727">
        <v>487.65754014658603</v>
      </c>
      <c r="I13" s="727">
        <v>572.6</v>
      </c>
      <c r="J13" s="727">
        <v>667.1</v>
      </c>
      <c r="K13" s="727">
        <v>557</v>
      </c>
      <c r="L13" s="727">
        <v>445</v>
      </c>
      <c r="M13" s="727">
        <v>575</v>
      </c>
      <c r="N13" s="727">
        <v>1080</v>
      </c>
      <c r="O13" s="727">
        <v>1100</v>
      </c>
      <c r="P13" s="727">
        <v>1565</v>
      </c>
      <c r="Q13" s="727">
        <v>1303</v>
      </c>
      <c r="R13" s="728">
        <v>2020</v>
      </c>
      <c r="W13" s="729"/>
      <c r="X13" s="729"/>
      <c r="Y13" s="729"/>
      <c r="Z13" s="729"/>
    </row>
    <row r="14" spans="1:26" ht="13.5" customHeight="1">
      <c r="A14" s="698" t="s">
        <v>334</v>
      </c>
      <c r="B14" s="727">
        <v>4774</v>
      </c>
      <c r="C14" s="727">
        <v>8274</v>
      </c>
      <c r="D14" s="727">
        <v>8374</v>
      </c>
      <c r="E14" s="727">
        <v>9416</v>
      </c>
      <c r="F14" s="727">
        <v>10230.611</v>
      </c>
      <c r="G14" s="727">
        <v>5917.533</v>
      </c>
      <c r="H14" s="727">
        <v>5904</v>
      </c>
      <c r="I14" s="727">
        <v>4800</v>
      </c>
      <c r="J14" s="727">
        <v>2931</v>
      </c>
      <c r="K14" s="727">
        <v>2500</v>
      </c>
      <c r="L14" s="727">
        <v>2660.8</v>
      </c>
      <c r="M14" s="727">
        <v>4234</v>
      </c>
      <c r="N14" s="727">
        <v>2540</v>
      </c>
      <c r="O14" s="727">
        <v>2750</v>
      </c>
      <c r="P14" s="727">
        <v>1900</v>
      </c>
      <c r="Q14" s="727">
        <v>3189</v>
      </c>
      <c r="R14" s="728">
        <v>3199.8</v>
      </c>
      <c r="W14" s="729"/>
      <c r="X14" s="729"/>
      <c r="Y14" s="729"/>
      <c r="Z14" s="729"/>
    </row>
    <row r="15" spans="1:26" s="734" customFormat="1" ht="13.5" customHeight="1">
      <c r="A15" s="698" t="s">
        <v>335</v>
      </c>
      <c r="B15" s="732">
        <v>15</v>
      </c>
      <c r="C15" s="732">
        <v>22</v>
      </c>
      <c r="D15" s="732">
        <v>800.05</v>
      </c>
      <c r="E15" s="732">
        <v>800</v>
      </c>
      <c r="F15" s="732">
        <v>253</v>
      </c>
      <c r="G15" s="727">
        <v>275.267</v>
      </c>
      <c r="H15" s="727">
        <v>180</v>
      </c>
      <c r="I15" s="727">
        <v>200</v>
      </c>
      <c r="J15" s="727">
        <v>135</v>
      </c>
      <c r="K15" s="727">
        <v>300</v>
      </c>
      <c r="L15" s="727">
        <v>300</v>
      </c>
      <c r="M15" s="727">
        <v>500</v>
      </c>
      <c r="N15" s="727">
        <v>600</v>
      </c>
      <c r="O15" s="727">
        <v>650</v>
      </c>
      <c r="P15" s="727">
        <v>126</v>
      </c>
      <c r="Q15" s="727">
        <v>300</v>
      </c>
      <c r="R15" s="728">
        <v>550</v>
      </c>
      <c r="S15" s="965"/>
      <c r="W15" s="729"/>
      <c r="X15" s="729"/>
      <c r="Y15" s="729"/>
      <c r="Z15" s="729"/>
    </row>
    <row r="16" spans="1:26" ht="13.5" customHeight="1">
      <c r="A16" s="26" t="s">
        <v>336</v>
      </c>
      <c r="B16" s="727">
        <v>1051</v>
      </c>
      <c r="C16" s="727">
        <v>576</v>
      </c>
      <c r="D16" s="727">
        <v>366</v>
      </c>
      <c r="E16" s="727">
        <v>706</v>
      </c>
      <c r="F16" s="727">
        <v>1380</v>
      </c>
      <c r="G16" s="727">
        <v>199.9</v>
      </c>
      <c r="H16" s="727">
        <v>249.4292856145426</v>
      </c>
      <c r="I16" s="727">
        <v>480.4</v>
      </c>
      <c r="J16" s="727">
        <v>550.9</v>
      </c>
      <c r="K16" s="727">
        <v>275</v>
      </c>
      <c r="L16" s="727">
        <v>290</v>
      </c>
      <c r="M16" s="727">
        <v>362</v>
      </c>
      <c r="N16" s="727">
        <v>265</v>
      </c>
      <c r="O16" s="727">
        <v>215</v>
      </c>
      <c r="P16" s="727">
        <v>150</v>
      </c>
      <c r="Q16" s="727">
        <v>230</v>
      </c>
      <c r="R16" s="728">
        <v>165</v>
      </c>
      <c r="W16" s="729"/>
      <c r="X16" s="729"/>
      <c r="Y16" s="729"/>
      <c r="Z16" s="729"/>
    </row>
    <row r="17" spans="1:26" ht="13.5" customHeight="1">
      <c r="A17" s="26" t="s">
        <v>337</v>
      </c>
      <c r="B17" s="727">
        <v>549</v>
      </c>
      <c r="C17" s="727">
        <v>1336</v>
      </c>
      <c r="D17" s="727">
        <v>3300</v>
      </c>
      <c r="E17" s="727">
        <v>2345</v>
      </c>
      <c r="F17" s="727">
        <v>957.322</v>
      </c>
      <c r="G17" s="727">
        <v>388.05</v>
      </c>
      <c r="H17" s="727">
        <v>569.7898550724638</v>
      </c>
      <c r="I17" s="727">
        <v>577.8</v>
      </c>
      <c r="J17" s="727">
        <v>1157.8</v>
      </c>
      <c r="K17" s="727">
        <v>903</v>
      </c>
      <c r="L17" s="727">
        <v>898</v>
      </c>
      <c r="M17" s="727">
        <v>2106</v>
      </c>
      <c r="N17" s="727">
        <v>4019.5</v>
      </c>
      <c r="O17" s="727">
        <v>3499</v>
      </c>
      <c r="P17" s="727">
        <v>2903</v>
      </c>
      <c r="Q17" s="727">
        <v>5351</v>
      </c>
      <c r="R17" s="728">
        <v>6310</v>
      </c>
      <c r="W17" s="729"/>
      <c r="X17" s="729"/>
      <c r="Y17" s="729"/>
      <c r="Z17" s="729"/>
    </row>
    <row r="18" spans="1:26" ht="13.5" customHeight="1">
      <c r="A18" s="73" t="s">
        <v>97</v>
      </c>
      <c r="B18" s="730">
        <v>0</v>
      </c>
      <c r="C18" s="730">
        <v>0</v>
      </c>
      <c r="D18" s="730">
        <v>0</v>
      </c>
      <c r="E18" s="730">
        <v>0</v>
      </c>
      <c r="F18" s="730">
        <v>0</v>
      </c>
      <c r="G18" s="730">
        <v>0</v>
      </c>
      <c r="H18" s="730">
        <v>0</v>
      </c>
      <c r="I18" s="730">
        <v>0</v>
      </c>
      <c r="J18" s="730">
        <v>0</v>
      </c>
      <c r="K18" s="730">
        <v>0</v>
      </c>
      <c r="L18" s="730">
        <v>0</v>
      </c>
      <c r="M18" s="730">
        <v>0</v>
      </c>
      <c r="N18" s="730">
        <v>0</v>
      </c>
      <c r="O18" s="730">
        <v>0</v>
      </c>
      <c r="P18" s="730">
        <v>0</v>
      </c>
      <c r="Q18" s="730">
        <v>0</v>
      </c>
      <c r="R18" s="731">
        <v>0</v>
      </c>
      <c r="W18" s="729"/>
      <c r="X18" s="729"/>
      <c r="Y18" s="729"/>
      <c r="Z18" s="729"/>
    </row>
    <row r="19" spans="1:26" ht="13.5" customHeight="1">
      <c r="A19" s="698" t="s">
        <v>338</v>
      </c>
      <c r="B19" s="727">
        <v>8</v>
      </c>
      <c r="C19" s="727">
        <v>9</v>
      </c>
      <c r="D19" s="727">
        <v>10</v>
      </c>
      <c r="E19" s="727">
        <v>15</v>
      </c>
      <c r="F19" s="727">
        <v>20</v>
      </c>
      <c r="G19" s="727">
        <v>27</v>
      </c>
      <c r="H19" s="727">
        <v>39</v>
      </c>
      <c r="I19" s="727">
        <v>40</v>
      </c>
      <c r="J19" s="727">
        <v>35</v>
      </c>
      <c r="K19" s="727">
        <v>20</v>
      </c>
      <c r="L19" s="727">
        <v>20</v>
      </c>
      <c r="M19" s="727">
        <v>20</v>
      </c>
      <c r="N19" s="727">
        <v>25</v>
      </c>
      <c r="O19" s="727">
        <v>25</v>
      </c>
      <c r="P19" s="727">
        <v>25</v>
      </c>
      <c r="Q19" s="727">
        <v>100</v>
      </c>
      <c r="R19" s="728">
        <v>100</v>
      </c>
      <c r="W19" s="729"/>
      <c r="X19" s="729"/>
      <c r="Y19" s="729"/>
      <c r="Z19" s="729"/>
    </row>
    <row r="20" spans="1:26" s="734" customFormat="1" ht="13.5" customHeight="1">
      <c r="A20" s="26" t="s">
        <v>339</v>
      </c>
      <c r="B20" s="727">
        <v>8</v>
      </c>
      <c r="C20" s="727">
        <v>9</v>
      </c>
      <c r="D20" s="727">
        <v>10</v>
      </c>
      <c r="E20" s="727">
        <v>15</v>
      </c>
      <c r="F20" s="727">
        <v>20</v>
      </c>
      <c r="G20" s="727">
        <v>25</v>
      </c>
      <c r="H20" s="727">
        <v>25</v>
      </c>
      <c r="I20" s="727">
        <v>25</v>
      </c>
      <c r="J20" s="727">
        <v>22.5</v>
      </c>
      <c r="K20" s="727">
        <v>10</v>
      </c>
      <c r="L20" s="727">
        <v>10</v>
      </c>
      <c r="M20" s="727">
        <v>10</v>
      </c>
      <c r="N20" s="727">
        <v>15</v>
      </c>
      <c r="O20" s="727">
        <v>20</v>
      </c>
      <c r="P20" s="727">
        <v>20</v>
      </c>
      <c r="Q20" s="727">
        <v>20</v>
      </c>
      <c r="R20" s="728">
        <v>25</v>
      </c>
      <c r="S20" s="965"/>
      <c r="W20" s="729"/>
      <c r="X20" s="729"/>
      <c r="Y20" s="729"/>
      <c r="Z20" s="729"/>
    </row>
    <row r="21" spans="1:26" s="734" customFormat="1" ht="13.5" customHeight="1">
      <c r="A21" s="26" t="s">
        <v>340</v>
      </c>
      <c r="B21" s="727">
        <v>264</v>
      </c>
      <c r="C21" s="727">
        <v>320</v>
      </c>
      <c r="D21" s="727">
        <v>480.834</v>
      </c>
      <c r="E21" s="727">
        <v>1142</v>
      </c>
      <c r="F21" s="727">
        <v>1725.147</v>
      </c>
      <c r="G21" s="727">
        <v>1146.028</v>
      </c>
      <c r="H21" s="727">
        <v>1210.2898550724638</v>
      </c>
      <c r="I21" s="727">
        <v>1045.3</v>
      </c>
      <c r="J21" s="727">
        <v>664.9</v>
      </c>
      <c r="K21" s="727">
        <v>722</v>
      </c>
      <c r="L21" s="727">
        <v>724</v>
      </c>
      <c r="M21" s="727">
        <v>600</v>
      </c>
      <c r="N21" s="727">
        <v>462</v>
      </c>
      <c r="O21" s="727">
        <v>1413.5</v>
      </c>
      <c r="P21" s="727">
        <v>1249.5</v>
      </c>
      <c r="Q21" s="727">
        <v>1230</v>
      </c>
      <c r="R21" s="728">
        <v>1006</v>
      </c>
      <c r="S21" s="965"/>
      <c r="W21" s="729"/>
      <c r="X21" s="729"/>
      <c r="Y21" s="729"/>
      <c r="Z21" s="729"/>
    </row>
    <row r="22" spans="1:26" ht="13.5" customHeight="1">
      <c r="A22" s="26" t="s">
        <v>341</v>
      </c>
      <c r="B22" s="727">
        <v>601</v>
      </c>
      <c r="C22" s="727">
        <v>585</v>
      </c>
      <c r="D22" s="727">
        <v>1131.47</v>
      </c>
      <c r="E22" s="727">
        <v>1286</v>
      </c>
      <c r="F22" s="727">
        <v>690.594</v>
      </c>
      <c r="G22" s="727">
        <v>634.114</v>
      </c>
      <c r="H22" s="727">
        <v>1769.3434</v>
      </c>
      <c r="I22" s="727">
        <v>1649.6</v>
      </c>
      <c r="J22" s="727">
        <v>947.1</v>
      </c>
      <c r="K22" s="727">
        <v>1000</v>
      </c>
      <c r="L22" s="727">
        <v>465</v>
      </c>
      <c r="M22" s="727">
        <v>210</v>
      </c>
      <c r="N22" s="727">
        <v>475</v>
      </c>
      <c r="O22" s="727">
        <v>950</v>
      </c>
      <c r="P22" s="727">
        <v>527</v>
      </c>
      <c r="Q22" s="727">
        <v>852</v>
      </c>
      <c r="R22" s="728">
        <v>925</v>
      </c>
      <c r="W22" s="729"/>
      <c r="X22" s="729"/>
      <c r="Y22" s="729"/>
      <c r="Z22" s="729"/>
    </row>
    <row r="23" spans="1:26" ht="13.5" customHeight="1">
      <c r="A23" s="26" t="s">
        <v>342</v>
      </c>
      <c r="B23" s="727">
        <v>65</v>
      </c>
      <c r="C23" s="727">
        <v>148</v>
      </c>
      <c r="D23" s="727">
        <v>745.935</v>
      </c>
      <c r="E23" s="727">
        <v>706</v>
      </c>
      <c r="F23" s="727">
        <v>1028.94</v>
      </c>
      <c r="G23" s="727">
        <v>775.134</v>
      </c>
      <c r="H23" s="727">
        <v>1221</v>
      </c>
      <c r="I23" s="727">
        <v>1032.3</v>
      </c>
      <c r="J23" s="727">
        <v>684.3</v>
      </c>
      <c r="K23" s="727">
        <v>640</v>
      </c>
      <c r="L23" s="727">
        <v>332</v>
      </c>
      <c r="M23" s="727">
        <v>250</v>
      </c>
      <c r="N23" s="727">
        <v>300</v>
      </c>
      <c r="O23" s="727">
        <v>2100</v>
      </c>
      <c r="P23" s="727">
        <v>1053</v>
      </c>
      <c r="Q23" s="727">
        <v>1393</v>
      </c>
      <c r="R23" s="728">
        <v>2107</v>
      </c>
      <c r="W23" s="729"/>
      <c r="X23" s="729"/>
      <c r="Y23" s="729"/>
      <c r="Z23" s="729"/>
    </row>
    <row r="24" spans="1:26" ht="13.5" customHeight="1">
      <c r="A24" s="698" t="s">
        <v>343</v>
      </c>
      <c r="B24" s="727">
        <v>80</v>
      </c>
      <c r="C24" s="727">
        <v>250</v>
      </c>
      <c r="D24" s="727">
        <v>80</v>
      </c>
      <c r="E24" s="727">
        <v>75</v>
      </c>
      <c r="F24" s="727">
        <v>75</v>
      </c>
      <c r="G24" s="727">
        <v>50</v>
      </c>
      <c r="H24" s="727">
        <v>50</v>
      </c>
      <c r="I24" s="727">
        <v>50</v>
      </c>
      <c r="J24" s="727">
        <v>108.6</v>
      </c>
      <c r="K24" s="727">
        <v>30.3</v>
      </c>
      <c r="L24" s="727">
        <v>30</v>
      </c>
      <c r="M24" s="727">
        <v>36</v>
      </c>
      <c r="N24" s="727">
        <v>40</v>
      </c>
      <c r="O24" s="727">
        <v>70</v>
      </c>
      <c r="P24" s="727">
        <v>35</v>
      </c>
      <c r="Q24" s="727">
        <v>75</v>
      </c>
      <c r="R24" s="728">
        <v>75</v>
      </c>
      <c r="W24" s="729"/>
      <c r="X24" s="729"/>
      <c r="Y24" s="729"/>
      <c r="Z24" s="729"/>
    </row>
    <row r="25" spans="1:26" ht="13.5" customHeight="1">
      <c r="A25" s="106" t="s">
        <v>174</v>
      </c>
      <c r="B25" s="735">
        <v>58</v>
      </c>
      <c r="C25" s="735">
        <v>77</v>
      </c>
      <c r="D25" s="735">
        <v>189.9</v>
      </c>
      <c r="E25" s="735">
        <v>153</v>
      </c>
      <c r="F25" s="735">
        <v>318.439</v>
      </c>
      <c r="G25" s="735">
        <v>227.928</v>
      </c>
      <c r="H25" s="735">
        <v>497.5</v>
      </c>
      <c r="I25" s="735">
        <v>519.9</v>
      </c>
      <c r="J25" s="735">
        <v>404.9</v>
      </c>
      <c r="K25" s="735">
        <v>285</v>
      </c>
      <c r="L25" s="735">
        <v>100</v>
      </c>
      <c r="M25" s="735">
        <v>135.5</v>
      </c>
      <c r="N25" s="727">
        <v>80</v>
      </c>
      <c r="O25" s="735">
        <v>50</v>
      </c>
      <c r="P25" s="727">
        <v>104.5</v>
      </c>
      <c r="Q25" s="727">
        <v>234.69</v>
      </c>
      <c r="R25" s="728">
        <v>209</v>
      </c>
      <c r="W25" s="729"/>
      <c r="X25" s="729"/>
      <c r="Y25" s="729"/>
      <c r="Z25" s="729"/>
    </row>
    <row r="26" spans="1:26" s="740" customFormat="1" ht="13.5" customHeight="1">
      <c r="A26" s="138" t="s">
        <v>344</v>
      </c>
      <c r="B26" s="736">
        <v>10666</v>
      </c>
      <c r="C26" s="736">
        <v>17794</v>
      </c>
      <c r="D26" s="736">
        <v>22161.802</v>
      </c>
      <c r="E26" s="736">
        <v>22016</v>
      </c>
      <c r="F26" s="736">
        <v>21530</v>
      </c>
      <c r="G26" s="736">
        <v>17698.603000000003</v>
      </c>
      <c r="H26" s="736">
        <v>18837.22936979388</v>
      </c>
      <c r="I26" s="736">
        <v>15925.3</v>
      </c>
      <c r="J26" s="736">
        <v>12876.999999999998</v>
      </c>
      <c r="K26" s="736">
        <v>10695.6</v>
      </c>
      <c r="L26" s="736">
        <v>9871.8</v>
      </c>
      <c r="M26" s="736">
        <v>12688</v>
      </c>
      <c r="N26" s="736">
        <v>13697</v>
      </c>
      <c r="O26" s="736">
        <v>17287.5</v>
      </c>
      <c r="P26" s="736">
        <v>12814.76661117431</v>
      </c>
      <c r="Q26" s="736">
        <v>19732.691842042746</v>
      </c>
      <c r="R26" s="737">
        <v>21305.731035312892</v>
      </c>
      <c r="S26" s="966"/>
      <c r="T26" s="738"/>
      <c r="U26" s="739"/>
      <c r="V26" s="739"/>
      <c r="W26" s="729"/>
      <c r="X26" s="729"/>
      <c r="Y26" s="729"/>
      <c r="Z26" s="729"/>
    </row>
    <row r="27" spans="1:18" ht="12" customHeight="1">
      <c r="A27" s="141"/>
      <c r="B27" s="141"/>
      <c r="C27" s="141"/>
      <c r="D27" s="141"/>
      <c r="E27" s="141"/>
      <c r="F27" s="141"/>
      <c r="G27" s="141"/>
      <c r="H27" s="141"/>
      <c r="I27" s="141"/>
      <c r="J27" s="141"/>
      <c r="K27" s="741"/>
      <c r="L27" s="741"/>
      <c r="M27" s="741"/>
      <c r="N27" s="741"/>
      <c r="O27" s="141"/>
      <c r="P27" s="141"/>
      <c r="Q27" s="141"/>
      <c r="R27" s="596"/>
    </row>
    <row r="28" spans="1:18" ht="12" customHeight="1">
      <c r="A28" s="722" t="s">
        <v>347</v>
      </c>
      <c r="B28" s="141"/>
      <c r="C28" s="141"/>
      <c r="D28" s="141"/>
      <c r="E28" s="141"/>
      <c r="F28" s="141"/>
      <c r="G28" s="141"/>
      <c r="H28" s="141"/>
      <c r="I28" s="141"/>
      <c r="J28" s="141"/>
      <c r="K28" s="141"/>
      <c r="L28" s="141"/>
      <c r="M28" s="141"/>
      <c r="N28" s="141"/>
      <c r="O28" s="141"/>
      <c r="P28" s="141"/>
      <c r="Q28" s="723"/>
      <c r="R28" s="742" t="s">
        <v>109</v>
      </c>
    </row>
    <row r="29" spans="1:18" ht="12" customHeight="1">
      <c r="A29" s="141"/>
      <c r="B29" s="689">
        <v>2006</v>
      </c>
      <c r="C29" s="126">
        <v>2007</v>
      </c>
      <c r="D29" s="126">
        <v>2008</v>
      </c>
      <c r="E29" s="126">
        <v>2009</v>
      </c>
      <c r="F29" s="126">
        <v>2010</v>
      </c>
      <c r="G29" s="126">
        <v>2011</v>
      </c>
      <c r="H29" s="126">
        <v>2012</v>
      </c>
      <c r="I29" s="126">
        <v>2013</v>
      </c>
      <c r="J29" s="126">
        <v>2014</v>
      </c>
      <c r="K29" s="126">
        <v>2015</v>
      </c>
      <c r="L29" s="126">
        <v>2016</v>
      </c>
      <c r="M29" s="126">
        <v>2017</v>
      </c>
      <c r="N29" s="126">
        <v>2018</v>
      </c>
      <c r="O29" s="126">
        <v>2019</v>
      </c>
      <c r="P29" s="126">
        <v>2020</v>
      </c>
      <c r="Q29" s="126">
        <v>2021</v>
      </c>
      <c r="R29" s="239" t="s">
        <v>322</v>
      </c>
    </row>
    <row r="30" spans="1:26" s="740" customFormat="1" ht="12.75" customHeight="1">
      <c r="A30" s="138" t="s">
        <v>344</v>
      </c>
      <c r="B30" s="736">
        <v>9768</v>
      </c>
      <c r="C30" s="736">
        <v>11663</v>
      </c>
      <c r="D30" s="736">
        <v>15281</v>
      </c>
      <c r="E30" s="736">
        <v>16531</v>
      </c>
      <c r="F30" s="736">
        <v>18769</v>
      </c>
      <c r="G30" s="736">
        <v>22297.8</v>
      </c>
      <c r="H30" s="736">
        <v>22043</v>
      </c>
      <c r="I30" s="736">
        <v>23286</v>
      </c>
      <c r="J30" s="736">
        <v>21532</v>
      </c>
      <c r="K30" s="736">
        <v>21924.6</v>
      </c>
      <c r="L30" s="736">
        <v>24859.3</v>
      </c>
      <c r="M30" s="736">
        <v>24828</v>
      </c>
      <c r="N30" s="736">
        <v>24517</v>
      </c>
      <c r="O30" s="736">
        <v>26519.9</v>
      </c>
      <c r="P30" s="736">
        <v>20850.23341070082</v>
      </c>
      <c r="Q30" s="736">
        <v>24876.773092082</v>
      </c>
      <c r="R30" s="737">
        <v>31128.25317797135</v>
      </c>
      <c r="S30" s="967"/>
      <c r="T30" s="739"/>
      <c r="U30" s="739"/>
      <c r="V30" s="739"/>
      <c r="W30" s="729"/>
      <c r="X30" s="729"/>
      <c r="Y30" s="729"/>
      <c r="Z30" s="729"/>
    </row>
    <row r="31" spans="1:18" ht="12" customHeight="1">
      <c r="A31" s="677"/>
      <c r="B31" s="141"/>
      <c r="C31" s="141"/>
      <c r="D31" s="141"/>
      <c r="R31" s="743"/>
    </row>
    <row r="32" spans="1:18" ht="13.5" customHeight="1">
      <c r="A32" s="722" t="s">
        <v>348</v>
      </c>
      <c r="B32" s="141"/>
      <c r="C32" s="141"/>
      <c r="D32" s="141"/>
      <c r="O32" s="723"/>
      <c r="P32" s="723"/>
      <c r="Q32" s="723"/>
      <c r="R32" s="742" t="s">
        <v>109</v>
      </c>
    </row>
    <row r="33" spans="1:19" s="740" customFormat="1" ht="14.25" customHeight="1">
      <c r="A33" s="725" t="s">
        <v>315</v>
      </c>
      <c r="B33" s="126">
        <v>2006</v>
      </c>
      <c r="C33" s="126">
        <v>2007</v>
      </c>
      <c r="D33" s="126">
        <v>2008</v>
      </c>
      <c r="E33" s="126">
        <v>2009</v>
      </c>
      <c r="F33" s="126">
        <v>2010</v>
      </c>
      <c r="G33" s="126">
        <v>2011</v>
      </c>
      <c r="H33" s="126">
        <v>2012</v>
      </c>
      <c r="I33" s="126">
        <v>2013</v>
      </c>
      <c r="J33" s="126">
        <v>2014</v>
      </c>
      <c r="K33" s="126">
        <v>2015</v>
      </c>
      <c r="L33" s="126">
        <v>2016</v>
      </c>
      <c r="M33" s="126">
        <v>2017</v>
      </c>
      <c r="N33" s="126">
        <v>2018</v>
      </c>
      <c r="O33" s="126">
        <v>2019</v>
      </c>
      <c r="P33" s="126">
        <v>2020</v>
      </c>
      <c r="Q33" s="126">
        <v>2021</v>
      </c>
      <c r="R33" s="239" t="s">
        <v>322</v>
      </c>
      <c r="S33" s="968"/>
    </row>
    <row r="34" spans="1:26" s="740" customFormat="1" ht="21.75" customHeight="1">
      <c r="A34" s="26" t="s">
        <v>326</v>
      </c>
      <c r="B34" s="726">
        <v>1217</v>
      </c>
      <c r="C34" s="726">
        <v>1095</v>
      </c>
      <c r="D34" s="726">
        <v>674.013</v>
      </c>
      <c r="E34" s="726">
        <v>427</v>
      </c>
      <c r="F34" s="726">
        <v>536.111</v>
      </c>
      <c r="G34" s="726">
        <v>731.07</v>
      </c>
      <c r="H34" s="726">
        <v>541.1813953488372</v>
      </c>
      <c r="I34" s="726">
        <v>810</v>
      </c>
      <c r="J34" s="726">
        <v>809.5</v>
      </c>
      <c r="K34" s="726">
        <v>635</v>
      </c>
      <c r="L34" s="727">
        <v>300</v>
      </c>
      <c r="M34" s="727">
        <v>275</v>
      </c>
      <c r="N34" s="726">
        <v>120</v>
      </c>
      <c r="O34" s="727">
        <v>500</v>
      </c>
      <c r="P34" s="727">
        <v>595</v>
      </c>
      <c r="Q34" s="727">
        <v>655</v>
      </c>
      <c r="R34" s="728">
        <v>364</v>
      </c>
      <c r="S34" s="968"/>
      <c r="W34" s="729"/>
      <c r="X34" s="729"/>
      <c r="Y34" s="729"/>
      <c r="Z34" s="729"/>
    </row>
    <row r="35" spans="1:26" s="740" customFormat="1" ht="21.75" customHeight="1">
      <c r="A35" s="26" t="s">
        <v>327</v>
      </c>
      <c r="B35" s="730">
        <v>0</v>
      </c>
      <c r="C35" s="730">
        <v>0</v>
      </c>
      <c r="D35" s="730">
        <v>0</v>
      </c>
      <c r="E35" s="730">
        <v>0</v>
      </c>
      <c r="F35" s="730">
        <v>0</v>
      </c>
      <c r="G35" s="730">
        <v>0</v>
      </c>
      <c r="H35" s="730">
        <v>0</v>
      </c>
      <c r="I35" s="730">
        <v>0</v>
      </c>
      <c r="J35" s="730">
        <v>0</v>
      </c>
      <c r="K35" s="730">
        <v>0</v>
      </c>
      <c r="L35" s="730">
        <v>0</v>
      </c>
      <c r="M35" s="730">
        <v>0</v>
      </c>
      <c r="N35" s="730">
        <v>0</v>
      </c>
      <c r="O35" s="730">
        <v>0</v>
      </c>
      <c r="P35" s="730">
        <v>0</v>
      </c>
      <c r="Q35" s="730">
        <v>0</v>
      </c>
      <c r="R35" s="731">
        <v>0</v>
      </c>
      <c r="S35" s="968"/>
      <c r="W35" s="729"/>
      <c r="X35" s="729"/>
      <c r="Y35" s="729"/>
      <c r="Z35" s="729"/>
    </row>
    <row r="36" spans="1:26" s="740" customFormat="1" ht="21.75" customHeight="1">
      <c r="A36" s="26" t="s">
        <v>328</v>
      </c>
      <c r="B36" s="727">
        <v>1</v>
      </c>
      <c r="C36" s="727">
        <v>5</v>
      </c>
      <c r="D36" s="727">
        <v>1.887</v>
      </c>
      <c r="E36" s="727">
        <v>0</v>
      </c>
      <c r="F36" s="727">
        <v>13.6</v>
      </c>
      <c r="G36" s="727">
        <v>54.8</v>
      </c>
      <c r="H36" s="727">
        <v>279.9995</v>
      </c>
      <c r="I36" s="727">
        <v>130</v>
      </c>
      <c r="J36" s="727">
        <v>130</v>
      </c>
      <c r="K36" s="727">
        <v>100</v>
      </c>
      <c r="L36" s="727">
        <v>100</v>
      </c>
      <c r="M36" s="727">
        <v>60</v>
      </c>
      <c r="N36" s="727">
        <v>43</v>
      </c>
      <c r="O36" s="727">
        <v>55</v>
      </c>
      <c r="P36" s="727">
        <v>45</v>
      </c>
      <c r="Q36" s="727">
        <v>20</v>
      </c>
      <c r="R36" s="728">
        <v>30</v>
      </c>
      <c r="S36" s="968"/>
      <c r="W36" s="729"/>
      <c r="X36" s="729"/>
      <c r="Y36" s="729"/>
      <c r="Z36" s="729"/>
    </row>
    <row r="37" spans="1:26" ht="21.75" customHeight="1">
      <c r="A37" s="26" t="s">
        <v>329</v>
      </c>
      <c r="B37" s="727">
        <v>630</v>
      </c>
      <c r="C37" s="727">
        <v>932</v>
      </c>
      <c r="D37" s="727">
        <v>111.71</v>
      </c>
      <c r="E37" s="727">
        <v>483</v>
      </c>
      <c r="F37" s="727">
        <v>658.449</v>
      </c>
      <c r="G37" s="727">
        <v>397.65</v>
      </c>
      <c r="H37" s="727">
        <v>1040.6</v>
      </c>
      <c r="I37" s="727">
        <v>810</v>
      </c>
      <c r="J37" s="727">
        <v>1025</v>
      </c>
      <c r="K37" s="727">
        <v>1400</v>
      </c>
      <c r="L37" s="727">
        <v>1550</v>
      </c>
      <c r="M37" s="727">
        <v>1510</v>
      </c>
      <c r="N37" s="727">
        <v>1545</v>
      </c>
      <c r="O37" s="727">
        <v>1100</v>
      </c>
      <c r="P37" s="727">
        <v>860</v>
      </c>
      <c r="Q37" s="727">
        <v>300</v>
      </c>
      <c r="R37" s="728">
        <v>422</v>
      </c>
      <c r="W37" s="729"/>
      <c r="X37" s="729"/>
      <c r="Y37" s="729"/>
      <c r="Z37" s="729"/>
    </row>
    <row r="38" spans="1:26" ht="21.75" customHeight="1">
      <c r="A38" s="698" t="s">
        <v>330</v>
      </c>
      <c r="B38" s="730">
        <v>0</v>
      </c>
      <c r="C38" s="727">
        <v>0</v>
      </c>
      <c r="D38" s="727">
        <v>40</v>
      </c>
      <c r="E38" s="727">
        <v>144</v>
      </c>
      <c r="F38" s="727">
        <v>517.285</v>
      </c>
      <c r="G38" s="727">
        <v>981.35</v>
      </c>
      <c r="H38" s="727">
        <v>1981.098</v>
      </c>
      <c r="I38" s="727">
        <v>1870</v>
      </c>
      <c r="J38" s="727">
        <v>2875</v>
      </c>
      <c r="K38" s="727">
        <v>3600</v>
      </c>
      <c r="L38" s="727">
        <v>3350</v>
      </c>
      <c r="M38" s="727">
        <v>3260</v>
      </c>
      <c r="N38" s="727">
        <v>3206</v>
      </c>
      <c r="O38" s="727">
        <v>2575</v>
      </c>
      <c r="P38" s="727">
        <v>2000</v>
      </c>
      <c r="Q38" s="727">
        <v>1844</v>
      </c>
      <c r="R38" s="728">
        <v>1820</v>
      </c>
      <c r="W38" s="729"/>
      <c r="X38" s="729"/>
      <c r="Y38" s="729"/>
      <c r="Z38" s="729"/>
    </row>
    <row r="39" spans="1:26" ht="21.75" customHeight="1">
      <c r="A39" s="26" t="s">
        <v>331</v>
      </c>
      <c r="B39" s="727">
        <v>107</v>
      </c>
      <c r="C39" s="727">
        <v>330</v>
      </c>
      <c r="D39" s="727">
        <v>601.937</v>
      </c>
      <c r="E39" s="727">
        <v>800</v>
      </c>
      <c r="F39" s="727">
        <v>795</v>
      </c>
      <c r="G39" s="727">
        <v>745</v>
      </c>
      <c r="H39" s="727">
        <v>1370</v>
      </c>
      <c r="I39" s="727">
        <v>1000</v>
      </c>
      <c r="J39" s="727">
        <v>1112.5</v>
      </c>
      <c r="K39" s="727">
        <v>810</v>
      </c>
      <c r="L39" s="727">
        <v>210</v>
      </c>
      <c r="M39" s="727">
        <v>305</v>
      </c>
      <c r="N39" s="727">
        <v>152</v>
      </c>
      <c r="O39" s="727">
        <v>200</v>
      </c>
      <c r="P39" s="727">
        <v>249</v>
      </c>
      <c r="Q39" s="727">
        <v>120</v>
      </c>
      <c r="R39" s="728">
        <v>320</v>
      </c>
      <c r="W39" s="729"/>
      <c r="X39" s="729"/>
      <c r="Y39" s="729"/>
      <c r="Z39" s="729"/>
    </row>
    <row r="40" spans="1:26" s="734" customFormat="1" ht="21.75" customHeight="1">
      <c r="A40" s="698" t="s">
        <v>332</v>
      </c>
      <c r="B40" s="730">
        <v>0</v>
      </c>
      <c r="C40" s="730">
        <v>0</v>
      </c>
      <c r="D40" s="730">
        <v>0</v>
      </c>
      <c r="E40" s="730">
        <v>0</v>
      </c>
      <c r="F40" s="727">
        <v>677</v>
      </c>
      <c r="G40" s="727">
        <v>925</v>
      </c>
      <c r="H40" s="727">
        <v>975</v>
      </c>
      <c r="I40" s="727">
        <v>450</v>
      </c>
      <c r="J40" s="727">
        <v>100</v>
      </c>
      <c r="K40" s="727">
        <v>100</v>
      </c>
      <c r="L40" s="727">
        <v>90</v>
      </c>
      <c r="M40" s="727">
        <v>100</v>
      </c>
      <c r="N40" s="727">
        <v>80</v>
      </c>
      <c r="O40" s="727">
        <v>150</v>
      </c>
      <c r="P40" s="727">
        <v>140</v>
      </c>
      <c r="Q40" s="727">
        <v>154</v>
      </c>
      <c r="R40" s="728">
        <v>300</v>
      </c>
      <c r="S40" s="965"/>
      <c r="W40" s="729"/>
      <c r="X40" s="729"/>
      <c r="Y40" s="729"/>
      <c r="Z40" s="729"/>
    </row>
    <row r="41" spans="1:26" ht="21.75" customHeight="1">
      <c r="A41" s="617" t="s">
        <v>88</v>
      </c>
      <c r="B41" s="730">
        <v>0</v>
      </c>
      <c r="C41" s="730">
        <v>0</v>
      </c>
      <c r="D41" s="730">
        <v>0</v>
      </c>
      <c r="E41" s="730">
        <v>0</v>
      </c>
      <c r="F41" s="732">
        <v>677</v>
      </c>
      <c r="G41" s="732">
        <v>875</v>
      </c>
      <c r="H41" s="732">
        <v>975</v>
      </c>
      <c r="I41" s="732">
        <v>450</v>
      </c>
      <c r="J41" s="732">
        <v>100</v>
      </c>
      <c r="K41" s="732">
        <v>100</v>
      </c>
      <c r="L41" s="732">
        <v>90</v>
      </c>
      <c r="M41" s="732">
        <v>100</v>
      </c>
      <c r="N41" s="732">
        <v>80</v>
      </c>
      <c r="O41" s="732">
        <v>150</v>
      </c>
      <c r="P41" s="732">
        <v>140</v>
      </c>
      <c r="Q41" s="732">
        <v>154</v>
      </c>
      <c r="R41" s="733">
        <v>300</v>
      </c>
      <c r="W41" s="729"/>
      <c r="X41" s="729"/>
      <c r="Y41" s="729"/>
      <c r="Z41" s="729"/>
    </row>
    <row r="42" spans="1:26" ht="21.75" customHeight="1">
      <c r="A42" s="26" t="s">
        <v>333</v>
      </c>
      <c r="B42" s="727">
        <v>754</v>
      </c>
      <c r="C42" s="727">
        <v>801</v>
      </c>
      <c r="D42" s="727">
        <v>1173.593</v>
      </c>
      <c r="E42" s="727">
        <v>2179</v>
      </c>
      <c r="F42" s="727">
        <v>2625.713</v>
      </c>
      <c r="G42" s="727">
        <v>1248.8</v>
      </c>
      <c r="H42" s="727">
        <v>1165.38604651163</v>
      </c>
      <c r="I42" s="727">
        <v>900</v>
      </c>
      <c r="J42" s="727">
        <v>1472</v>
      </c>
      <c r="K42" s="727">
        <v>725</v>
      </c>
      <c r="L42" s="727">
        <v>739</v>
      </c>
      <c r="M42" s="727">
        <v>1250</v>
      </c>
      <c r="N42" s="727">
        <v>7550</v>
      </c>
      <c r="O42" s="727">
        <v>6895</v>
      </c>
      <c r="P42" s="727">
        <v>6798</v>
      </c>
      <c r="Q42" s="727">
        <v>9350</v>
      </c>
      <c r="R42" s="728">
        <v>10079</v>
      </c>
      <c r="W42" s="729"/>
      <c r="X42" s="729"/>
      <c r="Y42" s="729"/>
      <c r="Z42" s="729"/>
    </row>
    <row r="43" spans="1:26" ht="21.75" customHeight="1">
      <c r="A43" s="698" t="s">
        <v>334</v>
      </c>
      <c r="B43" s="727">
        <v>900</v>
      </c>
      <c r="C43" s="727">
        <v>600</v>
      </c>
      <c r="D43" s="727">
        <v>2000</v>
      </c>
      <c r="E43" s="727">
        <v>1900</v>
      </c>
      <c r="F43" s="727">
        <v>1240</v>
      </c>
      <c r="G43" s="727">
        <v>979.6</v>
      </c>
      <c r="H43" s="727">
        <v>790</v>
      </c>
      <c r="I43" s="727">
        <v>690</v>
      </c>
      <c r="J43" s="727">
        <v>550</v>
      </c>
      <c r="K43" s="727">
        <v>300</v>
      </c>
      <c r="L43" s="727">
        <v>210</v>
      </c>
      <c r="M43" s="727">
        <v>770</v>
      </c>
      <c r="N43" s="727">
        <v>90</v>
      </c>
      <c r="O43" s="727">
        <v>210</v>
      </c>
      <c r="P43" s="727">
        <v>890</v>
      </c>
      <c r="Q43" s="727">
        <v>305</v>
      </c>
      <c r="R43" s="728">
        <v>500</v>
      </c>
      <c r="W43" s="729"/>
      <c r="X43" s="729"/>
      <c r="Y43" s="729"/>
      <c r="Z43" s="729"/>
    </row>
    <row r="44" spans="1:26" s="734" customFormat="1" ht="21.75" customHeight="1">
      <c r="A44" s="698" t="s">
        <v>335</v>
      </c>
      <c r="B44" s="727">
        <v>850</v>
      </c>
      <c r="C44" s="727">
        <v>609</v>
      </c>
      <c r="D44" s="727">
        <v>800</v>
      </c>
      <c r="E44" s="727">
        <v>1250</v>
      </c>
      <c r="F44" s="727">
        <v>1550</v>
      </c>
      <c r="G44" s="727">
        <v>550</v>
      </c>
      <c r="H44" s="727">
        <v>500</v>
      </c>
      <c r="I44" s="727">
        <v>450</v>
      </c>
      <c r="J44" s="727">
        <v>300</v>
      </c>
      <c r="K44" s="727">
        <v>50</v>
      </c>
      <c r="L44" s="727">
        <v>50</v>
      </c>
      <c r="M44" s="727">
        <v>50</v>
      </c>
      <c r="N44" s="727">
        <v>40</v>
      </c>
      <c r="O44" s="727">
        <v>20</v>
      </c>
      <c r="P44" s="727">
        <v>20</v>
      </c>
      <c r="Q44" s="727">
        <v>20</v>
      </c>
      <c r="R44" s="728">
        <v>50</v>
      </c>
      <c r="S44" s="965"/>
      <c r="W44" s="729"/>
      <c r="X44" s="729"/>
      <c r="Y44" s="729"/>
      <c r="Z44" s="729"/>
    </row>
    <row r="45" spans="1:26" ht="21.75" customHeight="1">
      <c r="A45" s="26" t="s">
        <v>336</v>
      </c>
      <c r="B45" s="727">
        <v>6</v>
      </c>
      <c r="C45" s="727">
        <v>10</v>
      </c>
      <c r="D45" s="727">
        <v>7</v>
      </c>
      <c r="E45" s="727">
        <v>10</v>
      </c>
      <c r="F45" s="727">
        <v>10.4</v>
      </c>
      <c r="G45" s="727">
        <v>940</v>
      </c>
      <c r="H45" s="727">
        <v>998.863</v>
      </c>
      <c r="I45" s="727">
        <v>530</v>
      </c>
      <c r="J45" s="727">
        <v>960</v>
      </c>
      <c r="K45" s="727">
        <v>1010</v>
      </c>
      <c r="L45" s="727">
        <v>871</v>
      </c>
      <c r="M45" s="727">
        <v>610</v>
      </c>
      <c r="N45" s="727">
        <v>210</v>
      </c>
      <c r="O45" s="727">
        <v>510</v>
      </c>
      <c r="P45" s="727">
        <v>130</v>
      </c>
      <c r="Q45" s="727">
        <v>20</v>
      </c>
      <c r="R45" s="728">
        <v>170</v>
      </c>
      <c r="W45" s="729"/>
      <c r="X45" s="729"/>
      <c r="Y45" s="729"/>
      <c r="Z45" s="729"/>
    </row>
    <row r="46" spans="1:26" ht="21.75" customHeight="1">
      <c r="A46" s="26" t="s">
        <v>337</v>
      </c>
      <c r="B46" s="727">
        <v>30</v>
      </c>
      <c r="C46" s="727">
        <v>338</v>
      </c>
      <c r="D46" s="727">
        <v>100.032</v>
      </c>
      <c r="E46" s="727">
        <v>200</v>
      </c>
      <c r="F46" s="727">
        <v>200</v>
      </c>
      <c r="G46" s="727">
        <v>200</v>
      </c>
      <c r="H46" s="727">
        <v>200</v>
      </c>
      <c r="I46" s="727">
        <v>200</v>
      </c>
      <c r="J46" s="727">
        <v>250</v>
      </c>
      <c r="K46" s="727">
        <v>1300</v>
      </c>
      <c r="L46" s="727">
        <v>1110</v>
      </c>
      <c r="M46" s="727">
        <v>1515</v>
      </c>
      <c r="N46" s="727">
        <v>2125</v>
      </c>
      <c r="O46" s="727">
        <v>2135</v>
      </c>
      <c r="P46" s="727">
        <v>2170</v>
      </c>
      <c r="Q46" s="727">
        <v>3392</v>
      </c>
      <c r="R46" s="728">
        <v>3100</v>
      </c>
      <c r="W46" s="729"/>
      <c r="X46" s="729"/>
      <c r="Y46" s="729"/>
      <c r="Z46" s="729"/>
    </row>
    <row r="47" spans="1:26" ht="21.75" customHeight="1">
      <c r="A47" s="73" t="s">
        <v>97</v>
      </c>
      <c r="B47" s="730">
        <v>0</v>
      </c>
      <c r="C47" s="730">
        <v>0</v>
      </c>
      <c r="D47" s="730">
        <v>0</v>
      </c>
      <c r="E47" s="730">
        <v>0</v>
      </c>
      <c r="F47" s="730">
        <v>0</v>
      </c>
      <c r="G47" s="730">
        <v>0</v>
      </c>
      <c r="H47" s="730">
        <v>0</v>
      </c>
      <c r="I47" s="730">
        <v>0</v>
      </c>
      <c r="J47" s="730">
        <v>0</v>
      </c>
      <c r="K47" s="730">
        <v>0</v>
      </c>
      <c r="L47" s="730">
        <v>0</v>
      </c>
      <c r="M47" s="730">
        <v>0</v>
      </c>
      <c r="N47" s="730">
        <v>0</v>
      </c>
      <c r="O47" s="730">
        <v>0</v>
      </c>
      <c r="P47" s="730">
        <v>0</v>
      </c>
      <c r="Q47" s="730">
        <v>0</v>
      </c>
      <c r="R47" s="731"/>
      <c r="W47" s="729"/>
      <c r="X47" s="729"/>
      <c r="Y47" s="729"/>
      <c r="Z47" s="729"/>
    </row>
    <row r="48" spans="1:26" ht="21.75" customHeight="1">
      <c r="A48" s="698" t="s">
        <v>338</v>
      </c>
      <c r="B48" s="730">
        <v>0</v>
      </c>
      <c r="C48" s="730">
        <v>0</v>
      </c>
      <c r="D48" s="730">
        <v>0</v>
      </c>
      <c r="E48" s="730">
        <v>0</v>
      </c>
      <c r="F48" s="730">
        <v>0</v>
      </c>
      <c r="G48" s="730">
        <v>0</v>
      </c>
      <c r="H48" s="730">
        <v>0</v>
      </c>
      <c r="I48" s="727">
        <v>10</v>
      </c>
      <c r="J48" s="727">
        <v>10</v>
      </c>
      <c r="K48" s="727">
        <v>15</v>
      </c>
      <c r="L48" s="727">
        <v>12</v>
      </c>
      <c r="M48" s="727">
        <v>10</v>
      </c>
      <c r="N48" s="727">
        <v>10</v>
      </c>
      <c r="O48" s="727">
        <v>10</v>
      </c>
      <c r="P48" s="727">
        <v>5</v>
      </c>
      <c r="Q48" s="727">
        <v>5</v>
      </c>
      <c r="R48" s="728">
        <v>0</v>
      </c>
      <c r="W48" s="729"/>
      <c r="X48" s="729"/>
      <c r="Y48" s="729"/>
      <c r="Z48" s="729"/>
    </row>
    <row r="49" spans="1:26" s="734" customFormat="1" ht="21.75" customHeight="1">
      <c r="A49" s="26" t="s">
        <v>339</v>
      </c>
      <c r="B49" s="730">
        <v>0</v>
      </c>
      <c r="C49" s="730">
        <v>0</v>
      </c>
      <c r="D49" s="730">
        <v>0</v>
      </c>
      <c r="E49" s="730">
        <v>0</v>
      </c>
      <c r="F49" s="730">
        <v>0</v>
      </c>
      <c r="G49" s="727">
        <v>30</v>
      </c>
      <c r="H49" s="727">
        <v>25</v>
      </c>
      <c r="I49" s="727">
        <v>40</v>
      </c>
      <c r="J49" s="727">
        <v>60</v>
      </c>
      <c r="K49" s="727">
        <v>5</v>
      </c>
      <c r="L49" s="727">
        <v>10</v>
      </c>
      <c r="M49" s="727">
        <v>10</v>
      </c>
      <c r="N49" s="727">
        <v>10</v>
      </c>
      <c r="O49" s="727">
        <v>10</v>
      </c>
      <c r="P49" s="727">
        <v>5</v>
      </c>
      <c r="Q49" s="727">
        <v>5</v>
      </c>
      <c r="R49" s="728">
        <v>0</v>
      </c>
      <c r="S49" s="965"/>
      <c r="W49" s="729"/>
      <c r="X49" s="729"/>
      <c r="Y49" s="729"/>
      <c r="Z49" s="729"/>
    </row>
    <row r="50" spans="1:26" s="734" customFormat="1" ht="21.75" customHeight="1">
      <c r="A50" s="26" t="s">
        <v>340</v>
      </c>
      <c r="B50" s="727">
        <v>1069</v>
      </c>
      <c r="C50" s="727">
        <v>801</v>
      </c>
      <c r="D50" s="727">
        <v>1146.559</v>
      </c>
      <c r="E50" s="727">
        <v>1474</v>
      </c>
      <c r="F50" s="727">
        <v>1507.193</v>
      </c>
      <c r="G50" s="727">
        <v>3778.33</v>
      </c>
      <c r="H50" s="727">
        <v>2298.032240481545</v>
      </c>
      <c r="I50" s="727">
        <v>1851</v>
      </c>
      <c r="J50" s="727">
        <v>2150</v>
      </c>
      <c r="K50" s="727">
        <v>2242</v>
      </c>
      <c r="L50" s="727">
        <v>2200</v>
      </c>
      <c r="M50" s="727">
        <v>2074</v>
      </c>
      <c r="N50" s="727">
        <v>1760</v>
      </c>
      <c r="O50" s="727">
        <v>1404</v>
      </c>
      <c r="P50" s="727">
        <v>912</v>
      </c>
      <c r="Q50" s="727">
        <v>300</v>
      </c>
      <c r="R50" s="728">
        <v>550</v>
      </c>
      <c r="S50" s="965"/>
      <c r="W50" s="729"/>
      <c r="X50" s="729"/>
      <c r="Y50" s="729"/>
      <c r="Z50" s="729"/>
    </row>
    <row r="51" spans="1:26" ht="21.75" customHeight="1">
      <c r="A51" s="26" t="s">
        <v>341</v>
      </c>
      <c r="B51" s="727">
        <v>75</v>
      </c>
      <c r="C51" s="727">
        <v>82</v>
      </c>
      <c r="D51" s="727">
        <v>56.68</v>
      </c>
      <c r="E51" s="727">
        <v>23</v>
      </c>
      <c r="F51" s="727">
        <v>0.779</v>
      </c>
      <c r="G51" s="727">
        <v>2.1</v>
      </c>
      <c r="H51" s="727">
        <v>5</v>
      </c>
      <c r="I51" s="727">
        <v>15</v>
      </c>
      <c r="J51" s="727">
        <v>7</v>
      </c>
      <c r="K51" s="727">
        <v>215</v>
      </c>
      <c r="L51" s="727">
        <v>285</v>
      </c>
      <c r="M51" s="727">
        <v>270</v>
      </c>
      <c r="N51" s="727">
        <v>195</v>
      </c>
      <c r="O51" s="727">
        <v>230</v>
      </c>
      <c r="P51" s="727">
        <v>65</v>
      </c>
      <c r="Q51" s="727">
        <v>120</v>
      </c>
      <c r="R51" s="728">
        <v>200</v>
      </c>
      <c r="W51" s="729"/>
      <c r="X51" s="729"/>
      <c r="Y51" s="729"/>
      <c r="Z51" s="729"/>
    </row>
    <row r="52" spans="1:26" ht="21.75" customHeight="1">
      <c r="A52" s="26" t="s">
        <v>342</v>
      </c>
      <c r="B52" s="727">
        <v>25</v>
      </c>
      <c r="C52" s="727">
        <v>25</v>
      </c>
      <c r="D52" s="727">
        <v>9.557</v>
      </c>
      <c r="E52" s="727">
        <v>13</v>
      </c>
      <c r="F52" s="727">
        <v>6.849</v>
      </c>
      <c r="G52" s="727">
        <v>36.7</v>
      </c>
      <c r="H52" s="727">
        <v>5</v>
      </c>
      <c r="I52" s="727">
        <v>5</v>
      </c>
      <c r="J52" s="727">
        <v>5</v>
      </c>
      <c r="K52" s="730">
        <v>0</v>
      </c>
      <c r="L52" s="730">
        <v>0</v>
      </c>
      <c r="M52" s="730">
        <v>0</v>
      </c>
      <c r="N52" s="727">
        <v>100</v>
      </c>
      <c r="O52" s="727">
        <v>100</v>
      </c>
      <c r="P52" s="727">
        <v>100</v>
      </c>
      <c r="Q52" s="727">
        <v>350</v>
      </c>
      <c r="R52" s="728">
        <v>300</v>
      </c>
      <c r="W52" s="729"/>
      <c r="X52" s="729"/>
      <c r="Y52" s="729"/>
      <c r="Z52" s="729"/>
    </row>
    <row r="53" spans="1:26" ht="21.75" customHeight="1">
      <c r="A53" s="698" t="s">
        <v>343</v>
      </c>
      <c r="B53" s="727">
        <v>300</v>
      </c>
      <c r="C53" s="727">
        <v>350</v>
      </c>
      <c r="D53" s="727">
        <v>400</v>
      </c>
      <c r="E53" s="727">
        <v>500</v>
      </c>
      <c r="F53" s="727">
        <v>500</v>
      </c>
      <c r="G53" s="727">
        <v>755</v>
      </c>
      <c r="H53" s="727">
        <v>850</v>
      </c>
      <c r="I53" s="727">
        <v>800</v>
      </c>
      <c r="J53" s="727">
        <v>516</v>
      </c>
      <c r="K53" s="727">
        <v>205</v>
      </c>
      <c r="L53" s="727">
        <v>170</v>
      </c>
      <c r="M53" s="727">
        <v>70</v>
      </c>
      <c r="N53" s="727">
        <v>935</v>
      </c>
      <c r="O53" s="727">
        <v>2781</v>
      </c>
      <c r="P53" s="727">
        <v>198</v>
      </c>
      <c r="Q53" s="727">
        <v>203</v>
      </c>
      <c r="R53" s="728">
        <v>101</v>
      </c>
      <c r="W53" s="729"/>
      <c r="X53" s="729"/>
      <c r="Y53" s="729"/>
      <c r="Z53" s="729"/>
    </row>
    <row r="54" spans="1:26" ht="21.75" customHeight="1">
      <c r="A54" s="106" t="s">
        <v>174</v>
      </c>
      <c r="B54" s="735">
        <v>1103</v>
      </c>
      <c r="C54" s="735">
        <v>552</v>
      </c>
      <c r="D54" s="735">
        <v>712.505</v>
      </c>
      <c r="E54" s="735">
        <v>859</v>
      </c>
      <c r="F54" s="735">
        <v>1028.621</v>
      </c>
      <c r="G54" s="735">
        <v>813.5</v>
      </c>
      <c r="H54" s="735">
        <v>499.8558</v>
      </c>
      <c r="I54" s="735">
        <v>339</v>
      </c>
      <c r="J54" s="735">
        <v>275</v>
      </c>
      <c r="K54" s="735">
        <v>355</v>
      </c>
      <c r="L54" s="735">
        <v>420</v>
      </c>
      <c r="M54" s="735">
        <v>322</v>
      </c>
      <c r="N54" s="735">
        <v>515</v>
      </c>
      <c r="O54" s="727">
        <v>105</v>
      </c>
      <c r="P54" s="727">
        <v>30</v>
      </c>
      <c r="Q54" s="727">
        <v>25</v>
      </c>
      <c r="R54" s="728">
        <v>105</v>
      </c>
      <c r="W54" s="729"/>
      <c r="X54" s="729"/>
      <c r="Y54" s="729"/>
      <c r="Z54" s="729"/>
    </row>
    <row r="55" spans="1:26" s="740" customFormat="1" ht="13.5" customHeight="1">
      <c r="A55" s="138" t="s">
        <v>344</v>
      </c>
      <c r="B55" s="736">
        <v>7067</v>
      </c>
      <c r="C55" s="736">
        <v>6530</v>
      </c>
      <c r="D55" s="736">
        <v>7835.473000000001</v>
      </c>
      <c r="E55" s="736">
        <v>10262</v>
      </c>
      <c r="F55" s="736">
        <v>11867</v>
      </c>
      <c r="G55" s="736">
        <v>13168.900000000001</v>
      </c>
      <c r="H55" s="736">
        <v>13525.01598234201</v>
      </c>
      <c r="I55" s="736">
        <v>10900</v>
      </c>
      <c r="J55" s="736">
        <v>12607</v>
      </c>
      <c r="K55" s="736">
        <v>13067</v>
      </c>
      <c r="L55" s="744">
        <v>11677</v>
      </c>
      <c r="M55" s="744">
        <v>12461</v>
      </c>
      <c r="N55" s="736">
        <v>18686</v>
      </c>
      <c r="O55" s="736">
        <v>18990</v>
      </c>
      <c r="P55" s="736">
        <v>15212</v>
      </c>
      <c r="Q55" s="736">
        <v>17188</v>
      </c>
      <c r="R55" s="737">
        <v>18411</v>
      </c>
      <c r="S55" s="966"/>
      <c r="T55" s="738"/>
      <c r="U55" s="738"/>
      <c r="V55" s="738"/>
      <c r="W55" s="729"/>
      <c r="X55" s="729"/>
      <c r="Y55" s="729"/>
      <c r="Z55" s="729"/>
    </row>
    <row r="56" spans="1:18" ht="12" customHeight="1">
      <c r="A56" s="56"/>
      <c r="B56" s="745"/>
      <c r="R56" s="743"/>
    </row>
    <row r="57" spans="1:18" ht="13.5" customHeight="1">
      <c r="A57" s="722" t="s">
        <v>349</v>
      </c>
      <c r="H57" s="230"/>
      <c r="I57" s="230"/>
      <c r="J57" s="723"/>
      <c r="K57" s="746"/>
      <c r="O57" s="747"/>
      <c r="P57" s="746"/>
      <c r="Q57" s="746"/>
      <c r="R57" s="748" t="s">
        <v>109</v>
      </c>
    </row>
    <row r="58" spans="1:18" ht="14.25" customHeight="1">
      <c r="A58" s="725" t="s">
        <v>315</v>
      </c>
      <c r="B58" s="126">
        <v>2006</v>
      </c>
      <c r="C58" s="126">
        <v>2007</v>
      </c>
      <c r="D58" s="126">
        <v>2008</v>
      </c>
      <c r="E58" s="126">
        <v>2009</v>
      </c>
      <c r="F58" s="126">
        <v>2010</v>
      </c>
      <c r="G58" s="126">
        <v>2011</v>
      </c>
      <c r="H58" s="126">
        <v>2012</v>
      </c>
      <c r="I58" s="126">
        <v>2013</v>
      </c>
      <c r="J58" s="126">
        <v>2014</v>
      </c>
      <c r="K58" s="126">
        <v>2015</v>
      </c>
      <c r="L58" s="126">
        <v>2016</v>
      </c>
      <c r="M58" s="126">
        <v>2017</v>
      </c>
      <c r="N58" s="126">
        <v>2018</v>
      </c>
      <c r="O58" s="126">
        <v>2019</v>
      </c>
      <c r="P58" s="126">
        <v>2020</v>
      </c>
      <c r="Q58" s="126">
        <v>2021</v>
      </c>
      <c r="R58" s="239" t="s">
        <v>322</v>
      </c>
    </row>
    <row r="59" spans="1:26" ht="23.25" customHeight="1">
      <c r="A59" s="26" t="s">
        <v>326</v>
      </c>
      <c r="B59" s="726">
        <v>32.443</v>
      </c>
      <c r="C59" s="726">
        <v>62.264</v>
      </c>
      <c r="D59" s="726">
        <v>105</v>
      </c>
      <c r="E59" s="726">
        <v>92.8</v>
      </c>
      <c r="F59" s="726">
        <v>79.35</v>
      </c>
      <c r="G59" s="726">
        <v>60.6</v>
      </c>
      <c r="H59" s="726">
        <v>62.3</v>
      </c>
      <c r="I59" s="726">
        <v>70.5</v>
      </c>
      <c r="J59" s="726">
        <v>77.96</v>
      </c>
      <c r="K59" s="726">
        <v>64.96</v>
      </c>
      <c r="L59" s="726">
        <v>67.4</v>
      </c>
      <c r="M59" s="726">
        <v>33</v>
      </c>
      <c r="N59" s="726">
        <v>35.7</v>
      </c>
      <c r="O59" s="727">
        <v>32</v>
      </c>
      <c r="P59" s="727">
        <v>22</v>
      </c>
      <c r="Q59" s="727">
        <v>26</v>
      </c>
      <c r="R59" s="728">
        <v>41</v>
      </c>
      <c r="W59" s="729"/>
      <c r="X59" s="729"/>
      <c r="Y59" s="729"/>
      <c r="Z59" s="729"/>
    </row>
    <row r="60" spans="1:26" ht="23.25" customHeight="1">
      <c r="A60" s="26" t="s">
        <v>327</v>
      </c>
      <c r="B60" s="730">
        <v>0</v>
      </c>
      <c r="C60" s="727">
        <v>1.637</v>
      </c>
      <c r="D60" s="730">
        <v>0</v>
      </c>
      <c r="E60" s="730">
        <v>0</v>
      </c>
      <c r="F60" s="730">
        <v>0</v>
      </c>
      <c r="G60" s="727">
        <v>0.8</v>
      </c>
      <c r="H60" s="730">
        <v>0</v>
      </c>
      <c r="I60" s="730">
        <v>0</v>
      </c>
      <c r="J60" s="730">
        <v>0</v>
      </c>
      <c r="K60" s="730">
        <v>0</v>
      </c>
      <c r="L60" s="730">
        <v>0</v>
      </c>
      <c r="M60" s="730">
        <v>0</v>
      </c>
      <c r="N60" s="730">
        <v>0</v>
      </c>
      <c r="O60" s="730">
        <v>0</v>
      </c>
      <c r="P60" s="730">
        <v>0</v>
      </c>
      <c r="Q60" s="730">
        <v>0</v>
      </c>
      <c r="R60" s="731">
        <v>1</v>
      </c>
      <c r="W60" s="729"/>
      <c r="X60" s="729"/>
      <c r="Y60" s="729"/>
      <c r="Z60" s="729"/>
    </row>
    <row r="61" spans="1:26" ht="23.25" customHeight="1">
      <c r="A61" s="26" t="s">
        <v>328</v>
      </c>
      <c r="B61" s="727">
        <v>367.074</v>
      </c>
      <c r="C61" s="727">
        <v>384.204</v>
      </c>
      <c r="D61" s="727">
        <v>400</v>
      </c>
      <c r="E61" s="727">
        <v>250</v>
      </c>
      <c r="F61" s="727">
        <v>280</v>
      </c>
      <c r="G61" s="727">
        <v>266.1</v>
      </c>
      <c r="H61" s="727">
        <v>278.106</v>
      </c>
      <c r="I61" s="727">
        <v>318.9</v>
      </c>
      <c r="J61" s="727">
        <v>361.9</v>
      </c>
      <c r="K61" s="727">
        <v>371.955</v>
      </c>
      <c r="L61" s="727">
        <v>396</v>
      </c>
      <c r="M61" s="727">
        <v>432</v>
      </c>
      <c r="N61" s="727">
        <v>415</v>
      </c>
      <c r="O61" s="727">
        <v>415</v>
      </c>
      <c r="P61" s="727">
        <v>240</v>
      </c>
      <c r="Q61" s="727">
        <v>345</v>
      </c>
      <c r="R61" s="728">
        <v>575</v>
      </c>
      <c r="W61" s="729"/>
      <c r="X61" s="729"/>
      <c r="Y61" s="729"/>
      <c r="Z61" s="729"/>
    </row>
    <row r="62" spans="1:26" ht="23.25" customHeight="1">
      <c r="A62" s="26" t="s">
        <v>329</v>
      </c>
      <c r="B62" s="727">
        <v>24.863</v>
      </c>
      <c r="C62" s="727">
        <v>24.607</v>
      </c>
      <c r="D62" s="727">
        <v>13</v>
      </c>
      <c r="E62" s="727">
        <v>13</v>
      </c>
      <c r="F62" s="727">
        <v>34.678</v>
      </c>
      <c r="G62" s="727">
        <v>21</v>
      </c>
      <c r="H62" s="727">
        <v>18</v>
      </c>
      <c r="I62" s="727">
        <v>23</v>
      </c>
      <c r="J62" s="727">
        <v>22.595</v>
      </c>
      <c r="K62" s="727">
        <v>27.595</v>
      </c>
      <c r="L62" s="727">
        <v>43.5</v>
      </c>
      <c r="M62" s="727">
        <v>60</v>
      </c>
      <c r="N62" s="727">
        <v>36.6</v>
      </c>
      <c r="O62" s="727">
        <v>43</v>
      </c>
      <c r="P62" s="727">
        <v>33</v>
      </c>
      <c r="Q62" s="727">
        <v>60</v>
      </c>
      <c r="R62" s="728">
        <v>108</v>
      </c>
      <c r="W62" s="729"/>
      <c r="X62" s="729"/>
      <c r="Y62" s="729"/>
      <c r="Z62" s="729"/>
    </row>
    <row r="63" spans="1:26" ht="23.25" customHeight="1">
      <c r="A63" s="698" t="s">
        <v>330</v>
      </c>
      <c r="B63" s="730">
        <v>0</v>
      </c>
      <c r="C63" s="730">
        <v>0</v>
      </c>
      <c r="D63" s="727">
        <v>7</v>
      </c>
      <c r="E63" s="727">
        <v>2</v>
      </c>
      <c r="F63" s="727">
        <v>10</v>
      </c>
      <c r="G63" s="727">
        <v>12.3</v>
      </c>
      <c r="H63" s="727">
        <v>8.8</v>
      </c>
      <c r="I63" s="727">
        <v>8.1</v>
      </c>
      <c r="J63" s="727">
        <v>10</v>
      </c>
      <c r="K63" s="727">
        <v>9.52</v>
      </c>
      <c r="L63" s="727">
        <v>14</v>
      </c>
      <c r="M63" s="727">
        <v>25</v>
      </c>
      <c r="N63" s="727">
        <v>23.2</v>
      </c>
      <c r="O63" s="727">
        <v>10</v>
      </c>
      <c r="P63" s="727">
        <v>10</v>
      </c>
      <c r="Q63" s="727">
        <v>2</v>
      </c>
      <c r="R63" s="728">
        <v>19</v>
      </c>
      <c r="W63" s="729"/>
      <c r="X63" s="729"/>
      <c r="Y63" s="729"/>
      <c r="Z63" s="729"/>
    </row>
    <row r="64" spans="1:26" ht="23.25" customHeight="1">
      <c r="A64" s="26" t="s">
        <v>331</v>
      </c>
      <c r="B64" s="727">
        <v>118.174</v>
      </c>
      <c r="C64" s="727">
        <v>180.481</v>
      </c>
      <c r="D64" s="727">
        <v>201</v>
      </c>
      <c r="E64" s="727">
        <v>175</v>
      </c>
      <c r="F64" s="727">
        <v>288.4</v>
      </c>
      <c r="G64" s="727">
        <v>261.8</v>
      </c>
      <c r="H64" s="727">
        <v>273.5113023982863</v>
      </c>
      <c r="I64" s="727">
        <v>193.2</v>
      </c>
      <c r="J64" s="727">
        <v>201.04</v>
      </c>
      <c r="K64" s="727">
        <v>251.04</v>
      </c>
      <c r="L64" s="727">
        <v>341</v>
      </c>
      <c r="M64" s="727">
        <v>401</v>
      </c>
      <c r="N64" s="727">
        <v>451</v>
      </c>
      <c r="O64" s="727">
        <v>481</v>
      </c>
      <c r="P64" s="727">
        <v>201</v>
      </c>
      <c r="Q64" s="727">
        <v>331</v>
      </c>
      <c r="R64" s="728">
        <v>502</v>
      </c>
      <c r="W64" s="729"/>
      <c r="X64" s="729"/>
      <c r="Y64" s="729"/>
      <c r="Z64" s="729"/>
    </row>
    <row r="65" spans="1:26" s="734" customFormat="1" ht="23.25" customHeight="1">
      <c r="A65" s="698" t="s">
        <v>332</v>
      </c>
      <c r="B65" s="727">
        <v>709.978</v>
      </c>
      <c r="C65" s="727">
        <v>808.272</v>
      </c>
      <c r="D65" s="727">
        <v>901</v>
      </c>
      <c r="E65" s="727">
        <v>751.14</v>
      </c>
      <c r="F65" s="727">
        <v>966.714</v>
      </c>
      <c r="G65" s="727">
        <v>1143.7</v>
      </c>
      <c r="H65" s="727">
        <v>1361.6</v>
      </c>
      <c r="I65" s="727">
        <v>1030</v>
      </c>
      <c r="J65" s="727">
        <v>750</v>
      </c>
      <c r="K65" s="727">
        <v>982.84</v>
      </c>
      <c r="L65" s="727">
        <v>1020.5</v>
      </c>
      <c r="M65" s="727">
        <v>1435</v>
      </c>
      <c r="N65" s="727">
        <v>1485</v>
      </c>
      <c r="O65" s="727">
        <v>1483</v>
      </c>
      <c r="P65" s="727">
        <v>905</v>
      </c>
      <c r="Q65" s="727">
        <v>1300</v>
      </c>
      <c r="R65" s="728">
        <v>1925</v>
      </c>
      <c r="S65" s="965"/>
      <c r="W65" s="729"/>
      <c r="X65" s="729"/>
      <c r="Y65" s="729"/>
      <c r="Z65" s="729"/>
    </row>
    <row r="66" spans="1:26" ht="23.25" customHeight="1">
      <c r="A66" s="617" t="s">
        <v>88</v>
      </c>
      <c r="B66" s="732">
        <v>707.659</v>
      </c>
      <c r="C66" s="732">
        <v>801.833</v>
      </c>
      <c r="D66" s="732">
        <v>876</v>
      </c>
      <c r="E66" s="732">
        <v>726.14</v>
      </c>
      <c r="F66" s="732">
        <v>947.567</v>
      </c>
      <c r="G66" s="732">
        <v>1113.5</v>
      </c>
      <c r="H66" s="732">
        <v>1330.1</v>
      </c>
      <c r="I66" s="732">
        <v>1000</v>
      </c>
      <c r="J66" s="732">
        <v>700</v>
      </c>
      <c r="K66" s="732">
        <v>773.84</v>
      </c>
      <c r="L66" s="732">
        <v>851</v>
      </c>
      <c r="M66" s="732">
        <v>1200</v>
      </c>
      <c r="N66" s="732">
        <v>1260</v>
      </c>
      <c r="O66" s="732">
        <v>1258</v>
      </c>
      <c r="P66" s="732">
        <v>680</v>
      </c>
      <c r="Q66" s="732">
        <v>1000</v>
      </c>
      <c r="R66" s="733">
        <v>1225</v>
      </c>
      <c r="W66" s="729"/>
      <c r="X66" s="729"/>
      <c r="Y66" s="729"/>
      <c r="Z66" s="729"/>
    </row>
    <row r="67" spans="1:26" ht="23.25" customHeight="1">
      <c r="A67" s="26" t="s">
        <v>333</v>
      </c>
      <c r="B67" s="727">
        <v>279.962</v>
      </c>
      <c r="C67" s="727">
        <v>408.344</v>
      </c>
      <c r="D67" s="727">
        <v>339</v>
      </c>
      <c r="E67" s="727">
        <v>235</v>
      </c>
      <c r="F67" s="727">
        <v>439.479</v>
      </c>
      <c r="G67" s="727">
        <v>115.1</v>
      </c>
      <c r="H67" s="727">
        <v>100.1</v>
      </c>
      <c r="I67" s="727">
        <v>163.6</v>
      </c>
      <c r="J67" s="727">
        <v>139.34</v>
      </c>
      <c r="K67" s="727">
        <v>131.17</v>
      </c>
      <c r="L67" s="727">
        <v>201.5</v>
      </c>
      <c r="M67" s="727">
        <v>195</v>
      </c>
      <c r="N67" s="727">
        <v>239.5</v>
      </c>
      <c r="O67" s="727">
        <v>237</v>
      </c>
      <c r="P67" s="727">
        <v>224</v>
      </c>
      <c r="Q67" s="727">
        <v>306</v>
      </c>
      <c r="R67" s="728">
        <v>535</v>
      </c>
      <c r="W67" s="729"/>
      <c r="X67" s="729"/>
      <c r="Y67" s="729"/>
      <c r="Z67" s="729"/>
    </row>
    <row r="68" spans="1:26" ht="23.25" customHeight="1">
      <c r="A68" s="698" t="s">
        <v>334</v>
      </c>
      <c r="B68" s="727">
        <v>80.818</v>
      </c>
      <c r="C68" s="727">
        <v>148.378</v>
      </c>
      <c r="D68" s="727">
        <v>125</v>
      </c>
      <c r="E68" s="727">
        <v>80</v>
      </c>
      <c r="F68" s="727">
        <v>140.7</v>
      </c>
      <c r="G68" s="727">
        <v>136.3</v>
      </c>
      <c r="H68" s="727">
        <v>142.51910034190468</v>
      </c>
      <c r="I68" s="727">
        <v>150</v>
      </c>
      <c r="J68" s="727">
        <v>175.95</v>
      </c>
      <c r="K68" s="727">
        <v>225</v>
      </c>
      <c r="L68" s="727">
        <v>250</v>
      </c>
      <c r="M68" s="727">
        <v>300</v>
      </c>
      <c r="N68" s="727">
        <v>560</v>
      </c>
      <c r="O68" s="727">
        <v>570</v>
      </c>
      <c r="P68" s="727">
        <v>200</v>
      </c>
      <c r="Q68" s="727">
        <v>500</v>
      </c>
      <c r="R68" s="728">
        <v>600</v>
      </c>
      <c r="W68" s="729"/>
      <c r="X68" s="729"/>
      <c r="Y68" s="729"/>
      <c r="Z68" s="729"/>
    </row>
    <row r="69" spans="1:26" s="734" customFormat="1" ht="23.25" customHeight="1">
      <c r="A69" s="698" t="s">
        <v>335</v>
      </c>
      <c r="B69" s="730">
        <v>0</v>
      </c>
      <c r="C69" s="730">
        <v>0</v>
      </c>
      <c r="D69" s="727">
        <v>1</v>
      </c>
      <c r="E69" s="727">
        <v>0</v>
      </c>
      <c r="F69" s="727">
        <v>0</v>
      </c>
      <c r="G69" s="727">
        <v>170</v>
      </c>
      <c r="H69" s="727">
        <v>190</v>
      </c>
      <c r="I69" s="727">
        <v>210</v>
      </c>
      <c r="J69" s="727">
        <v>245</v>
      </c>
      <c r="K69" s="727">
        <v>211.7</v>
      </c>
      <c r="L69" s="727">
        <v>270</v>
      </c>
      <c r="M69" s="727">
        <v>285</v>
      </c>
      <c r="N69" s="727">
        <v>256</v>
      </c>
      <c r="O69" s="727">
        <v>252</v>
      </c>
      <c r="P69" s="727">
        <v>252</v>
      </c>
      <c r="Q69" s="727">
        <v>6</v>
      </c>
      <c r="R69" s="728">
        <v>20</v>
      </c>
      <c r="S69" s="965"/>
      <c r="W69" s="729"/>
      <c r="X69" s="729"/>
      <c r="Y69" s="729"/>
      <c r="Z69" s="729"/>
    </row>
    <row r="70" spans="1:26" ht="23.25" customHeight="1">
      <c r="A70" s="26" t="s">
        <v>336</v>
      </c>
      <c r="B70" s="727">
        <v>187.939</v>
      </c>
      <c r="C70" s="727">
        <v>279.145</v>
      </c>
      <c r="D70" s="727">
        <v>302</v>
      </c>
      <c r="E70" s="727">
        <v>226</v>
      </c>
      <c r="F70" s="727">
        <v>278.9</v>
      </c>
      <c r="G70" s="727">
        <v>294.5</v>
      </c>
      <c r="H70" s="727">
        <v>301.6</v>
      </c>
      <c r="I70" s="727">
        <v>347</v>
      </c>
      <c r="J70" s="727">
        <v>400.9</v>
      </c>
      <c r="K70" s="727">
        <v>501.3</v>
      </c>
      <c r="L70" s="727">
        <v>627</v>
      </c>
      <c r="M70" s="727">
        <v>573</v>
      </c>
      <c r="N70" s="727">
        <v>514</v>
      </c>
      <c r="O70" s="727">
        <v>519</v>
      </c>
      <c r="P70" s="727">
        <v>499</v>
      </c>
      <c r="Q70" s="727">
        <v>585</v>
      </c>
      <c r="R70" s="728">
        <v>663</v>
      </c>
      <c r="W70" s="729"/>
      <c r="X70" s="729"/>
      <c r="Y70" s="729"/>
      <c r="Z70" s="729"/>
    </row>
    <row r="71" spans="1:26" ht="23.25" customHeight="1">
      <c r="A71" s="26" t="s">
        <v>337</v>
      </c>
      <c r="B71" s="727">
        <v>533.461</v>
      </c>
      <c r="C71" s="727">
        <v>856.748</v>
      </c>
      <c r="D71" s="727">
        <v>906</v>
      </c>
      <c r="E71" s="727">
        <v>550</v>
      </c>
      <c r="F71" s="727">
        <v>676.1</v>
      </c>
      <c r="G71" s="727">
        <v>831.7</v>
      </c>
      <c r="H71" s="727">
        <v>869.4161666663663</v>
      </c>
      <c r="I71" s="727">
        <v>850</v>
      </c>
      <c r="J71" s="727">
        <v>863.8</v>
      </c>
      <c r="K71" s="727">
        <v>600</v>
      </c>
      <c r="L71" s="727">
        <v>600</v>
      </c>
      <c r="M71" s="727">
        <v>589</v>
      </c>
      <c r="N71" s="727">
        <v>559</v>
      </c>
      <c r="O71" s="727">
        <v>645</v>
      </c>
      <c r="P71" s="727">
        <v>540</v>
      </c>
      <c r="Q71" s="727">
        <v>575</v>
      </c>
      <c r="R71" s="728">
        <v>686</v>
      </c>
      <c r="W71" s="729"/>
      <c r="X71" s="729"/>
      <c r="Y71" s="729"/>
      <c r="Z71" s="729"/>
    </row>
    <row r="72" spans="1:26" ht="23.25" customHeight="1">
      <c r="A72" s="73" t="s">
        <v>97</v>
      </c>
      <c r="B72" s="730">
        <v>0</v>
      </c>
      <c r="C72" s="730">
        <v>0</v>
      </c>
      <c r="D72" s="730">
        <v>0</v>
      </c>
      <c r="E72" s="730">
        <v>0</v>
      </c>
      <c r="F72" s="730">
        <v>0</v>
      </c>
      <c r="G72" s="730">
        <v>0</v>
      </c>
      <c r="H72" s="730">
        <v>0</v>
      </c>
      <c r="I72" s="730">
        <v>0</v>
      </c>
      <c r="J72" s="730">
        <v>0</v>
      </c>
      <c r="K72" s="730">
        <v>0</v>
      </c>
      <c r="L72" s="730">
        <v>0</v>
      </c>
      <c r="M72" s="730">
        <v>0</v>
      </c>
      <c r="N72" s="730">
        <v>0</v>
      </c>
      <c r="O72" s="730">
        <v>0</v>
      </c>
      <c r="P72" s="730">
        <v>0</v>
      </c>
      <c r="Q72" s="730">
        <v>0</v>
      </c>
      <c r="R72" s="731">
        <v>1</v>
      </c>
      <c r="W72" s="729"/>
      <c r="X72" s="729"/>
      <c r="Y72" s="729"/>
      <c r="Z72" s="729"/>
    </row>
    <row r="73" spans="1:26" ht="23.25" customHeight="1">
      <c r="A73" s="698" t="s">
        <v>338</v>
      </c>
      <c r="B73" s="730">
        <v>0</v>
      </c>
      <c r="C73" s="730">
        <v>0</v>
      </c>
      <c r="D73" s="730">
        <v>0</v>
      </c>
      <c r="E73" s="730">
        <v>0</v>
      </c>
      <c r="F73" s="730">
        <v>0</v>
      </c>
      <c r="G73" s="727">
        <v>30</v>
      </c>
      <c r="H73" s="727">
        <v>32</v>
      </c>
      <c r="I73" s="727">
        <v>35</v>
      </c>
      <c r="J73" s="727">
        <v>41</v>
      </c>
      <c r="K73" s="727">
        <v>50</v>
      </c>
      <c r="L73" s="727">
        <v>60</v>
      </c>
      <c r="M73" s="727">
        <v>50</v>
      </c>
      <c r="N73" s="727">
        <v>80</v>
      </c>
      <c r="O73" s="727">
        <v>80</v>
      </c>
      <c r="P73" s="727">
        <v>80</v>
      </c>
      <c r="Q73" s="727">
        <v>50</v>
      </c>
      <c r="R73" s="728">
        <v>50</v>
      </c>
      <c r="W73" s="729"/>
      <c r="X73" s="729"/>
      <c r="Y73" s="729"/>
      <c r="Z73" s="729"/>
    </row>
    <row r="74" spans="1:26" s="734" customFormat="1" ht="23.25" customHeight="1">
      <c r="A74" s="26" t="s">
        <v>339</v>
      </c>
      <c r="B74" s="730">
        <v>0</v>
      </c>
      <c r="C74" s="730">
        <v>0</v>
      </c>
      <c r="D74" s="730">
        <v>0</v>
      </c>
      <c r="E74" s="730">
        <v>0</v>
      </c>
      <c r="F74" s="730">
        <v>0</v>
      </c>
      <c r="G74" s="727">
        <v>28</v>
      </c>
      <c r="H74" s="727">
        <v>30</v>
      </c>
      <c r="I74" s="727">
        <v>50</v>
      </c>
      <c r="J74" s="727">
        <v>58.65</v>
      </c>
      <c r="K74" s="727">
        <v>55.65</v>
      </c>
      <c r="L74" s="727">
        <v>60</v>
      </c>
      <c r="M74" s="727">
        <v>60</v>
      </c>
      <c r="N74" s="727">
        <v>80</v>
      </c>
      <c r="O74" s="727">
        <v>79</v>
      </c>
      <c r="P74" s="727">
        <v>80</v>
      </c>
      <c r="Q74" s="727">
        <v>80</v>
      </c>
      <c r="R74" s="728">
        <v>115</v>
      </c>
      <c r="S74" s="965"/>
      <c r="W74" s="729"/>
      <c r="X74" s="729"/>
      <c r="Y74" s="729"/>
      <c r="Z74" s="729"/>
    </row>
    <row r="75" spans="1:26" s="734" customFormat="1" ht="23.25" customHeight="1">
      <c r="A75" s="26" t="s">
        <v>340</v>
      </c>
      <c r="B75" s="727">
        <v>56.612</v>
      </c>
      <c r="C75" s="727">
        <v>108.549</v>
      </c>
      <c r="D75" s="727">
        <v>183</v>
      </c>
      <c r="E75" s="727">
        <v>298.064</v>
      </c>
      <c r="F75" s="727">
        <v>164.74</v>
      </c>
      <c r="G75" s="727">
        <v>124.7</v>
      </c>
      <c r="H75" s="727">
        <v>236.7</v>
      </c>
      <c r="I75" s="727">
        <v>187</v>
      </c>
      <c r="J75" s="727">
        <v>182</v>
      </c>
      <c r="K75" s="727">
        <v>165.37</v>
      </c>
      <c r="L75" s="727">
        <v>195.7</v>
      </c>
      <c r="M75" s="727">
        <v>136</v>
      </c>
      <c r="N75" s="727">
        <v>336</v>
      </c>
      <c r="O75" s="727">
        <v>182</v>
      </c>
      <c r="P75" s="727">
        <v>112</v>
      </c>
      <c r="Q75" s="727">
        <v>146</v>
      </c>
      <c r="R75" s="728">
        <v>213</v>
      </c>
      <c r="S75" s="965"/>
      <c r="W75" s="729"/>
      <c r="X75" s="729"/>
      <c r="Y75" s="729"/>
      <c r="Z75" s="729"/>
    </row>
    <row r="76" spans="1:26" ht="23.25" customHeight="1">
      <c r="A76" s="26" t="s">
        <v>341</v>
      </c>
      <c r="B76" s="727">
        <v>8.771</v>
      </c>
      <c r="C76" s="727">
        <v>16.737</v>
      </c>
      <c r="D76" s="727">
        <v>32</v>
      </c>
      <c r="E76" s="727">
        <v>25.93</v>
      </c>
      <c r="F76" s="727">
        <v>13.77</v>
      </c>
      <c r="G76" s="727">
        <v>13.1</v>
      </c>
      <c r="H76" s="727">
        <v>13.576152449359508</v>
      </c>
      <c r="I76" s="727">
        <v>27.5</v>
      </c>
      <c r="J76" s="727">
        <v>28.58</v>
      </c>
      <c r="K76" s="727">
        <v>29.64</v>
      </c>
      <c r="L76" s="727">
        <v>38</v>
      </c>
      <c r="M76" s="727">
        <v>51</v>
      </c>
      <c r="N76" s="727">
        <v>51</v>
      </c>
      <c r="O76" s="727">
        <v>55</v>
      </c>
      <c r="P76" s="727">
        <v>55</v>
      </c>
      <c r="Q76" s="727">
        <v>28</v>
      </c>
      <c r="R76" s="728">
        <v>75</v>
      </c>
      <c r="W76" s="729"/>
      <c r="X76" s="729"/>
      <c r="Y76" s="729"/>
      <c r="Z76" s="729"/>
    </row>
    <row r="77" spans="1:26" ht="23.25" customHeight="1">
      <c r="A77" s="26" t="s">
        <v>342</v>
      </c>
      <c r="B77" s="727">
        <v>7.813</v>
      </c>
      <c r="C77" s="727">
        <v>14.203</v>
      </c>
      <c r="D77" s="727">
        <v>30</v>
      </c>
      <c r="E77" s="727">
        <v>50</v>
      </c>
      <c r="F77" s="727">
        <v>16</v>
      </c>
      <c r="G77" s="727">
        <v>18.8</v>
      </c>
      <c r="H77" s="727">
        <v>19.577958418031393</v>
      </c>
      <c r="I77" s="727">
        <v>27.1</v>
      </c>
      <c r="J77" s="727">
        <v>30.76</v>
      </c>
      <c r="K77" s="727">
        <v>31.2</v>
      </c>
      <c r="L77" s="727">
        <v>31.5</v>
      </c>
      <c r="M77" s="727">
        <v>51</v>
      </c>
      <c r="N77" s="727">
        <v>34</v>
      </c>
      <c r="O77" s="727">
        <v>34</v>
      </c>
      <c r="P77" s="727">
        <v>44</v>
      </c>
      <c r="Q77" s="727">
        <v>36</v>
      </c>
      <c r="R77" s="728">
        <v>80</v>
      </c>
      <c r="W77" s="729"/>
      <c r="X77" s="729"/>
      <c r="Y77" s="729"/>
      <c r="Z77" s="729"/>
    </row>
    <row r="78" spans="1:26" ht="23.25" customHeight="1">
      <c r="A78" s="698" t="s">
        <v>343</v>
      </c>
      <c r="B78" s="727">
        <v>35</v>
      </c>
      <c r="C78" s="727">
        <v>40</v>
      </c>
      <c r="D78" s="727">
        <v>45</v>
      </c>
      <c r="E78" s="727">
        <v>50</v>
      </c>
      <c r="F78" s="727">
        <v>45</v>
      </c>
      <c r="G78" s="727">
        <v>4.5</v>
      </c>
      <c r="H78" s="727">
        <v>5</v>
      </c>
      <c r="I78" s="727">
        <v>10</v>
      </c>
      <c r="J78" s="727">
        <v>11.73</v>
      </c>
      <c r="K78" s="727">
        <v>25</v>
      </c>
      <c r="L78" s="727">
        <v>30</v>
      </c>
      <c r="M78" s="727">
        <v>35</v>
      </c>
      <c r="N78" s="727">
        <v>50</v>
      </c>
      <c r="O78" s="727">
        <v>40</v>
      </c>
      <c r="P78" s="727">
        <v>40</v>
      </c>
      <c r="Q78" s="727">
        <v>20</v>
      </c>
      <c r="R78" s="728">
        <v>50</v>
      </c>
      <c r="W78" s="729"/>
      <c r="X78" s="729"/>
      <c r="Y78" s="729"/>
      <c r="Z78" s="729"/>
    </row>
    <row r="79" spans="1:26" ht="23.25" customHeight="1">
      <c r="A79" s="106" t="s">
        <v>174</v>
      </c>
      <c r="B79" s="735">
        <v>54.426</v>
      </c>
      <c r="C79" s="735">
        <v>72.302</v>
      </c>
      <c r="D79" s="735">
        <v>45</v>
      </c>
      <c r="E79" s="735">
        <v>65</v>
      </c>
      <c r="F79" s="735">
        <v>24.669</v>
      </c>
      <c r="G79" s="735">
        <v>15</v>
      </c>
      <c r="H79" s="735">
        <v>10.2</v>
      </c>
      <c r="I79" s="735">
        <v>13.2</v>
      </c>
      <c r="J79" s="735">
        <v>16.56</v>
      </c>
      <c r="K79" s="735">
        <v>21.06</v>
      </c>
      <c r="L79" s="735">
        <v>36.1</v>
      </c>
      <c r="M79" s="735">
        <v>46</v>
      </c>
      <c r="N79" s="735">
        <v>56</v>
      </c>
      <c r="O79" s="727">
        <v>41</v>
      </c>
      <c r="P79" s="727">
        <v>41</v>
      </c>
      <c r="Q79" s="727">
        <v>33</v>
      </c>
      <c r="R79" s="728">
        <v>55</v>
      </c>
      <c r="W79" s="729"/>
      <c r="X79" s="729"/>
      <c r="Y79" s="729"/>
      <c r="Z79" s="729"/>
    </row>
    <row r="80" spans="1:26" s="740" customFormat="1" ht="15.75" customHeight="1">
      <c r="A80" s="138" t="s">
        <v>344</v>
      </c>
      <c r="B80" s="736">
        <v>2497.3340000000003</v>
      </c>
      <c r="C80" s="736">
        <v>3405.8710000000005</v>
      </c>
      <c r="D80" s="736">
        <v>3635</v>
      </c>
      <c r="E80" s="736">
        <v>2863.9339999999997</v>
      </c>
      <c r="F80" s="736">
        <v>3458.4999999999995</v>
      </c>
      <c r="G80" s="736">
        <v>3547.9999999999995</v>
      </c>
      <c r="H80" s="736">
        <v>3953.0066802739475</v>
      </c>
      <c r="I80" s="736">
        <v>3714.1</v>
      </c>
      <c r="J80" s="736">
        <v>3617.765</v>
      </c>
      <c r="K80" s="736">
        <v>3754.9999999999995</v>
      </c>
      <c r="L80" s="736">
        <v>4282.200000000001</v>
      </c>
      <c r="M80" s="736">
        <v>4757</v>
      </c>
      <c r="N80" s="736">
        <v>5262</v>
      </c>
      <c r="O80" s="736">
        <v>5198</v>
      </c>
      <c r="P80" s="736">
        <v>3578</v>
      </c>
      <c r="Q80" s="736">
        <v>4429</v>
      </c>
      <c r="R80" s="737">
        <v>6313</v>
      </c>
      <c r="S80" s="966"/>
      <c r="T80" s="738"/>
      <c r="U80" s="738"/>
      <c r="V80" s="738"/>
      <c r="W80" s="729"/>
      <c r="X80" s="729"/>
      <c r="Y80" s="729"/>
      <c r="Z80" s="729"/>
    </row>
    <row r="81" spans="1:18" ht="12" customHeight="1">
      <c r="A81" s="141"/>
      <c r="B81" s="141"/>
      <c r="C81" s="141"/>
      <c r="D81" s="141"/>
      <c r="R81" s="743"/>
    </row>
    <row r="82" spans="1:18" ht="12.75" customHeight="1">
      <c r="A82" s="722" t="s">
        <v>350</v>
      </c>
      <c r="B82" s="141"/>
      <c r="C82" s="141"/>
      <c r="D82" s="141"/>
      <c r="O82" s="747"/>
      <c r="P82" s="746"/>
      <c r="Q82" s="746"/>
      <c r="R82" s="748" t="s">
        <v>109</v>
      </c>
    </row>
    <row r="83" spans="1:18" ht="12.75" customHeight="1">
      <c r="A83" s="143" t="s">
        <v>315</v>
      </c>
      <c r="B83" s="126">
        <v>2006</v>
      </c>
      <c r="C83" s="126">
        <v>2007</v>
      </c>
      <c r="D83" s="126">
        <v>2008</v>
      </c>
      <c r="E83" s="126">
        <v>2009</v>
      </c>
      <c r="F83" s="126">
        <v>2010</v>
      </c>
      <c r="G83" s="126">
        <v>2011</v>
      </c>
      <c r="H83" s="126">
        <v>2012</v>
      </c>
      <c r="I83" s="126">
        <v>2013</v>
      </c>
      <c r="J83" s="126">
        <v>2014</v>
      </c>
      <c r="K83" s="126">
        <v>2015</v>
      </c>
      <c r="L83" s="126">
        <v>2016</v>
      </c>
      <c r="M83" s="126">
        <v>2017</v>
      </c>
      <c r="N83" s="126">
        <v>2018</v>
      </c>
      <c r="O83" s="126">
        <v>2019</v>
      </c>
      <c r="P83" s="126">
        <v>2020</v>
      </c>
      <c r="Q83" s="126">
        <v>2021</v>
      </c>
      <c r="R83" s="239" t="s">
        <v>322</v>
      </c>
    </row>
    <row r="84" spans="1:26" ht="22.5" customHeight="1">
      <c r="A84" s="26" t="s">
        <v>326</v>
      </c>
      <c r="B84" s="727">
        <v>177.1</v>
      </c>
      <c r="C84" s="727">
        <v>179.06</v>
      </c>
      <c r="D84" s="727">
        <v>711</v>
      </c>
      <c r="E84" s="727">
        <v>129.5</v>
      </c>
      <c r="F84" s="727">
        <v>105</v>
      </c>
      <c r="G84" s="727">
        <v>134.465</v>
      </c>
      <c r="H84" s="727">
        <v>138.06616778920437</v>
      </c>
      <c r="I84" s="727">
        <v>2719</v>
      </c>
      <c r="J84" s="727">
        <v>148.173</v>
      </c>
      <c r="K84" s="727">
        <v>185.7</v>
      </c>
      <c r="L84" s="727">
        <v>210</v>
      </c>
      <c r="M84" s="727">
        <v>193</v>
      </c>
      <c r="N84" s="726">
        <v>180</v>
      </c>
      <c r="O84" s="727">
        <v>136</v>
      </c>
      <c r="P84" s="727">
        <v>129.3</v>
      </c>
      <c r="Q84" s="727">
        <v>64.5</v>
      </c>
      <c r="R84" s="728">
        <v>141</v>
      </c>
      <c r="W84" s="729"/>
      <c r="X84" s="729"/>
      <c r="Y84" s="729"/>
      <c r="Z84" s="729"/>
    </row>
    <row r="85" spans="1:26" ht="22.5" customHeight="1">
      <c r="A85" s="26" t="s">
        <v>327</v>
      </c>
      <c r="B85" s="727">
        <v>1.3</v>
      </c>
      <c r="C85" s="727">
        <v>7.86</v>
      </c>
      <c r="D85" s="730">
        <v>0</v>
      </c>
      <c r="E85" s="730">
        <v>0</v>
      </c>
      <c r="F85" s="730">
        <v>0</v>
      </c>
      <c r="G85" s="730">
        <v>0</v>
      </c>
      <c r="H85" s="730">
        <v>0</v>
      </c>
      <c r="I85" s="730">
        <v>0</v>
      </c>
      <c r="J85" s="727">
        <v>1.592</v>
      </c>
      <c r="K85" s="727">
        <v>1</v>
      </c>
      <c r="L85" s="727">
        <v>1.5</v>
      </c>
      <c r="M85" s="727">
        <v>2</v>
      </c>
      <c r="N85" s="727">
        <v>0</v>
      </c>
      <c r="O85" s="727">
        <v>0</v>
      </c>
      <c r="P85" s="727">
        <v>0</v>
      </c>
      <c r="Q85" s="727">
        <v>0</v>
      </c>
      <c r="R85" s="728">
        <v>0</v>
      </c>
      <c r="W85" s="729"/>
      <c r="X85" s="729"/>
      <c r="Y85" s="729"/>
      <c r="Z85" s="729"/>
    </row>
    <row r="86" spans="1:26" ht="22.5" customHeight="1">
      <c r="A86" s="26" t="s">
        <v>328</v>
      </c>
      <c r="B86" s="727">
        <v>132.4</v>
      </c>
      <c r="C86" s="727">
        <v>175.808</v>
      </c>
      <c r="D86" s="727">
        <v>142</v>
      </c>
      <c r="E86" s="727">
        <v>140</v>
      </c>
      <c r="F86" s="727">
        <v>140</v>
      </c>
      <c r="G86" s="727">
        <v>147.067</v>
      </c>
      <c r="H86" s="727">
        <v>151.53779999999998</v>
      </c>
      <c r="I86" s="727">
        <v>165.2</v>
      </c>
      <c r="J86" s="727">
        <v>114.502</v>
      </c>
      <c r="K86" s="727">
        <v>118</v>
      </c>
      <c r="L86" s="727">
        <v>145</v>
      </c>
      <c r="M86" s="727">
        <v>160</v>
      </c>
      <c r="N86" s="727">
        <v>140</v>
      </c>
      <c r="O86" s="727">
        <v>155</v>
      </c>
      <c r="P86" s="727">
        <v>130</v>
      </c>
      <c r="Q86" s="727">
        <v>130.5</v>
      </c>
      <c r="R86" s="728">
        <v>172</v>
      </c>
      <c r="W86" s="729"/>
      <c r="X86" s="729"/>
      <c r="Y86" s="729"/>
      <c r="Z86" s="729"/>
    </row>
    <row r="87" spans="1:26" ht="22.5" customHeight="1">
      <c r="A87" s="26" t="s">
        <v>329</v>
      </c>
      <c r="B87" s="727">
        <v>1.9</v>
      </c>
      <c r="C87" s="727">
        <v>20.955</v>
      </c>
      <c r="D87" s="727">
        <v>5</v>
      </c>
      <c r="E87" s="727">
        <v>5</v>
      </c>
      <c r="F87" s="727">
        <v>11</v>
      </c>
      <c r="G87" s="727">
        <v>7.488582564037303</v>
      </c>
      <c r="H87" s="727">
        <v>7.716210782109534</v>
      </c>
      <c r="I87" s="727">
        <v>12</v>
      </c>
      <c r="J87" s="727">
        <v>5.752</v>
      </c>
      <c r="K87" s="727">
        <v>10</v>
      </c>
      <c r="L87" s="727">
        <v>30</v>
      </c>
      <c r="M87" s="727">
        <v>40</v>
      </c>
      <c r="N87" s="727">
        <v>40</v>
      </c>
      <c r="O87" s="727">
        <v>58</v>
      </c>
      <c r="P87" s="727">
        <v>58</v>
      </c>
      <c r="Q87" s="727">
        <v>48</v>
      </c>
      <c r="R87" s="728">
        <v>55</v>
      </c>
      <c r="W87" s="729"/>
      <c r="X87" s="729"/>
      <c r="Y87" s="729"/>
      <c r="Z87" s="729"/>
    </row>
    <row r="88" spans="1:26" ht="22.5" customHeight="1">
      <c r="A88" s="698" t="s">
        <v>330</v>
      </c>
      <c r="B88" s="730">
        <v>0</v>
      </c>
      <c r="C88" s="730">
        <v>0</v>
      </c>
      <c r="D88" s="730">
        <v>0</v>
      </c>
      <c r="E88" s="730">
        <v>0</v>
      </c>
      <c r="F88" s="730">
        <v>0</v>
      </c>
      <c r="G88" s="730">
        <v>0</v>
      </c>
      <c r="H88" s="730">
        <v>0</v>
      </c>
      <c r="I88" s="730">
        <v>0</v>
      </c>
      <c r="J88" s="727">
        <v>1.369</v>
      </c>
      <c r="K88" s="727">
        <v>30</v>
      </c>
      <c r="L88" s="727">
        <v>45</v>
      </c>
      <c r="M88" s="727">
        <v>45</v>
      </c>
      <c r="N88" s="727">
        <v>43</v>
      </c>
      <c r="O88" s="727">
        <v>56</v>
      </c>
      <c r="P88" s="727">
        <v>46</v>
      </c>
      <c r="Q88" s="727">
        <v>45</v>
      </c>
      <c r="R88" s="728">
        <v>117.5</v>
      </c>
      <c r="W88" s="729"/>
      <c r="X88" s="729"/>
      <c r="Y88" s="729"/>
      <c r="Z88" s="729"/>
    </row>
    <row r="89" spans="1:26" ht="22.5" customHeight="1">
      <c r="A89" s="26" t="s">
        <v>331</v>
      </c>
      <c r="B89" s="727">
        <v>145.9</v>
      </c>
      <c r="C89" s="727">
        <v>129.23</v>
      </c>
      <c r="D89" s="727">
        <v>151</v>
      </c>
      <c r="E89" s="727">
        <v>186.2</v>
      </c>
      <c r="F89" s="727">
        <v>210</v>
      </c>
      <c r="G89" s="727">
        <v>256.77509988040083</v>
      </c>
      <c r="H89" s="727">
        <v>264.5194228546119</v>
      </c>
      <c r="I89" s="727">
        <v>103</v>
      </c>
      <c r="J89" s="727">
        <v>89.48</v>
      </c>
      <c r="K89" s="727">
        <v>45</v>
      </c>
      <c r="L89" s="727">
        <v>55</v>
      </c>
      <c r="M89" s="727">
        <v>80</v>
      </c>
      <c r="N89" s="727">
        <v>103</v>
      </c>
      <c r="O89" s="727">
        <v>76</v>
      </c>
      <c r="P89" s="727">
        <v>76</v>
      </c>
      <c r="Q89" s="727">
        <v>93</v>
      </c>
      <c r="R89" s="728">
        <v>165</v>
      </c>
      <c r="W89" s="729"/>
      <c r="X89" s="729"/>
      <c r="Y89" s="729"/>
      <c r="Z89" s="729"/>
    </row>
    <row r="90" spans="1:26" s="734" customFormat="1" ht="22.5" customHeight="1">
      <c r="A90" s="698" t="s">
        <v>332</v>
      </c>
      <c r="B90" s="727">
        <v>284.9</v>
      </c>
      <c r="C90" s="727">
        <v>279.363</v>
      </c>
      <c r="D90" s="727">
        <v>256</v>
      </c>
      <c r="E90" s="727">
        <v>255</v>
      </c>
      <c r="F90" s="727">
        <v>276.6</v>
      </c>
      <c r="G90" s="727">
        <v>377.3043184924648</v>
      </c>
      <c r="H90" s="727">
        <v>389.9</v>
      </c>
      <c r="I90" s="727">
        <v>299</v>
      </c>
      <c r="J90" s="727">
        <v>313.617</v>
      </c>
      <c r="K90" s="727">
        <v>185</v>
      </c>
      <c r="L90" s="727">
        <v>246</v>
      </c>
      <c r="M90" s="727">
        <v>301</v>
      </c>
      <c r="N90" s="727">
        <v>332</v>
      </c>
      <c r="O90" s="727">
        <v>450</v>
      </c>
      <c r="P90" s="727">
        <v>332</v>
      </c>
      <c r="Q90" s="727">
        <v>337</v>
      </c>
      <c r="R90" s="728">
        <v>346</v>
      </c>
      <c r="S90" s="965"/>
      <c r="T90" s="721"/>
      <c r="W90" s="729"/>
      <c r="X90" s="729"/>
      <c r="Y90" s="729"/>
      <c r="Z90" s="729"/>
    </row>
    <row r="91" spans="1:26" ht="22.5" customHeight="1">
      <c r="A91" s="617" t="s">
        <v>88</v>
      </c>
      <c r="B91" s="732">
        <v>284.2</v>
      </c>
      <c r="C91" s="732">
        <v>275.564</v>
      </c>
      <c r="D91" s="732">
        <v>241</v>
      </c>
      <c r="E91" s="732">
        <v>245</v>
      </c>
      <c r="F91" s="732">
        <v>262</v>
      </c>
      <c r="G91" s="732">
        <v>253.45148353058093</v>
      </c>
      <c r="H91" s="732">
        <v>262.3</v>
      </c>
      <c r="I91" s="732">
        <v>174</v>
      </c>
      <c r="J91" s="732">
        <v>305</v>
      </c>
      <c r="K91" s="732">
        <v>175</v>
      </c>
      <c r="L91" s="732">
        <v>236</v>
      </c>
      <c r="M91" s="732">
        <v>290</v>
      </c>
      <c r="N91" s="732">
        <v>312</v>
      </c>
      <c r="O91" s="732">
        <v>440</v>
      </c>
      <c r="P91" s="732">
        <v>327</v>
      </c>
      <c r="Q91" s="732">
        <v>332</v>
      </c>
      <c r="R91" s="733">
        <v>339</v>
      </c>
      <c r="W91" s="729"/>
      <c r="X91" s="729"/>
      <c r="Y91" s="729"/>
      <c r="Z91" s="729"/>
    </row>
    <row r="92" spans="1:26" ht="22.5" customHeight="1">
      <c r="A92" s="26" t="s">
        <v>333</v>
      </c>
      <c r="B92" s="727">
        <v>6483.7</v>
      </c>
      <c r="C92" s="727">
        <v>3647.246</v>
      </c>
      <c r="D92" s="727">
        <v>1321</v>
      </c>
      <c r="E92" s="727">
        <v>4142.6</v>
      </c>
      <c r="F92" s="727">
        <v>1259</v>
      </c>
      <c r="G92" s="727">
        <v>581.60308416109</v>
      </c>
      <c r="H92" s="727">
        <v>606.8</v>
      </c>
      <c r="I92" s="727">
        <v>631.5</v>
      </c>
      <c r="J92" s="727">
        <v>597</v>
      </c>
      <c r="K92" s="727">
        <v>445</v>
      </c>
      <c r="L92" s="727">
        <v>593</v>
      </c>
      <c r="M92" s="727">
        <v>460</v>
      </c>
      <c r="N92" s="727">
        <v>438</v>
      </c>
      <c r="O92" s="727">
        <v>2822</v>
      </c>
      <c r="P92" s="727">
        <v>2057</v>
      </c>
      <c r="Q92" s="727">
        <v>519</v>
      </c>
      <c r="R92" s="728">
        <v>709.5</v>
      </c>
      <c r="W92" s="729"/>
      <c r="X92" s="729"/>
      <c r="Y92" s="729"/>
      <c r="Z92" s="729"/>
    </row>
    <row r="93" spans="1:26" ht="22.5" customHeight="1">
      <c r="A93" s="698" t="s">
        <v>334</v>
      </c>
      <c r="B93" s="727">
        <v>45.6</v>
      </c>
      <c r="C93" s="727">
        <v>67.552</v>
      </c>
      <c r="D93" s="727">
        <v>45</v>
      </c>
      <c r="E93" s="727">
        <v>25</v>
      </c>
      <c r="F93" s="727">
        <v>25</v>
      </c>
      <c r="G93" s="727">
        <v>19.94292389616406</v>
      </c>
      <c r="H93" s="727">
        <v>20.3</v>
      </c>
      <c r="I93" s="727">
        <v>20</v>
      </c>
      <c r="J93" s="727">
        <v>138.313</v>
      </c>
      <c r="K93" s="727">
        <v>150</v>
      </c>
      <c r="L93" s="727">
        <v>195</v>
      </c>
      <c r="M93" s="727">
        <v>206</v>
      </c>
      <c r="N93" s="727">
        <v>245</v>
      </c>
      <c r="O93" s="727">
        <v>140</v>
      </c>
      <c r="P93" s="727">
        <v>75</v>
      </c>
      <c r="Q93" s="727">
        <v>52</v>
      </c>
      <c r="R93" s="728">
        <v>102</v>
      </c>
      <c r="W93" s="729"/>
      <c r="X93" s="729"/>
      <c r="Y93" s="729"/>
      <c r="Z93" s="729"/>
    </row>
    <row r="94" spans="1:26" s="734" customFormat="1" ht="22.5" customHeight="1">
      <c r="A94" s="698" t="s">
        <v>335</v>
      </c>
      <c r="B94" s="730">
        <v>0</v>
      </c>
      <c r="C94" s="727">
        <v>75</v>
      </c>
      <c r="D94" s="730">
        <v>0</v>
      </c>
      <c r="E94" s="730">
        <v>0</v>
      </c>
      <c r="F94" s="730">
        <v>0</v>
      </c>
      <c r="G94" s="727">
        <v>650</v>
      </c>
      <c r="H94" s="727">
        <v>850</v>
      </c>
      <c r="I94" s="727">
        <v>800</v>
      </c>
      <c r="J94" s="727">
        <v>410</v>
      </c>
      <c r="K94" s="727">
        <v>255</v>
      </c>
      <c r="L94" s="727">
        <v>300.4</v>
      </c>
      <c r="M94" s="727">
        <v>195</v>
      </c>
      <c r="N94" s="727">
        <v>300</v>
      </c>
      <c r="O94" s="727">
        <v>548</v>
      </c>
      <c r="P94" s="727">
        <v>546</v>
      </c>
      <c r="Q94" s="727">
        <v>448</v>
      </c>
      <c r="R94" s="728">
        <v>511</v>
      </c>
      <c r="S94" s="965"/>
      <c r="W94" s="729"/>
      <c r="X94" s="729"/>
      <c r="Y94" s="729"/>
      <c r="Z94" s="729"/>
    </row>
    <row r="95" spans="1:26" ht="22.5" customHeight="1">
      <c r="A95" s="26" t="s">
        <v>336</v>
      </c>
      <c r="B95" s="727">
        <v>20</v>
      </c>
      <c r="C95" s="727">
        <v>34.427</v>
      </c>
      <c r="D95" s="727">
        <v>10</v>
      </c>
      <c r="E95" s="727">
        <v>20</v>
      </c>
      <c r="F95" s="727">
        <v>15</v>
      </c>
      <c r="G95" s="727">
        <v>22.465747692111908</v>
      </c>
      <c r="H95" s="727">
        <v>24.1</v>
      </c>
      <c r="I95" s="727">
        <v>38</v>
      </c>
      <c r="J95" s="727">
        <v>55.481</v>
      </c>
      <c r="K95" s="727">
        <v>100</v>
      </c>
      <c r="L95" s="727">
        <v>185</v>
      </c>
      <c r="M95" s="727">
        <v>200</v>
      </c>
      <c r="N95" s="727">
        <v>183</v>
      </c>
      <c r="O95" s="727">
        <v>170</v>
      </c>
      <c r="P95" s="727">
        <v>179</v>
      </c>
      <c r="Q95" s="727">
        <v>153</v>
      </c>
      <c r="R95" s="728">
        <v>197</v>
      </c>
      <c r="W95" s="729"/>
      <c r="X95" s="729"/>
      <c r="Y95" s="729"/>
      <c r="Z95" s="729"/>
    </row>
    <row r="96" spans="1:26" ht="22.5" customHeight="1">
      <c r="A96" s="26" t="s">
        <v>337</v>
      </c>
      <c r="B96" s="727">
        <v>89.9</v>
      </c>
      <c r="C96" s="727">
        <v>70.787</v>
      </c>
      <c r="D96" s="727">
        <v>102</v>
      </c>
      <c r="E96" s="727">
        <v>75</v>
      </c>
      <c r="F96" s="727">
        <v>80</v>
      </c>
      <c r="G96" s="727">
        <v>194.50050866611875</v>
      </c>
      <c r="H96" s="727">
        <v>225.8</v>
      </c>
      <c r="I96" s="727">
        <v>220.8</v>
      </c>
      <c r="J96" s="727">
        <v>3.77</v>
      </c>
      <c r="K96" s="727">
        <v>16</v>
      </c>
      <c r="L96" s="727">
        <v>145</v>
      </c>
      <c r="M96" s="727">
        <v>140</v>
      </c>
      <c r="N96" s="727">
        <v>209</v>
      </c>
      <c r="O96" s="727">
        <v>135</v>
      </c>
      <c r="P96" s="727">
        <v>80</v>
      </c>
      <c r="Q96" s="727">
        <v>75</v>
      </c>
      <c r="R96" s="728">
        <v>104</v>
      </c>
      <c r="W96" s="729"/>
      <c r="X96" s="729"/>
      <c r="Y96" s="729"/>
      <c r="Z96" s="729"/>
    </row>
    <row r="97" spans="1:26" ht="22.5" customHeight="1">
      <c r="A97" s="73" t="s">
        <v>97</v>
      </c>
      <c r="B97" s="730">
        <v>0</v>
      </c>
      <c r="C97" s="730">
        <v>0</v>
      </c>
      <c r="D97" s="730">
        <v>0</v>
      </c>
      <c r="E97" s="730">
        <v>0</v>
      </c>
      <c r="F97" s="730">
        <v>0</v>
      </c>
      <c r="G97" s="730">
        <v>0</v>
      </c>
      <c r="H97" s="730">
        <v>0</v>
      </c>
      <c r="I97" s="730">
        <v>0</v>
      </c>
      <c r="J97" s="730">
        <v>0</v>
      </c>
      <c r="K97" s="730">
        <v>0</v>
      </c>
      <c r="L97" s="730">
        <v>0</v>
      </c>
      <c r="M97" s="730">
        <v>0</v>
      </c>
      <c r="N97" s="730">
        <v>0</v>
      </c>
      <c r="O97" s="730">
        <v>0</v>
      </c>
      <c r="P97" s="730">
        <v>0</v>
      </c>
      <c r="Q97" s="730">
        <v>0</v>
      </c>
      <c r="R97" s="731">
        <v>1</v>
      </c>
      <c r="W97" s="729"/>
      <c r="X97" s="729"/>
      <c r="Y97" s="729"/>
      <c r="Z97" s="729"/>
    </row>
    <row r="98" spans="1:26" ht="22.5" customHeight="1">
      <c r="A98" s="698" t="s">
        <v>338</v>
      </c>
      <c r="B98" s="730">
        <v>0</v>
      </c>
      <c r="C98" s="730">
        <v>0</v>
      </c>
      <c r="D98" s="727">
        <v>25</v>
      </c>
      <c r="E98" s="727">
        <v>20</v>
      </c>
      <c r="F98" s="727">
        <v>20</v>
      </c>
      <c r="G98" s="727">
        <v>10</v>
      </c>
      <c r="H98" s="727">
        <v>15</v>
      </c>
      <c r="I98" s="727">
        <v>15</v>
      </c>
      <c r="J98" s="727">
        <v>69.361</v>
      </c>
      <c r="K98" s="727">
        <v>15</v>
      </c>
      <c r="L98" s="727">
        <v>8.5</v>
      </c>
      <c r="M98" s="727">
        <v>7</v>
      </c>
      <c r="N98" s="727">
        <v>22</v>
      </c>
      <c r="O98" s="727">
        <v>13</v>
      </c>
      <c r="P98" s="727">
        <v>13</v>
      </c>
      <c r="Q98" s="727">
        <v>0</v>
      </c>
      <c r="R98" s="728">
        <v>6</v>
      </c>
      <c r="W98" s="729"/>
      <c r="X98" s="729"/>
      <c r="Y98" s="729"/>
      <c r="Z98" s="729"/>
    </row>
    <row r="99" spans="1:26" s="734" customFormat="1" ht="22.5" customHeight="1">
      <c r="A99" s="26" t="s">
        <v>339</v>
      </c>
      <c r="B99" s="730">
        <v>0</v>
      </c>
      <c r="C99" s="730">
        <v>0</v>
      </c>
      <c r="D99" s="730">
        <v>0</v>
      </c>
      <c r="E99" s="730">
        <v>0</v>
      </c>
      <c r="F99" s="730">
        <v>0</v>
      </c>
      <c r="G99" s="730">
        <v>0</v>
      </c>
      <c r="H99" s="730">
        <v>0</v>
      </c>
      <c r="I99" s="730">
        <v>0</v>
      </c>
      <c r="J99" s="727">
        <v>293.744</v>
      </c>
      <c r="K99" s="727">
        <v>304</v>
      </c>
      <c r="L99" s="727">
        <v>438</v>
      </c>
      <c r="M99" s="727">
        <v>508</v>
      </c>
      <c r="N99" s="727">
        <v>533</v>
      </c>
      <c r="O99" s="727">
        <v>596</v>
      </c>
      <c r="P99" s="727">
        <v>258</v>
      </c>
      <c r="Q99" s="727">
        <v>252</v>
      </c>
      <c r="R99" s="728">
        <v>33</v>
      </c>
      <c r="S99" s="965"/>
      <c r="W99" s="729"/>
      <c r="X99" s="729"/>
      <c r="Y99" s="729"/>
      <c r="Z99" s="729"/>
    </row>
    <row r="100" spans="1:26" s="734" customFormat="1" ht="22.5" customHeight="1">
      <c r="A100" s="26" t="s">
        <v>340</v>
      </c>
      <c r="B100" s="727">
        <v>134.3</v>
      </c>
      <c r="C100" s="727">
        <v>75.298</v>
      </c>
      <c r="D100" s="727">
        <v>28</v>
      </c>
      <c r="E100" s="727">
        <v>488.4</v>
      </c>
      <c r="F100" s="727">
        <v>120</v>
      </c>
      <c r="G100" s="727">
        <v>76.5</v>
      </c>
      <c r="H100" s="727">
        <v>80.5</v>
      </c>
      <c r="I100" s="727">
        <v>50.5</v>
      </c>
      <c r="J100" s="727">
        <v>2080.2</v>
      </c>
      <c r="K100" s="727">
        <v>41.3</v>
      </c>
      <c r="L100" s="727">
        <v>1548</v>
      </c>
      <c r="M100" s="727">
        <v>945</v>
      </c>
      <c r="N100" s="727">
        <v>122</v>
      </c>
      <c r="O100" s="727">
        <v>84</v>
      </c>
      <c r="P100" s="727">
        <v>79</v>
      </c>
      <c r="Q100" s="727">
        <v>35</v>
      </c>
      <c r="R100" s="728">
        <v>283</v>
      </c>
      <c r="S100" s="965"/>
      <c r="W100" s="729"/>
      <c r="X100" s="729"/>
      <c r="Y100" s="729"/>
      <c r="Z100" s="729"/>
    </row>
    <row r="101" spans="1:26" ht="22.5" customHeight="1">
      <c r="A101" s="26" t="s">
        <v>341</v>
      </c>
      <c r="B101" s="727">
        <v>1.8</v>
      </c>
      <c r="C101" s="727">
        <v>2.735</v>
      </c>
      <c r="D101" s="727">
        <v>6</v>
      </c>
      <c r="E101" s="727">
        <v>10</v>
      </c>
      <c r="F101" s="727">
        <v>5</v>
      </c>
      <c r="G101" s="727">
        <v>7.488582564037303</v>
      </c>
      <c r="H101" s="727">
        <v>7.716210782109534</v>
      </c>
      <c r="I101" s="727">
        <v>8</v>
      </c>
      <c r="J101" s="727">
        <v>14.651</v>
      </c>
      <c r="K101" s="727">
        <v>14</v>
      </c>
      <c r="L101" s="727">
        <v>34</v>
      </c>
      <c r="M101" s="727">
        <v>34</v>
      </c>
      <c r="N101" s="727">
        <v>34</v>
      </c>
      <c r="O101" s="727">
        <v>44</v>
      </c>
      <c r="P101" s="727">
        <v>44</v>
      </c>
      <c r="Q101" s="727">
        <v>40.5</v>
      </c>
      <c r="R101" s="728">
        <v>65</v>
      </c>
      <c r="W101" s="729"/>
      <c r="X101" s="729"/>
      <c r="Y101" s="729"/>
      <c r="Z101" s="729"/>
    </row>
    <row r="102" spans="1:26" ht="22.5" customHeight="1">
      <c r="A102" s="26" t="s">
        <v>342</v>
      </c>
      <c r="B102" s="727">
        <v>2.5</v>
      </c>
      <c r="C102" s="727">
        <v>2.913</v>
      </c>
      <c r="D102" s="727">
        <v>13</v>
      </c>
      <c r="E102" s="727">
        <v>36.3</v>
      </c>
      <c r="F102" s="727">
        <v>28</v>
      </c>
      <c r="G102" s="727">
        <v>74.9771651280746</v>
      </c>
      <c r="H102" s="727">
        <v>80.4</v>
      </c>
      <c r="I102" s="727">
        <v>66</v>
      </c>
      <c r="J102" s="727">
        <v>171.852</v>
      </c>
      <c r="K102" s="727">
        <v>110</v>
      </c>
      <c r="L102" s="727">
        <v>117</v>
      </c>
      <c r="M102" s="727">
        <v>83</v>
      </c>
      <c r="N102" s="727">
        <v>133</v>
      </c>
      <c r="O102" s="727">
        <v>94</v>
      </c>
      <c r="P102" s="727">
        <v>130</v>
      </c>
      <c r="Q102" s="727">
        <v>49</v>
      </c>
      <c r="R102" s="728">
        <v>164</v>
      </c>
      <c r="W102" s="729"/>
      <c r="X102" s="729"/>
      <c r="Y102" s="729"/>
      <c r="Z102" s="729"/>
    </row>
    <row r="103" spans="1:26" ht="22.5" customHeight="1">
      <c r="A103" s="698" t="s">
        <v>343</v>
      </c>
      <c r="B103" s="727">
        <v>25</v>
      </c>
      <c r="C103" s="727">
        <v>25</v>
      </c>
      <c r="D103" s="727">
        <v>25</v>
      </c>
      <c r="E103" s="727">
        <v>10</v>
      </c>
      <c r="F103" s="727">
        <v>25</v>
      </c>
      <c r="G103" s="727">
        <v>35</v>
      </c>
      <c r="H103" s="727">
        <v>35</v>
      </c>
      <c r="I103" s="727">
        <v>35</v>
      </c>
      <c r="J103" s="727">
        <v>68.34</v>
      </c>
      <c r="K103" s="727">
        <v>95</v>
      </c>
      <c r="L103" s="727">
        <v>120</v>
      </c>
      <c r="M103" s="727">
        <v>120</v>
      </c>
      <c r="N103" s="727">
        <v>120</v>
      </c>
      <c r="O103" s="727">
        <v>90</v>
      </c>
      <c r="P103" s="727">
        <v>187</v>
      </c>
      <c r="Q103" s="727">
        <v>40</v>
      </c>
      <c r="R103" s="728">
        <v>140</v>
      </c>
      <c r="W103" s="729"/>
      <c r="X103" s="729"/>
      <c r="Y103" s="729"/>
      <c r="Z103" s="729"/>
    </row>
    <row r="104" spans="1:26" ht="22.5" customHeight="1">
      <c r="A104" s="106" t="s">
        <v>174</v>
      </c>
      <c r="B104" s="735">
        <v>73.5</v>
      </c>
      <c r="C104" s="735">
        <v>154.353</v>
      </c>
      <c r="D104" s="735">
        <v>48</v>
      </c>
      <c r="E104" s="735">
        <v>85</v>
      </c>
      <c r="F104" s="735">
        <v>75</v>
      </c>
      <c r="G104" s="735">
        <v>82.42133020567877</v>
      </c>
      <c r="H104" s="735">
        <v>79.01476579668086</v>
      </c>
      <c r="I104" s="735">
        <v>65</v>
      </c>
      <c r="J104" s="735">
        <v>63.026</v>
      </c>
      <c r="K104" s="735">
        <v>65</v>
      </c>
      <c r="L104" s="735">
        <v>50</v>
      </c>
      <c r="M104" s="735">
        <v>55</v>
      </c>
      <c r="N104" s="735">
        <v>52</v>
      </c>
      <c r="O104" s="727">
        <v>332</v>
      </c>
      <c r="P104" s="727">
        <v>159</v>
      </c>
      <c r="Q104" s="727">
        <v>57.5</v>
      </c>
      <c r="R104" s="728">
        <v>60</v>
      </c>
      <c r="W104" s="729"/>
      <c r="X104" s="729"/>
      <c r="Y104" s="729"/>
      <c r="Z104" s="729"/>
    </row>
    <row r="105" spans="1:26" s="740" customFormat="1" ht="15.75" customHeight="1">
      <c r="A105" s="138" t="s">
        <v>344</v>
      </c>
      <c r="B105" s="736">
        <v>7619.8</v>
      </c>
      <c r="C105" s="736">
        <v>4947.586999999999</v>
      </c>
      <c r="D105" s="736">
        <v>2888</v>
      </c>
      <c r="E105" s="736">
        <v>5628</v>
      </c>
      <c r="F105" s="736">
        <v>2394.6</v>
      </c>
      <c r="G105" s="736">
        <v>2677.999343250178</v>
      </c>
      <c r="H105" s="736">
        <v>2976.370578004716</v>
      </c>
      <c r="I105" s="736">
        <v>5248</v>
      </c>
      <c r="J105" s="736">
        <v>4640.223</v>
      </c>
      <c r="K105" s="736">
        <v>2185</v>
      </c>
      <c r="L105" s="736">
        <v>4466.4</v>
      </c>
      <c r="M105" s="736">
        <v>3774</v>
      </c>
      <c r="N105" s="736">
        <v>3229</v>
      </c>
      <c r="O105" s="736">
        <v>5999</v>
      </c>
      <c r="P105" s="736">
        <v>4578</v>
      </c>
      <c r="Q105" s="736">
        <v>2439</v>
      </c>
      <c r="R105" s="737">
        <v>3372</v>
      </c>
      <c r="S105" s="966"/>
      <c r="T105" s="738"/>
      <c r="U105" s="738"/>
      <c r="V105" s="738"/>
      <c r="W105" s="729"/>
      <c r="X105" s="729"/>
      <c r="Y105" s="729"/>
      <c r="Z105" s="729"/>
    </row>
    <row r="106" spans="1:18" ht="12" customHeight="1">
      <c r="A106" s="32"/>
      <c r="B106"/>
      <c r="R106" s="743"/>
    </row>
    <row r="107" spans="1:18" ht="18" customHeight="1">
      <c r="A107" s="722" t="s">
        <v>351</v>
      </c>
      <c r="H107" s="230"/>
      <c r="I107" s="230"/>
      <c r="J107" s="723"/>
      <c r="K107" s="746"/>
      <c r="O107" s="747"/>
      <c r="P107" s="747"/>
      <c r="Q107" s="746"/>
      <c r="R107" s="748" t="s">
        <v>109</v>
      </c>
    </row>
    <row r="108" spans="1:18" ht="18" customHeight="1">
      <c r="A108" s="725" t="s">
        <v>315</v>
      </c>
      <c r="B108" s="126">
        <v>2006</v>
      </c>
      <c r="C108" s="126">
        <v>2007</v>
      </c>
      <c r="D108" s="126">
        <v>2008</v>
      </c>
      <c r="E108" s="126">
        <v>2009</v>
      </c>
      <c r="F108" s="126">
        <v>2010</v>
      </c>
      <c r="G108" s="126">
        <v>2011</v>
      </c>
      <c r="H108" s="126">
        <v>2012</v>
      </c>
      <c r="I108" s="126">
        <v>2013</v>
      </c>
      <c r="J108" s="126">
        <v>2014</v>
      </c>
      <c r="K108" s="126">
        <v>2015</v>
      </c>
      <c r="L108" s="126">
        <v>2016</v>
      </c>
      <c r="M108" s="126">
        <v>2017</v>
      </c>
      <c r="N108" s="126">
        <v>2018</v>
      </c>
      <c r="O108" s="126">
        <v>2019</v>
      </c>
      <c r="P108" s="126">
        <v>2020</v>
      </c>
      <c r="Q108" s="126">
        <v>2021</v>
      </c>
      <c r="R108" s="239" t="s">
        <v>322</v>
      </c>
    </row>
    <row r="109" spans="1:26" ht="18" customHeight="1">
      <c r="A109" s="26" t="s">
        <v>326</v>
      </c>
      <c r="B109" s="727">
        <v>681</v>
      </c>
      <c r="C109" s="727">
        <v>709</v>
      </c>
      <c r="D109" s="727">
        <v>740.589</v>
      </c>
      <c r="E109" s="727">
        <v>717.713</v>
      </c>
      <c r="F109" s="727">
        <v>846.639</v>
      </c>
      <c r="G109" s="727">
        <v>1001.0524778551212</v>
      </c>
      <c r="H109" s="727">
        <v>1101</v>
      </c>
      <c r="I109" s="727">
        <v>1155</v>
      </c>
      <c r="J109" s="727">
        <v>1520</v>
      </c>
      <c r="K109" s="727">
        <v>720</v>
      </c>
      <c r="L109" s="727">
        <v>866</v>
      </c>
      <c r="M109" s="727">
        <v>897</v>
      </c>
      <c r="N109" s="726">
        <v>1175.5</v>
      </c>
      <c r="O109" s="727">
        <v>1060.5</v>
      </c>
      <c r="P109" s="727">
        <v>655.5</v>
      </c>
      <c r="Q109" s="727">
        <v>832.5</v>
      </c>
      <c r="R109" s="728">
        <v>858.5</v>
      </c>
      <c r="W109" s="729"/>
      <c r="X109" s="729"/>
      <c r="Y109" s="729"/>
      <c r="Z109" s="729"/>
    </row>
    <row r="110" spans="1:26" ht="18" customHeight="1">
      <c r="A110" s="26" t="s">
        <v>327</v>
      </c>
      <c r="B110" s="727">
        <v>150</v>
      </c>
      <c r="C110" s="727">
        <v>175</v>
      </c>
      <c r="D110" s="727">
        <v>228.7</v>
      </c>
      <c r="E110" s="727">
        <v>240</v>
      </c>
      <c r="F110" s="727">
        <v>300</v>
      </c>
      <c r="G110" s="727">
        <v>350</v>
      </c>
      <c r="H110" s="727">
        <v>375</v>
      </c>
      <c r="I110" s="727">
        <v>400</v>
      </c>
      <c r="J110" s="727">
        <v>50</v>
      </c>
      <c r="K110" s="727">
        <v>30</v>
      </c>
      <c r="L110" s="727">
        <v>15</v>
      </c>
      <c r="M110" s="727">
        <v>4</v>
      </c>
      <c r="N110" s="727">
        <v>20</v>
      </c>
      <c r="O110" s="727">
        <v>20</v>
      </c>
      <c r="P110" s="727">
        <v>20</v>
      </c>
      <c r="Q110" s="727">
        <v>20</v>
      </c>
      <c r="R110" s="728">
        <v>35</v>
      </c>
      <c r="W110" s="729"/>
      <c r="X110" s="729"/>
      <c r="Y110" s="729"/>
      <c r="Z110" s="729"/>
    </row>
    <row r="111" spans="1:26" ht="18" customHeight="1">
      <c r="A111" s="26" t="s">
        <v>328</v>
      </c>
      <c r="B111" s="727">
        <v>3880</v>
      </c>
      <c r="C111" s="727">
        <v>5909</v>
      </c>
      <c r="D111" s="727">
        <v>4645.685</v>
      </c>
      <c r="E111" s="727">
        <v>4994.352</v>
      </c>
      <c r="F111" s="727">
        <v>4005.767</v>
      </c>
      <c r="G111" s="727">
        <v>3735.9469166985386</v>
      </c>
      <c r="H111" s="727">
        <v>3556.5</v>
      </c>
      <c r="I111" s="727">
        <v>3126</v>
      </c>
      <c r="J111" s="727">
        <v>4202</v>
      </c>
      <c r="K111" s="727">
        <v>2482</v>
      </c>
      <c r="L111" s="727">
        <v>2600</v>
      </c>
      <c r="M111" s="727">
        <v>2775</v>
      </c>
      <c r="N111" s="727">
        <v>3225</v>
      </c>
      <c r="O111" s="727">
        <v>2550</v>
      </c>
      <c r="P111" s="727">
        <v>1975</v>
      </c>
      <c r="Q111" s="727">
        <v>2701</v>
      </c>
      <c r="R111" s="728">
        <v>3730</v>
      </c>
      <c r="W111" s="729"/>
      <c r="X111" s="729"/>
      <c r="Y111" s="729"/>
      <c r="Z111" s="729"/>
    </row>
    <row r="112" spans="1:26" ht="21" customHeight="1">
      <c r="A112" s="26" t="s">
        <v>329</v>
      </c>
      <c r="B112" s="727">
        <v>2275</v>
      </c>
      <c r="C112" s="727">
        <v>995</v>
      </c>
      <c r="D112" s="727">
        <v>708.5</v>
      </c>
      <c r="E112" s="727">
        <v>1256.174</v>
      </c>
      <c r="F112" s="727">
        <v>1481.124</v>
      </c>
      <c r="G112" s="727">
        <v>3337.52815</v>
      </c>
      <c r="H112" s="727">
        <v>4119.7</v>
      </c>
      <c r="I112" s="727">
        <v>3209</v>
      </c>
      <c r="J112" s="727">
        <v>2370</v>
      </c>
      <c r="K112" s="727">
        <v>2502</v>
      </c>
      <c r="L112" s="727">
        <v>3200.8</v>
      </c>
      <c r="M112" s="727">
        <v>3901.5</v>
      </c>
      <c r="N112" s="727">
        <v>2182</v>
      </c>
      <c r="O112" s="727">
        <v>2824</v>
      </c>
      <c r="P112" s="727">
        <v>2801</v>
      </c>
      <c r="Q112" s="727">
        <v>3063.5</v>
      </c>
      <c r="R112" s="728">
        <v>3497</v>
      </c>
      <c r="W112" s="729"/>
      <c r="X112" s="729"/>
      <c r="Y112" s="729"/>
      <c r="Z112" s="729"/>
    </row>
    <row r="113" spans="1:26" ht="21" customHeight="1">
      <c r="A113" s="698" t="s">
        <v>330</v>
      </c>
      <c r="B113" s="727">
        <v>100</v>
      </c>
      <c r="C113" s="727">
        <v>125</v>
      </c>
      <c r="D113" s="727">
        <v>15</v>
      </c>
      <c r="E113" s="727">
        <v>25</v>
      </c>
      <c r="F113" s="727">
        <v>20</v>
      </c>
      <c r="G113" s="727">
        <v>345.64</v>
      </c>
      <c r="H113" s="727">
        <v>226</v>
      </c>
      <c r="I113" s="727">
        <v>725</v>
      </c>
      <c r="J113" s="727">
        <v>900</v>
      </c>
      <c r="K113" s="727">
        <v>2300</v>
      </c>
      <c r="L113" s="727">
        <v>1473.5</v>
      </c>
      <c r="M113" s="727">
        <v>1550.5</v>
      </c>
      <c r="N113" s="727">
        <v>326</v>
      </c>
      <c r="O113" s="727">
        <v>541</v>
      </c>
      <c r="P113" s="727">
        <v>576</v>
      </c>
      <c r="Q113" s="727">
        <v>987</v>
      </c>
      <c r="R113" s="728">
        <v>1002</v>
      </c>
      <c r="W113" s="729"/>
      <c r="X113" s="729"/>
      <c r="Y113" s="729"/>
      <c r="Z113" s="729"/>
    </row>
    <row r="114" spans="1:26" ht="21" customHeight="1">
      <c r="A114" s="26" t="s">
        <v>331</v>
      </c>
      <c r="B114" s="727">
        <v>617</v>
      </c>
      <c r="C114" s="727">
        <v>737</v>
      </c>
      <c r="D114" s="727">
        <v>589.5</v>
      </c>
      <c r="E114" s="727">
        <v>808.756</v>
      </c>
      <c r="F114" s="727">
        <v>849.469</v>
      </c>
      <c r="G114" s="727">
        <v>1135.55680410005</v>
      </c>
      <c r="H114" s="727">
        <v>501.2</v>
      </c>
      <c r="I114" s="727">
        <v>501</v>
      </c>
      <c r="J114" s="727">
        <v>601.5</v>
      </c>
      <c r="K114" s="727">
        <v>702</v>
      </c>
      <c r="L114" s="727">
        <v>501</v>
      </c>
      <c r="M114" s="727">
        <v>502</v>
      </c>
      <c r="N114" s="727">
        <v>3003</v>
      </c>
      <c r="O114" s="727">
        <v>2969</v>
      </c>
      <c r="P114" s="727">
        <v>2802</v>
      </c>
      <c r="Q114" s="727">
        <v>3002</v>
      </c>
      <c r="R114" s="728">
        <v>3505</v>
      </c>
      <c r="W114" s="729"/>
      <c r="X114" s="729"/>
      <c r="Y114" s="729"/>
      <c r="Z114" s="729"/>
    </row>
    <row r="115" spans="1:26" s="734" customFormat="1" ht="21" customHeight="1">
      <c r="A115" s="698" t="s">
        <v>332</v>
      </c>
      <c r="B115" s="727">
        <v>560</v>
      </c>
      <c r="C115" s="727">
        <v>1034</v>
      </c>
      <c r="D115" s="727">
        <v>1081.442</v>
      </c>
      <c r="E115" s="727">
        <v>740</v>
      </c>
      <c r="F115" s="727">
        <v>750.7</v>
      </c>
      <c r="G115" s="727">
        <v>766.7444136770442</v>
      </c>
      <c r="H115" s="727">
        <v>835.3</v>
      </c>
      <c r="I115" s="727">
        <v>835</v>
      </c>
      <c r="J115" s="727">
        <v>900</v>
      </c>
      <c r="K115" s="727">
        <v>1100</v>
      </c>
      <c r="L115" s="727">
        <v>1060</v>
      </c>
      <c r="M115" s="727">
        <v>1100</v>
      </c>
      <c r="N115" s="727">
        <v>1300</v>
      </c>
      <c r="O115" s="727">
        <v>1300</v>
      </c>
      <c r="P115" s="727">
        <v>900</v>
      </c>
      <c r="Q115" s="727">
        <v>1600</v>
      </c>
      <c r="R115" s="728">
        <v>1660</v>
      </c>
      <c r="S115" s="965"/>
      <c r="W115" s="729"/>
      <c r="X115" s="729"/>
      <c r="Y115" s="729"/>
      <c r="Z115" s="729"/>
    </row>
    <row r="116" spans="1:26" ht="21" customHeight="1">
      <c r="A116" s="617" t="s">
        <v>88</v>
      </c>
      <c r="B116" s="732">
        <v>488</v>
      </c>
      <c r="C116" s="732">
        <v>759</v>
      </c>
      <c r="D116" s="732">
        <v>826.442</v>
      </c>
      <c r="E116" s="732">
        <v>640</v>
      </c>
      <c r="F116" s="732">
        <v>678</v>
      </c>
      <c r="G116" s="732">
        <v>632.48841</v>
      </c>
      <c r="H116" s="732">
        <v>700</v>
      </c>
      <c r="I116" s="732">
        <v>715</v>
      </c>
      <c r="J116" s="732">
        <v>800</v>
      </c>
      <c r="K116" s="732">
        <v>1000</v>
      </c>
      <c r="L116" s="732">
        <v>960</v>
      </c>
      <c r="M116" s="732">
        <v>1000</v>
      </c>
      <c r="N116" s="732">
        <v>1200</v>
      </c>
      <c r="O116" s="732">
        <v>1200</v>
      </c>
      <c r="P116" s="732">
        <v>800</v>
      </c>
      <c r="Q116" s="732">
        <v>1500</v>
      </c>
      <c r="R116" s="733">
        <v>1500</v>
      </c>
      <c r="W116" s="729"/>
      <c r="X116" s="729"/>
      <c r="Y116" s="729"/>
      <c r="Z116" s="729"/>
    </row>
    <row r="117" spans="1:26" ht="21" customHeight="1">
      <c r="A117" s="26" t="s">
        <v>333</v>
      </c>
      <c r="B117" s="727">
        <v>1299</v>
      </c>
      <c r="C117" s="727">
        <v>1884</v>
      </c>
      <c r="D117" s="727">
        <v>1659.936</v>
      </c>
      <c r="E117" s="727">
        <v>1909.252</v>
      </c>
      <c r="F117" s="727">
        <v>2189.401</v>
      </c>
      <c r="G117" s="727">
        <v>2074.33958880976</v>
      </c>
      <c r="H117" s="727">
        <v>1703.8</v>
      </c>
      <c r="I117" s="727">
        <v>1450</v>
      </c>
      <c r="J117" s="727">
        <v>1440</v>
      </c>
      <c r="K117" s="727">
        <v>1900</v>
      </c>
      <c r="L117" s="727">
        <v>2526</v>
      </c>
      <c r="M117" s="727">
        <v>2955</v>
      </c>
      <c r="N117" s="727">
        <v>3175</v>
      </c>
      <c r="O117" s="727">
        <v>2448</v>
      </c>
      <c r="P117" s="727">
        <v>1730</v>
      </c>
      <c r="Q117" s="727">
        <v>2952</v>
      </c>
      <c r="R117" s="728">
        <v>3516.5</v>
      </c>
      <c r="W117" s="729"/>
      <c r="X117" s="729"/>
      <c r="Y117" s="729"/>
      <c r="Z117" s="729"/>
    </row>
    <row r="118" spans="1:26" ht="21" customHeight="1">
      <c r="A118" s="698" t="s">
        <v>334</v>
      </c>
      <c r="B118" s="727">
        <v>818</v>
      </c>
      <c r="C118" s="727">
        <v>1122</v>
      </c>
      <c r="D118" s="727">
        <v>1460</v>
      </c>
      <c r="E118" s="727">
        <v>1400</v>
      </c>
      <c r="F118" s="727">
        <v>1048</v>
      </c>
      <c r="G118" s="727">
        <v>854.2685320890386</v>
      </c>
      <c r="H118" s="727">
        <v>855</v>
      </c>
      <c r="I118" s="727">
        <v>850</v>
      </c>
      <c r="J118" s="727">
        <v>850</v>
      </c>
      <c r="K118" s="727">
        <v>1200</v>
      </c>
      <c r="L118" s="727">
        <v>1000</v>
      </c>
      <c r="M118" s="727">
        <v>1200</v>
      </c>
      <c r="N118" s="727">
        <v>1300</v>
      </c>
      <c r="O118" s="727">
        <v>1300</v>
      </c>
      <c r="P118" s="727">
        <v>800</v>
      </c>
      <c r="Q118" s="727">
        <v>600</v>
      </c>
      <c r="R118" s="728">
        <v>1500</v>
      </c>
      <c r="W118" s="729"/>
      <c r="X118" s="729"/>
      <c r="Y118" s="729"/>
      <c r="Z118" s="729"/>
    </row>
    <row r="119" spans="1:26" s="734" customFormat="1" ht="21" customHeight="1">
      <c r="A119" s="698" t="s">
        <v>335</v>
      </c>
      <c r="B119" s="727">
        <v>900</v>
      </c>
      <c r="C119" s="727">
        <v>950</v>
      </c>
      <c r="D119" s="727">
        <v>201.2</v>
      </c>
      <c r="E119" s="727">
        <v>256.363</v>
      </c>
      <c r="F119" s="727">
        <v>251.46</v>
      </c>
      <c r="G119" s="727">
        <v>387.194</v>
      </c>
      <c r="H119" s="727">
        <v>437.781</v>
      </c>
      <c r="I119" s="727">
        <v>651</v>
      </c>
      <c r="J119" s="727">
        <v>1101.5</v>
      </c>
      <c r="K119" s="727">
        <v>1598.8</v>
      </c>
      <c r="L119" s="727">
        <v>1482</v>
      </c>
      <c r="M119" s="727">
        <v>1113</v>
      </c>
      <c r="N119" s="727">
        <v>2466</v>
      </c>
      <c r="O119" s="727">
        <v>2610</v>
      </c>
      <c r="P119" s="727">
        <v>3045</v>
      </c>
      <c r="Q119" s="727">
        <v>3410</v>
      </c>
      <c r="R119" s="728">
        <v>3730</v>
      </c>
      <c r="S119" s="965"/>
      <c r="W119" s="729"/>
      <c r="X119" s="729"/>
      <c r="Y119" s="729"/>
      <c r="Z119" s="729"/>
    </row>
    <row r="120" spans="1:26" ht="21" customHeight="1">
      <c r="A120" s="26" t="s">
        <v>336</v>
      </c>
      <c r="B120" s="727">
        <v>425</v>
      </c>
      <c r="C120" s="727">
        <v>551</v>
      </c>
      <c r="D120" s="727">
        <v>570.317</v>
      </c>
      <c r="E120" s="727">
        <v>500</v>
      </c>
      <c r="F120" s="727">
        <v>762.92</v>
      </c>
      <c r="G120" s="727">
        <v>511.3079990038314</v>
      </c>
      <c r="H120" s="727">
        <v>512.2</v>
      </c>
      <c r="I120" s="727">
        <v>638</v>
      </c>
      <c r="J120" s="727">
        <v>660</v>
      </c>
      <c r="K120" s="727">
        <v>847</v>
      </c>
      <c r="L120" s="727">
        <v>725</v>
      </c>
      <c r="M120" s="727">
        <v>598</v>
      </c>
      <c r="N120" s="727">
        <v>432</v>
      </c>
      <c r="O120" s="727">
        <v>440</v>
      </c>
      <c r="P120" s="727">
        <v>440</v>
      </c>
      <c r="Q120" s="727">
        <v>637.5</v>
      </c>
      <c r="R120" s="728">
        <v>753.5</v>
      </c>
      <c r="W120" s="729"/>
      <c r="X120" s="729"/>
      <c r="Y120" s="729"/>
      <c r="Z120" s="729"/>
    </row>
    <row r="121" spans="1:26" ht="21" customHeight="1">
      <c r="A121" s="26" t="s">
        <v>337</v>
      </c>
      <c r="B121" s="727">
        <v>385</v>
      </c>
      <c r="C121" s="727">
        <v>460</v>
      </c>
      <c r="D121" s="727">
        <v>1063.478</v>
      </c>
      <c r="E121" s="727">
        <v>1005</v>
      </c>
      <c r="F121" s="727">
        <v>1090.026</v>
      </c>
      <c r="G121" s="727">
        <v>419.56347604995193</v>
      </c>
      <c r="H121" s="727">
        <v>419.44619807818185</v>
      </c>
      <c r="I121" s="727">
        <v>405</v>
      </c>
      <c r="J121" s="727">
        <v>505</v>
      </c>
      <c r="K121" s="727">
        <v>305</v>
      </c>
      <c r="L121" s="727">
        <v>505</v>
      </c>
      <c r="M121" s="727">
        <v>542</v>
      </c>
      <c r="N121" s="727">
        <v>900.5</v>
      </c>
      <c r="O121" s="727">
        <v>900.5</v>
      </c>
      <c r="P121" s="727">
        <v>500.5</v>
      </c>
      <c r="Q121" s="727">
        <v>800.6</v>
      </c>
      <c r="R121" s="728">
        <v>1000.5</v>
      </c>
      <c r="W121" s="729"/>
      <c r="X121" s="729"/>
      <c r="Y121" s="729"/>
      <c r="Z121" s="729"/>
    </row>
    <row r="122" spans="1:26" ht="21" customHeight="1">
      <c r="A122" s="73" t="s">
        <v>97</v>
      </c>
      <c r="B122" s="730">
        <v>0</v>
      </c>
      <c r="C122" s="730">
        <v>0</v>
      </c>
      <c r="D122" s="730">
        <v>0</v>
      </c>
      <c r="E122" s="730">
        <v>0</v>
      </c>
      <c r="F122" s="730">
        <v>0</v>
      </c>
      <c r="G122" s="730">
        <v>0</v>
      </c>
      <c r="H122" s="730">
        <v>0</v>
      </c>
      <c r="I122" s="730">
        <v>0</v>
      </c>
      <c r="J122" s="727">
        <v>0</v>
      </c>
      <c r="K122" s="727">
        <v>0</v>
      </c>
      <c r="L122" s="727">
        <v>0</v>
      </c>
      <c r="M122" s="727">
        <v>0</v>
      </c>
      <c r="N122" s="727">
        <v>0</v>
      </c>
      <c r="O122" s="727">
        <v>0</v>
      </c>
      <c r="P122" s="727">
        <v>0</v>
      </c>
      <c r="Q122" s="727">
        <v>0</v>
      </c>
      <c r="R122" s="728">
        <v>0</v>
      </c>
      <c r="W122" s="729"/>
      <c r="X122" s="729"/>
      <c r="Y122" s="729"/>
      <c r="Z122" s="729"/>
    </row>
    <row r="123" spans="1:26" ht="21" customHeight="1">
      <c r="A123" s="698" t="s">
        <v>338</v>
      </c>
      <c r="B123" s="727">
        <v>75</v>
      </c>
      <c r="C123" s="727">
        <v>100</v>
      </c>
      <c r="D123" s="727">
        <v>125</v>
      </c>
      <c r="E123" s="727">
        <v>125</v>
      </c>
      <c r="F123" s="727">
        <v>150</v>
      </c>
      <c r="G123" s="727">
        <v>175</v>
      </c>
      <c r="H123" s="727">
        <v>200</v>
      </c>
      <c r="I123" s="727">
        <v>250</v>
      </c>
      <c r="J123" s="727">
        <v>300</v>
      </c>
      <c r="K123" s="727">
        <v>500</v>
      </c>
      <c r="L123" s="727">
        <v>300</v>
      </c>
      <c r="M123" s="727">
        <v>300</v>
      </c>
      <c r="N123" s="727">
        <v>300</v>
      </c>
      <c r="O123" s="727">
        <v>300</v>
      </c>
      <c r="P123" s="727">
        <v>100</v>
      </c>
      <c r="Q123" s="727">
        <v>125</v>
      </c>
      <c r="R123" s="728">
        <v>250</v>
      </c>
      <c r="W123" s="729"/>
      <c r="X123" s="729"/>
      <c r="Y123" s="729"/>
      <c r="Z123" s="729"/>
    </row>
    <row r="124" spans="1:26" s="734" customFormat="1" ht="21" customHeight="1">
      <c r="A124" s="26" t="s">
        <v>339</v>
      </c>
      <c r="B124" s="727">
        <v>100</v>
      </c>
      <c r="C124" s="727">
        <v>125</v>
      </c>
      <c r="D124" s="727">
        <v>150</v>
      </c>
      <c r="E124" s="727">
        <v>200</v>
      </c>
      <c r="F124" s="727">
        <v>100</v>
      </c>
      <c r="G124" s="727">
        <v>150</v>
      </c>
      <c r="H124" s="727">
        <v>200</v>
      </c>
      <c r="I124" s="727">
        <v>205</v>
      </c>
      <c r="J124" s="727">
        <v>205</v>
      </c>
      <c r="K124" s="727">
        <v>205</v>
      </c>
      <c r="L124" s="727">
        <v>304</v>
      </c>
      <c r="M124" s="727">
        <v>304</v>
      </c>
      <c r="N124" s="727">
        <v>302</v>
      </c>
      <c r="O124" s="727">
        <v>305</v>
      </c>
      <c r="P124" s="727">
        <v>104</v>
      </c>
      <c r="Q124" s="727">
        <v>155</v>
      </c>
      <c r="R124" s="728">
        <v>380</v>
      </c>
      <c r="S124" s="965"/>
      <c r="W124" s="729"/>
      <c r="X124" s="729"/>
      <c r="Y124" s="729"/>
      <c r="Z124" s="729"/>
    </row>
    <row r="125" spans="1:26" s="734" customFormat="1" ht="21" customHeight="1">
      <c r="A125" s="26" t="s">
        <v>340</v>
      </c>
      <c r="B125" s="727">
        <v>553</v>
      </c>
      <c r="C125" s="727">
        <v>472</v>
      </c>
      <c r="D125" s="727">
        <v>818.86</v>
      </c>
      <c r="E125" s="727">
        <v>975.167</v>
      </c>
      <c r="F125" s="727">
        <v>959.844</v>
      </c>
      <c r="G125" s="727">
        <v>849.8062848020435</v>
      </c>
      <c r="H125" s="727">
        <v>928.2</v>
      </c>
      <c r="I125" s="727">
        <v>1640</v>
      </c>
      <c r="J125" s="727">
        <v>755</v>
      </c>
      <c r="K125" s="727">
        <v>750</v>
      </c>
      <c r="L125" s="727">
        <v>850</v>
      </c>
      <c r="M125" s="727">
        <v>560</v>
      </c>
      <c r="N125" s="727">
        <v>807</v>
      </c>
      <c r="O125" s="727">
        <v>810</v>
      </c>
      <c r="P125" s="727">
        <v>335</v>
      </c>
      <c r="Q125" s="727">
        <v>384</v>
      </c>
      <c r="R125" s="728">
        <v>458</v>
      </c>
      <c r="S125" s="965"/>
      <c r="W125" s="729"/>
      <c r="X125" s="729"/>
      <c r="Y125" s="729"/>
      <c r="Z125" s="729"/>
    </row>
    <row r="126" spans="1:26" ht="21" customHeight="1">
      <c r="A126" s="26" t="s">
        <v>341</v>
      </c>
      <c r="B126" s="727">
        <v>345</v>
      </c>
      <c r="C126" s="727">
        <v>445</v>
      </c>
      <c r="D126" s="727">
        <v>479</v>
      </c>
      <c r="E126" s="727">
        <v>388.292</v>
      </c>
      <c r="F126" s="727">
        <v>419.968</v>
      </c>
      <c r="G126" s="727">
        <v>441.82910051250667</v>
      </c>
      <c r="H126" s="727">
        <v>443.1</v>
      </c>
      <c r="I126" s="727">
        <v>923</v>
      </c>
      <c r="J126" s="727">
        <v>951</v>
      </c>
      <c r="K126" s="727">
        <v>1000</v>
      </c>
      <c r="L126" s="727">
        <v>700</v>
      </c>
      <c r="M126" s="727">
        <v>980</v>
      </c>
      <c r="N126" s="727">
        <v>1100</v>
      </c>
      <c r="O126" s="727">
        <v>1000</v>
      </c>
      <c r="P126" s="727">
        <v>600</v>
      </c>
      <c r="Q126" s="727">
        <v>825</v>
      </c>
      <c r="R126" s="728">
        <v>1069</v>
      </c>
      <c r="W126" s="729"/>
      <c r="X126" s="729"/>
      <c r="Y126" s="729"/>
      <c r="Z126" s="729"/>
    </row>
    <row r="127" spans="1:26" ht="21" customHeight="1">
      <c r="A127" s="26" t="s">
        <v>342</v>
      </c>
      <c r="B127" s="727">
        <v>534</v>
      </c>
      <c r="C127" s="727">
        <v>590</v>
      </c>
      <c r="D127" s="727">
        <v>527</v>
      </c>
      <c r="E127" s="727">
        <v>1130.852</v>
      </c>
      <c r="F127" s="727">
        <v>755.102</v>
      </c>
      <c r="G127" s="727">
        <v>914.9434376195211</v>
      </c>
      <c r="H127" s="727">
        <v>950</v>
      </c>
      <c r="I127" s="727">
        <v>925</v>
      </c>
      <c r="J127" s="727">
        <v>1007</v>
      </c>
      <c r="K127" s="727">
        <v>950</v>
      </c>
      <c r="L127" s="727">
        <v>1065</v>
      </c>
      <c r="M127" s="727">
        <v>1000</v>
      </c>
      <c r="N127" s="727">
        <v>2166</v>
      </c>
      <c r="O127" s="727">
        <v>1951</v>
      </c>
      <c r="P127" s="727">
        <v>2050</v>
      </c>
      <c r="Q127" s="727">
        <v>2525</v>
      </c>
      <c r="R127" s="728">
        <v>2750</v>
      </c>
      <c r="W127" s="729"/>
      <c r="X127" s="729"/>
      <c r="Y127" s="729"/>
      <c r="Z127" s="729"/>
    </row>
    <row r="128" spans="1:26" ht="21" customHeight="1">
      <c r="A128" s="698" t="s">
        <v>343</v>
      </c>
      <c r="B128" s="727">
        <v>110</v>
      </c>
      <c r="C128" s="727">
        <v>160</v>
      </c>
      <c r="D128" s="727">
        <v>200</v>
      </c>
      <c r="E128" s="727">
        <v>200</v>
      </c>
      <c r="F128" s="727">
        <v>200</v>
      </c>
      <c r="G128" s="727">
        <v>151.023</v>
      </c>
      <c r="H128" s="727">
        <v>364.528</v>
      </c>
      <c r="I128" s="727">
        <v>435</v>
      </c>
      <c r="J128" s="727">
        <v>170</v>
      </c>
      <c r="K128" s="727">
        <v>230</v>
      </c>
      <c r="L128" s="727">
        <v>315</v>
      </c>
      <c r="M128" s="727">
        <v>315</v>
      </c>
      <c r="N128" s="727">
        <v>305</v>
      </c>
      <c r="O128" s="727">
        <v>155</v>
      </c>
      <c r="P128" s="727">
        <v>155</v>
      </c>
      <c r="Q128" s="727">
        <v>205</v>
      </c>
      <c r="R128" s="728">
        <v>311</v>
      </c>
      <c r="W128" s="729"/>
      <c r="X128" s="729"/>
      <c r="Y128" s="729"/>
      <c r="Z128" s="729"/>
    </row>
    <row r="129" spans="1:26" ht="21" customHeight="1">
      <c r="A129" s="106" t="s">
        <v>174</v>
      </c>
      <c r="B129" s="735">
        <v>270</v>
      </c>
      <c r="C129" s="735">
        <v>356</v>
      </c>
      <c r="D129" s="735">
        <v>463.659</v>
      </c>
      <c r="E129" s="735">
        <v>257.155</v>
      </c>
      <c r="F129" s="735">
        <v>195.48</v>
      </c>
      <c r="G129" s="735">
        <v>574.431</v>
      </c>
      <c r="H129" s="735">
        <v>121.2</v>
      </c>
      <c r="I129" s="735">
        <v>222</v>
      </c>
      <c r="J129" s="727">
        <v>228</v>
      </c>
      <c r="K129" s="727">
        <v>185</v>
      </c>
      <c r="L129" s="727">
        <v>335</v>
      </c>
      <c r="M129" s="727">
        <v>385</v>
      </c>
      <c r="N129" s="727">
        <v>366</v>
      </c>
      <c r="O129" s="727">
        <v>267</v>
      </c>
      <c r="P129" s="727">
        <v>294</v>
      </c>
      <c r="Q129" s="727">
        <v>329.9</v>
      </c>
      <c r="R129" s="728">
        <v>365</v>
      </c>
      <c r="W129" s="729"/>
      <c r="X129" s="729"/>
      <c r="Y129" s="729"/>
      <c r="Z129" s="729"/>
    </row>
    <row r="130" spans="1:26" s="740" customFormat="1" ht="15.75" customHeight="1">
      <c r="A130" s="138" t="s">
        <v>344</v>
      </c>
      <c r="B130" s="736">
        <v>14077</v>
      </c>
      <c r="C130" s="736">
        <v>16899</v>
      </c>
      <c r="D130" s="736">
        <v>15727.866000000002</v>
      </c>
      <c r="E130" s="736">
        <v>17129.075999999997</v>
      </c>
      <c r="F130" s="736">
        <v>16375.899999999998</v>
      </c>
      <c r="G130" s="736">
        <v>18176.175181217404</v>
      </c>
      <c r="H130" s="736">
        <v>17849.95519807818</v>
      </c>
      <c r="I130" s="736">
        <v>18545</v>
      </c>
      <c r="J130" s="736">
        <v>18716</v>
      </c>
      <c r="K130" s="736">
        <v>19506.8</v>
      </c>
      <c r="L130" s="736">
        <v>19823.3</v>
      </c>
      <c r="M130" s="736">
        <v>20982</v>
      </c>
      <c r="N130" s="736">
        <v>24851</v>
      </c>
      <c r="O130" s="736">
        <v>23751</v>
      </c>
      <c r="P130" s="736">
        <v>19883</v>
      </c>
      <c r="Q130" s="736">
        <v>25155</v>
      </c>
      <c r="R130" s="737">
        <v>30371</v>
      </c>
      <c r="S130" s="966"/>
      <c r="T130" s="738"/>
      <c r="U130" s="738"/>
      <c r="V130" s="738"/>
      <c r="W130" s="729"/>
      <c r="X130" s="729"/>
      <c r="Y130" s="729"/>
      <c r="Z130" s="729"/>
    </row>
    <row r="131" spans="1:26" s="740" customFormat="1" ht="7.5" customHeight="1">
      <c r="A131" s="749"/>
      <c r="B131" s="750"/>
      <c r="C131" s="750"/>
      <c r="D131" s="750"/>
      <c r="E131" s="750"/>
      <c r="F131" s="750"/>
      <c r="G131" s="750"/>
      <c r="H131" s="750"/>
      <c r="I131" s="750"/>
      <c r="J131" s="750"/>
      <c r="K131" s="750"/>
      <c r="L131" s="750"/>
      <c r="M131" s="750"/>
      <c r="N131" s="750"/>
      <c r="O131" s="750"/>
      <c r="P131" s="750"/>
      <c r="Q131" s="750"/>
      <c r="R131" s="963"/>
      <c r="S131" s="966"/>
      <c r="T131" s="738"/>
      <c r="U131" s="738"/>
      <c r="V131" s="738"/>
      <c r="W131" s="729"/>
      <c r="X131" s="729"/>
      <c r="Y131" s="729"/>
      <c r="Z131" s="729"/>
    </row>
    <row r="132" spans="1:4" ht="13.5" customHeight="1">
      <c r="A132" s="64" t="s">
        <v>264</v>
      </c>
      <c r="B132" s="141"/>
      <c r="C132" s="141"/>
      <c r="D132" s="141"/>
    </row>
    <row r="133" ht="12.75">
      <c r="A133" s="32"/>
    </row>
    <row r="135" ht="12.75">
      <c r="A135" s="751"/>
    </row>
    <row r="140" ht="12.75">
      <c r="A140" s="30"/>
    </row>
  </sheetData>
  <sheetProtection/>
  <hyperlinks>
    <hyperlink ref="A1" location="Contents!A1" display="Back to Table of Contents"/>
  </hyperlinks>
  <printOptions/>
  <pageMargins left="0.6" right="0" top="0.47244094488189" bottom="0" header="0.31496062992126" footer="0"/>
  <pageSetup horizontalDpi="600" verticalDpi="600" orientation="landscape" paperSize="9" scale="94" r:id="rId1"/>
  <headerFooter alignWithMargins="0">
    <oddHeader>&amp;C-&amp;P+24-
</oddHeader>
  </headerFooter>
</worksheet>
</file>

<file path=xl/worksheets/sheet31.xml><?xml version="1.0" encoding="utf-8"?>
<worksheet xmlns="http://schemas.openxmlformats.org/spreadsheetml/2006/main" xmlns:r="http://schemas.openxmlformats.org/officeDocument/2006/relationships">
  <dimension ref="A1:U58"/>
  <sheetViews>
    <sheetView zoomScalePageLayoutView="0" workbookViewId="0" topLeftCell="A1">
      <pane xSplit="1" ySplit="5" topLeftCell="B6"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31.140625" style="0" customWidth="1"/>
    <col min="2" max="14" width="9.140625" style="0" customWidth="1"/>
  </cols>
  <sheetData>
    <row r="1" ht="18" customHeight="1">
      <c r="A1" s="971" t="s">
        <v>568</v>
      </c>
    </row>
    <row r="2" ht="15.75">
      <c r="A2" s="668" t="s">
        <v>352</v>
      </c>
    </row>
    <row r="3" ht="25.5" customHeight="1">
      <c r="A3" s="240" t="s">
        <v>353</v>
      </c>
    </row>
    <row r="4" spans="8:18" ht="16.5" customHeight="1">
      <c r="H4" s="752"/>
      <c r="J4" s="753"/>
      <c r="O4" s="753"/>
      <c r="R4" s="753" t="s">
        <v>113</v>
      </c>
    </row>
    <row r="5" spans="1:18" ht="21" customHeight="1">
      <c r="A5" s="754" t="s">
        <v>354</v>
      </c>
      <c r="B5" s="755">
        <v>2006</v>
      </c>
      <c r="C5" s="755">
        <v>2007</v>
      </c>
      <c r="D5" s="755">
        <v>2008</v>
      </c>
      <c r="E5" s="755">
        <v>2009</v>
      </c>
      <c r="F5" s="755">
        <v>2010</v>
      </c>
      <c r="G5" s="755">
        <v>2011</v>
      </c>
      <c r="H5" s="755">
        <v>2012</v>
      </c>
      <c r="I5" s="755">
        <v>2013</v>
      </c>
      <c r="J5" s="755">
        <v>2014</v>
      </c>
      <c r="K5" s="755">
        <v>2015</v>
      </c>
      <c r="L5" s="755">
        <v>2016</v>
      </c>
      <c r="M5" s="755">
        <v>2017</v>
      </c>
      <c r="N5" s="755">
        <v>2018</v>
      </c>
      <c r="O5" s="755">
        <v>2019</v>
      </c>
      <c r="P5" s="755">
        <v>2020</v>
      </c>
      <c r="Q5" s="755">
        <v>2021</v>
      </c>
      <c r="R5" s="756" t="s">
        <v>283</v>
      </c>
    </row>
    <row r="6" spans="1:21" ht="21" customHeight="1">
      <c r="A6" s="460" t="s">
        <v>355</v>
      </c>
      <c r="B6" s="757">
        <v>30</v>
      </c>
      <c r="C6" s="757">
        <v>25</v>
      </c>
      <c r="D6" s="757">
        <v>173</v>
      </c>
      <c r="E6" s="757">
        <v>125</v>
      </c>
      <c r="F6" s="757">
        <v>150</v>
      </c>
      <c r="G6" s="757">
        <v>547.8</v>
      </c>
      <c r="H6" s="757">
        <v>200</v>
      </c>
      <c r="I6" s="757">
        <v>200</v>
      </c>
      <c r="J6" s="757">
        <v>200</v>
      </c>
      <c r="K6" s="757">
        <v>100</v>
      </c>
      <c r="L6" s="757">
        <v>165</v>
      </c>
      <c r="M6" s="757">
        <v>100</v>
      </c>
      <c r="N6" s="757">
        <v>60</v>
      </c>
      <c r="O6" s="757">
        <v>60</v>
      </c>
      <c r="P6" s="757">
        <v>45</v>
      </c>
      <c r="Q6" s="757">
        <v>40</v>
      </c>
      <c r="R6" s="758">
        <v>40</v>
      </c>
      <c r="S6" s="654"/>
      <c r="T6" s="654"/>
      <c r="U6" s="654"/>
    </row>
    <row r="7" spans="1:21" ht="21" customHeight="1">
      <c r="A7" s="460" t="s">
        <v>356</v>
      </c>
      <c r="B7" s="759">
        <v>2330</v>
      </c>
      <c r="C7" s="759">
        <v>2122</v>
      </c>
      <c r="D7" s="759">
        <v>2477.802</v>
      </c>
      <c r="E7" s="759">
        <v>3179</v>
      </c>
      <c r="F7" s="759">
        <v>4285.789</v>
      </c>
      <c r="G7" s="759">
        <v>3127.053</v>
      </c>
      <c r="H7" s="759">
        <v>5000.000028985507</v>
      </c>
      <c r="I7" s="759">
        <v>4600.245028985508</v>
      </c>
      <c r="J7" s="759">
        <v>3450.002028985508</v>
      </c>
      <c r="K7" s="759">
        <v>3215</v>
      </c>
      <c r="L7" s="759">
        <v>2011</v>
      </c>
      <c r="M7" s="759">
        <v>1952</v>
      </c>
      <c r="N7" s="759">
        <v>2247</v>
      </c>
      <c r="O7" s="759">
        <v>5283.5</v>
      </c>
      <c r="P7" s="759">
        <v>3525</v>
      </c>
      <c r="Q7" s="759">
        <v>3765</v>
      </c>
      <c r="R7" s="760">
        <v>3727</v>
      </c>
      <c r="S7" s="654"/>
      <c r="T7" s="654"/>
      <c r="U7" s="654"/>
    </row>
    <row r="8" spans="1:21" ht="21" customHeight="1">
      <c r="A8" s="460" t="s">
        <v>357</v>
      </c>
      <c r="B8" s="759">
        <v>4477</v>
      </c>
      <c r="C8" s="759">
        <v>3850</v>
      </c>
      <c r="D8" s="759">
        <v>4510.473</v>
      </c>
      <c r="E8" s="759">
        <v>6712</v>
      </c>
      <c r="F8" s="759">
        <v>8242</v>
      </c>
      <c r="G8" s="759">
        <v>9218.9</v>
      </c>
      <c r="H8" s="759">
        <v>8640.000482342013</v>
      </c>
      <c r="I8" s="759">
        <v>6600</v>
      </c>
      <c r="J8" s="759">
        <v>7715</v>
      </c>
      <c r="K8" s="759">
        <v>9487</v>
      </c>
      <c r="L8" s="759">
        <v>9305</v>
      </c>
      <c r="M8" s="759">
        <v>9094</v>
      </c>
      <c r="N8" s="759">
        <v>15898</v>
      </c>
      <c r="O8" s="759">
        <v>15495</v>
      </c>
      <c r="P8" s="759">
        <v>10757</v>
      </c>
      <c r="Q8" s="759">
        <v>11969</v>
      </c>
      <c r="R8" s="760">
        <v>13303</v>
      </c>
      <c r="S8" s="654"/>
      <c r="T8" s="654"/>
      <c r="U8" s="654"/>
    </row>
    <row r="9" spans="1:21" ht="21" customHeight="1">
      <c r="A9" s="460" t="s">
        <v>358</v>
      </c>
      <c r="B9" s="759"/>
      <c r="C9" s="759"/>
      <c r="D9" s="759"/>
      <c r="E9" s="759"/>
      <c r="F9" s="759"/>
      <c r="G9" s="759"/>
      <c r="H9" s="759"/>
      <c r="I9" s="759"/>
      <c r="J9" s="759"/>
      <c r="K9" s="759"/>
      <c r="L9" s="759"/>
      <c r="M9" s="759"/>
      <c r="N9" s="759"/>
      <c r="O9" s="759"/>
      <c r="P9" s="759"/>
      <c r="Q9" s="759"/>
      <c r="R9" s="760"/>
      <c r="S9" s="654"/>
      <c r="T9" s="654"/>
      <c r="U9" s="654"/>
    </row>
    <row r="10" spans="1:21" ht="21" customHeight="1">
      <c r="A10" s="460" t="s">
        <v>359</v>
      </c>
      <c r="B10" s="759">
        <v>113.606</v>
      </c>
      <c r="C10" s="759">
        <v>129.445</v>
      </c>
      <c r="D10" s="759">
        <v>250</v>
      </c>
      <c r="E10" s="759">
        <v>338.934</v>
      </c>
      <c r="F10" s="759">
        <v>236.853</v>
      </c>
      <c r="G10" s="759">
        <v>219.00000645161293</v>
      </c>
      <c r="H10" s="759">
        <v>307.00000322580644</v>
      </c>
      <c r="I10" s="759">
        <v>304</v>
      </c>
      <c r="J10" s="759">
        <v>240</v>
      </c>
      <c r="K10" s="759">
        <v>254</v>
      </c>
      <c r="L10" s="759">
        <v>326.7</v>
      </c>
      <c r="M10" s="759">
        <v>307</v>
      </c>
      <c r="N10" s="759">
        <v>431</v>
      </c>
      <c r="O10" s="759">
        <v>248</v>
      </c>
      <c r="P10" s="759">
        <v>165</v>
      </c>
      <c r="Q10" s="759">
        <v>173</v>
      </c>
      <c r="R10" s="760">
        <v>316</v>
      </c>
      <c r="S10" s="654"/>
      <c r="T10" s="654"/>
      <c r="U10" s="654"/>
    </row>
    <row r="11" spans="1:21" ht="21" customHeight="1">
      <c r="A11" s="460" t="s">
        <v>360</v>
      </c>
      <c r="B11" s="759">
        <v>5916.114</v>
      </c>
      <c r="C11" s="759">
        <v>2953.928</v>
      </c>
      <c r="D11" s="759">
        <v>583</v>
      </c>
      <c r="E11" s="759">
        <v>3888</v>
      </c>
      <c r="F11" s="759">
        <v>349</v>
      </c>
      <c r="G11" s="759">
        <v>287</v>
      </c>
      <c r="H11" s="759">
        <v>248</v>
      </c>
      <c r="I11" s="759">
        <v>252</v>
      </c>
      <c r="J11" s="759">
        <v>2433.2</v>
      </c>
      <c r="K11" s="759">
        <v>241</v>
      </c>
      <c r="L11" s="759">
        <v>2123</v>
      </c>
      <c r="M11" s="759">
        <v>1140</v>
      </c>
      <c r="N11" s="759">
        <v>321</v>
      </c>
      <c r="O11" s="759">
        <v>2487</v>
      </c>
      <c r="P11" s="759">
        <v>2011</v>
      </c>
      <c r="Q11" s="759">
        <v>451</v>
      </c>
      <c r="R11" s="760">
        <v>1237</v>
      </c>
      <c r="S11" s="654"/>
      <c r="T11" s="654"/>
      <c r="U11" s="654"/>
    </row>
    <row r="12" spans="1:21" ht="21" customHeight="1">
      <c r="A12" s="460" t="s">
        <v>361</v>
      </c>
      <c r="B12" s="759">
        <v>3175</v>
      </c>
      <c r="C12" s="759">
        <v>4021</v>
      </c>
      <c r="D12" s="759">
        <v>3373.866</v>
      </c>
      <c r="E12" s="759">
        <v>4398.676</v>
      </c>
      <c r="F12" s="759">
        <v>4986.812</v>
      </c>
      <c r="G12" s="759">
        <v>4500.174938263091</v>
      </c>
      <c r="H12" s="759">
        <v>4615.010000000002</v>
      </c>
      <c r="I12" s="759">
        <v>6395</v>
      </c>
      <c r="J12" s="759">
        <v>4908</v>
      </c>
      <c r="K12" s="759">
        <v>6137</v>
      </c>
      <c r="L12" s="759">
        <v>5271</v>
      </c>
      <c r="M12" s="759">
        <v>6313</v>
      </c>
      <c r="N12" s="759">
        <v>2917</v>
      </c>
      <c r="O12" s="759">
        <v>3059</v>
      </c>
      <c r="P12" s="759">
        <v>1935</v>
      </c>
      <c r="Q12" s="759">
        <v>3379</v>
      </c>
      <c r="R12" s="760">
        <v>3600</v>
      </c>
      <c r="S12" s="654"/>
      <c r="T12" s="654"/>
      <c r="U12" s="654"/>
    </row>
    <row r="13" spans="1:21" ht="21" customHeight="1">
      <c r="A13" s="761"/>
      <c r="B13" s="762"/>
      <c r="C13" s="762"/>
      <c r="D13" s="762"/>
      <c r="E13" s="762"/>
      <c r="F13" s="762"/>
      <c r="G13" s="762"/>
      <c r="H13" s="762"/>
      <c r="I13" s="762"/>
      <c r="J13" s="762"/>
      <c r="K13" s="762"/>
      <c r="L13" s="762"/>
      <c r="M13" s="762"/>
      <c r="N13" s="759"/>
      <c r="O13" s="762"/>
      <c r="P13" s="762"/>
      <c r="Q13" s="762"/>
      <c r="R13" s="763"/>
      <c r="S13" s="654"/>
      <c r="T13" s="654"/>
      <c r="U13" s="654"/>
    </row>
    <row r="14" spans="1:21" ht="21.75" customHeight="1">
      <c r="A14" s="590" t="s">
        <v>362</v>
      </c>
      <c r="B14" s="764">
        <v>16041.72</v>
      </c>
      <c r="C14" s="764">
        <v>13101.373</v>
      </c>
      <c r="D14" s="764">
        <v>11368.141</v>
      </c>
      <c r="E14" s="764">
        <v>18641.61</v>
      </c>
      <c r="F14" s="764">
        <v>18250.453999999998</v>
      </c>
      <c r="G14" s="764">
        <v>17899.927944714706</v>
      </c>
      <c r="H14" s="764">
        <v>19010.01051455333</v>
      </c>
      <c r="I14" s="764">
        <v>18351.245028985508</v>
      </c>
      <c r="J14" s="764">
        <v>18946.202028985506</v>
      </c>
      <c r="K14" s="764">
        <v>19434</v>
      </c>
      <c r="L14" s="764">
        <v>19201.7</v>
      </c>
      <c r="M14" s="764">
        <v>18906</v>
      </c>
      <c r="N14" s="764">
        <v>21874</v>
      </c>
      <c r="O14" s="764">
        <v>26632.5</v>
      </c>
      <c r="P14" s="764">
        <v>18438</v>
      </c>
      <c r="Q14" s="764">
        <v>19777</v>
      </c>
      <c r="R14" s="765">
        <v>22223</v>
      </c>
      <c r="S14" s="654"/>
      <c r="T14" s="654"/>
      <c r="U14" s="654"/>
    </row>
    <row r="15" spans="1:13" ht="12.75" customHeight="1">
      <c r="A15" s="29"/>
      <c r="B15" s="682"/>
      <c r="C15" s="654"/>
      <c r="D15" s="654"/>
      <c r="E15" s="654"/>
      <c r="F15" s="654"/>
      <c r="G15" s="654"/>
      <c r="H15" s="654"/>
      <c r="I15" s="654"/>
      <c r="J15" s="654"/>
      <c r="K15" s="654"/>
      <c r="L15" s="654"/>
      <c r="M15" s="654"/>
    </row>
    <row r="16" spans="1:14" ht="12.75" customHeight="1">
      <c r="A16" s="668"/>
      <c r="B16" s="766"/>
      <c r="C16" s="766"/>
      <c r="J16" s="767"/>
      <c r="K16" s="767"/>
      <c r="L16" s="767"/>
      <c r="M16" s="767"/>
      <c r="N16" s="767"/>
    </row>
    <row r="17" spans="1:2" ht="18" customHeight="1">
      <c r="A17" s="240" t="s">
        <v>363</v>
      </c>
      <c r="B17" s="108"/>
    </row>
    <row r="18" spans="1:18" ht="18" customHeight="1">
      <c r="A18" s="22"/>
      <c r="I18" s="753"/>
      <c r="J18" s="753"/>
      <c r="K18" s="753"/>
      <c r="N18" s="753"/>
      <c r="R18" s="753" t="s">
        <v>113</v>
      </c>
    </row>
    <row r="19" spans="1:18" ht="18" customHeight="1">
      <c r="A19" s="754" t="s">
        <v>354</v>
      </c>
      <c r="B19" s="755">
        <v>2006</v>
      </c>
      <c r="C19" s="755">
        <v>2007</v>
      </c>
      <c r="D19" s="755">
        <v>2008</v>
      </c>
      <c r="E19" s="755">
        <v>2009</v>
      </c>
      <c r="F19" s="755">
        <v>2010</v>
      </c>
      <c r="G19" s="755">
        <v>2011</v>
      </c>
      <c r="H19" s="755">
        <v>2012</v>
      </c>
      <c r="I19" s="755">
        <v>2013</v>
      </c>
      <c r="J19" s="755">
        <v>2014</v>
      </c>
      <c r="K19" s="755">
        <v>2015</v>
      </c>
      <c r="L19" s="755">
        <v>2016</v>
      </c>
      <c r="M19" s="755">
        <v>2017</v>
      </c>
      <c r="N19" s="755">
        <v>2018</v>
      </c>
      <c r="O19" s="755">
        <v>2019</v>
      </c>
      <c r="P19" s="755">
        <v>2020</v>
      </c>
      <c r="Q19" s="755">
        <v>2021</v>
      </c>
      <c r="R19" s="756" t="s">
        <v>283</v>
      </c>
    </row>
    <row r="20" spans="1:21" ht="18" customHeight="1">
      <c r="A20" s="460" t="s">
        <v>355</v>
      </c>
      <c r="B20" s="757">
        <v>9738</v>
      </c>
      <c r="C20" s="757">
        <v>11638</v>
      </c>
      <c r="D20" s="757">
        <v>15108</v>
      </c>
      <c r="E20" s="757">
        <v>16406</v>
      </c>
      <c r="F20" s="757">
        <v>18619</v>
      </c>
      <c r="G20" s="757">
        <v>21750</v>
      </c>
      <c r="H20" s="757">
        <v>21843</v>
      </c>
      <c r="I20" s="757">
        <v>23086</v>
      </c>
      <c r="J20" s="757">
        <v>21332</v>
      </c>
      <c r="K20" s="757">
        <v>21824.6</v>
      </c>
      <c r="L20" s="757">
        <v>24694.3</v>
      </c>
      <c r="M20" s="757">
        <v>24728</v>
      </c>
      <c r="N20" s="757">
        <v>24457</v>
      </c>
      <c r="O20" s="757">
        <v>26459.9</v>
      </c>
      <c r="P20" s="757">
        <v>20805</v>
      </c>
      <c r="Q20" s="757">
        <v>24836.773092082</v>
      </c>
      <c r="R20" s="758">
        <v>31088.25317797135</v>
      </c>
      <c r="S20" s="654"/>
      <c r="T20" s="654"/>
      <c r="U20" s="654"/>
    </row>
    <row r="21" spans="1:21" ht="18" customHeight="1">
      <c r="A21" s="460" t="s">
        <v>356</v>
      </c>
      <c r="B21" s="759">
        <v>8336</v>
      </c>
      <c r="C21" s="759">
        <v>15672</v>
      </c>
      <c r="D21" s="759">
        <v>19684</v>
      </c>
      <c r="E21" s="759">
        <v>18837</v>
      </c>
      <c r="F21" s="759">
        <v>17244.211</v>
      </c>
      <c r="G21" s="759">
        <v>14571.55</v>
      </c>
      <c r="H21" s="759">
        <v>13837.215177040252</v>
      </c>
      <c r="I21" s="759">
        <v>11325</v>
      </c>
      <c r="J21" s="759">
        <v>9427</v>
      </c>
      <c r="K21" s="759">
        <v>7480.6</v>
      </c>
      <c r="L21" s="759">
        <v>7860.8</v>
      </c>
      <c r="M21" s="759">
        <v>10736</v>
      </c>
      <c r="N21" s="759">
        <v>11450</v>
      </c>
      <c r="O21" s="759">
        <v>12004</v>
      </c>
      <c r="P21" s="759">
        <v>9290</v>
      </c>
      <c r="Q21" s="759">
        <v>15967.691842042748</v>
      </c>
      <c r="R21" s="760">
        <v>17578.731035312892</v>
      </c>
      <c r="S21" s="654"/>
      <c r="T21" s="654"/>
      <c r="U21" s="654"/>
    </row>
    <row r="22" spans="1:21" ht="18" customHeight="1">
      <c r="A22" s="460" t="s">
        <v>364</v>
      </c>
      <c r="B22" s="759">
        <v>2590</v>
      </c>
      <c r="C22" s="759">
        <v>2680</v>
      </c>
      <c r="D22" s="759">
        <v>3325</v>
      </c>
      <c r="E22" s="759">
        <v>3550</v>
      </c>
      <c r="F22" s="759">
        <v>3625</v>
      </c>
      <c r="G22" s="759">
        <v>3950</v>
      </c>
      <c r="H22" s="759">
        <v>4884.9995</v>
      </c>
      <c r="I22" s="759">
        <v>4300</v>
      </c>
      <c r="J22" s="759">
        <v>4892</v>
      </c>
      <c r="K22" s="759">
        <v>3580</v>
      </c>
      <c r="L22" s="759">
        <v>2372</v>
      </c>
      <c r="M22" s="759">
        <v>3367</v>
      </c>
      <c r="N22" s="759">
        <v>2788</v>
      </c>
      <c r="O22" s="759">
        <v>3495</v>
      </c>
      <c r="P22" s="759">
        <v>4455</v>
      </c>
      <c r="Q22" s="759">
        <v>5219</v>
      </c>
      <c r="R22" s="760">
        <v>5108</v>
      </c>
      <c r="S22" s="654"/>
      <c r="T22" s="654"/>
      <c r="U22" s="654"/>
    </row>
    <row r="23" spans="1:21" ht="18" customHeight="1">
      <c r="A23" s="460" t="s">
        <v>358</v>
      </c>
      <c r="B23" s="759"/>
      <c r="C23" s="759"/>
      <c r="D23" s="759"/>
      <c r="E23" s="759"/>
      <c r="F23" s="759"/>
      <c r="G23" s="759"/>
      <c r="H23" s="759"/>
      <c r="I23" s="759"/>
      <c r="J23" s="759"/>
      <c r="K23" s="759"/>
      <c r="L23" s="759"/>
      <c r="M23" s="759"/>
      <c r="N23" s="759"/>
      <c r="O23" s="759"/>
      <c r="P23" s="759"/>
      <c r="Q23" s="759"/>
      <c r="R23" s="760"/>
      <c r="S23" s="654"/>
      <c r="T23" s="654"/>
      <c r="U23" s="654"/>
    </row>
    <row r="24" spans="1:21" ht="18" customHeight="1">
      <c r="A24" s="460" t="s">
        <v>359</v>
      </c>
      <c r="B24" s="759">
        <v>2383.728</v>
      </c>
      <c r="C24" s="759">
        <v>3276.426</v>
      </c>
      <c r="D24" s="759">
        <v>3385</v>
      </c>
      <c r="E24" s="759">
        <v>2525</v>
      </c>
      <c r="F24" s="759">
        <v>3221.647</v>
      </c>
      <c r="G24" s="759">
        <v>3329.001</v>
      </c>
      <c r="H24" s="759">
        <v>3645.9997581037856</v>
      </c>
      <c r="I24" s="759">
        <v>3410</v>
      </c>
      <c r="J24" s="759">
        <v>3377.765</v>
      </c>
      <c r="K24" s="759">
        <v>3500</v>
      </c>
      <c r="L24" s="759">
        <v>3955.5</v>
      </c>
      <c r="M24" s="759">
        <v>4450</v>
      </c>
      <c r="N24" s="759">
        <v>4831</v>
      </c>
      <c r="O24" s="759">
        <v>4950</v>
      </c>
      <c r="P24" s="759">
        <v>3413</v>
      </c>
      <c r="Q24" s="759">
        <v>4256</v>
      </c>
      <c r="R24" s="760">
        <v>5996</v>
      </c>
      <c r="S24" s="654"/>
      <c r="T24" s="654"/>
      <c r="U24" s="654"/>
    </row>
    <row r="25" spans="1:21" ht="18" customHeight="1">
      <c r="A25" s="460" t="s">
        <v>360</v>
      </c>
      <c r="B25" s="759">
        <v>1703.734</v>
      </c>
      <c r="C25" s="759">
        <v>1993.659</v>
      </c>
      <c r="D25" s="759">
        <v>2305</v>
      </c>
      <c r="E25" s="759">
        <v>1740</v>
      </c>
      <c r="F25" s="759">
        <v>2045.6</v>
      </c>
      <c r="G25" s="759">
        <v>2390.9993432501783</v>
      </c>
      <c r="H25" s="759">
        <v>2728.416472361999</v>
      </c>
      <c r="I25" s="759">
        <v>4996</v>
      </c>
      <c r="J25" s="759">
        <v>2207.023</v>
      </c>
      <c r="K25" s="759">
        <v>1944</v>
      </c>
      <c r="L25" s="759">
        <v>2343.4</v>
      </c>
      <c r="M25" s="759">
        <v>2634</v>
      </c>
      <c r="N25" s="759">
        <v>2908</v>
      </c>
      <c r="O25" s="759">
        <v>3512</v>
      </c>
      <c r="P25" s="759">
        <v>2567</v>
      </c>
      <c r="Q25" s="759">
        <v>1988</v>
      </c>
      <c r="R25" s="760">
        <v>2134</v>
      </c>
      <c r="S25" s="654"/>
      <c r="T25" s="654"/>
      <c r="U25" s="654"/>
    </row>
    <row r="26" spans="1:21" ht="18" customHeight="1">
      <c r="A26" s="460" t="s">
        <v>361</v>
      </c>
      <c r="B26" s="759">
        <v>10902</v>
      </c>
      <c r="C26" s="759">
        <v>12878</v>
      </c>
      <c r="D26" s="759">
        <v>12354</v>
      </c>
      <c r="E26" s="759">
        <v>12730.4</v>
      </c>
      <c r="F26" s="759">
        <v>11389.088</v>
      </c>
      <c r="G26" s="759">
        <v>13676.00018548305</v>
      </c>
      <c r="H26" s="759">
        <v>13234.994097882061</v>
      </c>
      <c r="I26" s="759">
        <v>12150</v>
      </c>
      <c r="J26" s="759">
        <v>13808</v>
      </c>
      <c r="K26" s="759">
        <v>13369.8</v>
      </c>
      <c r="L26" s="759">
        <v>14552.3</v>
      </c>
      <c r="M26" s="759">
        <v>14669</v>
      </c>
      <c r="N26" s="759">
        <v>21934</v>
      </c>
      <c r="O26" s="759">
        <v>20692</v>
      </c>
      <c r="P26" s="759">
        <v>17948</v>
      </c>
      <c r="Q26" s="759">
        <v>21776</v>
      </c>
      <c r="R26" s="760">
        <v>26771</v>
      </c>
      <c r="S26" s="654"/>
      <c r="T26" s="654"/>
      <c r="U26" s="654"/>
    </row>
    <row r="27" spans="1:21" ht="18" customHeight="1">
      <c r="A27" s="761"/>
      <c r="B27" s="762"/>
      <c r="C27" s="762"/>
      <c r="D27" s="762"/>
      <c r="E27" s="762"/>
      <c r="F27" s="762"/>
      <c r="G27" s="762"/>
      <c r="H27" s="762"/>
      <c r="I27" s="762"/>
      <c r="J27" s="762"/>
      <c r="K27" s="762"/>
      <c r="L27" s="762"/>
      <c r="M27" s="762"/>
      <c r="N27" s="762"/>
      <c r="P27" s="762"/>
      <c r="Q27" s="762"/>
      <c r="R27" s="763"/>
      <c r="S27" s="654"/>
      <c r="T27" s="654"/>
      <c r="U27" s="654"/>
    </row>
    <row r="28" spans="1:21" ht="18" customHeight="1">
      <c r="A28" s="590" t="s">
        <v>362</v>
      </c>
      <c r="B28" s="764">
        <v>35653.462</v>
      </c>
      <c r="C28" s="764">
        <v>48138.085</v>
      </c>
      <c r="D28" s="764">
        <v>56161</v>
      </c>
      <c r="E28" s="764">
        <v>55788.4</v>
      </c>
      <c r="F28" s="764">
        <v>56144.54599999999</v>
      </c>
      <c r="G28" s="764">
        <v>59667.550528733234</v>
      </c>
      <c r="H28" s="764">
        <v>60174.625005388094</v>
      </c>
      <c r="I28" s="764">
        <v>59267</v>
      </c>
      <c r="J28" s="764">
        <v>55043.788</v>
      </c>
      <c r="K28" s="764">
        <v>51699</v>
      </c>
      <c r="L28" s="764">
        <v>55778.3</v>
      </c>
      <c r="M28" s="764">
        <v>60584</v>
      </c>
      <c r="N28" s="764">
        <v>68368</v>
      </c>
      <c r="O28" s="764">
        <v>71112.9</v>
      </c>
      <c r="P28" s="764">
        <v>58478</v>
      </c>
      <c r="Q28" s="764">
        <v>74043.46493412476</v>
      </c>
      <c r="R28" s="765">
        <v>88675.98421328425</v>
      </c>
      <c r="S28" s="654"/>
      <c r="T28" s="654"/>
      <c r="U28" s="654"/>
    </row>
    <row r="29" spans="1:13" ht="18" customHeight="1">
      <c r="A29" s="64" t="s">
        <v>264</v>
      </c>
      <c r="B29" s="768"/>
      <c r="C29" s="654"/>
      <c r="D29" s="654"/>
      <c r="E29" s="654"/>
      <c r="F29" s="654"/>
      <c r="G29" s="654"/>
      <c r="H29" s="654"/>
      <c r="I29" s="654"/>
      <c r="J29" s="654"/>
      <c r="K29" s="654"/>
      <c r="L29" s="654"/>
      <c r="M29" s="654"/>
    </row>
    <row r="30" spans="1:2" ht="17.25" customHeight="1">
      <c r="A30" s="32"/>
      <c r="B30" s="769"/>
    </row>
    <row r="31" spans="1:2" ht="26.25" customHeight="1">
      <c r="A31" s="770" t="s">
        <v>365</v>
      </c>
      <c r="B31" s="240"/>
    </row>
    <row r="32" spans="1:18" ht="10.5" customHeight="1">
      <c r="A32" s="29"/>
      <c r="I32" s="753"/>
      <c r="J32" s="753"/>
      <c r="K32" s="753"/>
      <c r="N32" s="753"/>
      <c r="R32" s="753" t="s">
        <v>113</v>
      </c>
    </row>
    <row r="33" spans="1:18" ht="21.75" customHeight="1">
      <c r="A33" s="754" t="s">
        <v>354</v>
      </c>
      <c r="B33" s="755">
        <v>2006</v>
      </c>
      <c r="C33" s="755">
        <v>2007</v>
      </c>
      <c r="D33" s="755">
        <v>2008</v>
      </c>
      <c r="E33" s="755">
        <v>2009</v>
      </c>
      <c r="F33" s="755">
        <v>2010</v>
      </c>
      <c r="G33" s="755">
        <v>2011</v>
      </c>
      <c r="H33" s="755">
        <v>2012</v>
      </c>
      <c r="I33" s="755">
        <v>2013</v>
      </c>
      <c r="J33" s="755">
        <v>2014</v>
      </c>
      <c r="K33" s="755">
        <v>2015</v>
      </c>
      <c r="L33" s="755">
        <v>2016</v>
      </c>
      <c r="M33" s="755">
        <v>2017</v>
      </c>
      <c r="N33" s="755">
        <v>2018</v>
      </c>
      <c r="O33" s="755">
        <v>2019</v>
      </c>
      <c r="P33" s="755">
        <v>2020</v>
      </c>
      <c r="Q33" s="755">
        <v>2021</v>
      </c>
      <c r="R33" s="756" t="s">
        <v>283</v>
      </c>
    </row>
    <row r="34" spans="1:21" ht="21.75" customHeight="1">
      <c r="A34" s="771" t="s">
        <v>355</v>
      </c>
      <c r="B34" s="757">
        <v>0</v>
      </c>
      <c r="C34" s="757">
        <v>0</v>
      </c>
      <c r="D34" s="757">
        <v>0</v>
      </c>
      <c r="E34" s="757">
        <v>0</v>
      </c>
      <c r="F34" s="757">
        <v>0</v>
      </c>
      <c r="G34" s="757">
        <v>0</v>
      </c>
      <c r="H34" s="757">
        <v>0</v>
      </c>
      <c r="I34" s="757">
        <v>0</v>
      </c>
      <c r="J34" s="757">
        <v>0</v>
      </c>
      <c r="K34" s="757">
        <v>100</v>
      </c>
      <c r="L34" s="757">
        <v>80</v>
      </c>
      <c r="M34" s="757">
        <v>30</v>
      </c>
      <c r="N34" s="757">
        <v>20</v>
      </c>
      <c r="O34" s="757">
        <v>20</v>
      </c>
      <c r="P34" s="757">
        <v>15</v>
      </c>
      <c r="Q34" s="757">
        <v>20</v>
      </c>
      <c r="R34" s="758">
        <v>20</v>
      </c>
      <c r="S34" s="654"/>
      <c r="T34" s="654"/>
      <c r="U34" s="654"/>
    </row>
    <row r="35" spans="1:21" ht="21.75" customHeight="1">
      <c r="A35" s="460" t="s">
        <v>356</v>
      </c>
      <c r="B35" s="759">
        <v>670</v>
      </c>
      <c r="C35" s="759">
        <v>738</v>
      </c>
      <c r="D35" s="759">
        <v>1378.802</v>
      </c>
      <c r="E35" s="759">
        <v>2672</v>
      </c>
      <c r="F35" s="759">
        <v>3433.939</v>
      </c>
      <c r="G35" s="759">
        <v>2575.073</v>
      </c>
      <c r="H35" s="759">
        <v>4000</v>
      </c>
      <c r="I35" s="759">
        <v>3300.245</v>
      </c>
      <c r="J35" s="759">
        <v>2000.002</v>
      </c>
      <c r="K35" s="759">
        <v>2150</v>
      </c>
      <c r="L35" s="759">
        <v>1136</v>
      </c>
      <c r="M35" s="759">
        <v>1125</v>
      </c>
      <c r="N35" s="759">
        <v>1392</v>
      </c>
      <c r="O35" s="759">
        <v>4418.5</v>
      </c>
      <c r="P35" s="759">
        <v>2694.5</v>
      </c>
      <c r="Q35" s="759">
        <v>3123</v>
      </c>
      <c r="R35" s="760">
        <v>2816</v>
      </c>
      <c r="S35" s="654"/>
      <c r="T35" s="654"/>
      <c r="U35" s="654"/>
    </row>
    <row r="36" spans="1:21" ht="21.75" customHeight="1">
      <c r="A36" s="460" t="s">
        <v>357</v>
      </c>
      <c r="B36" s="759">
        <v>3157</v>
      </c>
      <c r="C36" s="759">
        <v>2553</v>
      </c>
      <c r="D36" s="759">
        <v>3475.441</v>
      </c>
      <c r="E36" s="759">
        <v>4652</v>
      </c>
      <c r="F36" s="759">
        <v>6199</v>
      </c>
      <c r="G36" s="759">
        <v>7672.9</v>
      </c>
      <c r="H36" s="759">
        <v>5840.000334883727</v>
      </c>
      <c r="I36" s="759">
        <v>3563</v>
      </c>
      <c r="J36" s="759">
        <v>3150</v>
      </c>
      <c r="K36" s="759">
        <v>4492</v>
      </c>
      <c r="L36" s="759">
        <v>3964</v>
      </c>
      <c r="M36" s="759">
        <v>3844</v>
      </c>
      <c r="N36" s="759">
        <v>10498</v>
      </c>
      <c r="O36" s="759">
        <v>11054</v>
      </c>
      <c r="P36" s="759">
        <v>7700</v>
      </c>
      <c r="Q36" s="759">
        <v>10875</v>
      </c>
      <c r="R36" s="760">
        <v>12003</v>
      </c>
      <c r="S36" s="654"/>
      <c r="T36" s="654"/>
      <c r="U36" s="654"/>
    </row>
    <row r="37" spans="1:21" ht="21.75" customHeight="1">
      <c r="A37" s="460" t="s">
        <v>358</v>
      </c>
      <c r="B37" s="759"/>
      <c r="C37" s="759"/>
      <c r="D37" s="759"/>
      <c r="E37" s="759"/>
      <c r="F37" s="759"/>
      <c r="G37" s="759"/>
      <c r="H37" s="759"/>
      <c r="I37" s="759"/>
      <c r="J37" s="759"/>
      <c r="K37" s="759"/>
      <c r="L37" s="759"/>
      <c r="M37" s="759"/>
      <c r="N37" s="759"/>
      <c r="O37" s="759"/>
      <c r="P37" s="759"/>
      <c r="Q37" s="759"/>
      <c r="R37" s="760"/>
      <c r="S37" s="654"/>
      <c r="T37" s="654"/>
      <c r="U37" s="654"/>
    </row>
    <row r="38" spans="1:21" ht="21.75" customHeight="1">
      <c r="A38" s="460" t="s">
        <v>359</v>
      </c>
      <c r="B38" s="759">
        <v>50.26</v>
      </c>
      <c r="C38" s="759">
        <v>98.662</v>
      </c>
      <c r="D38" s="759">
        <v>185</v>
      </c>
      <c r="E38" s="759">
        <v>290.934</v>
      </c>
      <c r="F38" s="759">
        <v>179.876</v>
      </c>
      <c r="G38" s="759">
        <v>141.00000645161293</v>
      </c>
      <c r="H38" s="759">
        <v>249.00000322580647</v>
      </c>
      <c r="I38" s="759">
        <v>202</v>
      </c>
      <c r="J38" s="759">
        <v>178.94</v>
      </c>
      <c r="K38" s="759">
        <v>166.846</v>
      </c>
      <c r="L38" s="759">
        <v>180.7</v>
      </c>
      <c r="M38" s="759">
        <v>125</v>
      </c>
      <c r="N38" s="759">
        <v>332</v>
      </c>
      <c r="O38" s="759">
        <v>192</v>
      </c>
      <c r="P38" s="759">
        <v>121</v>
      </c>
      <c r="Q38" s="759">
        <v>109</v>
      </c>
      <c r="R38" s="760">
        <v>196</v>
      </c>
      <c r="S38" s="654"/>
      <c r="T38" s="654"/>
      <c r="U38" s="654"/>
    </row>
    <row r="39" spans="1:21" ht="21.75" customHeight="1">
      <c r="A39" s="460" t="s">
        <v>360</v>
      </c>
      <c r="B39" s="759">
        <v>120.089</v>
      </c>
      <c r="C39" s="759">
        <v>43.281</v>
      </c>
      <c r="D39" s="759">
        <v>40</v>
      </c>
      <c r="E39" s="759">
        <v>537</v>
      </c>
      <c r="F39" s="759">
        <v>180</v>
      </c>
      <c r="G39" s="759">
        <v>156</v>
      </c>
      <c r="H39" s="759">
        <v>165</v>
      </c>
      <c r="I39" s="759">
        <v>144</v>
      </c>
      <c r="J39" s="759">
        <v>2229.2</v>
      </c>
      <c r="K39" s="759">
        <v>141</v>
      </c>
      <c r="L39" s="759">
        <v>1698</v>
      </c>
      <c r="M39" s="759">
        <v>1016</v>
      </c>
      <c r="N39" s="759">
        <v>233</v>
      </c>
      <c r="O39" s="759">
        <v>1983</v>
      </c>
      <c r="P39" s="759">
        <v>1732</v>
      </c>
      <c r="Q39" s="759">
        <v>559</v>
      </c>
      <c r="R39" s="760">
        <v>514</v>
      </c>
      <c r="S39" s="654"/>
      <c r="T39" s="654"/>
      <c r="U39" s="654"/>
    </row>
    <row r="40" spans="1:21" ht="21.75" customHeight="1">
      <c r="A40" s="460" t="s">
        <v>361</v>
      </c>
      <c r="B40" s="759">
        <v>765</v>
      </c>
      <c r="C40" s="759">
        <v>642</v>
      </c>
      <c r="D40" s="759">
        <v>1222.9</v>
      </c>
      <c r="E40" s="759">
        <v>1574.676</v>
      </c>
      <c r="F40" s="759">
        <v>1546.812</v>
      </c>
      <c r="G40" s="759">
        <v>1585.175</v>
      </c>
      <c r="H40" s="759">
        <v>1705.01</v>
      </c>
      <c r="I40" s="759">
        <v>3100</v>
      </c>
      <c r="J40" s="759">
        <v>2295</v>
      </c>
      <c r="K40" s="759">
        <v>2000</v>
      </c>
      <c r="L40" s="759">
        <v>2021</v>
      </c>
      <c r="M40" s="759">
        <v>2162</v>
      </c>
      <c r="N40" s="759">
        <v>2553</v>
      </c>
      <c r="O40" s="759">
        <v>2342</v>
      </c>
      <c r="P40" s="759">
        <v>1231</v>
      </c>
      <c r="Q40" s="759">
        <v>1704</v>
      </c>
      <c r="R40" s="760">
        <v>2000</v>
      </c>
      <c r="S40" s="654"/>
      <c r="T40" s="654"/>
      <c r="U40" s="654"/>
    </row>
    <row r="41" spans="1:21" ht="21.75" customHeight="1">
      <c r="A41" s="761"/>
      <c r="B41" s="759"/>
      <c r="C41" s="759"/>
      <c r="D41" s="759"/>
      <c r="E41" s="759"/>
      <c r="F41" s="759"/>
      <c r="G41" s="759"/>
      <c r="H41" s="759"/>
      <c r="I41" s="759"/>
      <c r="J41" s="762"/>
      <c r="K41" s="762"/>
      <c r="L41" s="762"/>
      <c r="M41" s="762"/>
      <c r="N41" s="636"/>
      <c r="P41" s="762"/>
      <c r="Q41" s="762"/>
      <c r="R41" s="763"/>
      <c r="S41" s="654"/>
      <c r="T41" s="654"/>
      <c r="U41" s="654"/>
    </row>
    <row r="42" spans="1:21" ht="21.75" customHeight="1">
      <c r="A42" s="590" t="s">
        <v>362</v>
      </c>
      <c r="B42" s="764">
        <v>4762.349</v>
      </c>
      <c r="C42" s="764">
        <v>4074.9429999999998</v>
      </c>
      <c r="D42" s="764">
        <v>6302.143</v>
      </c>
      <c r="E42" s="764">
        <v>9726.61</v>
      </c>
      <c r="F42" s="764">
        <v>11539.627</v>
      </c>
      <c r="G42" s="764">
        <v>12130.148006451613</v>
      </c>
      <c r="H42" s="764">
        <v>11959.010338109534</v>
      </c>
      <c r="I42" s="764">
        <v>10309.244999999999</v>
      </c>
      <c r="J42" s="764">
        <v>9853.142</v>
      </c>
      <c r="K42" s="764">
        <v>9049.846</v>
      </c>
      <c r="L42" s="764">
        <v>9079.7</v>
      </c>
      <c r="M42" s="764">
        <v>8302</v>
      </c>
      <c r="N42" s="764">
        <v>15028</v>
      </c>
      <c r="O42" s="764">
        <v>20009.5</v>
      </c>
      <c r="P42" s="764">
        <v>13493.5</v>
      </c>
      <c r="Q42" s="764">
        <v>16390</v>
      </c>
      <c r="R42" s="764">
        <v>17549</v>
      </c>
      <c r="S42" s="654"/>
      <c r="T42" s="654"/>
      <c r="U42" s="654"/>
    </row>
    <row r="43" spans="1:13" ht="15.75" customHeight="1">
      <c r="A43" s="29"/>
      <c r="B43" s="682"/>
      <c r="C43" s="654"/>
      <c r="D43" s="654"/>
      <c r="E43" s="654"/>
      <c r="F43" s="772"/>
      <c r="G43" s="654"/>
      <c r="H43" s="654"/>
      <c r="I43" s="654"/>
      <c r="J43" s="654"/>
      <c r="K43" s="654"/>
      <c r="L43" s="654"/>
      <c r="M43" s="654"/>
    </row>
    <row r="44" spans="1:5" ht="5.25" customHeight="1">
      <c r="A44" s="773"/>
      <c r="B44" s="773"/>
      <c r="C44" s="773"/>
      <c r="D44" s="773"/>
      <c r="E44" s="773"/>
    </row>
    <row r="45" spans="1:2" ht="15.75" customHeight="1">
      <c r="A45" s="770" t="s">
        <v>366</v>
      </c>
      <c r="B45" s="108"/>
    </row>
    <row r="46" spans="1:18" ht="11.25" customHeight="1">
      <c r="A46" s="22"/>
      <c r="I46" s="774"/>
      <c r="J46" s="753"/>
      <c r="K46" s="753"/>
      <c r="N46" s="753"/>
      <c r="R46" s="753" t="s">
        <v>113</v>
      </c>
    </row>
    <row r="47" spans="1:18" ht="21" customHeight="1">
      <c r="A47" s="754" t="s">
        <v>367</v>
      </c>
      <c r="B47" s="755">
        <v>2006</v>
      </c>
      <c r="C47" s="755">
        <v>2007</v>
      </c>
      <c r="D47" s="755">
        <v>2008</v>
      </c>
      <c r="E47" s="755">
        <v>2009</v>
      </c>
      <c r="F47" s="755">
        <v>2010</v>
      </c>
      <c r="G47" s="755">
        <v>2011</v>
      </c>
      <c r="H47" s="755">
        <v>2012</v>
      </c>
      <c r="I47" s="755">
        <v>2013</v>
      </c>
      <c r="J47" s="755">
        <v>2014</v>
      </c>
      <c r="K47" s="755">
        <v>2015</v>
      </c>
      <c r="L47" s="755">
        <v>2016</v>
      </c>
      <c r="M47" s="755">
        <v>2017</v>
      </c>
      <c r="N47" s="755">
        <v>2018</v>
      </c>
      <c r="O47" s="755">
        <v>2019</v>
      </c>
      <c r="P47" s="755">
        <v>2020</v>
      </c>
      <c r="Q47" s="755">
        <v>2021</v>
      </c>
      <c r="R47" s="756" t="s">
        <v>283</v>
      </c>
    </row>
    <row r="48" spans="1:18" ht="21" customHeight="1">
      <c r="A48" s="460" t="s">
        <v>355</v>
      </c>
      <c r="B48" s="757">
        <v>30</v>
      </c>
      <c r="C48" s="757">
        <v>25</v>
      </c>
      <c r="D48" s="757">
        <v>173</v>
      </c>
      <c r="E48" s="757">
        <v>125</v>
      </c>
      <c r="F48" s="757">
        <v>150</v>
      </c>
      <c r="G48" s="757">
        <v>547.8</v>
      </c>
      <c r="H48" s="757">
        <v>200</v>
      </c>
      <c r="I48" s="757">
        <v>200</v>
      </c>
      <c r="J48" s="757">
        <v>200</v>
      </c>
      <c r="K48" s="757">
        <v>0</v>
      </c>
      <c r="L48" s="757">
        <v>85</v>
      </c>
      <c r="M48" s="757">
        <v>70</v>
      </c>
      <c r="N48" s="757">
        <v>40</v>
      </c>
      <c r="O48" s="757">
        <v>40</v>
      </c>
      <c r="P48" s="757">
        <v>30</v>
      </c>
      <c r="Q48" s="757">
        <v>20</v>
      </c>
      <c r="R48" s="758">
        <v>20</v>
      </c>
    </row>
    <row r="49" spans="1:18" ht="21" customHeight="1">
      <c r="A49" s="460" t="s">
        <v>356</v>
      </c>
      <c r="B49" s="759">
        <v>1660</v>
      </c>
      <c r="C49" s="759">
        <v>1384</v>
      </c>
      <c r="D49" s="759">
        <v>1099</v>
      </c>
      <c r="E49" s="759">
        <v>507</v>
      </c>
      <c r="F49" s="759">
        <v>851.85</v>
      </c>
      <c r="G49" s="759">
        <v>551.98</v>
      </c>
      <c r="H49" s="759">
        <v>1000.0000289855072</v>
      </c>
      <c r="I49" s="759">
        <v>1300.0000289855075</v>
      </c>
      <c r="J49" s="759">
        <v>1450.0000289855075</v>
      </c>
      <c r="K49" s="759">
        <v>1065</v>
      </c>
      <c r="L49" s="759">
        <v>875</v>
      </c>
      <c r="M49" s="759">
        <v>827</v>
      </c>
      <c r="N49" s="759">
        <v>855</v>
      </c>
      <c r="O49" s="759">
        <v>865</v>
      </c>
      <c r="P49" s="759">
        <v>830.5</v>
      </c>
      <c r="Q49" s="759">
        <v>642</v>
      </c>
      <c r="R49" s="760">
        <v>911</v>
      </c>
    </row>
    <row r="50" spans="1:18" ht="21" customHeight="1">
      <c r="A50" s="460" t="s">
        <v>364</v>
      </c>
      <c r="B50" s="759">
        <v>1320</v>
      </c>
      <c r="C50" s="759">
        <v>1297</v>
      </c>
      <c r="D50" s="759">
        <v>1035.032</v>
      </c>
      <c r="E50" s="759">
        <v>2060</v>
      </c>
      <c r="F50" s="759">
        <v>2043</v>
      </c>
      <c r="G50" s="759">
        <v>1546</v>
      </c>
      <c r="H50" s="759">
        <v>2800.000147458285</v>
      </c>
      <c r="I50" s="759">
        <v>3037</v>
      </c>
      <c r="J50" s="759">
        <v>4565</v>
      </c>
      <c r="K50" s="759">
        <v>4995</v>
      </c>
      <c r="L50" s="759">
        <v>5341</v>
      </c>
      <c r="M50" s="759">
        <v>5250</v>
      </c>
      <c r="N50" s="759">
        <v>5400</v>
      </c>
      <c r="O50" s="759">
        <v>4441</v>
      </c>
      <c r="P50" s="759">
        <v>3057</v>
      </c>
      <c r="Q50" s="759">
        <v>1094</v>
      </c>
      <c r="R50" s="760">
        <v>1300</v>
      </c>
    </row>
    <row r="51" spans="1:18" ht="21" customHeight="1">
      <c r="A51" s="460" t="s">
        <v>358</v>
      </c>
      <c r="B51" s="759"/>
      <c r="C51" s="759"/>
      <c r="D51" s="759"/>
      <c r="E51" s="759"/>
      <c r="F51" s="759"/>
      <c r="G51" s="759"/>
      <c r="H51" s="759"/>
      <c r="I51" s="759"/>
      <c r="J51" s="759"/>
      <c r="K51" s="759"/>
      <c r="L51" s="759"/>
      <c r="M51" s="759"/>
      <c r="N51" s="759"/>
      <c r="O51" s="759"/>
      <c r="P51" s="759"/>
      <c r="Q51" s="759"/>
      <c r="R51" s="760"/>
    </row>
    <row r="52" spans="1:18" ht="21" customHeight="1">
      <c r="A52" s="460" t="s">
        <v>359</v>
      </c>
      <c r="B52" s="759">
        <v>63.346</v>
      </c>
      <c r="C52" s="759">
        <v>30.783</v>
      </c>
      <c r="D52" s="759">
        <v>65</v>
      </c>
      <c r="E52" s="759">
        <v>48</v>
      </c>
      <c r="F52" s="759">
        <v>56.977</v>
      </c>
      <c r="G52" s="759">
        <v>78</v>
      </c>
      <c r="H52" s="759">
        <v>58</v>
      </c>
      <c r="I52" s="759">
        <v>102.1</v>
      </c>
      <c r="J52" s="759">
        <v>61.06</v>
      </c>
      <c r="K52" s="759">
        <v>87.154</v>
      </c>
      <c r="L52" s="759">
        <v>146</v>
      </c>
      <c r="M52" s="759">
        <v>182</v>
      </c>
      <c r="N52" s="759">
        <v>99</v>
      </c>
      <c r="O52" s="759">
        <v>56</v>
      </c>
      <c r="P52" s="759">
        <v>44</v>
      </c>
      <c r="Q52" s="759">
        <v>64</v>
      </c>
      <c r="R52" s="760">
        <v>120</v>
      </c>
    </row>
    <row r="53" spans="1:18" ht="21" customHeight="1">
      <c r="A53" s="460" t="s">
        <v>360</v>
      </c>
      <c r="B53" s="759">
        <v>5796.025</v>
      </c>
      <c r="C53" s="759">
        <v>2910.647</v>
      </c>
      <c r="D53" s="759">
        <v>543</v>
      </c>
      <c r="E53" s="759">
        <v>3351</v>
      </c>
      <c r="F53" s="759">
        <v>169</v>
      </c>
      <c r="G53" s="759">
        <v>131</v>
      </c>
      <c r="H53" s="759">
        <v>83</v>
      </c>
      <c r="I53" s="759">
        <v>108</v>
      </c>
      <c r="J53" s="759">
        <v>204</v>
      </c>
      <c r="K53" s="759">
        <v>100</v>
      </c>
      <c r="L53" s="759">
        <v>425</v>
      </c>
      <c r="M53" s="759">
        <v>124</v>
      </c>
      <c r="N53" s="759">
        <v>88</v>
      </c>
      <c r="O53" s="759">
        <v>504</v>
      </c>
      <c r="P53" s="759">
        <v>279</v>
      </c>
      <c r="Q53" s="759">
        <v>-108</v>
      </c>
      <c r="R53" s="760">
        <v>723</v>
      </c>
    </row>
    <row r="54" spans="1:18" ht="21" customHeight="1">
      <c r="A54" s="460" t="s">
        <v>361</v>
      </c>
      <c r="B54" s="759">
        <v>2410</v>
      </c>
      <c r="C54" s="759">
        <v>3379</v>
      </c>
      <c r="D54" s="759">
        <v>2150.966</v>
      </c>
      <c r="E54" s="759">
        <v>2824</v>
      </c>
      <c r="F54" s="759">
        <v>3440</v>
      </c>
      <c r="G54" s="759">
        <v>2914.9999382630904</v>
      </c>
      <c r="H54" s="759">
        <v>2910.000000000002</v>
      </c>
      <c r="I54" s="759">
        <v>3295</v>
      </c>
      <c r="J54" s="759">
        <v>2613</v>
      </c>
      <c r="K54" s="759">
        <v>4137</v>
      </c>
      <c r="L54" s="759">
        <v>3250</v>
      </c>
      <c r="M54" s="759">
        <v>4151</v>
      </c>
      <c r="N54" s="759">
        <v>364</v>
      </c>
      <c r="O54" s="759">
        <v>717</v>
      </c>
      <c r="P54" s="759">
        <v>704</v>
      </c>
      <c r="Q54" s="759">
        <v>1675</v>
      </c>
      <c r="R54" s="760">
        <v>1600</v>
      </c>
    </row>
    <row r="55" spans="1:18" ht="21" customHeight="1">
      <c r="A55" s="761"/>
      <c r="B55" s="762" t="s">
        <v>3</v>
      </c>
      <c r="C55" s="762" t="s">
        <v>3</v>
      </c>
      <c r="D55" s="762" t="s">
        <v>3</v>
      </c>
      <c r="E55" s="762" t="s">
        <v>3</v>
      </c>
      <c r="F55" s="762" t="s">
        <v>3</v>
      </c>
      <c r="G55" s="762" t="s">
        <v>3</v>
      </c>
      <c r="H55" s="762" t="s">
        <v>3</v>
      </c>
      <c r="I55" s="762" t="s">
        <v>3</v>
      </c>
      <c r="J55" s="762"/>
      <c r="K55" s="762"/>
      <c r="L55" s="762"/>
      <c r="M55" s="762"/>
      <c r="N55" s="636"/>
      <c r="P55" s="762"/>
      <c r="Q55" s="762"/>
      <c r="R55" s="763"/>
    </row>
    <row r="56" spans="1:18" ht="21" customHeight="1">
      <c r="A56" s="590" t="s">
        <v>362</v>
      </c>
      <c r="B56" s="764">
        <v>11279.371</v>
      </c>
      <c r="C56" s="764">
        <v>9026.43</v>
      </c>
      <c r="D56" s="764">
        <v>5065.998</v>
      </c>
      <c r="E56" s="764">
        <v>8915</v>
      </c>
      <c r="F56" s="764">
        <v>6710.826999999999</v>
      </c>
      <c r="G56" s="764">
        <v>5769.77993826309</v>
      </c>
      <c r="H56" s="764">
        <v>7051.000176443794</v>
      </c>
      <c r="I56" s="764">
        <v>8042.100028985507</v>
      </c>
      <c r="J56" s="764">
        <v>9093.060028985507</v>
      </c>
      <c r="K56" s="764">
        <v>10384.154</v>
      </c>
      <c r="L56" s="764">
        <v>10122</v>
      </c>
      <c r="M56" s="764">
        <v>10604</v>
      </c>
      <c r="N56" s="764">
        <v>6846</v>
      </c>
      <c r="O56" s="764">
        <v>6623</v>
      </c>
      <c r="P56" s="764">
        <v>4944.5</v>
      </c>
      <c r="Q56" s="764">
        <v>3387</v>
      </c>
      <c r="R56" s="765">
        <v>4674</v>
      </c>
    </row>
    <row r="57" spans="1:13" ht="15.75" customHeight="1">
      <c r="A57" s="64" t="s">
        <v>264</v>
      </c>
      <c r="B57" s="775"/>
      <c r="C57" s="775"/>
      <c r="D57" s="654"/>
      <c r="F57" s="654"/>
      <c r="G57" s="717"/>
      <c r="H57" s="717"/>
      <c r="I57" s="717"/>
      <c r="J57" s="717"/>
      <c r="K57" s="717"/>
      <c r="L57" s="717"/>
      <c r="M57" s="717"/>
    </row>
    <row r="58" spans="1:9" ht="12.75">
      <c r="A58" s="32"/>
      <c r="B58" s="32"/>
      <c r="C58" s="32"/>
      <c r="D58" s="32"/>
      <c r="E58" s="32"/>
      <c r="F58" s="32"/>
      <c r="G58" s="32"/>
      <c r="H58" s="32"/>
      <c r="I58" s="32"/>
    </row>
  </sheetData>
  <sheetProtection/>
  <hyperlinks>
    <hyperlink ref="A1" location="Contents!A1" display="Back to Table of Contents"/>
  </hyperlinks>
  <printOptions/>
  <pageMargins left="0.6" right="0" top="0.75" bottom="0" header="0.4" footer="0"/>
  <pageSetup horizontalDpi="600" verticalDpi="600" orientation="landscape" paperSize="9" scale="98" r:id="rId2"/>
  <headerFooter alignWithMargins="0">
    <oddHeader>&amp;C- &amp;P+27 -</oddHeader>
  </headerFooter>
  <drawing r:id="rId1"/>
</worksheet>
</file>

<file path=xl/worksheets/sheet32.xml><?xml version="1.0" encoding="utf-8"?>
<worksheet xmlns="http://schemas.openxmlformats.org/spreadsheetml/2006/main" xmlns:r="http://schemas.openxmlformats.org/officeDocument/2006/relationships">
  <dimension ref="A1:AO18"/>
  <sheetViews>
    <sheetView zoomScalePageLayoutView="0" workbookViewId="0" topLeftCell="A1">
      <pane xSplit="1" ySplit="6" topLeftCell="B7"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27.8515625" style="0" customWidth="1"/>
    <col min="2" max="2" width="5.28125" style="127" bestFit="1" customWidth="1"/>
    <col min="3" max="4" width="5.28125" style="127" customWidth="1"/>
    <col min="5" max="21" width="5.28125" style="127" bestFit="1" customWidth="1"/>
    <col min="22" max="22" width="5.28125" style="0" bestFit="1" customWidth="1"/>
    <col min="23" max="24" width="5.28125" style="29" bestFit="1" customWidth="1"/>
    <col min="25" max="40" width="5.28125" style="0" bestFit="1" customWidth="1"/>
    <col min="41" max="41" width="6.00390625" style="0" customWidth="1"/>
  </cols>
  <sheetData>
    <row r="1" ht="18" customHeight="1">
      <c r="A1" s="971" t="s">
        <v>568</v>
      </c>
    </row>
    <row r="2" spans="1:27" ht="25.5" customHeight="1">
      <c r="A2" s="1014" t="s">
        <v>368</v>
      </c>
      <c r="B2" s="1014"/>
      <c r="C2" s="1014"/>
      <c r="D2" s="1014"/>
      <c r="E2" s="1014"/>
      <c r="F2" s="1014"/>
      <c r="G2" s="1014"/>
      <c r="H2" s="1014"/>
      <c r="I2" s="1014"/>
      <c r="J2" s="1014"/>
      <c r="K2" s="1014"/>
      <c r="L2" s="1014"/>
      <c r="M2" s="1014"/>
      <c r="N2" s="1014"/>
      <c r="O2" s="1014"/>
      <c r="P2" s="1014"/>
      <c r="Q2" s="1014"/>
      <c r="R2" s="1014"/>
      <c r="S2" s="1014"/>
      <c r="T2" s="1014"/>
      <c r="U2" s="1014"/>
      <c r="V2" s="776"/>
      <c r="W2" s="284"/>
      <c r="X2" s="284"/>
      <c r="Y2" s="776"/>
      <c r="Z2" s="776"/>
      <c r="AA2" s="776"/>
    </row>
    <row r="3" spans="1:14" ht="12.75">
      <c r="A3" s="777"/>
      <c r="B3" s="778"/>
      <c r="C3" s="778"/>
      <c r="D3" s="778"/>
      <c r="E3" s="778"/>
      <c r="F3" s="778"/>
      <c r="G3" s="778"/>
      <c r="H3" s="778"/>
      <c r="I3" s="778"/>
      <c r="J3" s="778"/>
      <c r="K3" s="778"/>
      <c r="L3" s="778"/>
      <c r="M3" s="778"/>
      <c r="N3" s="778"/>
    </row>
    <row r="4" spans="1:33" ht="12.75">
      <c r="A4" s="779"/>
      <c r="B4" s="778"/>
      <c r="C4" s="778"/>
      <c r="D4" s="778"/>
      <c r="E4" s="778"/>
      <c r="F4" s="778"/>
      <c r="G4" s="778"/>
      <c r="H4" s="778"/>
      <c r="I4" s="778"/>
      <c r="J4" s="778"/>
      <c r="K4" s="778"/>
      <c r="L4" s="778"/>
      <c r="M4" s="778"/>
      <c r="N4" s="778"/>
      <c r="AF4" s="636"/>
      <c r="AG4" s="636"/>
    </row>
    <row r="5" spans="1:41" s="782" customFormat="1" ht="30.75" customHeight="1">
      <c r="A5" s="780"/>
      <c r="B5" s="69">
        <v>1983</v>
      </c>
      <c r="C5" s="69">
        <v>1984</v>
      </c>
      <c r="D5" s="69">
        <v>1985</v>
      </c>
      <c r="E5" s="69">
        <v>1986</v>
      </c>
      <c r="F5" s="69">
        <v>1987</v>
      </c>
      <c r="G5" s="69">
        <v>1988</v>
      </c>
      <c r="H5" s="69">
        <v>1989</v>
      </c>
      <c r="I5" s="69">
        <v>1990</v>
      </c>
      <c r="J5" s="69">
        <v>1991</v>
      </c>
      <c r="K5" s="69">
        <v>1992</v>
      </c>
      <c r="L5" s="69">
        <v>1993</v>
      </c>
      <c r="M5" s="69">
        <v>1994</v>
      </c>
      <c r="N5" s="69">
        <v>1995</v>
      </c>
      <c r="O5" s="69">
        <v>1996</v>
      </c>
      <c r="P5" s="69">
        <v>1997</v>
      </c>
      <c r="Q5" s="69">
        <v>1998</v>
      </c>
      <c r="R5" s="69">
        <v>1999</v>
      </c>
      <c r="S5" s="69">
        <v>2000</v>
      </c>
      <c r="T5" s="69">
        <v>2001</v>
      </c>
      <c r="U5" s="69">
        <v>2002</v>
      </c>
      <c r="V5" s="69">
        <v>2003</v>
      </c>
      <c r="W5" s="69">
        <v>2004</v>
      </c>
      <c r="X5" s="69">
        <v>2005</v>
      </c>
      <c r="Y5" s="69">
        <v>2006</v>
      </c>
      <c r="Z5" s="69">
        <v>2007</v>
      </c>
      <c r="AA5" s="69">
        <v>2008</v>
      </c>
      <c r="AB5" s="69">
        <v>2009</v>
      </c>
      <c r="AC5" s="69">
        <v>2010</v>
      </c>
      <c r="AD5" s="69">
        <v>2011</v>
      </c>
      <c r="AE5" s="69">
        <v>2012</v>
      </c>
      <c r="AF5" s="69">
        <v>2013</v>
      </c>
      <c r="AG5" s="69">
        <v>2014</v>
      </c>
      <c r="AH5" s="69">
        <v>2015</v>
      </c>
      <c r="AI5" s="69">
        <v>2016</v>
      </c>
      <c r="AJ5" s="69">
        <v>2017</v>
      </c>
      <c r="AK5" s="69">
        <v>2018</v>
      </c>
      <c r="AL5" s="69">
        <v>2019</v>
      </c>
      <c r="AM5" s="69">
        <v>2020</v>
      </c>
      <c r="AN5" s="69">
        <v>2021</v>
      </c>
      <c r="AO5" s="781">
        <v>2022</v>
      </c>
    </row>
    <row r="6" spans="1:41" ht="12.75">
      <c r="A6" s="783"/>
      <c r="B6" s="784"/>
      <c r="C6" s="784"/>
      <c r="D6" s="784"/>
      <c r="E6" s="784"/>
      <c r="F6" s="784"/>
      <c r="G6" s="784"/>
      <c r="H6" s="784"/>
      <c r="I6" s="784"/>
      <c r="J6" s="784"/>
      <c r="K6" s="784"/>
      <c r="L6" s="784"/>
      <c r="M6" s="784"/>
      <c r="N6" s="784"/>
      <c r="O6" s="785"/>
      <c r="P6" s="785"/>
      <c r="Q6" s="785"/>
      <c r="R6" s="785"/>
      <c r="S6" s="785"/>
      <c r="T6" s="785"/>
      <c r="U6" s="671"/>
      <c r="V6" s="671"/>
      <c r="AH6" s="671"/>
      <c r="AI6" s="671"/>
      <c r="AJ6" s="671"/>
      <c r="AK6" s="671"/>
      <c r="AL6" s="671"/>
      <c r="AM6" s="671"/>
      <c r="AN6" s="671"/>
      <c r="AO6" s="786"/>
    </row>
    <row r="7" spans="1:41" ht="31.5" customHeight="1">
      <c r="A7" s="648" t="s">
        <v>369</v>
      </c>
      <c r="B7" s="787">
        <v>10.71</v>
      </c>
      <c r="C7" s="787">
        <v>12.3</v>
      </c>
      <c r="D7" s="787">
        <v>10.92</v>
      </c>
      <c r="E7" s="787">
        <v>9.19</v>
      </c>
      <c r="F7" s="787">
        <v>9.18</v>
      </c>
      <c r="G7" s="787">
        <v>10.73</v>
      </c>
      <c r="H7" s="787">
        <v>12.26</v>
      </c>
      <c r="I7" s="787">
        <v>11.57</v>
      </c>
      <c r="J7" s="787">
        <v>12.17</v>
      </c>
      <c r="K7" s="787">
        <v>11.4</v>
      </c>
      <c r="L7" s="787">
        <v>11.94</v>
      </c>
      <c r="M7" s="787">
        <v>13.1</v>
      </c>
      <c r="N7" s="787">
        <v>13.09</v>
      </c>
      <c r="O7" s="787">
        <v>15.32</v>
      </c>
      <c r="P7" s="787">
        <v>15.51</v>
      </c>
      <c r="Q7" s="787">
        <v>14.96</v>
      </c>
      <c r="R7" s="787">
        <v>16.12</v>
      </c>
      <c r="S7" s="787">
        <v>15.15</v>
      </c>
      <c r="T7" s="787">
        <v>14.94</v>
      </c>
      <c r="U7" s="787">
        <v>16.19</v>
      </c>
      <c r="V7" s="787">
        <v>18.35</v>
      </c>
      <c r="W7" s="787">
        <v>20.25</v>
      </c>
      <c r="X7" s="787">
        <v>22.36</v>
      </c>
      <c r="Y7" s="787">
        <v>23.73</v>
      </c>
      <c r="Z7" s="787">
        <v>26.356</v>
      </c>
      <c r="AA7" s="787">
        <v>24.079</v>
      </c>
      <c r="AB7" s="787">
        <v>25.328</v>
      </c>
      <c r="AC7" s="787">
        <v>28.47</v>
      </c>
      <c r="AD7" s="787">
        <v>29.74</v>
      </c>
      <c r="AE7" s="787">
        <v>31.094916666666663</v>
      </c>
      <c r="AF7" s="787">
        <v>29.489</v>
      </c>
      <c r="AG7" s="787">
        <v>27.37</v>
      </c>
      <c r="AH7" s="787">
        <v>26.27</v>
      </c>
      <c r="AI7" s="787">
        <v>26.583985750360753</v>
      </c>
      <c r="AJ7" s="787">
        <v>26.71134219455239</v>
      </c>
      <c r="AK7" s="787">
        <v>25.598364477649113</v>
      </c>
      <c r="AL7" s="787">
        <v>24.781470415856283</v>
      </c>
      <c r="AM7" s="787">
        <v>27.127572897989374</v>
      </c>
      <c r="AN7" s="787">
        <v>31.185716943874837</v>
      </c>
      <c r="AO7" s="788">
        <v>30.61981233766234</v>
      </c>
    </row>
    <row r="8" spans="1:41" ht="31.5" customHeight="1">
      <c r="A8" s="648" t="s">
        <v>370</v>
      </c>
      <c r="B8" s="787">
        <v>17.86</v>
      </c>
      <c r="C8" s="787">
        <v>18.47</v>
      </c>
      <c r="D8" s="787">
        <v>20.03</v>
      </c>
      <c r="E8" s="787">
        <v>19.87</v>
      </c>
      <c r="F8" s="787">
        <v>21.2</v>
      </c>
      <c r="G8" s="787">
        <v>24.07</v>
      </c>
      <c r="H8" s="787">
        <v>25.16</v>
      </c>
      <c r="I8" s="787">
        <v>26.46</v>
      </c>
      <c r="J8" s="787">
        <v>27.63</v>
      </c>
      <c r="K8" s="787">
        <v>27.44</v>
      </c>
      <c r="L8" s="787">
        <v>26.51</v>
      </c>
      <c r="M8" s="787">
        <v>27.61</v>
      </c>
      <c r="N8" s="787">
        <v>28.1</v>
      </c>
      <c r="O8" s="787">
        <v>30.81</v>
      </c>
      <c r="P8" s="787">
        <v>34.51</v>
      </c>
      <c r="Q8" s="787">
        <v>39.75</v>
      </c>
      <c r="R8" s="787">
        <v>40.7</v>
      </c>
      <c r="S8" s="787">
        <v>39.81</v>
      </c>
      <c r="T8" s="787">
        <v>41.92</v>
      </c>
      <c r="U8" s="787">
        <v>45.06</v>
      </c>
      <c r="V8" s="787">
        <v>46.35</v>
      </c>
      <c r="W8" s="787">
        <v>50.97</v>
      </c>
      <c r="X8" s="787">
        <v>53.14</v>
      </c>
      <c r="Y8" s="787">
        <v>57.83</v>
      </c>
      <c r="Z8" s="787">
        <v>62.855</v>
      </c>
      <c r="AA8" s="787">
        <v>52.729</v>
      </c>
      <c r="AB8" s="787">
        <v>50.069</v>
      </c>
      <c r="AC8" s="787">
        <v>47.72</v>
      </c>
      <c r="AD8" s="787">
        <v>46.09</v>
      </c>
      <c r="AE8" s="787">
        <v>47.44275</v>
      </c>
      <c r="AF8" s="787">
        <v>47.823</v>
      </c>
      <c r="AG8" s="787">
        <v>50.253</v>
      </c>
      <c r="AH8" s="787">
        <v>53.729</v>
      </c>
      <c r="AI8" s="787">
        <v>48.59790602453103</v>
      </c>
      <c r="AJ8" s="787">
        <v>44.776530828009726</v>
      </c>
      <c r="AK8" s="787">
        <v>45.501564109415696</v>
      </c>
      <c r="AL8" s="787">
        <v>45.304348738419385</v>
      </c>
      <c r="AM8" s="787">
        <v>50.157423204131874</v>
      </c>
      <c r="AN8" s="787">
        <v>56.881745514354066</v>
      </c>
      <c r="AO8" s="788">
        <v>54.189753753191255</v>
      </c>
    </row>
    <row r="9" spans="1:41" ht="31.5" customHeight="1">
      <c r="A9" s="789" t="s">
        <v>371</v>
      </c>
      <c r="B9" s="787"/>
      <c r="C9" s="787"/>
      <c r="D9" s="787"/>
      <c r="E9" s="787"/>
      <c r="F9" s="787"/>
      <c r="G9" s="787"/>
      <c r="H9" s="787">
        <v>17.02</v>
      </c>
      <c r="I9" s="787">
        <v>18.67</v>
      </c>
      <c r="J9" s="787">
        <v>19.13</v>
      </c>
      <c r="K9" s="787">
        <v>19.9</v>
      </c>
      <c r="L9" s="787">
        <v>20.37</v>
      </c>
      <c r="M9" s="787">
        <v>21.11</v>
      </c>
      <c r="N9" s="787">
        <v>22.79</v>
      </c>
      <c r="O9" s="787">
        <v>24.43</v>
      </c>
      <c r="P9" s="787">
        <v>23.55</v>
      </c>
      <c r="Q9" s="787">
        <v>26.57</v>
      </c>
      <c r="R9" s="787">
        <v>26.59</v>
      </c>
      <c r="S9" s="787">
        <v>24</v>
      </c>
      <c r="T9" s="787">
        <v>25.76</v>
      </c>
      <c r="U9" s="787">
        <v>28.01</v>
      </c>
      <c r="V9" s="787">
        <v>31.69</v>
      </c>
      <c r="W9" s="787">
        <v>34.1</v>
      </c>
      <c r="X9" s="787">
        <v>36.29</v>
      </c>
      <c r="Y9" s="787">
        <v>39.51</v>
      </c>
      <c r="Z9" s="787">
        <v>42.918</v>
      </c>
      <c r="AA9" s="787">
        <v>41.609</v>
      </c>
      <c r="AB9" s="787">
        <v>44.523</v>
      </c>
      <c r="AC9" s="787">
        <v>40.95</v>
      </c>
      <c r="AD9" s="787">
        <v>39.99</v>
      </c>
      <c r="AE9" s="787">
        <v>38.486025</v>
      </c>
      <c r="AF9" s="787">
        <v>40.603</v>
      </c>
      <c r="AG9" s="787">
        <v>40.525</v>
      </c>
      <c r="AH9" s="787">
        <v>38.989</v>
      </c>
      <c r="AI9" s="787">
        <v>39.67633134920635</v>
      </c>
      <c r="AJ9" s="787">
        <v>39.23275117659053</v>
      </c>
      <c r="AK9" s="787">
        <v>40.25512928572546</v>
      </c>
      <c r="AL9" s="787">
        <v>39.72295666565404</v>
      </c>
      <c r="AM9" s="787">
        <v>44.620631413431475</v>
      </c>
      <c r="AN9" s="787">
        <v>48.90379447672211</v>
      </c>
      <c r="AO9" s="788">
        <v>46.223462579087574</v>
      </c>
    </row>
    <row r="10" spans="1:41" ht="31.5" customHeight="1">
      <c r="A10" s="648" t="s">
        <v>372</v>
      </c>
      <c r="B10" s="787">
        <v>1.56</v>
      </c>
      <c r="C10" s="787">
        <v>1.6</v>
      </c>
      <c r="D10" s="787">
        <v>1.74</v>
      </c>
      <c r="E10" s="787">
        <v>1.96</v>
      </c>
      <c r="F10" s="787">
        <v>2.15</v>
      </c>
      <c r="G10" s="787">
        <v>2.27</v>
      </c>
      <c r="H10" s="787">
        <v>2.41</v>
      </c>
      <c r="I10" s="787">
        <v>2.72</v>
      </c>
      <c r="J10" s="787">
        <v>2.77</v>
      </c>
      <c r="K10" s="787">
        <v>2.92</v>
      </c>
      <c r="L10" s="787">
        <v>3.11</v>
      </c>
      <c r="M10" s="787">
        <v>3.24</v>
      </c>
      <c r="N10" s="787">
        <v>3.56</v>
      </c>
      <c r="O10" s="787">
        <v>3.84</v>
      </c>
      <c r="P10" s="787">
        <v>3.6</v>
      </c>
      <c r="Q10" s="787">
        <v>4.06</v>
      </c>
      <c r="R10" s="787">
        <v>4.09</v>
      </c>
      <c r="S10" s="787">
        <v>3.69</v>
      </c>
      <c r="T10" s="787">
        <v>3.96</v>
      </c>
      <c r="U10" s="787"/>
      <c r="V10" s="787"/>
      <c r="W10" s="787"/>
      <c r="X10" s="787"/>
      <c r="Y10" s="787"/>
      <c r="Z10" s="787"/>
      <c r="AA10" s="787"/>
      <c r="AB10" s="787"/>
      <c r="AC10" s="787"/>
      <c r="AO10" s="110"/>
    </row>
    <row r="11" spans="1:41" ht="31.5" customHeight="1">
      <c r="A11" s="648" t="s">
        <v>373</v>
      </c>
      <c r="B11" s="787">
        <v>4.64</v>
      </c>
      <c r="C11" s="787">
        <v>4.91</v>
      </c>
      <c r="D11" s="787">
        <v>5.33</v>
      </c>
      <c r="E11" s="787">
        <v>6.3</v>
      </c>
      <c r="F11" s="787">
        <v>7.26</v>
      </c>
      <c r="G11" s="787">
        <v>7.75</v>
      </c>
      <c r="H11" s="787">
        <v>8.23</v>
      </c>
      <c r="I11" s="787">
        <v>9.2</v>
      </c>
      <c r="J11" s="787">
        <v>9.45</v>
      </c>
      <c r="K11" s="787">
        <v>9.94</v>
      </c>
      <c r="L11" s="787">
        <v>10.67</v>
      </c>
      <c r="M11" s="787">
        <v>11.09</v>
      </c>
      <c r="N11" s="787">
        <v>12.34</v>
      </c>
      <c r="O11" s="787">
        <v>13</v>
      </c>
      <c r="P11" s="787">
        <v>12.05</v>
      </c>
      <c r="Q11" s="787">
        <v>13.56</v>
      </c>
      <c r="R11" s="787">
        <v>13.59</v>
      </c>
      <c r="S11" s="787">
        <v>12.34</v>
      </c>
      <c r="T11" s="787">
        <v>13.24</v>
      </c>
      <c r="U11" s="787"/>
      <c r="V11" s="787"/>
      <c r="W11" s="787"/>
      <c r="X11" s="787"/>
      <c r="Y11" s="787"/>
      <c r="Z11" s="787"/>
      <c r="AA11" s="787"/>
      <c r="AB11" s="787"/>
      <c r="AC11" s="787"/>
      <c r="AO11" s="110"/>
    </row>
    <row r="12" spans="1:41" ht="31.5" customHeight="1">
      <c r="A12" s="648" t="s">
        <v>374</v>
      </c>
      <c r="B12" s="787">
        <v>1.18</v>
      </c>
      <c r="C12" s="787">
        <v>1.24</v>
      </c>
      <c r="D12" s="787">
        <v>1.28</v>
      </c>
      <c r="E12" s="787">
        <v>1.11</v>
      </c>
      <c r="F12" s="787">
        <v>1.05</v>
      </c>
      <c r="G12" s="787">
        <v>1.02</v>
      </c>
      <c r="H12" s="787">
        <v>1</v>
      </c>
      <c r="I12" s="787">
        <v>0.88</v>
      </c>
      <c r="J12" s="787">
        <v>0.74</v>
      </c>
      <c r="K12" s="787">
        <v>0.6</v>
      </c>
      <c r="L12" s="787">
        <v>0.58</v>
      </c>
      <c r="M12" s="787">
        <v>0.57</v>
      </c>
      <c r="N12" s="787">
        <v>0.55</v>
      </c>
      <c r="O12" s="787">
        <v>0.56</v>
      </c>
      <c r="P12" s="787">
        <v>0.58</v>
      </c>
      <c r="Q12" s="787">
        <v>0.58</v>
      </c>
      <c r="R12" s="787">
        <v>0.59</v>
      </c>
      <c r="S12" s="787">
        <v>0.59</v>
      </c>
      <c r="T12" s="787">
        <v>0.62</v>
      </c>
      <c r="U12" s="787">
        <v>0.62</v>
      </c>
      <c r="V12" s="787">
        <v>0.62</v>
      </c>
      <c r="W12" s="787">
        <v>0.62</v>
      </c>
      <c r="X12" s="787">
        <v>0.67</v>
      </c>
      <c r="Y12" s="787">
        <v>0.7</v>
      </c>
      <c r="Z12" s="787">
        <v>0.76</v>
      </c>
      <c r="AA12" s="787">
        <v>0.659</v>
      </c>
      <c r="AB12" s="787">
        <v>0.666</v>
      </c>
      <c r="AC12" s="787">
        <v>0.68</v>
      </c>
      <c r="AD12" s="787">
        <v>0.62</v>
      </c>
      <c r="AE12" s="787">
        <v>0.5644925000000001</v>
      </c>
      <c r="AF12" s="787">
        <v>0.521</v>
      </c>
      <c r="AG12" s="787">
        <v>0.496</v>
      </c>
      <c r="AH12" s="787">
        <v>0.546</v>
      </c>
      <c r="AI12" s="787">
        <v>0.5329351172438672</v>
      </c>
      <c r="AJ12" s="787">
        <v>0.5371087584767109</v>
      </c>
      <c r="AK12" s="787">
        <v>0.5029316366981402</v>
      </c>
      <c r="AL12" s="787">
        <v>0.5080066569097591</v>
      </c>
      <c r="AM12" s="787">
        <v>0.5314601236168484</v>
      </c>
      <c r="AN12" s="787">
        <v>0.5637701027663856</v>
      </c>
      <c r="AO12" s="788">
        <v>0.5625957072441448</v>
      </c>
    </row>
    <row r="13" spans="1:41" ht="31.5" customHeight="1">
      <c r="A13" s="789" t="s">
        <v>375</v>
      </c>
      <c r="B13" s="787">
        <v>7.88</v>
      </c>
      <c r="C13" s="787">
        <v>8.04</v>
      </c>
      <c r="D13" s="787">
        <v>8.25</v>
      </c>
      <c r="E13" s="787">
        <v>9.26</v>
      </c>
      <c r="F13" s="787">
        <v>10.17</v>
      </c>
      <c r="G13" s="787">
        <v>10.57</v>
      </c>
      <c r="H13" s="787">
        <v>11.38</v>
      </c>
      <c r="I13" s="787">
        <v>12.41</v>
      </c>
      <c r="J13" s="787">
        <v>12.63</v>
      </c>
      <c r="K13" s="787">
        <v>12.76</v>
      </c>
      <c r="L13" s="787">
        <v>11.25</v>
      </c>
      <c r="M13" s="787">
        <v>10.79</v>
      </c>
      <c r="N13" s="787">
        <v>10.94</v>
      </c>
      <c r="O13" s="787">
        <v>12.79</v>
      </c>
      <c r="P13" s="787">
        <v>12.37</v>
      </c>
      <c r="Q13" s="787">
        <v>13.79</v>
      </c>
      <c r="R13" s="787">
        <v>13.7</v>
      </c>
      <c r="S13" s="787">
        <v>12.36</v>
      </c>
      <c r="T13" s="787">
        <v>13.27</v>
      </c>
      <c r="U13" s="787"/>
      <c r="V13" s="787"/>
      <c r="W13" s="787"/>
      <c r="X13" s="787"/>
      <c r="Y13" s="787"/>
      <c r="Z13" s="787"/>
      <c r="AA13" s="787"/>
      <c r="AB13" s="787"/>
      <c r="AC13" s="787"/>
      <c r="AO13" s="110"/>
    </row>
    <row r="14" spans="1:41" ht="31.5" customHeight="1">
      <c r="A14" s="789" t="s">
        <v>376</v>
      </c>
      <c r="B14" s="787">
        <v>5.52</v>
      </c>
      <c r="C14" s="787">
        <v>5.87</v>
      </c>
      <c r="D14" s="787">
        <v>6.57</v>
      </c>
      <c r="E14" s="787">
        <v>8.2</v>
      </c>
      <c r="F14" s="787">
        <v>9.03</v>
      </c>
      <c r="G14" s="787">
        <v>10.63</v>
      </c>
      <c r="H14" s="787">
        <v>11.22</v>
      </c>
      <c r="I14" s="787">
        <v>10.29</v>
      </c>
      <c r="J14" s="787">
        <v>11.65</v>
      </c>
      <c r="K14" s="787">
        <v>12.21</v>
      </c>
      <c r="L14" s="787">
        <v>15.93</v>
      </c>
      <c r="M14" s="787">
        <v>17.67</v>
      </c>
      <c r="N14" s="787">
        <v>18.98</v>
      </c>
      <c r="O14" s="787">
        <v>18.08</v>
      </c>
      <c r="P14" s="787">
        <v>17.38</v>
      </c>
      <c r="Q14" s="787">
        <v>18.37</v>
      </c>
      <c r="R14" s="787">
        <v>21.98</v>
      </c>
      <c r="S14" s="787">
        <v>24.11</v>
      </c>
      <c r="T14" s="787">
        <v>23.67</v>
      </c>
      <c r="U14" s="787">
        <v>23.69</v>
      </c>
      <c r="V14" s="787">
        <v>24.21</v>
      </c>
      <c r="W14" s="787">
        <v>25.35</v>
      </c>
      <c r="X14" s="787">
        <v>25.35</v>
      </c>
      <c r="Y14" s="787">
        <v>27.01</v>
      </c>
      <c r="Z14" s="787">
        <v>26.903</v>
      </c>
      <c r="AA14" s="787">
        <v>27.651</v>
      </c>
      <c r="AB14" s="787">
        <v>34.396</v>
      </c>
      <c r="AC14" s="787">
        <v>35.41</v>
      </c>
      <c r="AD14" s="787">
        <v>36.25</v>
      </c>
      <c r="AE14" s="787">
        <v>37.69525</v>
      </c>
      <c r="AF14" s="787">
        <v>31.287</v>
      </c>
      <c r="AG14" s="787">
        <v>28.734</v>
      </c>
      <c r="AH14" s="787">
        <v>28.905</v>
      </c>
      <c r="AI14" s="787">
        <v>33.15214267676768</v>
      </c>
      <c r="AJ14" s="787">
        <v>31.069693422395304</v>
      </c>
      <c r="AK14" s="787">
        <v>30.840089120416913</v>
      </c>
      <c r="AL14" s="787">
        <v>32.55799238392974</v>
      </c>
      <c r="AM14" s="787">
        <v>36.619379638159955</v>
      </c>
      <c r="AN14" s="787">
        <v>37.66644728060682</v>
      </c>
      <c r="AO14" s="788">
        <v>33.59514102217227</v>
      </c>
    </row>
    <row r="15" spans="1:41" ht="31.5" customHeight="1">
      <c r="A15" s="648" t="s">
        <v>377</v>
      </c>
      <c r="B15" s="787">
        <v>10.67</v>
      </c>
      <c r="C15" s="787">
        <v>9.66</v>
      </c>
      <c r="D15" s="787">
        <v>7.21</v>
      </c>
      <c r="E15" s="787">
        <v>6.09</v>
      </c>
      <c r="F15" s="787">
        <v>6.49</v>
      </c>
      <c r="G15" s="787">
        <v>6.06</v>
      </c>
      <c r="H15" s="787">
        <v>7.93</v>
      </c>
      <c r="I15" s="787">
        <v>5.74</v>
      </c>
      <c r="J15" s="787">
        <v>5.67</v>
      </c>
      <c r="K15" s="787">
        <v>5.47</v>
      </c>
      <c r="L15" s="787">
        <v>5.4</v>
      </c>
      <c r="M15" s="787">
        <v>5.07</v>
      </c>
      <c r="N15" s="787">
        <v>4.91</v>
      </c>
      <c r="O15" s="787">
        <v>4.61</v>
      </c>
      <c r="P15" s="787">
        <v>4.57</v>
      </c>
      <c r="Q15" s="787">
        <v>4.37</v>
      </c>
      <c r="R15" s="787">
        <v>4.12</v>
      </c>
      <c r="S15" s="787">
        <v>3.79</v>
      </c>
      <c r="T15" s="787">
        <v>3.41</v>
      </c>
      <c r="U15" s="787">
        <v>2.86</v>
      </c>
      <c r="V15" s="787">
        <v>3.78</v>
      </c>
      <c r="W15" s="787">
        <v>4.35</v>
      </c>
      <c r="X15" s="787">
        <v>4.68</v>
      </c>
      <c r="Y15" s="787">
        <v>4.74</v>
      </c>
      <c r="Z15" s="787">
        <v>4.5</v>
      </c>
      <c r="AA15" s="787">
        <v>3.484</v>
      </c>
      <c r="AB15" s="787">
        <v>3.854</v>
      </c>
      <c r="AC15" s="787">
        <v>4.25</v>
      </c>
      <c r="AD15" s="787">
        <v>4.01</v>
      </c>
      <c r="AE15" s="787">
        <v>3.67975</v>
      </c>
      <c r="AF15" s="787">
        <v>3.191</v>
      </c>
      <c r="AG15" s="787">
        <v>2.805</v>
      </c>
      <c r="AH15" s="787">
        <v>2.763</v>
      </c>
      <c r="AI15" s="787">
        <v>2.4495082972582973</v>
      </c>
      <c r="AJ15" s="787">
        <v>2.6135472172399923</v>
      </c>
      <c r="AK15" s="787">
        <v>2.584461039519476</v>
      </c>
      <c r="AL15" s="787">
        <v>2.4589383428515292</v>
      </c>
      <c r="AM15" s="787">
        <v>2.396196883430579</v>
      </c>
      <c r="AN15" s="787">
        <v>2.814708200425306</v>
      </c>
      <c r="AO15" s="788">
        <v>2.702723387723388</v>
      </c>
    </row>
    <row r="16" spans="1:41" ht="31.5" customHeight="1">
      <c r="A16" s="789" t="s">
        <v>378</v>
      </c>
      <c r="B16" s="787"/>
      <c r="C16" s="787"/>
      <c r="D16" s="787">
        <v>7.03</v>
      </c>
      <c r="E16" s="787">
        <v>6.27</v>
      </c>
      <c r="F16" s="787">
        <v>6.21</v>
      </c>
      <c r="G16" s="787">
        <v>6.78</v>
      </c>
      <c r="H16" s="787">
        <v>7.95</v>
      </c>
      <c r="I16" s="787">
        <v>8.15</v>
      </c>
      <c r="J16" s="787">
        <v>9.03</v>
      </c>
      <c r="K16" s="787">
        <v>9.51</v>
      </c>
      <c r="L16" s="787">
        <v>10.86</v>
      </c>
      <c r="M16" s="787">
        <v>11.74</v>
      </c>
      <c r="N16" s="787">
        <v>12.56</v>
      </c>
      <c r="O16" s="787">
        <v>13.98</v>
      </c>
      <c r="P16" s="787">
        <v>14.18</v>
      </c>
      <c r="Q16" s="787">
        <v>14.35</v>
      </c>
      <c r="R16" s="787">
        <v>14.85</v>
      </c>
      <c r="S16" s="787">
        <v>15.21</v>
      </c>
      <c r="T16" s="787">
        <v>16.17</v>
      </c>
      <c r="U16" s="787">
        <v>16.68</v>
      </c>
      <c r="V16" s="787">
        <v>16.24</v>
      </c>
      <c r="W16" s="787">
        <v>16.38</v>
      </c>
      <c r="X16" s="787">
        <v>17.75</v>
      </c>
      <c r="Y16" s="787">
        <v>19.87</v>
      </c>
      <c r="Z16" s="787">
        <v>21.072</v>
      </c>
      <c r="AA16" s="787">
        <v>20.193</v>
      </c>
      <c r="AB16" s="787">
        <v>22.085</v>
      </c>
      <c r="AC16" s="787">
        <v>22.77</v>
      </c>
      <c r="AD16" s="787">
        <v>22.97</v>
      </c>
      <c r="AE16" s="787">
        <v>24.06575</v>
      </c>
      <c r="AF16" s="787">
        <v>24.352</v>
      </c>
      <c r="AG16" s="787">
        <v>23.974</v>
      </c>
      <c r="AH16" s="787">
        <v>25.484</v>
      </c>
      <c r="AI16" s="787">
        <v>26.003954004329003</v>
      </c>
      <c r="AJ16" s="787">
        <v>25.275092925279473</v>
      </c>
      <c r="AK16" s="787">
        <v>25.296625824532363</v>
      </c>
      <c r="AL16" s="787">
        <v>26.098943515464107</v>
      </c>
      <c r="AM16" s="787">
        <v>28.42812175778709</v>
      </c>
      <c r="AN16" s="787">
        <v>30.875935729475206</v>
      </c>
      <c r="AO16" s="788">
        <v>31.910768762487514</v>
      </c>
    </row>
    <row r="17" spans="1:41" ht="31.5" customHeight="1">
      <c r="A17" s="470" t="s">
        <v>379</v>
      </c>
      <c r="B17" s="787"/>
      <c r="C17" s="787"/>
      <c r="D17" s="787">
        <v>6.39</v>
      </c>
      <c r="E17" s="787">
        <v>7.61</v>
      </c>
      <c r="F17" s="787">
        <v>8.76</v>
      </c>
      <c r="G17" s="787">
        <v>9.25</v>
      </c>
      <c r="H17" s="787">
        <v>9.46</v>
      </c>
      <c r="I17" s="787">
        <v>10.73</v>
      </c>
      <c r="J17" s="787">
        <v>10.94</v>
      </c>
      <c r="K17" s="787">
        <v>11.04</v>
      </c>
      <c r="L17" s="787">
        <v>11.95</v>
      </c>
      <c r="M17" s="787">
        <v>13.17</v>
      </c>
      <c r="N17" s="787">
        <v>14.99</v>
      </c>
      <c r="O17" s="787">
        <v>15.85</v>
      </c>
      <c r="P17" s="787">
        <v>14.42</v>
      </c>
      <c r="Q17" s="787">
        <v>16.48</v>
      </c>
      <c r="R17" s="787">
        <v>16.72</v>
      </c>
      <c r="S17" s="787">
        <v>15.5</v>
      </c>
      <c r="T17" s="787">
        <v>17.17</v>
      </c>
      <c r="U17" s="787">
        <v>19.21</v>
      </c>
      <c r="V17" s="787">
        <v>20.96</v>
      </c>
      <c r="W17" s="787">
        <v>22.23</v>
      </c>
      <c r="X17" s="787">
        <v>23.5</v>
      </c>
      <c r="Y17" s="787">
        <v>25.01</v>
      </c>
      <c r="Z17" s="787">
        <v>26.169</v>
      </c>
      <c r="AA17" s="787">
        <v>26.28</v>
      </c>
      <c r="AB17" s="787">
        <v>29.519</v>
      </c>
      <c r="AC17" s="787">
        <v>29.65</v>
      </c>
      <c r="AD17" s="787">
        <v>32.45</v>
      </c>
      <c r="AE17" s="787">
        <v>31.912791666666664</v>
      </c>
      <c r="AF17" s="787">
        <v>32.714</v>
      </c>
      <c r="AG17" s="787">
        <v>33.053</v>
      </c>
      <c r="AH17" s="787">
        <v>36.329</v>
      </c>
      <c r="AI17" s="787">
        <v>36.337119949494955</v>
      </c>
      <c r="AJ17" s="787">
        <v>35.32257110933965</v>
      </c>
      <c r="AK17" s="787">
        <v>34.835278139086576</v>
      </c>
      <c r="AL17" s="787">
        <v>35.70875167290757</v>
      </c>
      <c r="AM17" s="787">
        <v>41.66814303359684</v>
      </c>
      <c r="AN17" s="787">
        <v>45.23016457336523</v>
      </c>
      <c r="AO17" s="788">
        <v>45.99190722471972</v>
      </c>
    </row>
    <row r="18" spans="1:41" ht="31.5" customHeight="1">
      <c r="A18" s="655" t="s">
        <v>380</v>
      </c>
      <c r="B18" s="790">
        <v>11.91</v>
      </c>
      <c r="C18" s="790">
        <v>13.95</v>
      </c>
      <c r="D18" s="790">
        <v>15.58</v>
      </c>
      <c r="E18" s="790">
        <v>13.27</v>
      </c>
      <c r="F18" s="790">
        <v>13.01</v>
      </c>
      <c r="G18" s="790">
        <v>13.59</v>
      </c>
      <c r="H18" s="790">
        <v>15.41</v>
      </c>
      <c r="I18" s="790">
        <v>14.89</v>
      </c>
      <c r="J18" s="790">
        <v>15.71</v>
      </c>
      <c r="K18" s="790">
        <v>15.58</v>
      </c>
      <c r="L18" s="790">
        <v>17.7</v>
      </c>
      <c r="M18" s="790">
        <v>18.08</v>
      </c>
      <c r="N18" s="790">
        <v>17.8</v>
      </c>
      <c r="O18" s="790">
        <v>19.71</v>
      </c>
      <c r="P18" s="790">
        <v>21.05</v>
      </c>
      <c r="Q18" s="790">
        <v>23.98</v>
      </c>
      <c r="R18" s="790">
        <v>25.15</v>
      </c>
      <c r="S18" s="790">
        <v>26.26</v>
      </c>
      <c r="T18" s="790">
        <v>29.07</v>
      </c>
      <c r="U18" s="790">
        <v>29.96</v>
      </c>
      <c r="V18" s="790">
        <v>28.38</v>
      </c>
      <c r="W18" s="790">
        <v>27.75</v>
      </c>
      <c r="X18" s="790">
        <v>29.23</v>
      </c>
      <c r="Y18" s="790">
        <v>31.15</v>
      </c>
      <c r="Z18" s="790">
        <v>31.37</v>
      </c>
      <c r="AA18" s="790">
        <v>28.361</v>
      </c>
      <c r="AB18" s="790">
        <v>31.941</v>
      </c>
      <c r="AC18" s="790">
        <v>30.89</v>
      </c>
      <c r="AD18" s="790">
        <v>28.75</v>
      </c>
      <c r="AE18" s="790">
        <v>29.93</v>
      </c>
      <c r="AF18" s="790">
        <v>30.659</v>
      </c>
      <c r="AG18" s="790">
        <v>30.617</v>
      </c>
      <c r="AH18" s="790">
        <v>35.122</v>
      </c>
      <c r="AI18" s="790">
        <v>35.84520183982684</v>
      </c>
      <c r="AJ18" s="790">
        <v>34.77933478879035</v>
      </c>
      <c r="AK18" s="790">
        <v>34.1547718851496</v>
      </c>
      <c r="AL18" s="790">
        <v>35.58447794676084</v>
      </c>
      <c r="AM18" s="790">
        <v>39.13358695115589</v>
      </c>
      <c r="AN18" s="790">
        <v>41.39707326080352</v>
      </c>
      <c r="AO18" s="791">
        <v>43.814463522588525</v>
      </c>
    </row>
  </sheetData>
  <sheetProtection/>
  <mergeCells count="1">
    <mergeCell ref="A2:U2"/>
  </mergeCells>
  <hyperlinks>
    <hyperlink ref="A1" location="Contents!A1" display="Back to Table of Contents"/>
  </hyperlinks>
  <printOptions/>
  <pageMargins left="0" right="0" top="0.75" bottom="0.984251968503937" header="0.6" footer="0.511811023622047"/>
  <pageSetup horizontalDpi="600" verticalDpi="600" orientation="landscape" paperSize="9" scale="77" r:id="rId1"/>
  <headerFooter alignWithMargins="0">
    <oddHeader>&amp;C&amp;"Arial,Regular"- 30 -</oddHeader>
  </headerFooter>
</worksheet>
</file>

<file path=xl/worksheets/sheet33.xml><?xml version="1.0" encoding="utf-8"?>
<worksheet xmlns="http://schemas.openxmlformats.org/spreadsheetml/2006/main" xmlns:r="http://schemas.openxmlformats.org/officeDocument/2006/relationships">
  <dimension ref="A1:BI60"/>
  <sheetViews>
    <sheetView zoomScalePageLayoutView="0" workbookViewId="0" topLeftCell="A1">
      <pane xSplit="1" ySplit="3" topLeftCell="B4" activePane="bottomRight" state="frozen"/>
      <selection pane="topLeft" activeCell="Y27" sqref="Y27"/>
      <selection pane="topRight" activeCell="Y27" sqref="Y27"/>
      <selection pane="bottomLeft" activeCell="Y27" sqref="Y27"/>
      <selection pane="bottomRight" activeCell="A1" sqref="A1"/>
    </sheetView>
  </sheetViews>
  <sheetFormatPr defaultColWidth="4.140625" defaultRowHeight="12.75"/>
  <cols>
    <col min="1" max="1" width="24.00390625" style="0" customWidth="1"/>
    <col min="2" max="61" width="8.57421875" style="0" customWidth="1"/>
  </cols>
  <sheetData>
    <row r="1" ht="18" customHeight="1">
      <c r="A1" s="971" t="s">
        <v>568</v>
      </c>
    </row>
    <row r="2" spans="1:21" s="705" customFormat="1" ht="15.75">
      <c r="A2" s="668" t="s">
        <v>381</v>
      </c>
      <c r="B2" s="140"/>
      <c r="C2" s="140"/>
      <c r="D2" s="140"/>
      <c r="E2" s="140"/>
      <c r="F2" s="140"/>
      <c r="G2" s="140"/>
      <c r="H2" s="140"/>
      <c r="I2" s="140"/>
      <c r="J2" s="140"/>
      <c r="K2" s="140"/>
      <c r="L2" s="140"/>
      <c r="M2" s="140"/>
      <c r="N2" s="140"/>
      <c r="O2" s="140"/>
      <c r="P2" s="140"/>
      <c r="Q2" s="140"/>
      <c r="R2" s="140"/>
      <c r="S2" s="140"/>
      <c r="T2" s="140"/>
      <c r="U2" s="140"/>
    </row>
    <row r="3" spans="1:21" ht="12.75">
      <c r="A3" s="29"/>
      <c r="B3" s="29"/>
      <c r="C3" s="29"/>
      <c r="D3" s="29"/>
      <c r="E3" s="29"/>
      <c r="F3" s="29"/>
      <c r="G3" s="29"/>
      <c r="H3" s="29"/>
      <c r="I3" s="29"/>
      <c r="J3" s="29"/>
      <c r="K3" s="29"/>
      <c r="L3" s="29"/>
      <c r="M3" s="29"/>
      <c r="N3" s="29"/>
      <c r="O3" s="29"/>
      <c r="P3" s="29"/>
      <c r="Q3" s="29"/>
      <c r="R3" s="29"/>
      <c r="S3" s="29"/>
      <c r="T3" s="29"/>
      <c r="U3" s="29"/>
    </row>
    <row r="4" spans="1:61" s="792" customFormat="1" ht="15.75" customHeight="1">
      <c r="A4" s="1017" t="s">
        <v>382</v>
      </c>
      <c r="B4" s="1015">
        <v>1992</v>
      </c>
      <c r="C4" s="1016"/>
      <c r="D4" s="1015">
        <v>1993</v>
      </c>
      <c r="E4" s="1016"/>
      <c r="F4" s="1015">
        <v>1994</v>
      </c>
      <c r="G4" s="1016"/>
      <c r="H4" s="1015">
        <v>1995</v>
      </c>
      <c r="I4" s="1016"/>
      <c r="J4" s="1015">
        <v>1996</v>
      </c>
      <c r="K4" s="1016"/>
      <c r="L4" s="1015">
        <v>1997</v>
      </c>
      <c r="M4" s="1016"/>
      <c r="N4" s="1015">
        <v>1998</v>
      </c>
      <c r="O4" s="1016"/>
      <c r="P4" s="1015">
        <v>1999</v>
      </c>
      <c r="Q4" s="1016"/>
      <c r="R4" s="1015">
        <v>2000</v>
      </c>
      <c r="S4" s="1016"/>
      <c r="T4" s="1015">
        <v>2001</v>
      </c>
      <c r="U4" s="1016"/>
      <c r="V4" s="1015">
        <v>2002</v>
      </c>
      <c r="W4" s="1016"/>
      <c r="X4" s="1015">
        <v>2003</v>
      </c>
      <c r="Y4" s="1016"/>
      <c r="Z4" s="1015">
        <v>2004</v>
      </c>
      <c r="AA4" s="1016"/>
      <c r="AB4" s="1015">
        <v>2005</v>
      </c>
      <c r="AC4" s="1016"/>
      <c r="AD4" s="1015">
        <v>2006</v>
      </c>
      <c r="AE4" s="1016"/>
      <c r="AF4" s="1015">
        <v>2007</v>
      </c>
      <c r="AG4" s="1016"/>
      <c r="AH4" s="1015">
        <v>2008</v>
      </c>
      <c r="AI4" s="1016"/>
      <c r="AJ4" s="1015">
        <v>2009</v>
      </c>
      <c r="AK4" s="1016"/>
      <c r="AL4" s="1015">
        <v>2010</v>
      </c>
      <c r="AM4" s="1016"/>
      <c r="AN4" s="1015">
        <v>2011</v>
      </c>
      <c r="AO4" s="1016"/>
      <c r="AP4" s="1015">
        <v>2012</v>
      </c>
      <c r="AQ4" s="1016"/>
      <c r="AR4" s="1015">
        <v>2013</v>
      </c>
      <c r="AS4" s="1016"/>
      <c r="AT4" s="1015">
        <v>2014</v>
      </c>
      <c r="AU4" s="1016"/>
      <c r="AV4" s="1015">
        <v>2015</v>
      </c>
      <c r="AW4" s="1016"/>
      <c r="AX4" s="1015">
        <v>2016</v>
      </c>
      <c r="AY4" s="1016"/>
      <c r="AZ4" s="1015">
        <v>2017</v>
      </c>
      <c r="BA4" s="1016"/>
      <c r="BB4" s="1015">
        <v>2018</v>
      </c>
      <c r="BC4" s="1016"/>
      <c r="BD4" s="1015">
        <v>2019</v>
      </c>
      <c r="BE4" s="1016"/>
      <c r="BF4" s="1015">
        <v>2020</v>
      </c>
      <c r="BG4" s="1016"/>
      <c r="BH4" s="1015" t="s">
        <v>383</v>
      </c>
      <c r="BI4" s="1016"/>
    </row>
    <row r="5" spans="1:61" s="796" customFormat="1" ht="15.75" customHeight="1">
      <c r="A5" s="1017"/>
      <c r="B5" s="793" t="s">
        <v>384</v>
      </c>
      <c r="C5" s="793" t="s">
        <v>385</v>
      </c>
      <c r="D5" s="793" t="s">
        <v>384</v>
      </c>
      <c r="E5" s="793" t="s">
        <v>385</v>
      </c>
      <c r="F5" s="793" t="s">
        <v>384</v>
      </c>
      <c r="G5" s="793" t="s">
        <v>385</v>
      </c>
      <c r="H5" s="794" t="s">
        <v>384</v>
      </c>
      <c r="I5" s="795" t="s">
        <v>386</v>
      </c>
      <c r="J5" s="794" t="s">
        <v>384</v>
      </c>
      <c r="K5" s="795" t="s">
        <v>386</v>
      </c>
      <c r="L5" s="794" t="s">
        <v>384</v>
      </c>
      <c r="M5" s="795" t="s">
        <v>386</v>
      </c>
      <c r="N5" s="794" t="s">
        <v>384</v>
      </c>
      <c r="O5" s="795" t="s">
        <v>386</v>
      </c>
      <c r="P5" s="794" t="s">
        <v>384</v>
      </c>
      <c r="Q5" s="795" t="s">
        <v>386</v>
      </c>
      <c r="R5" s="794" t="s">
        <v>384</v>
      </c>
      <c r="S5" s="795" t="s">
        <v>386</v>
      </c>
      <c r="T5" s="793" t="s">
        <v>384</v>
      </c>
      <c r="U5" s="793" t="s">
        <v>385</v>
      </c>
      <c r="V5" s="793" t="s">
        <v>384</v>
      </c>
      <c r="W5" s="793" t="s">
        <v>385</v>
      </c>
      <c r="X5" s="793" t="s">
        <v>384</v>
      </c>
      <c r="Y5" s="793" t="s">
        <v>385</v>
      </c>
      <c r="Z5" s="793" t="s">
        <v>384</v>
      </c>
      <c r="AA5" s="793" t="s">
        <v>385</v>
      </c>
      <c r="AB5" s="793" t="s">
        <v>384</v>
      </c>
      <c r="AC5" s="793" t="s">
        <v>385</v>
      </c>
      <c r="AD5" s="793" t="s">
        <v>384</v>
      </c>
      <c r="AE5" s="793" t="s">
        <v>385</v>
      </c>
      <c r="AF5" s="793" t="s">
        <v>384</v>
      </c>
      <c r="AG5" s="793" t="s">
        <v>385</v>
      </c>
      <c r="AH5" s="793" t="s">
        <v>384</v>
      </c>
      <c r="AI5" s="793" t="s">
        <v>385</v>
      </c>
      <c r="AJ5" s="793" t="s">
        <v>384</v>
      </c>
      <c r="AK5" s="793" t="s">
        <v>385</v>
      </c>
      <c r="AL5" s="793" t="s">
        <v>384</v>
      </c>
      <c r="AM5" s="793" t="s">
        <v>385</v>
      </c>
      <c r="AN5" s="793" t="s">
        <v>384</v>
      </c>
      <c r="AO5" s="793" t="s">
        <v>385</v>
      </c>
      <c r="AP5" s="793" t="s">
        <v>384</v>
      </c>
      <c r="AQ5" s="793" t="s">
        <v>385</v>
      </c>
      <c r="AR5" s="793" t="s">
        <v>384</v>
      </c>
      <c r="AS5" s="793" t="s">
        <v>385</v>
      </c>
      <c r="AT5" s="793" t="s">
        <v>384</v>
      </c>
      <c r="AU5" s="793" t="s">
        <v>385</v>
      </c>
      <c r="AV5" s="793" t="s">
        <v>384</v>
      </c>
      <c r="AW5" s="793" t="s">
        <v>385</v>
      </c>
      <c r="AX5" s="793" t="s">
        <v>384</v>
      </c>
      <c r="AY5" s="793" t="s">
        <v>385</v>
      </c>
      <c r="AZ5" s="793" t="s">
        <v>384</v>
      </c>
      <c r="BA5" s="793" t="s">
        <v>385</v>
      </c>
      <c r="BB5" s="793" t="s">
        <v>384</v>
      </c>
      <c r="BC5" s="793" t="s">
        <v>385</v>
      </c>
      <c r="BD5" s="793" t="s">
        <v>384</v>
      </c>
      <c r="BE5" s="793" t="s">
        <v>385</v>
      </c>
      <c r="BF5" s="793" t="s">
        <v>384</v>
      </c>
      <c r="BG5" s="793" t="s">
        <v>385</v>
      </c>
      <c r="BH5" s="793" t="s">
        <v>384</v>
      </c>
      <c r="BI5" s="793" t="s">
        <v>385</v>
      </c>
    </row>
    <row r="6" spans="1:61" s="796" customFormat="1" ht="15.75" customHeight="1">
      <c r="A6" s="1017"/>
      <c r="B6" s="793" t="s">
        <v>387</v>
      </c>
      <c r="C6" s="793" t="s">
        <v>388</v>
      </c>
      <c r="D6" s="793" t="s">
        <v>387</v>
      </c>
      <c r="E6" s="793" t="s">
        <v>388</v>
      </c>
      <c r="F6" s="793" t="s">
        <v>387</v>
      </c>
      <c r="G6" s="793" t="s">
        <v>388</v>
      </c>
      <c r="H6" s="794" t="s">
        <v>387</v>
      </c>
      <c r="I6" s="795" t="s">
        <v>389</v>
      </c>
      <c r="J6" s="794" t="s">
        <v>387</v>
      </c>
      <c r="K6" s="795" t="s">
        <v>389</v>
      </c>
      <c r="L6" s="794" t="s">
        <v>387</v>
      </c>
      <c r="M6" s="795" t="s">
        <v>389</v>
      </c>
      <c r="N6" s="794" t="s">
        <v>387</v>
      </c>
      <c r="O6" s="795" t="s">
        <v>389</v>
      </c>
      <c r="P6" s="794" t="s">
        <v>387</v>
      </c>
      <c r="Q6" s="795" t="s">
        <v>389</v>
      </c>
      <c r="R6" s="794" t="s">
        <v>387</v>
      </c>
      <c r="S6" s="795" t="s">
        <v>389</v>
      </c>
      <c r="T6" s="793" t="s">
        <v>387</v>
      </c>
      <c r="U6" s="793" t="s">
        <v>388</v>
      </c>
      <c r="V6" s="793" t="s">
        <v>387</v>
      </c>
      <c r="W6" s="793" t="s">
        <v>388</v>
      </c>
      <c r="X6" s="793" t="s">
        <v>387</v>
      </c>
      <c r="Y6" s="793" t="s">
        <v>388</v>
      </c>
      <c r="Z6" s="793" t="s">
        <v>387</v>
      </c>
      <c r="AA6" s="793" t="s">
        <v>388</v>
      </c>
      <c r="AB6" s="793" t="s">
        <v>387</v>
      </c>
      <c r="AC6" s="793" t="s">
        <v>388</v>
      </c>
      <c r="AD6" s="793" t="s">
        <v>387</v>
      </c>
      <c r="AE6" s="793" t="s">
        <v>388</v>
      </c>
      <c r="AF6" s="793" t="s">
        <v>387</v>
      </c>
      <c r="AG6" s="793" t="s">
        <v>388</v>
      </c>
      <c r="AH6" s="793" t="s">
        <v>387</v>
      </c>
      <c r="AI6" s="793" t="s">
        <v>388</v>
      </c>
      <c r="AJ6" s="793" t="s">
        <v>387</v>
      </c>
      <c r="AK6" s="793" t="s">
        <v>388</v>
      </c>
      <c r="AL6" s="793" t="s">
        <v>387</v>
      </c>
      <c r="AM6" s="793" t="s">
        <v>388</v>
      </c>
      <c r="AN6" s="793" t="s">
        <v>387</v>
      </c>
      <c r="AO6" s="793" t="s">
        <v>388</v>
      </c>
      <c r="AP6" s="793" t="s">
        <v>387</v>
      </c>
      <c r="AQ6" s="793" t="s">
        <v>388</v>
      </c>
      <c r="AR6" s="793" t="s">
        <v>387</v>
      </c>
      <c r="AS6" s="793" t="s">
        <v>388</v>
      </c>
      <c r="AT6" s="793" t="s">
        <v>387</v>
      </c>
      <c r="AU6" s="793" t="s">
        <v>388</v>
      </c>
      <c r="AV6" s="793" t="s">
        <v>387</v>
      </c>
      <c r="AW6" s="793" t="s">
        <v>388</v>
      </c>
      <c r="AX6" s="793" t="s">
        <v>387</v>
      </c>
      <c r="AY6" s="793" t="s">
        <v>388</v>
      </c>
      <c r="AZ6" s="793" t="s">
        <v>387</v>
      </c>
      <c r="BA6" s="793" t="s">
        <v>388</v>
      </c>
      <c r="BB6" s="793" t="s">
        <v>387</v>
      </c>
      <c r="BC6" s="793" t="s">
        <v>388</v>
      </c>
      <c r="BD6" s="793" t="s">
        <v>387</v>
      </c>
      <c r="BE6" s="793" t="s">
        <v>388</v>
      </c>
      <c r="BF6" s="793" t="s">
        <v>387</v>
      </c>
      <c r="BG6" s="793" t="s">
        <v>388</v>
      </c>
      <c r="BH6" s="793" t="s">
        <v>387</v>
      </c>
      <c r="BI6" s="793" t="s">
        <v>388</v>
      </c>
    </row>
    <row r="7" spans="1:61" s="796" customFormat="1" ht="15.75" customHeight="1">
      <c r="A7" s="1017"/>
      <c r="B7" s="797" t="s">
        <v>390</v>
      </c>
      <c r="C7" s="797" t="s">
        <v>391</v>
      </c>
      <c r="D7" s="797" t="s">
        <v>390</v>
      </c>
      <c r="E7" s="797" t="s">
        <v>391</v>
      </c>
      <c r="F7" s="797" t="s">
        <v>390</v>
      </c>
      <c r="G7" s="797" t="s">
        <v>391</v>
      </c>
      <c r="H7" s="798" t="s">
        <v>390</v>
      </c>
      <c r="I7" s="799" t="s">
        <v>392</v>
      </c>
      <c r="J7" s="798" t="s">
        <v>390</v>
      </c>
      <c r="K7" s="799" t="s">
        <v>392</v>
      </c>
      <c r="L7" s="798" t="s">
        <v>390</v>
      </c>
      <c r="M7" s="799" t="s">
        <v>392</v>
      </c>
      <c r="N7" s="798" t="s">
        <v>390</v>
      </c>
      <c r="O7" s="799" t="s">
        <v>392</v>
      </c>
      <c r="P7" s="798" t="s">
        <v>390</v>
      </c>
      <c r="Q7" s="799" t="s">
        <v>392</v>
      </c>
      <c r="R7" s="798" t="s">
        <v>390</v>
      </c>
      <c r="S7" s="799" t="s">
        <v>392</v>
      </c>
      <c r="T7" s="797" t="s">
        <v>390</v>
      </c>
      <c r="U7" s="797" t="s">
        <v>391</v>
      </c>
      <c r="V7" s="797" t="s">
        <v>390</v>
      </c>
      <c r="W7" s="797" t="s">
        <v>391</v>
      </c>
      <c r="X7" s="797" t="s">
        <v>390</v>
      </c>
      <c r="Y7" s="797" t="s">
        <v>391</v>
      </c>
      <c r="Z7" s="797" t="s">
        <v>390</v>
      </c>
      <c r="AA7" s="797" t="s">
        <v>391</v>
      </c>
      <c r="AB7" s="797" t="s">
        <v>390</v>
      </c>
      <c r="AC7" s="797" t="s">
        <v>391</v>
      </c>
      <c r="AD7" s="797" t="s">
        <v>390</v>
      </c>
      <c r="AE7" s="797" t="s">
        <v>391</v>
      </c>
      <c r="AF7" s="797" t="s">
        <v>390</v>
      </c>
      <c r="AG7" s="797" t="s">
        <v>391</v>
      </c>
      <c r="AH7" s="797" t="s">
        <v>390</v>
      </c>
      <c r="AI7" s="797" t="s">
        <v>391</v>
      </c>
      <c r="AJ7" s="797" t="s">
        <v>390</v>
      </c>
      <c r="AK7" s="797" t="s">
        <v>391</v>
      </c>
      <c r="AL7" s="797" t="s">
        <v>390</v>
      </c>
      <c r="AM7" s="797" t="s">
        <v>391</v>
      </c>
      <c r="AN7" s="797" t="s">
        <v>390</v>
      </c>
      <c r="AO7" s="797" t="s">
        <v>391</v>
      </c>
      <c r="AP7" s="797" t="s">
        <v>390</v>
      </c>
      <c r="AQ7" s="797" t="s">
        <v>391</v>
      </c>
      <c r="AR7" s="797" t="s">
        <v>390</v>
      </c>
      <c r="AS7" s="797" t="s">
        <v>391</v>
      </c>
      <c r="AT7" s="797" t="s">
        <v>390</v>
      </c>
      <c r="AU7" s="797" t="s">
        <v>391</v>
      </c>
      <c r="AV7" s="797" t="s">
        <v>390</v>
      </c>
      <c r="AW7" s="797" t="s">
        <v>391</v>
      </c>
      <c r="AX7" s="797" t="s">
        <v>390</v>
      </c>
      <c r="AY7" s="797" t="s">
        <v>391</v>
      </c>
      <c r="AZ7" s="797" t="s">
        <v>390</v>
      </c>
      <c r="BA7" s="797" t="s">
        <v>391</v>
      </c>
      <c r="BB7" s="797" t="s">
        <v>390</v>
      </c>
      <c r="BC7" s="797" t="s">
        <v>391</v>
      </c>
      <c r="BD7" s="797" t="s">
        <v>390</v>
      </c>
      <c r="BE7" s="797" t="s">
        <v>391</v>
      </c>
      <c r="BF7" s="797" t="s">
        <v>390</v>
      </c>
      <c r="BG7" s="797" t="s">
        <v>391</v>
      </c>
      <c r="BH7" s="797" t="s">
        <v>390</v>
      </c>
      <c r="BI7" s="797" t="s">
        <v>391</v>
      </c>
    </row>
    <row r="8" spans="1:61" ht="24" customHeight="1">
      <c r="A8" s="800" t="s">
        <v>393</v>
      </c>
      <c r="B8" s="801">
        <v>4844</v>
      </c>
      <c r="C8" s="802">
        <f>SUM(C9:C13)</f>
        <v>596483</v>
      </c>
      <c r="D8" s="803">
        <v>5297</v>
      </c>
      <c r="E8" s="802">
        <v>650245</v>
      </c>
      <c r="F8" s="803">
        <v>4690</v>
      </c>
      <c r="G8" s="802">
        <v>565234</v>
      </c>
      <c r="H8" s="803">
        <v>4666</v>
      </c>
      <c r="I8" s="802">
        <v>576643</v>
      </c>
      <c r="J8" s="803">
        <v>4130</v>
      </c>
      <c r="K8" s="802">
        <v>569972</v>
      </c>
      <c r="L8" s="803">
        <f aca="true" t="shared" si="0" ref="L8:Y8">SUM(L9:L13)</f>
        <v>3843</v>
      </c>
      <c r="M8" s="802">
        <f t="shared" si="0"/>
        <v>520251</v>
      </c>
      <c r="N8" s="803">
        <f t="shared" si="0"/>
        <v>4316</v>
      </c>
      <c r="O8" s="802">
        <f t="shared" si="0"/>
        <v>576409</v>
      </c>
      <c r="P8" s="803">
        <f t="shared" si="0"/>
        <v>4187</v>
      </c>
      <c r="Q8" s="802">
        <f t="shared" si="0"/>
        <v>596995</v>
      </c>
      <c r="R8" s="803">
        <f t="shared" si="0"/>
        <v>3664</v>
      </c>
      <c r="S8" s="802">
        <f t="shared" si="0"/>
        <v>488607</v>
      </c>
      <c r="T8" s="803">
        <f t="shared" si="0"/>
        <v>3701</v>
      </c>
      <c r="U8" s="802">
        <f t="shared" si="0"/>
        <v>508794</v>
      </c>
      <c r="V8" s="803">
        <f t="shared" si="0"/>
        <v>3544</v>
      </c>
      <c r="W8" s="802">
        <f t="shared" si="0"/>
        <v>476092</v>
      </c>
      <c r="X8" s="803">
        <f t="shared" si="0"/>
        <v>3550</v>
      </c>
      <c r="Y8" s="802">
        <f t="shared" si="0"/>
        <v>479873</v>
      </c>
      <c r="Z8" s="803">
        <v>3094</v>
      </c>
      <c r="AA8" s="802">
        <v>438370</v>
      </c>
      <c r="AB8" s="803">
        <f aca="true" t="shared" si="1" ref="AB8:AO8">SUM(AB9:AB13)</f>
        <v>2765</v>
      </c>
      <c r="AC8" s="802">
        <f t="shared" si="1"/>
        <v>423026</v>
      </c>
      <c r="AD8" s="803">
        <f t="shared" si="1"/>
        <v>3320</v>
      </c>
      <c r="AE8" s="802">
        <f t="shared" si="1"/>
        <v>503594</v>
      </c>
      <c r="AF8" s="803">
        <f t="shared" si="1"/>
        <v>2732</v>
      </c>
      <c r="AG8" s="802">
        <f t="shared" si="1"/>
        <v>401301</v>
      </c>
      <c r="AH8" s="803">
        <f t="shared" si="1"/>
        <v>2364</v>
      </c>
      <c r="AI8" s="802">
        <f t="shared" si="1"/>
        <v>334606</v>
      </c>
      <c r="AJ8" s="803">
        <f t="shared" si="1"/>
        <v>2374</v>
      </c>
      <c r="AK8" s="802">
        <f t="shared" si="1"/>
        <v>362521</v>
      </c>
      <c r="AL8" s="803">
        <f t="shared" si="1"/>
        <v>2342</v>
      </c>
      <c r="AM8" s="802">
        <f t="shared" si="1"/>
        <v>366274</v>
      </c>
      <c r="AN8" s="803">
        <f t="shared" si="1"/>
        <v>2180</v>
      </c>
      <c r="AO8" s="802">
        <f t="shared" si="1"/>
        <v>320336</v>
      </c>
      <c r="AP8" s="803">
        <v>2475</v>
      </c>
      <c r="AQ8" s="802">
        <v>427643</v>
      </c>
      <c r="AR8" s="803">
        <v>2619</v>
      </c>
      <c r="AS8" s="802">
        <v>457859</v>
      </c>
      <c r="AT8" s="803">
        <f aca="true" t="shared" si="2" ref="AT8:AY8">+AT9+AT10+AT11+AT12+AT13</f>
        <v>2341</v>
      </c>
      <c r="AU8" s="802">
        <f t="shared" si="2"/>
        <v>388192</v>
      </c>
      <c r="AV8" s="803">
        <f t="shared" si="2"/>
        <v>2539</v>
      </c>
      <c r="AW8" s="802">
        <f t="shared" si="2"/>
        <v>385337.72</v>
      </c>
      <c r="AX8" s="803">
        <f t="shared" si="2"/>
        <v>2505</v>
      </c>
      <c r="AY8" s="802">
        <f t="shared" si="2"/>
        <v>427325.56</v>
      </c>
      <c r="AZ8" s="803">
        <f>+AZ9+AZ10+AZ11+AZ12+AZ13</f>
        <v>2130</v>
      </c>
      <c r="BA8" s="802">
        <f>+BA9+BA10+BA11+BA12+BA13</f>
        <v>408896.63</v>
      </c>
      <c r="BB8" s="803">
        <f>+BB9+BB10+BB11+BB12+BB13</f>
        <v>2081</v>
      </c>
      <c r="BC8" s="802">
        <f>+BC9+BC10+BC11+BC12+BC13</f>
        <v>340775</v>
      </c>
      <c r="BD8" s="803">
        <v>1939</v>
      </c>
      <c r="BE8" s="802">
        <v>322419.56</v>
      </c>
      <c r="BF8" s="803">
        <v>1592</v>
      </c>
      <c r="BG8" s="802">
        <v>273409.08999999997</v>
      </c>
      <c r="BH8" s="803">
        <f>SUM(BH9:BH13)</f>
        <v>2347</v>
      </c>
      <c r="BI8" s="802">
        <f>SUM(BI9:BI13)</f>
        <v>386151.0399999999</v>
      </c>
    </row>
    <row r="9" spans="1:61" ht="24" customHeight="1">
      <c r="A9" s="804" t="s">
        <v>394</v>
      </c>
      <c r="B9" s="805">
        <v>1003</v>
      </c>
      <c r="C9" s="806">
        <v>148344</v>
      </c>
      <c r="D9" s="807">
        <v>1277</v>
      </c>
      <c r="E9" s="806">
        <v>165683</v>
      </c>
      <c r="F9" s="807">
        <v>963</v>
      </c>
      <c r="G9" s="806">
        <v>139226</v>
      </c>
      <c r="H9" s="807">
        <v>868</v>
      </c>
      <c r="I9" s="806">
        <v>118133</v>
      </c>
      <c r="J9" s="807">
        <v>929</v>
      </c>
      <c r="K9" s="806">
        <v>156692</v>
      </c>
      <c r="L9" s="807">
        <v>847</v>
      </c>
      <c r="M9" s="806">
        <v>112604</v>
      </c>
      <c r="N9" s="807">
        <v>1083</v>
      </c>
      <c r="O9" s="806">
        <v>152783</v>
      </c>
      <c r="P9" s="807">
        <v>964</v>
      </c>
      <c r="Q9" s="806">
        <v>142448</v>
      </c>
      <c r="R9" s="807">
        <v>940</v>
      </c>
      <c r="S9" s="806">
        <v>138375</v>
      </c>
      <c r="T9" s="807">
        <v>984</v>
      </c>
      <c r="U9" s="806">
        <v>135799</v>
      </c>
      <c r="V9" s="807">
        <v>947</v>
      </c>
      <c r="W9" s="806">
        <v>137761</v>
      </c>
      <c r="X9" s="807">
        <v>932</v>
      </c>
      <c r="Y9" s="806">
        <v>137908</v>
      </c>
      <c r="Z9" s="472" t="s">
        <v>395</v>
      </c>
      <c r="AA9" s="473" t="s">
        <v>395</v>
      </c>
      <c r="AB9" s="807">
        <v>591</v>
      </c>
      <c r="AC9" s="806">
        <v>100516</v>
      </c>
      <c r="AD9" s="807">
        <v>822</v>
      </c>
      <c r="AE9" s="806">
        <v>115206</v>
      </c>
      <c r="AF9" s="807">
        <v>649</v>
      </c>
      <c r="AG9" s="806">
        <v>90041</v>
      </c>
      <c r="AH9" s="807">
        <v>534</v>
      </c>
      <c r="AI9" s="806">
        <v>67225</v>
      </c>
      <c r="AJ9" s="807">
        <v>534</v>
      </c>
      <c r="AK9" s="806">
        <v>67405</v>
      </c>
      <c r="AL9" s="807">
        <v>459</v>
      </c>
      <c r="AM9" s="806">
        <v>61171</v>
      </c>
      <c r="AN9" s="807">
        <v>398</v>
      </c>
      <c r="AO9" s="806">
        <v>50872</v>
      </c>
      <c r="AP9" s="807">
        <v>559</v>
      </c>
      <c r="AQ9" s="806">
        <v>76171</v>
      </c>
      <c r="AR9" s="807">
        <v>578</v>
      </c>
      <c r="AS9" s="806">
        <v>81813</v>
      </c>
      <c r="AT9" s="807">
        <v>400</v>
      </c>
      <c r="AU9" s="806">
        <v>54016</v>
      </c>
      <c r="AV9" s="807">
        <v>457</v>
      </c>
      <c r="AW9" s="806">
        <v>60114.72</v>
      </c>
      <c r="AX9" s="807">
        <v>630</v>
      </c>
      <c r="AY9" s="806">
        <v>95416.56</v>
      </c>
      <c r="AZ9" s="807">
        <v>350</v>
      </c>
      <c r="BA9" s="806">
        <v>50647.630000000005</v>
      </c>
      <c r="BB9" s="807">
        <v>368</v>
      </c>
      <c r="BC9" s="806">
        <v>47832</v>
      </c>
      <c r="BD9" s="807">
        <v>436</v>
      </c>
      <c r="BE9" s="806">
        <v>58816.81</v>
      </c>
      <c r="BF9" s="807">
        <v>377</v>
      </c>
      <c r="BG9" s="806">
        <v>51974.92999999999</v>
      </c>
      <c r="BH9" s="807">
        <v>469</v>
      </c>
      <c r="BI9" s="806">
        <v>64376.11</v>
      </c>
    </row>
    <row r="10" spans="1:61" ht="24" customHeight="1">
      <c r="A10" s="804" t="s">
        <v>396</v>
      </c>
      <c r="B10" s="805">
        <v>956</v>
      </c>
      <c r="C10" s="806">
        <v>141675</v>
      </c>
      <c r="D10" s="807">
        <v>1007</v>
      </c>
      <c r="E10" s="806">
        <v>154222</v>
      </c>
      <c r="F10" s="807">
        <v>813</v>
      </c>
      <c r="G10" s="806">
        <v>111194</v>
      </c>
      <c r="H10" s="807">
        <v>781</v>
      </c>
      <c r="I10" s="806">
        <v>113155</v>
      </c>
      <c r="J10" s="807">
        <v>716</v>
      </c>
      <c r="K10" s="806">
        <v>108527</v>
      </c>
      <c r="L10" s="807">
        <v>642</v>
      </c>
      <c r="M10" s="806">
        <v>107112</v>
      </c>
      <c r="N10" s="807">
        <v>617</v>
      </c>
      <c r="O10" s="806">
        <v>93651</v>
      </c>
      <c r="P10" s="807">
        <v>630</v>
      </c>
      <c r="Q10" s="806">
        <v>93960</v>
      </c>
      <c r="R10" s="807">
        <v>552</v>
      </c>
      <c r="S10" s="806">
        <v>86613</v>
      </c>
      <c r="T10" s="807">
        <v>592</v>
      </c>
      <c r="U10" s="806">
        <v>103452</v>
      </c>
      <c r="V10" s="805">
        <v>496</v>
      </c>
      <c r="W10" s="806">
        <v>81820</v>
      </c>
      <c r="X10" s="807">
        <v>557</v>
      </c>
      <c r="Y10" s="806">
        <v>78485</v>
      </c>
      <c r="Z10" s="472" t="s">
        <v>395</v>
      </c>
      <c r="AA10" s="473" t="s">
        <v>395</v>
      </c>
      <c r="AB10" s="807">
        <v>483</v>
      </c>
      <c r="AC10" s="806">
        <v>72510</v>
      </c>
      <c r="AD10" s="807">
        <v>370</v>
      </c>
      <c r="AE10" s="806">
        <v>66597</v>
      </c>
      <c r="AF10" s="807">
        <v>387</v>
      </c>
      <c r="AG10" s="806">
        <v>57807</v>
      </c>
      <c r="AH10" s="807">
        <v>345</v>
      </c>
      <c r="AI10" s="806">
        <v>49385</v>
      </c>
      <c r="AJ10" s="807">
        <v>460</v>
      </c>
      <c r="AK10" s="806">
        <v>78966</v>
      </c>
      <c r="AL10" s="807">
        <v>282</v>
      </c>
      <c r="AM10" s="806">
        <v>38510</v>
      </c>
      <c r="AN10" s="807">
        <v>295</v>
      </c>
      <c r="AO10" s="806">
        <v>39366</v>
      </c>
      <c r="AP10" s="807">
        <v>513</v>
      </c>
      <c r="AQ10" s="806">
        <v>108754</v>
      </c>
      <c r="AR10" s="807">
        <v>552</v>
      </c>
      <c r="AS10" s="806">
        <v>86759</v>
      </c>
      <c r="AT10" s="807">
        <v>510</v>
      </c>
      <c r="AU10" s="806">
        <v>78816</v>
      </c>
      <c r="AV10" s="807">
        <v>404</v>
      </c>
      <c r="AW10" s="806">
        <v>47241</v>
      </c>
      <c r="AX10" s="807">
        <v>408</v>
      </c>
      <c r="AY10" s="806">
        <v>62367</v>
      </c>
      <c r="AZ10" s="807">
        <v>331</v>
      </c>
      <c r="BA10" s="806">
        <v>59896</v>
      </c>
      <c r="BB10" s="807">
        <v>341</v>
      </c>
      <c r="BC10" s="806">
        <v>65061</v>
      </c>
      <c r="BD10" s="807">
        <v>330</v>
      </c>
      <c r="BE10" s="806">
        <v>57972.08</v>
      </c>
      <c r="BF10" s="807">
        <v>240</v>
      </c>
      <c r="BG10" s="806">
        <v>42208.53</v>
      </c>
      <c r="BH10" s="807">
        <v>295</v>
      </c>
      <c r="BI10" s="806">
        <v>49902.08</v>
      </c>
    </row>
    <row r="11" spans="1:61" ht="24" customHeight="1">
      <c r="A11" s="804" t="s">
        <v>397</v>
      </c>
      <c r="B11" s="805">
        <v>929</v>
      </c>
      <c r="C11" s="806">
        <v>102076</v>
      </c>
      <c r="D11" s="807">
        <v>1124</v>
      </c>
      <c r="E11" s="806">
        <v>117040</v>
      </c>
      <c r="F11" s="807">
        <v>936</v>
      </c>
      <c r="G11" s="806">
        <v>94215</v>
      </c>
      <c r="H11" s="807">
        <v>969</v>
      </c>
      <c r="I11" s="806">
        <v>110157</v>
      </c>
      <c r="J11" s="807">
        <v>878</v>
      </c>
      <c r="K11" s="806">
        <v>107691</v>
      </c>
      <c r="L11" s="807">
        <v>839</v>
      </c>
      <c r="M11" s="806">
        <v>95464</v>
      </c>
      <c r="N11" s="807">
        <v>834</v>
      </c>
      <c r="O11" s="806">
        <v>97213</v>
      </c>
      <c r="P11" s="807">
        <v>709</v>
      </c>
      <c r="Q11" s="806">
        <v>103999</v>
      </c>
      <c r="R11" s="807">
        <v>626</v>
      </c>
      <c r="S11" s="806">
        <v>79876</v>
      </c>
      <c r="T11" s="807">
        <v>676</v>
      </c>
      <c r="U11" s="806">
        <v>82357</v>
      </c>
      <c r="V11" s="807">
        <v>606</v>
      </c>
      <c r="W11" s="806">
        <v>71639</v>
      </c>
      <c r="X11" s="807">
        <v>563</v>
      </c>
      <c r="Y11" s="806">
        <v>85313</v>
      </c>
      <c r="Z11" s="472" t="s">
        <v>395</v>
      </c>
      <c r="AA11" s="473" t="s">
        <v>395</v>
      </c>
      <c r="AB11" s="807">
        <v>475</v>
      </c>
      <c r="AC11" s="806">
        <v>66194</v>
      </c>
      <c r="AD11" s="807">
        <v>510</v>
      </c>
      <c r="AE11" s="806">
        <v>75440</v>
      </c>
      <c r="AF11" s="807">
        <v>420</v>
      </c>
      <c r="AG11" s="806">
        <v>56268</v>
      </c>
      <c r="AH11" s="807">
        <v>318</v>
      </c>
      <c r="AI11" s="806">
        <v>38060</v>
      </c>
      <c r="AJ11" s="807">
        <v>328</v>
      </c>
      <c r="AK11" s="806">
        <v>47095</v>
      </c>
      <c r="AL11" s="807">
        <v>288</v>
      </c>
      <c r="AM11" s="806">
        <v>56540</v>
      </c>
      <c r="AN11" s="807">
        <v>304</v>
      </c>
      <c r="AO11" s="806">
        <v>46069</v>
      </c>
      <c r="AP11" s="807">
        <v>442</v>
      </c>
      <c r="AQ11" s="806">
        <v>76422</v>
      </c>
      <c r="AR11" s="807">
        <v>440</v>
      </c>
      <c r="AS11" s="806">
        <v>103473</v>
      </c>
      <c r="AT11" s="807">
        <v>403</v>
      </c>
      <c r="AU11" s="806">
        <v>86252</v>
      </c>
      <c r="AV11" s="807">
        <v>466</v>
      </c>
      <c r="AW11" s="806">
        <v>78437</v>
      </c>
      <c r="AX11" s="807">
        <v>406</v>
      </c>
      <c r="AY11" s="806">
        <v>72067</v>
      </c>
      <c r="AZ11" s="807">
        <v>305</v>
      </c>
      <c r="BA11" s="806">
        <v>63015</v>
      </c>
      <c r="BB11" s="807">
        <v>227</v>
      </c>
      <c r="BC11" s="806">
        <v>34730</v>
      </c>
      <c r="BD11" s="807">
        <v>186</v>
      </c>
      <c r="BE11" s="806">
        <v>29175.34</v>
      </c>
      <c r="BF11" s="807">
        <v>184</v>
      </c>
      <c r="BG11" s="806">
        <v>29431.61</v>
      </c>
      <c r="BH11" s="807">
        <v>325</v>
      </c>
      <c r="BI11" s="806">
        <v>64623.729999999996</v>
      </c>
    </row>
    <row r="12" spans="1:61" ht="24" customHeight="1">
      <c r="A12" s="804" t="s">
        <v>398</v>
      </c>
      <c r="B12" s="805">
        <v>802</v>
      </c>
      <c r="C12" s="806">
        <v>96389</v>
      </c>
      <c r="D12" s="807">
        <v>799</v>
      </c>
      <c r="E12" s="806">
        <v>102226</v>
      </c>
      <c r="F12" s="807">
        <v>742</v>
      </c>
      <c r="G12" s="806">
        <v>102992</v>
      </c>
      <c r="H12" s="807">
        <v>612</v>
      </c>
      <c r="I12" s="806">
        <v>88488</v>
      </c>
      <c r="J12" s="807">
        <v>589</v>
      </c>
      <c r="K12" s="806">
        <v>80080</v>
      </c>
      <c r="L12" s="807">
        <v>581</v>
      </c>
      <c r="M12" s="806">
        <v>92363</v>
      </c>
      <c r="N12" s="807">
        <v>648</v>
      </c>
      <c r="O12" s="806">
        <v>103023</v>
      </c>
      <c r="P12" s="807">
        <v>535</v>
      </c>
      <c r="Q12" s="806">
        <v>104120</v>
      </c>
      <c r="R12" s="807">
        <v>558</v>
      </c>
      <c r="S12" s="806">
        <v>72276</v>
      </c>
      <c r="T12" s="807">
        <v>521</v>
      </c>
      <c r="U12" s="806">
        <v>80338</v>
      </c>
      <c r="V12" s="807">
        <v>520</v>
      </c>
      <c r="W12" s="806">
        <v>69644</v>
      </c>
      <c r="X12" s="807">
        <v>536</v>
      </c>
      <c r="Y12" s="806">
        <v>73606</v>
      </c>
      <c r="Z12" s="472" t="s">
        <v>395</v>
      </c>
      <c r="AA12" s="473" t="s">
        <v>395</v>
      </c>
      <c r="AB12" s="807">
        <v>546</v>
      </c>
      <c r="AC12" s="806">
        <v>94115</v>
      </c>
      <c r="AD12" s="807">
        <v>533</v>
      </c>
      <c r="AE12" s="806">
        <v>103217</v>
      </c>
      <c r="AF12" s="807">
        <v>418</v>
      </c>
      <c r="AG12" s="806">
        <v>77596</v>
      </c>
      <c r="AH12" s="807">
        <v>409</v>
      </c>
      <c r="AI12" s="806">
        <v>70961</v>
      </c>
      <c r="AJ12" s="807">
        <v>362</v>
      </c>
      <c r="AK12" s="806">
        <v>68301</v>
      </c>
      <c r="AL12" s="807">
        <v>399</v>
      </c>
      <c r="AM12" s="806">
        <v>74172</v>
      </c>
      <c r="AN12" s="807">
        <v>383</v>
      </c>
      <c r="AO12" s="806">
        <v>66887</v>
      </c>
      <c r="AP12" s="807">
        <v>445</v>
      </c>
      <c r="AQ12" s="806">
        <v>92965</v>
      </c>
      <c r="AR12" s="807">
        <v>473</v>
      </c>
      <c r="AS12" s="806">
        <v>101081</v>
      </c>
      <c r="AT12" s="807">
        <v>395</v>
      </c>
      <c r="AU12" s="806">
        <v>68905</v>
      </c>
      <c r="AV12" s="807">
        <v>457</v>
      </c>
      <c r="AW12" s="806">
        <v>88196</v>
      </c>
      <c r="AX12" s="807">
        <v>407</v>
      </c>
      <c r="AY12" s="806">
        <v>80605</v>
      </c>
      <c r="AZ12" s="807">
        <v>367</v>
      </c>
      <c r="BA12" s="806">
        <v>105753</v>
      </c>
      <c r="BB12" s="807">
        <v>316</v>
      </c>
      <c r="BC12" s="806">
        <v>60686</v>
      </c>
      <c r="BD12" s="807">
        <v>284</v>
      </c>
      <c r="BE12" s="806">
        <v>54049.71</v>
      </c>
      <c r="BF12" s="807">
        <v>272</v>
      </c>
      <c r="BG12" s="806">
        <v>59855.9</v>
      </c>
      <c r="BH12" s="807">
        <v>290</v>
      </c>
      <c r="BI12" s="806">
        <v>52691.67</v>
      </c>
    </row>
    <row r="13" spans="1:61" ht="24" customHeight="1">
      <c r="A13" s="804" t="s">
        <v>399</v>
      </c>
      <c r="B13" s="805">
        <v>1154</v>
      </c>
      <c r="C13" s="806">
        <v>107999</v>
      </c>
      <c r="D13" s="807">
        <v>1090</v>
      </c>
      <c r="E13" s="806">
        <v>111074</v>
      </c>
      <c r="F13" s="807">
        <v>1236</v>
      </c>
      <c r="G13" s="806">
        <v>117607</v>
      </c>
      <c r="H13" s="807">
        <v>1436</v>
      </c>
      <c r="I13" s="806">
        <v>146710</v>
      </c>
      <c r="J13" s="807">
        <v>1018</v>
      </c>
      <c r="K13" s="806">
        <v>116982</v>
      </c>
      <c r="L13" s="807">
        <v>934</v>
      </c>
      <c r="M13" s="806">
        <v>112708</v>
      </c>
      <c r="N13" s="807">
        <v>1134</v>
      </c>
      <c r="O13" s="806">
        <v>129739</v>
      </c>
      <c r="P13" s="807">
        <v>1349</v>
      </c>
      <c r="Q13" s="806">
        <v>152468</v>
      </c>
      <c r="R13" s="807">
        <v>988</v>
      </c>
      <c r="S13" s="806">
        <v>111467</v>
      </c>
      <c r="T13" s="807">
        <v>928</v>
      </c>
      <c r="U13" s="806">
        <v>106848</v>
      </c>
      <c r="V13" s="807">
        <v>975</v>
      </c>
      <c r="W13" s="806">
        <v>115228</v>
      </c>
      <c r="X13" s="807">
        <v>962</v>
      </c>
      <c r="Y13" s="806">
        <v>104561</v>
      </c>
      <c r="Z13" s="472" t="s">
        <v>395</v>
      </c>
      <c r="AA13" s="473" t="s">
        <v>395</v>
      </c>
      <c r="AB13" s="807">
        <v>670</v>
      </c>
      <c r="AC13" s="806">
        <v>89691</v>
      </c>
      <c r="AD13" s="807">
        <v>1085</v>
      </c>
      <c r="AE13" s="806">
        <v>143134</v>
      </c>
      <c r="AF13" s="807">
        <v>858</v>
      </c>
      <c r="AG13" s="806">
        <v>119589</v>
      </c>
      <c r="AH13" s="807">
        <v>758</v>
      </c>
      <c r="AI13" s="806">
        <v>108975</v>
      </c>
      <c r="AJ13" s="807">
        <v>690</v>
      </c>
      <c r="AK13" s="806">
        <v>100754</v>
      </c>
      <c r="AL13" s="807">
        <v>914</v>
      </c>
      <c r="AM13" s="806">
        <v>135881</v>
      </c>
      <c r="AN13" s="807">
        <v>800</v>
      </c>
      <c r="AO13" s="806">
        <v>117142</v>
      </c>
      <c r="AP13" s="807">
        <v>516</v>
      </c>
      <c r="AQ13" s="806">
        <v>73331</v>
      </c>
      <c r="AR13" s="807">
        <v>576</v>
      </c>
      <c r="AS13" s="806">
        <v>84733</v>
      </c>
      <c r="AT13" s="807">
        <v>633</v>
      </c>
      <c r="AU13" s="806">
        <v>100203</v>
      </c>
      <c r="AV13" s="807">
        <v>755</v>
      </c>
      <c r="AW13" s="806">
        <v>111349</v>
      </c>
      <c r="AX13" s="807">
        <v>654</v>
      </c>
      <c r="AY13" s="806">
        <v>116870</v>
      </c>
      <c r="AZ13" s="807">
        <v>777</v>
      </c>
      <c r="BA13" s="806">
        <v>129585</v>
      </c>
      <c r="BB13" s="807">
        <v>829</v>
      </c>
      <c r="BC13" s="806">
        <v>132466</v>
      </c>
      <c r="BD13" s="807">
        <v>703</v>
      </c>
      <c r="BE13" s="806">
        <v>122405.62</v>
      </c>
      <c r="BF13" s="807">
        <v>519</v>
      </c>
      <c r="BG13" s="806">
        <v>89938.12</v>
      </c>
      <c r="BH13" s="807">
        <v>968</v>
      </c>
      <c r="BI13" s="806">
        <v>154557.44999999998</v>
      </c>
    </row>
    <row r="14" spans="1:61" ht="24" customHeight="1">
      <c r="A14" s="372" t="s">
        <v>400</v>
      </c>
      <c r="B14" s="808">
        <v>3343</v>
      </c>
      <c r="C14" s="809">
        <f>SUM(C15:C22)</f>
        <v>495632</v>
      </c>
      <c r="D14" s="810">
        <v>3678</v>
      </c>
      <c r="E14" s="809">
        <v>529050</v>
      </c>
      <c r="F14" s="810">
        <v>3806</v>
      </c>
      <c r="G14" s="809">
        <v>542414</v>
      </c>
      <c r="H14" s="810">
        <v>3684</v>
      </c>
      <c r="I14" s="809">
        <v>521215</v>
      </c>
      <c r="J14" s="810">
        <v>3672</v>
      </c>
      <c r="K14" s="809">
        <v>538299</v>
      </c>
      <c r="L14" s="810">
        <f aca="true" t="shared" si="3" ref="L14:Y14">SUM(L15:L22)</f>
        <v>3254</v>
      </c>
      <c r="M14" s="809">
        <f t="shared" si="3"/>
        <v>476358</v>
      </c>
      <c r="N14" s="810">
        <f t="shared" si="3"/>
        <v>3986</v>
      </c>
      <c r="O14" s="809">
        <f t="shared" si="3"/>
        <v>627716</v>
      </c>
      <c r="P14" s="810">
        <f t="shared" si="3"/>
        <v>4093</v>
      </c>
      <c r="Q14" s="809">
        <f t="shared" si="3"/>
        <v>646776</v>
      </c>
      <c r="R14" s="810">
        <f t="shared" si="3"/>
        <v>4667</v>
      </c>
      <c r="S14" s="809">
        <f t="shared" si="3"/>
        <v>681416</v>
      </c>
      <c r="T14" s="810">
        <f t="shared" si="3"/>
        <v>5298</v>
      </c>
      <c r="U14" s="809">
        <f t="shared" si="3"/>
        <v>748152</v>
      </c>
      <c r="V14" s="808">
        <f t="shared" si="3"/>
        <v>5127</v>
      </c>
      <c r="W14" s="809">
        <f t="shared" si="3"/>
        <v>746255</v>
      </c>
      <c r="X14" s="810">
        <f t="shared" si="3"/>
        <v>5162</v>
      </c>
      <c r="Y14" s="809">
        <f t="shared" si="3"/>
        <v>749637</v>
      </c>
      <c r="Z14" s="810">
        <v>4863</v>
      </c>
      <c r="AA14" s="809">
        <v>725919</v>
      </c>
      <c r="AB14" s="810">
        <f aca="true" t="shared" si="4" ref="AB14:AO14">SUM(AB15:AB22)</f>
        <v>4773</v>
      </c>
      <c r="AC14" s="809">
        <f t="shared" si="4"/>
        <v>704352</v>
      </c>
      <c r="AD14" s="810">
        <f t="shared" si="4"/>
        <v>4802</v>
      </c>
      <c r="AE14" s="809">
        <f t="shared" si="4"/>
        <v>746521</v>
      </c>
      <c r="AF14" s="810">
        <f t="shared" si="4"/>
        <v>5401</v>
      </c>
      <c r="AG14" s="809">
        <f t="shared" si="4"/>
        <v>891559</v>
      </c>
      <c r="AH14" s="810">
        <f t="shared" si="4"/>
        <v>4646</v>
      </c>
      <c r="AI14" s="809">
        <f t="shared" si="4"/>
        <v>789504</v>
      </c>
      <c r="AJ14" s="810">
        <f t="shared" si="4"/>
        <v>4522</v>
      </c>
      <c r="AK14" s="809">
        <f t="shared" si="4"/>
        <v>796311</v>
      </c>
      <c r="AL14" s="810">
        <f t="shared" si="4"/>
        <v>4529</v>
      </c>
      <c r="AM14" s="809">
        <f t="shared" si="4"/>
        <v>823452</v>
      </c>
      <c r="AN14" s="810">
        <f t="shared" si="4"/>
        <v>3673</v>
      </c>
      <c r="AO14" s="809">
        <f t="shared" si="4"/>
        <v>583151</v>
      </c>
      <c r="AP14" s="810">
        <v>3606</v>
      </c>
      <c r="AQ14" s="809">
        <v>610223</v>
      </c>
      <c r="AR14" s="810">
        <v>4367</v>
      </c>
      <c r="AS14" s="809">
        <v>676635</v>
      </c>
      <c r="AT14" s="810">
        <f aca="true" t="shared" si="5" ref="AT14:AY14">+AT15+AT16+AT17+AT21+AT18+AT19+AT20+AT22</f>
        <v>3784</v>
      </c>
      <c r="AU14" s="809">
        <f t="shared" si="5"/>
        <v>992866</v>
      </c>
      <c r="AV14" s="810">
        <f t="shared" si="5"/>
        <v>3999</v>
      </c>
      <c r="AW14" s="809">
        <f t="shared" si="5"/>
        <v>725616.49</v>
      </c>
      <c r="AX14" s="810">
        <f t="shared" si="5"/>
        <v>3938</v>
      </c>
      <c r="AY14" s="809">
        <f t="shared" si="5"/>
        <v>744006.87</v>
      </c>
      <c r="AZ14" s="810">
        <f>+AZ15+AZ16+AZ17+AZ21+AZ18+AZ19+AZ20+AZ22</f>
        <v>4247</v>
      </c>
      <c r="BA14" s="809">
        <f>+BA15+BA16+BA17+BA21+BA18+BA19+BA20+BA22</f>
        <v>845729.3099999999</v>
      </c>
      <c r="BB14" s="810">
        <f>+BB15+BB16+BB17+BB21+BB18+BB19+BB20+BB22</f>
        <v>4679</v>
      </c>
      <c r="BC14" s="809">
        <f>+BC15+BC16+BC17+BC21+BC18+BC19+BC20+BC22</f>
        <v>800349.764</v>
      </c>
      <c r="BD14" s="810">
        <v>4339</v>
      </c>
      <c r="BE14" s="809">
        <v>789392.37</v>
      </c>
      <c r="BF14" s="810">
        <v>4261</v>
      </c>
      <c r="BG14" s="809">
        <v>715523.0700000001</v>
      </c>
      <c r="BH14" s="810">
        <f>SUM(BH15:BH22)</f>
        <v>5453</v>
      </c>
      <c r="BI14" s="809">
        <f>SUM(BI15:BI22)</f>
        <v>912528.49</v>
      </c>
    </row>
    <row r="15" spans="1:61" ht="24" customHeight="1">
      <c r="A15" s="804" t="s">
        <v>401</v>
      </c>
      <c r="B15" s="805">
        <v>695</v>
      </c>
      <c r="C15" s="806">
        <v>96618</v>
      </c>
      <c r="D15" s="807">
        <v>866</v>
      </c>
      <c r="E15" s="806">
        <v>129522</v>
      </c>
      <c r="F15" s="807">
        <v>770</v>
      </c>
      <c r="G15" s="806">
        <v>118996</v>
      </c>
      <c r="H15" s="807">
        <v>720</v>
      </c>
      <c r="I15" s="806">
        <v>104980</v>
      </c>
      <c r="J15" s="807">
        <v>790</v>
      </c>
      <c r="K15" s="806">
        <v>127799</v>
      </c>
      <c r="L15" s="807">
        <v>627</v>
      </c>
      <c r="M15" s="806">
        <v>106897</v>
      </c>
      <c r="N15" s="807">
        <v>826</v>
      </c>
      <c r="O15" s="806">
        <v>137759</v>
      </c>
      <c r="P15" s="807">
        <v>835</v>
      </c>
      <c r="Q15" s="806">
        <v>139268</v>
      </c>
      <c r="R15" s="807">
        <v>840</v>
      </c>
      <c r="S15" s="806">
        <v>134501</v>
      </c>
      <c r="T15" s="807">
        <v>1034</v>
      </c>
      <c r="U15" s="806">
        <v>154912</v>
      </c>
      <c r="V15" s="807">
        <v>877</v>
      </c>
      <c r="W15" s="806">
        <v>128203</v>
      </c>
      <c r="X15" s="807">
        <v>900</v>
      </c>
      <c r="Y15" s="806">
        <v>139710</v>
      </c>
      <c r="Z15" s="472" t="s">
        <v>395</v>
      </c>
      <c r="AA15" s="473" t="s">
        <v>395</v>
      </c>
      <c r="AB15" s="807">
        <v>859</v>
      </c>
      <c r="AC15" s="806">
        <v>138727</v>
      </c>
      <c r="AD15" s="807">
        <v>839</v>
      </c>
      <c r="AE15" s="806">
        <v>127670</v>
      </c>
      <c r="AF15" s="807">
        <v>727</v>
      </c>
      <c r="AG15" s="806">
        <v>114514</v>
      </c>
      <c r="AH15" s="807">
        <v>514</v>
      </c>
      <c r="AI15" s="806">
        <v>74341</v>
      </c>
      <c r="AJ15" s="807">
        <v>640</v>
      </c>
      <c r="AK15" s="806">
        <v>107242</v>
      </c>
      <c r="AL15" s="807">
        <v>678</v>
      </c>
      <c r="AM15" s="806">
        <v>118638</v>
      </c>
      <c r="AN15" s="807">
        <v>377</v>
      </c>
      <c r="AO15" s="806">
        <v>60918</v>
      </c>
      <c r="AP15" s="807">
        <v>445</v>
      </c>
      <c r="AQ15" s="806">
        <v>71572</v>
      </c>
      <c r="AR15" s="807">
        <v>672</v>
      </c>
      <c r="AS15" s="806">
        <v>98095</v>
      </c>
      <c r="AT15" s="807">
        <v>631</v>
      </c>
      <c r="AU15" s="806">
        <v>102673</v>
      </c>
      <c r="AV15" s="807">
        <v>527</v>
      </c>
      <c r="AW15" s="806">
        <v>89598.01000000001</v>
      </c>
      <c r="AX15" s="807">
        <v>750</v>
      </c>
      <c r="AY15" s="806">
        <v>120118.45</v>
      </c>
      <c r="AZ15" s="807">
        <v>802</v>
      </c>
      <c r="BA15" s="806">
        <v>140337.58</v>
      </c>
      <c r="BB15" s="807">
        <v>879</v>
      </c>
      <c r="BC15" s="806">
        <v>136260.86</v>
      </c>
      <c r="BD15" s="807">
        <v>834</v>
      </c>
      <c r="BE15" s="806">
        <v>129591</v>
      </c>
      <c r="BF15" s="807">
        <v>828</v>
      </c>
      <c r="BG15" s="806">
        <v>129633.96</v>
      </c>
      <c r="BH15" s="807">
        <v>1151</v>
      </c>
      <c r="BI15" s="806">
        <v>180716.12</v>
      </c>
    </row>
    <row r="16" spans="1:61" ht="24" customHeight="1">
      <c r="A16" s="804" t="s">
        <v>402</v>
      </c>
      <c r="B16" s="805">
        <v>527</v>
      </c>
      <c r="C16" s="806">
        <v>103141</v>
      </c>
      <c r="D16" s="807">
        <v>493</v>
      </c>
      <c r="E16" s="806">
        <v>77534</v>
      </c>
      <c r="F16" s="807">
        <v>576</v>
      </c>
      <c r="G16" s="806">
        <v>88458</v>
      </c>
      <c r="H16" s="807">
        <v>530</v>
      </c>
      <c r="I16" s="806">
        <v>83545</v>
      </c>
      <c r="J16" s="807">
        <v>608</v>
      </c>
      <c r="K16" s="806">
        <v>100982</v>
      </c>
      <c r="L16" s="807">
        <v>458</v>
      </c>
      <c r="M16" s="806">
        <v>81192</v>
      </c>
      <c r="N16" s="807">
        <v>645</v>
      </c>
      <c r="O16" s="806">
        <v>115158</v>
      </c>
      <c r="P16" s="807">
        <v>685</v>
      </c>
      <c r="Q16" s="806">
        <v>113983</v>
      </c>
      <c r="R16" s="807">
        <v>704</v>
      </c>
      <c r="S16" s="806">
        <v>110190</v>
      </c>
      <c r="T16" s="807">
        <v>923</v>
      </c>
      <c r="U16" s="806">
        <v>147841</v>
      </c>
      <c r="V16" s="807">
        <v>773</v>
      </c>
      <c r="W16" s="806">
        <v>121285</v>
      </c>
      <c r="X16" s="807">
        <v>950</v>
      </c>
      <c r="Y16" s="806">
        <v>162073</v>
      </c>
      <c r="Z16" s="472" t="s">
        <v>395</v>
      </c>
      <c r="AA16" s="473" t="s">
        <v>395</v>
      </c>
      <c r="AB16" s="807">
        <v>731</v>
      </c>
      <c r="AC16" s="806">
        <v>127116</v>
      </c>
      <c r="AD16" s="807">
        <v>743</v>
      </c>
      <c r="AE16" s="806">
        <v>122568</v>
      </c>
      <c r="AF16" s="807">
        <v>956</v>
      </c>
      <c r="AG16" s="806">
        <v>196191</v>
      </c>
      <c r="AH16" s="807">
        <v>642</v>
      </c>
      <c r="AI16" s="806">
        <v>141160</v>
      </c>
      <c r="AJ16" s="807">
        <v>831</v>
      </c>
      <c r="AK16" s="806">
        <v>157367</v>
      </c>
      <c r="AL16" s="807">
        <v>722</v>
      </c>
      <c r="AM16" s="806">
        <v>131616</v>
      </c>
      <c r="AN16" s="807">
        <v>317</v>
      </c>
      <c r="AO16" s="806">
        <v>54072</v>
      </c>
      <c r="AP16" s="807">
        <v>425</v>
      </c>
      <c r="AQ16" s="806">
        <v>63864</v>
      </c>
      <c r="AR16" s="807">
        <v>657</v>
      </c>
      <c r="AS16" s="806">
        <v>106010</v>
      </c>
      <c r="AT16" s="807">
        <v>630</v>
      </c>
      <c r="AU16" s="806">
        <v>309750</v>
      </c>
      <c r="AV16" s="807">
        <v>772</v>
      </c>
      <c r="AW16" s="806">
        <v>166685.48</v>
      </c>
      <c r="AX16" s="807">
        <v>691</v>
      </c>
      <c r="AY16" s="806">
        <v>186790.72</v>
      </c>
      <c r="AZ16" s="807">
        <v>763</v>
      </c>
      <c r="BA16" s="806">
        <v>185184.78999999998</v>
      </c>
      <c r="BB16" s="807">
        <v>924</v>
      </c>
      <c r="BC16" s="806">
        <v>212433.00400000002</v>
      </c>
      <c r="BD16" s="807">
        <v>698</v>
      </c>
      <c r="BE16" s="806">
        <v>158883</v>
      </c>
      <c r="BF16" s="807">
        <v>879</v>
      </c>
      <c r="BG16" s="806">
        <v>156591.16</v>
      </c>
      <c r="BH16" s="807">
        <v>1004</v>
      </c>
      <c r="BI16" s="806">
        <v>180543.8</v>
      </c>
    </row>
    <row r="17" spans="1:61" ht="24" customHeight="1">
      <c r="A17" s="804" t="s">
        <v>403</v>
      </c>
      <c r="B17" s="805">
        <v>589</v>
      </c>
      <c r="C17" s="806">
        <v>71792</v>
      </c>
      <c r="D17" s="807">
        <v>612</v>
      </c>
      <c r="E17" s="806">
        <v>83027</v>
      </c>
      <c r="F17" s="807">
        <v>554</v>
      </c>
      <c r="G17" s="806">
        <v>73792</v>
      </c>
      <c r="H17" s="807">
        <v>684</v>
      </c>
      <c r="I17" s="806">
        <v>88763</v>
      </c>
      <c r="J17" s="807">
        <v>521</v>
      </c>
      <c r="K17" s="806">
        <v>66714</v>
      </c>
      <c r="L17" s="807">
        <v>494</v>
      </c>
      <c r="M17" s="806">
        <v>71044</v>
      </c>
      <c r="N17" s="807">
        <v>676</v>
      </c>
      <c r="O17" s="806">
        <v>95666</v>
      </c>
      <c r="P17" s="807">
        <v>771</v>
      </c>
      <c r="Q17" s="806">
        <v>112410</v>
      </c>
      <c r="R17" s="807">
        <v>917</v>
      </c>
      <c r="S17" s="806">
        <v>123023</v>
      </c>
      <c r="T17" s="807">
        <v>951</v>
      </c>
      <c r="U17" s="806">
        <v>122660</v>
      </c>
      <c r="V17" s="807">
        <v>1079</v>
      </c>
      <c r="W17" s="806">
        <v>134717</v>
      </c>
      <c r="X17" s="807">
        <v>1085</v>
      </c>
      <c r="Y17" s="806">
        <v>134918</v>
      </c>
      <c r="Z17" s="472" t="s">
        <v>395</v>
      </c>
      <c r="AA17" s="473" t="s">
        <v>395</v>
      </c>
      <c r="AB17" s="807">
        <v>980</v>
      </c>
      <c r="AC17" s="806">
        <v>120265</v>
      </c>
      <c r="AD17" s="807">
        <v>894</v>
      </c>
      <c r="AE17" s="806">
        <v>118763</v>
      </c>
      <c r="AF17" s="807">
        <v>978</v>
      </c>
      <c r="AG17" s="806">
        <v>133187</v>
      </c>
      <c r="AH17" s="807">
        <v>836</v>
      </c>
      <c r="AI17" s="806">
        <v>112590</v>
      </c>
      <c r="AJ17" s="807">
        <v>626</v>
      </c>
      <c r="AK17" s="806">
        <v>90192</v>
      </c>
      <c r="AL17" s="807">
        <v>656</v>
      </c>
      <c r="AM17" s="806">
        <v>96099</v>
      </c>
      <c r="AN17" s="807">
        <v>790</v>
      </c>
      <c r="AO17" s="806">
        <v>105232</v>
      </c>
      <c r="AP17" s="807">
        <v>710</v>
      </c>
      <c r="AQ17" s="806">
        <v>100004</v>
      </c>
      <c r="AR17" s="807">
        <v>684</v>
      </c>
      <c r="AS17" s="806">
        <v>99550</v>
      </c>
      <c r="AT17" s="807">
        <v>635</v>
      </c>
      <c r="AU17" s="806">
        <v>84016</v>
      </c>
      <c r="AV17" s="807">
        <v>744</v>
      </c>
      <c r="AW17" s="806">
        <v>131472</v>
      </c>
      <c r="AX17" s="807">
        <v>725</v>
      </c>
      <c r="AY17" s="806">
        <v>96248.70000000001</v>
      </c>
      <c r="AZ17" s="807">
        <v>813</v>
      </c>
      <c r="BA17" s="806">
        <v>116153.06</v>
      </c>
      <c r="BB17" s="807">
        <v>943</v>
      </c>
      <c r="BC17" s="806">
        <v>134811.57</v>
      </c>
      <c r="BD17" s="807">
        <v>919</v>
      </c>
      <c r="BE17" s="806">
        <v>136553.34999999998</v>
      </c>
      <c r="BF17" s="807">
        <v>820</v>
      </c>
      <c r="BG17" s="806">
        <v>125759.74</v>
      </c>
      <c r="BH17" s="807">
        <v>994</v>
      </c>
      <c r="BI17" s="806">
        <v>164050.47</v>
      </c>
    </row>
    <row r="18" spans="1:61" ht="24" customHeight="1">
      <c r="A18" s="804" t="s">
        <v>404</v>
      </c>
      <c r="B18" s="805">
        <v>462</v>
      </c>
      <c r="C18" s="806">
        <v>59718</v>
      </c>
      <c r="D18" s="807">
        <v>382</v>
      </c>
      <c r="E18" s="806">
        <v>67611</v>
      </c>
      <c r="F18" s="807">
        <v>427</v>
      </c>
      <c r="G18" s="806">
        <v>54804</v>
      </c>
      <c r="H18" s="807">
        <v>394</v>
      </c>
      <c r="I18" s="806">
        <v>54993</v>
      </c>
      <c r="J18" s="807">
        <v>379</v>
      </c>
      <c r="K18" s="806">
        <v>49217</v>
      </c>
      <c r="L18" s="807">
        <v>397</v>
      </c>
      <c r="M18" s="806">
        <v>52070</v>
      </c>
      <c r="N18" s="807">
        <v>427</v>
      </c>
      <c r="O18" s="806">
        <v>61351</v>
      </c>
      <c r="P18" s="807">
        <v>383</v>
      </c>
      <c r="Q18" s="806">
        <v>57229</v>
      </c>
      <c r="R18" s="807">
        <v>672</v>
      </c>
      <c r="S18" s="806">
        <v>76034</v>
      </c>
      <c r="T18" s="807">
        <v>741</v>
      </c>
      <c r="U18" s="806">
        <v>82595</v>
      </c>
      <c r="V18" s="807">
        <v>688</v>
      </c>
      <c r="W18" s="806">
        <v>81850</v>
      </c>
      <c r="X18" s="807">
        <v>773</v>
      </c>
      <c r="Y18" s="806">
        <v>95047</v>
      </c>
      <c r="Z18" s="472" t="s">
        <v>395</v>
      </c>
      <c r="AA18" s="473" t="s">
        <v>395</v>
      </c>
      <c r="AB18" s="807">
        <v>524</v>
      </c>
      <c r="AC18" s="806">
        <v>63551</v>
      </c>
      <c r="AD18" s="807">
        <v>673</v>
      </c>
      <c r="AE18" s="806">
        <v>104862</v>
      </c>
      <c r="AF18" s="807">
        <v>647</v>
      </c>
      <c r="AG18" s="806">
        <v>77880</v>
      </c>
      <c r="AH18" s="807">
        <v>686</v>
      </c>
      <c r="AI18" s="806">
        <v>94292</v>
      </c>
      <c r="AJ18" s="807">
        <v>366</v>
      </c>
      <c r="AK18" s="806">
        <v>60872</v>
      </c>
      <c r="AL18" s="807">
        <v>637</v>
      </c>
      <c r="AM18" s="806">
        <v>85618</v>
      </c>
      <c r="AN18" s="807">
        <v>427</v>
      </c>
      <c r="AO18" s="806">
        <v>78380</v>
      </c>
      <c r="AP18" s="807">
        <v>573</v>
      </c>
      <c r="AQ18" s="806">
        <v>87770</v>
      </c>
      <c r="AR18" s="807">
        <v>566</v>
      </c>
      <c r="AS18" s="806">
        <v>75879</v>
      </c>
      <c r="AT18" s="807">
        <v>412</v>
      </c>
      <c r="AU18" s="806">
        <v>102245</v>
      </c>
      <c r="AV18" s="807">
        <v>531</v>
      </c>
      <c r="AW18" s="806">
        <v>71192</v>
      </c>
      <c r="AX18" s="807">
        <v>374</v>
      </c>
      <c r="AY18" s="806">
        <v>55490</v>
      </c>
      <c r="AZ18" s="807">
        <v>518</v>
      </c>
      <c r="BA18" s="806">
        <v>77698</v>
      </c>
      <c r="BB18" s="807">
        <v>690</v>
      </c>
      <c r="BC18" s="806">
        <v>96455</v>
      </c>
      <c r="BD18" s="807">
        <v>522</v>
      </c>
      <c r="BE18" s="806">
        <v>79915.94</v>
      </c>
      <c r="BF18" s="807">
        <v>464</v>
      </c>
      <c r="BG18" s="806">
        <v>71389.62</v>
      </c>
      <c r="BH18" s="807">
        <v>566</v>
      </c>
      <c r="BI18" s="806">
        <v>95870.2</v>
      </c>
    </row>
    <row r="19" spans="1:61" ht="24" customHeight="1">
      <c r="A19" s="804" t="s">
        <v>405</v>
      </c>
      <c r="B19" s="805">
        <v>380</v>
      </c>
      <c r="C19" s="806">
        <v>45846</v>
      </c>
      <c r="D19" s="807">
        <v>472</v>
      </c>
      <c r="E19" s="806">
        <v>51914</v>
      </c>
      <c r="F19" s="807">
        <v>711</v>
      </c>
      <c r="G19" s="806">
        <v>81210</v>
      </c>
      <c r="H19" s="807">
        <v>530</v>
      </c>
      <c r="I19" s="806">
        <v>65951</v>
      </c>
      <c r="J19" s="807">
        <v>535</v>
      </c>
      <c r="K19" s="806">
        <v>65256</v>
      </c>
      <c r="L19" s="807">
        <v>387</v>
      </c>
      <c r="M19" s="806">
        <v>46039</v>
      </c>
      <c r="N19" s="807">
        <v>504</v>
      </c>
      <c r="O19" s="806">
        <v>59108</v>
      </c>
      <c r="P19" s="807">
        <v>630</v>
      </c>
      <c r="Q19" s="806">
        <v>83431</v>
      </c>
      <c r="R19" s="807">
        <v>399</v>
      </c>
      <c r="S19" s="806">
        <v>47299</v>
      </c>
      <c r="T19" s="807">
        <v>504</v>
      </c>
      <c r="U19" s="806">
        <v>60707</v>
      </c>
      <c r="V19" s="807">
        <v>519</v>
      </c>
      <c r="W19" s="806">
        <v>63810</v>
      </c>
      <c r="X19" s="807">
        <v>483</v>
      </c>
      <c r="Y19" s="806">
        <v>60399</v>
      </c>
      <c r="Z19" s="472" t="s">
        <v>395</v>
      </c>
      <c r="AA19" s="473" t="s">
        <v>395</v>
      </c>
      <c r="AB19" s="807">
        <v>492</v>
      </c>
      <c r="AC19" s="806">
        <v>61273</v>
      </c>
      <c r="AD19" s="807">
        <v>616</v>
      </c>
      <c r="AE19" s="806">
        <v>81769</v>
      </c>
      <c r="AF19" s="807">
        <v>770</v>
      </c>
      <c r="AG19" s="806">
        <v>117437</v>
      </c>
      <c r="AH19" s="807">
        <v>601</v>
      </c>
      <c r="AI19" s="806">
        <v>76271</v>
      </c>
      <c r="AJ19" s="807">
        <v>611</v>
      </c>
      <c r="AK19" s="806">
        <v>81519</v>
      </c>
      <c r="AL19" s="807">
        <v>547</v>
      </c>
      <c r="AM19" s="806">
        <v>71903</v>
      </c>
      <c r="AN19" s="807">
        <v>502</v>
      </c>
      <c r="AO19" s="806">
        <v>70375</v>
      </c>
      <c r="AP19" s="807">
        <v>449</v>
      </c>
      <c r="AQ19" s="806">
        <v>60356</v>
      </c>
      <c r="AR19" s="807">
        <v>577</v>
      </c>
      <c r="AS19" s="806">
        <v>84622</v>
      </c>
      <c r="AT19" s="807">
        <v>445</v>
      </c>
      <c r="AU19" s="806">
        <v>60382</v>
      </c>
      <c r="AV19" s="807">
        <v>453</v>
      </c>
      <c r="AW19" s="806">
        <v>57659</v>
      </c>
      <c r="AX19" s="807">
        <v>458</v>
      </c>
      <c r="AY19" s="806">
        <v>58007</v>
      </c>
      <c r="AZ19" s="807">
        <v>483</v>
      </c>
      <c r="BA19" s="806">
        <v>64577</v>
      </c>
      <c r="BB19" s="807">
        <v>485</v>
      </c>
      <c r="BC19" s="806">
        <v>62245</v>
      </c>
      <c r="BD19" s="807">
        <v>457</v>
      </c>
      <c r="BE19" s="806">
        <v>57718.520000000004</v>
      </c>
      <c r="BF19" s="807">
        <v>496</v>
      </c>
      <c r="BG19" s="806">
        <v>60668.21</v>
      </c>
      <c r="BH19" s="807">
        <v>613</v>
      </c>
      <c r="BI19" s="806">
        <v>93076.88</v>
      </c>
    </row>
    <row r="20" spans="1:61" ht="24" customHeight="1">
      <c r="A20" s="804" t="s">
        <v>406</v>
      </c>
      <c r="B20" s="805">
        <v>289</v>
      </c>
      <c r="C20" s="806">
        <v>30847</v>
      </c>
      <c r="D20" s="807">
        <v>267</v>
      </c>
      <c r="E20" s="806">
        <v>30778</v>
      </c>
      <c r="F20" s="807">
        <v>275</v>
      </c>
      <c r="G20" s="806">
        <v>32755</v>
      </c>
      <c r="H20" s="807">
        <v>412</v>
      </c>
      <c r="I20" s="806">
        <v>50454</v>
      </c>
      <c r="J20" s="807">
        <v>298</v>
      </c>
      <c r="K20" s="806">
        <v>34509</v>
      </c>
      <c r="L20" s="807">
        <v>223</v>
      </c>
      <c r="M20" s="806">
        <v>29183</v>
      </c>
      <c r="N20" s="807">
        <v>349</v>
      </c>
      <c r="O20" s="806">
        <v>44190</v>
      </c>
      <c r="P20" s="807">
        <v>303</v>
      </c>
      <c r="Q20" s="806">
        <v>41307</v>
      </c>
      <c r="R20" s="807">
        <v>43</v>
      </c>
      <c r="S20" s="806">
        <v>7082</v>
      </c>
      <c r="T20" s="807">
        <v>44</v>
      </c>
      <c r="U20" s="806">
        <v>5671</v>
      </c>
      <c r="V20" s="807">
        <v>52</v>
      </c>
      <c r="W20" s="806">
        <v>7361</v>
      </c>
      <c r="X20" s="807">
        <v>51</v>
      </c>
      <c r="Y20" s="806">
        <v>7372</v>
      </c>
      <c r="Z20" s="472" t="s">
        <v>395</v>
      </c>
      <c r="AA20" s="473" t="s">
        <v>395</v>
      </c>
      <c r="AB20" s="807">
        <v>39</v>
      </c>
      <c r="AC20" s="806">
        <v>5257</v>
      </c>
      <c r="AD20" s="807">
        <v>58</v>
      </c>
      <c r="AE20" s="806">
        <v>7991</v>
      </c>
      <c r="AF20" s="807">
        <v>27</v>
      </c>
      <c r="AG20" s="806">
        <v>3889</v>
      </c>
      <c r="AH20" s="807">
        <v>47</v>
      </c>
      <c r="AI20" s="806">
        <v>5854</v>
      </c>
      <c r="AJ20" s="807">
        <v>582</v>
      </c>
      <c r="AK20" s="806">
        <v>77557</v>
      </c>
      <c r="AL20" s="807">
        <v>45</v>
      </c>
      <c r="AM20" s="806">
        <v>5902</v>
      </c>
      <c r="AN20" s="807">
        <v>543</v>
      </c>
      <c r="AO20" s="806">
        <v>71380</v>
      </c>
      <c r="AP20" s="807">
        <v>29</v>
      </c>
      <c r="AQ20" s="806">
        <v>3634</v>
      </c>
      <c r="AR20" s="807">
        <v>33</v>
      </c>
      <c r="AS20" s="806">
        <v>3988</v>
      </c>
      <c r="AT20" s="807">
        <v>34</v>
      </c>
      <c r="AU20" s="806">
        <v>4031</v>
      </c>
      <c r="AV20" s="807">
        <v>47</v>
      </c>
      <c r="AW20" s="806">
        <v>6344</v>
      </c>
      <c r="AX20" s="807">
        <v>23</v>
      </c>
      <c r="AY20" s="806">
        <v>2902</v>
      </c>
      <c r="AZ20" s="807">
        <v>28</v>
      </c>
      <c r="BA20" s="806">
        <v>3035</v>
      </c>
      <c r="BB20" s="807">
        <v>11</v>
      </c>
      <c r="BC20" s="806">
        <v>1883</v>
      </c>
      <c r="BD20" s="807">
        <v>17</v>
      </c>
      <c r="BE20" s="473">
        <v>2567.36</v>
      </c>
      <c r="BF20" s="807">
        <v>16</v>
      </c>
      <c r="BG20" s="473">
        <v>2658.81</v>
      </c>
      <c r="BH20" s="807">
        <v>555</v>
      </c>
      <c r="BI20" s="473">
        <v>71285.55000000002</v>
      </c>
    </row>
    <row r="21" spans="1:61" ht="24" customHeight="1">
      <c r="A21" s="804" t="s">
        <v>407</v>
      </c>
      <c r="B21" s="805">
        <v>97</v>
      </c>
      <c r="C21" s="806">
        <v>10561</v>
      </c>
      <c r="D21" s="807">
        <v>65</v>
      </c>
      <c r="E21" s="806">
        <v>7465</v>
      </c>
      <c r="F21" s="807">
        <v>49</v>
      </c>
      <c r="G21" s="806">
        <v>7014</v>
      </c>
      <c r="H21" s="807">
        <v>36</v>
      </c>
      <c r="I21" s="806">
        <v>5228</v>
      </c>
      <c r="J21" s="807">
        <v>28</v>
      </c>
      <c r="K21" s="806">
        <v>4089</v>
      </c>
      <c r="L21" s="807">
        <v>34</v>
      </c>
      <c r="M21" s="806">
        <v>5063</v>
      </c>
      <c r="N21" s="807">
        <v>41</v>
      </c>
      <c r="O21" s="806">
        <v>5607</v>
      </c>
      <c r="P21" s="807">
        <v>19</v>
      </c>
      <c r="Q21" s="806">
        <v>2623</v>
      </c>
      <c r="R21" s="807">
        <v>550</v>
      </c>
      <c r="S21" s="806">
        <v>75181</v>
      </c>
      <c r="T21" s="807">
        <v>507</v>
      </c>
      <c r="U21" s="806">
        <v>68560</v>
      </c>
      <c r="V21" s="807">
        <v>531</v>
      </c>
      <c r="W21" s="806">
        <v>101685</v>
      </c>
      <c r="X21" s="807">
        <v>446</v>
      </c>
      <c r="Y21" s="806">
        <v>65088</v>
      </c>
      <c r="Z21" s="472" t="s">
        <v>395</v>
      </c>
      <c r="AA21" s="473" t="s">
        <v>395</v>
      </c>
      <c r="AB21" s="807">
        <v>554</v>
      </c>
      <c r="AC21" s="806">
        <v>68193</v>
      </c>
      <c r="AD21" s="807">
        <v>586</v>
      </c>
      <c r="AE21" s="806">
        <v>94972</v>
      </c>
      <c r="AF21" s="807">
        <v>480</v>
      </c>
      <c r="AG21" s="806">
        <v>73573</v>
      </c>
      <c r="AH21" s="807">
        <v>408</v>
      </c>
      <c r="AI21" s="806">
        <v>66284</v>
      </c>
      <c r="AJ21" s="807">
        <v>34</v>
      </c>
      <c r="AK21" s="806">
        <v>4333</v>
      </c>
      <c r="AL21" s="807">
        <v>326</v>
      </c>
      <c r="AM21" s="806">
        <v>57015</v>
      </c>
      <c r="AN21" s="807">
        <v>27</v>
      </c>
      <c r="AO21" s="806">
        <v>4573</v>
      </c>
      <c r="AP21" s="807">
        <v>424</v>
      </c>
      <c r="AQ21" s="806">
        <v>77462</v>
      </c>
      <c r="AR21" s="807">
        <v>624</v>
      </c>
      <c r="AS21" s="806">
        <v>102100</v>
      </c>
      <c r="AT21" s="807">
        <v>491</v>
      </c>
      <c r="AU21" s="806">
        <v>221864</v>
      </c>
      <c r="AV21" s="807">
        <v>401</v>
      </c>
      <c r="AW21" s="806">
        <v>88745</v>
      </c>
      <c r="AX21" s="807">
        <v>409</v>
      </c>
      <c r="AY21" s="806">
        <v>81045</v>
      </c>
      <c r="AZ21" s="807">
        <v>470</v>
      </c>
      <c r="BA21" s="806">
        <v>110096.28</v>
      </c>
      <c r="BB21" s="807">
        <v>440</v>
      </c>
      <c r="BC21" s="806">
        <v>75114.33</v>
      </c>
      <c r="BD21" s="807">
        <v>352</v>
      </c>
      <c r="BE21" s="806">
        <v>83790.69</v>
      </c>
      <c r="BF21" s="807">
        <v>341</v>
      </c>
      <c r="BG21" s="806">
        <v>61903.08</v>
      </c>
      <c r="BH21" s="807">
        <v>30</v>
      </c>
      <c r="BI21" s="806">
        <v>3783.6500000000005</v>
      </c>
    </row>
    <row r="22" spans="1:61" ht="24" customHeight="1">
      <c r="A22" s="804" t="s">
        <v>408</v>
      </c>
      <c r="B22" s="811">
        <v>304</v>
      </c>
      <c r="C22" s="812">
        <v>77109</v>
      </c>
      <c r="D22" s="813">
        <v>521</v>
      </c>
      <c r="E22" s="812">
        <v>81199</v>
      </c>
      <c r="F22" s="813">
        <v>444</v>
      </c>
      <c r="G22" s="812">
        <v>85385</v>
      </c>
      <c r="H22" s="813">
        <v>378</v>
      </c>
      <c r="I22" s="812">
        <v>67301</v>
      </c>
      <c r="J22" s="813">
        <v>513</v>
      </c>
      <c r="K22" s="812">
        <v>89733</v>
      </c>
      <c r="L22" s="813">
        <v>634</v>
      </c>
      <c r="M22" s="812">
        <v>84870</v>
      </c>
      <c r="N22" s="813">
        <v>518</v>
      </c>
      <c r="O22" s="812">
        <v>108877</v>
      </c>
      <c r="P22" s="813">
        <v>467</v>
      </c>
      <c r="Q22" s="812">
        <v>96525</v>
      </c>
      <c r="R22" s="813">
        <v>542</v>
      </c>
      <c r="S22" s="812">
        <v>108106</v>
      </c>
      <c r="T22" s="813">
        <v>594</v>
      </c>
      <c r="U22" s="812">
        <v>105206</v>
      </c>
      <c r="V22" s="813">
        <v>608</v>
      </c>
      <c r="W22" s="812">
        <v>107344</v>
      </c>
      <c r="X22" s="813">
        <v>474</v>
      </c>
      <c r="Y22" s="812">
        <v>85030</v>
      </c>
      <c r="Z22" s="472" t="s">
        <v>395</v>
      </c>
      <c r="AA22" s="473" t="s">
        <v>395</v>
      </c>
      <c r="AB22" s="813">
        <v>594</v>
      </c>
      <c r="AC22" s="812">
        <v>119970</v>
      </c>
      <c r="AD22" s="811">
        <v>393</v>
      </c>
      <c r="AE22" s="812">
        <v>87926</v>
      </c>
      <c r="AF22" s="813">
        <v>816</v>
      </c>
      <c r="AG22" s="812">
        <v>174888</v>
      </c>
      <c r="AH22" s="813">
        <v>912</v>
      </c>
      <c r="AI22" s="812">
        <v>218712</v>
      </c>
      <c r="AJ22" s="813">
        <v>832</v>
      </c>
      <c r="AK22" s="812">
        <v>217229</v>
      </c>
      <c r="AL22" s="813">
        <v>918</v>
      </c>
      <c r="AM22" s="812">
        <v>256661</v>
      </c>
      <c r="AN22" s="813">
        <v>690</v>
      </c>
      <c r="AO22" s="812">
        <v>138221</v>
      </c>
      <c r="AP22" s="813">
        <v>551</v>
      </c>
      <c r="AQ22" s="812">
        <v>145561</v>
      </c>
      <c r="AR22" s="813">
        <v>554</v>
      </c>
      <c r="AS22" s="812">
        <v>106391</v>
      </c>
      <c r="AT22" s="813">
        <v>506</v>
      </c>
      <c r="AU22" s="812">
        <v>107905</v>
      </c>
      <c r="AV22" s="813">
        <v>524</v>
      </c>
      <c r="AW22" s="812">
        <v>113921</v>
      </c>
      <c r="AX22" s="813">
        <v>508</v>
      </c>
      <c r="AY22" s="812">
        <v>143405</v>
      </c>
      <c r="AZ22" s="813">
        <v>370</v>
      </c>
      <c r="BA22" s="812">
        <v>148647.6</v>
      </c>
      <c r="BB22" s="813">
        <v>307</v>
      </c>
      <c r="BC22" s="812">
        <v>81147</v>
      </c>
      <c r="BD22" s="813">
        <v>540</v>
      </c>
      <c r="BE22" s="812">
        <v>140372.51</v>
      </c>
      <c r="BF22" s="813">
        <v>417</v>
      </c>
      <c r="BG22" s="812">
        <v>106918.49</v>
      </c>
      <c r="BH22" s="813">
        <v>540</v>
      </c>
      <c r="BI22" s="812">
        <v>123201.81999999999</v>
      </c>
    </row>
    <row r="23" spans="1:61" s="364" customFormat="1" ht="24" customHeight="1">
      <c r="A23" s="375" t="s">
        <v>112</v>
      </c>
      <c r="B23" s="814">
        <v>8187</v>
      </c>
      <c r="C23" s="815">
        <f>C8+C14</f>
        <v>1092115</v>
      </c>
      <c r="D23" s="816">
        <v>8975</v>
      </c>
      <c r="E23" s="815">
        <f>E8+E14</f>
        <v>1179295</v>
      </c>
      <c r="F23" s="816">
        <v>8496</v>
      </c>
      <c r="G23" s="815">
        <f>G8+G14</f>
        <v>1107648</v>
      </c>
      <c r="H23" s="816">
        <v>8350</v>
      </c>
      <c r="I23" s="815">
        <f>I8+I14</f>
        <v>1097858</v>
      </c>
      <c r="J23" s="816">
        <v>7802</v>
      </c>
      <c r="K23" s="815">
        <f aca="true" t="shared" si="6" ref="K23:Q23">K8+K14</f>
        <v>1108271</v>
      </c>
      <c r="L23" s="816">
        <f t="shared" si="6"/>
        <v>7097</v>
      </c>
      <c r="M23" s="815">
        <f t="shared" si="6"/>
        <v>996609</v>
      </c>
      <c r="N23" s="816">
        <f t="shared" si="6"/>
        <v>8302</v>
      </c>
      <c r="O23" s="815">
        <f t="shared" si="6"/>
        <v>1204125</v>
      </c>
      <c r="P23" s="816">
        <f t="shared" si="6"/>
        <v>8280</v>
      </c>
      <c r="Q23" s="815">
        <f t="shared" si="6"/>
        <v>1243771</v>
      </c>
      <c r="R23" s="816">
        <f>R8+R14</f>
        <v>8331</v>
      </c>
      <c r="S23" s="815">
        <f aca="true" t="shared" si="7" ref="S23:AO23">S8+S14</f>
        <v>1170023</v>
      </c>
      <c r="T23" s="816">
        <f t="shared" si="7"/>
        <v>8999</v>
      </c>
      <c r="U23" s="815">
        <f t="shared" si="7"/>
        <v>1256946</v>
      </c>
      <c r="V23" s="816">
        <f t="shared" si="7"/>
        <v>8671</v>
      </c>
      <c r="W23" s="815">
        <f t="shared" si="7"/>
        <v>1222347</v>
      </c>
      <c r="X23" s="816">
        <f t="shared" si="7"/>
        <v>8712</v>
      </c>
      <c r="Y23" s="815">
        <f t="shared" si="7"/>
        <v>1229510</v>
      </c>
      <c r="Z23" s="817">
        <f t="shared" si="7"/>
        <v>7957</v>
      </c>
      <c r="AA23" s="818">
        <f t="shared" si="7"/>
        <v>1164289</v>
      </c>
      <c r="AB23" s="816">
        <f t="shared" si="7"/>
        <v>7538</v>
      </c>
      <c r="AC23" s="815">
        <f t="shared" si="7"/>
        <v>1127378</v>
      </c>
      <c r="AD23" s="816">
        <f t="shared" si="7"/>
        <v>8122</v>
      </c>
      <c r="AE23" s="815">
        <f t="shared" si="7"/>
        <v>1250115</v>
      </c>
      <c r="AF23" s="816">
        <f t="shared" si="7"/>
        <v>8133</v>
      </c>
      <c r="AG23" s="815">
        <f t="shared" si="7"/>
        <v>1292860</v>
      </c>
      <c r="AH23" s="816">
        <f t="shared" si="7"/>
        <v>7010</v>
      </c>
      <c r="AI23" s="815">
        <f t="shared" si="7"/>
        <v>1124110</v>
      </c>
      <c r="AJ23" s="816">
        <f t="shared" si="7"/>
        <v>6896</v>
      </c>
      <c r="AK23" s="815">
        <f t="shared" si="7"/>
        <v>1158832</v>
      </c>
      <c r="AL23" s="816">
        <f t="shared" si="7"/>
        <v>6871</v>
      </c>
      <c r="AM23" s="815">
        <f t="shared" si="7"/>
        <v>1189726</v>
      </c>
      <c r="AN23" s="816">
        <f t="shared" si="7"/>
        <v>5853</v>
      </c>
      <c r="AO23" s="815">
        <f t="shared" si="7"/>
        <v>903487</v>
      </c>
      <c r="AP23" s="816">
        <v>6081</v>
      </c>
      <c r="AQ23" s="815">
        <v>1037866</v>
      </c>
      <c r="AR23" s="816">
        <v>6986</v>
      </c>
      <c r="AS23" s="815">
        <v>1134494</v>
      </c>
      <c r="AT23" s="816">
        <f aca="true" t="shared" si="8" ref="AT23:AY23">+AT8+AT14</f>
        <v>6125</v>
      </c>
      <c r="AU23" s="815">
        <f t="shared" si="8"/>
        <v>1381058</v>
      </c>
      <c r="AV23" s="816">
        <f t="shared" si="8"/>
        <v>6538</v>
      </c>
      <c r="AW23" s="815">
        <f t="shared" si="8"/>
        <v>1110954.21</v>
      </c>
      <c r="AX23" s="816">
        <f t="shared" si="8"/>
        <v>6443</v>
      </c>
      <c r="AY23" s="815">
        <f t="shared" si="8"/>
        <v>1171332.43</v>
      </c>
      <c r="AZ23" s="816">
        <f>+AZ8+AZ14</f>
        <v>6377</v>
      </c>
      <c r="BA23" s="815">
        <f>+BA8+BA14</f>
        <v>1254625.94</v>
      </c>
      <c r="BB23" s="816">
        <f>+BB8+BB14</f>
        <v>6760</v>
      </c>
      <c r="BC23" s="815">
        <f>+BC8+BC14</f>
        <v>1141124.764</v>
      </c>
      <c r="BD23" s="816">
        <v>6278</v>
      </c>
      <c r="BE23" s="815">
        <v>1111811.93</v>
      </c>
      <c r="BF23" s="816">
        <v>5853</v>
      </c>
      <c r="BG23" s="815">
        <v>988932.16</v>
      </c>
      <c r="BH23" s="816">
        <f>BH14+BH8</f>
        <v>7800</v>
      </c>
      <c r="BI23" s="818">
        <f>BI14+BI8</f>
        <v>1298679.5299999998</v>
      </c>
    </row>
    <row r="24" spans="1:21" ht="17.25" customHeight="1">
      <c r="A24" s="819"/>
      <c r="B24" s="29"/>
      <c r="C24" s="29"/>
      <c r="D24" s="29"/>
      <c r="E24" s="29"/>
      <c r="F24" s="29"/>
      <c r="G24" s="29"/>
      <c r="H24" s="29"/>
      <c r="I24" s="29"/>
      <c r="J24" s="29"/>
      <c r="K24" s="29"/>
      <c r="L24" s="29"/>
      <c r="M24" s="29"/>
      <c r="N24" s="29"/>
      <c r="O24" s="29"/>
      <c r="P24" s="29"/>
      <c r="Q24" s="29"/>
      <c r="R24" s="29"/>
      <c r="S24" s="29"/>
      <c r="T24" s="29"/>
      <c r="U24" s="29"/>
    </row>
    <row r="25" spans="1:19" ht="19.5" customHeight="1">
      <c r="A25" s="107" t="s">
        <v>409</v>
      </c>
      <c r="B25" s="140"/>
      <c r="C25" s="140"/>
      <c r="D25" s="140"/>
      <c r="E25" s="140"/>
      <c r="F25" s="140"/>
      <c r="G25" s="140"/>
      <c r="H25" s="140"/>
      <c r="I25" s="140"/>
      <c r="J25" s="140"/>
      <c r="K25" s="140"/>
      <c r="L25" s="140"/>
      <c r="M25" s="140"/>
      <c r="N25" s="140"/>
      <c r="O25" s="140"/>
      <c r="P25" s="140"/>
      <c r="Q25" s="140"/>
      <c r="R25" s="140"/>
      <c r="S25" s="140"/>
    </row>
    <row r="50" ht="12.75">
      <c r="V50" s="820" t="e">
        <f>V5+V8</f>
        <v>#VALUE!</v>
      </c>
    </row>
    <row r="51" spans="22:24" ht="12.75">
      <c r="V51" s="820">
        <f>V9+V14+V15+V16</f>
        <v>7724</v>
      </c>
      <c r="X51" s="820">
        <f>X9+X14+X15+X16</f>
        <v>7944</v>
      </c>
    </row>
    <row r="52" spans="22:23" ht="12.75">
      <c r="V52" s="820">
        <f>V17+V18+V19+V20+V22+V27+V31+V32+V33+V34+V29+V30+V35+1</f>
        <v>2947</v>
      </c>
      <c r="W52" s="820">
        <f>W17+W18+W19+W20+W22+W27+W31+W32+W33+W34+W29+W30+W35</f>
        <v>395082</v>
      </c>
    </row>
    <row r="53" spans="22:23" ht="12.75">
      <c r="V53" t="e">
        <f>SUM(V50:V52)</f>
        <v>#VALUE!</v>
      </c>
      <c r="W53">
        <f>SUM(W50:W52)</f>
        <v>395082</v>
      </c>
    </row>
    <row r="57" ht="12.75">
      <c r="V57">
        <v>109</v>
      </c>
    </row>
    <row r="60" ht="12.75">
      <c r="V60" t="e">
        <f>V52+V53+V54+V56+V57+V58</f>
        <v>#VALUE!</v>
      </c>
    </row>
  </sheetData>
  <sheetProtection/>
  <mergeCells count="31">
    <mergeCell ref="A4:A7"/>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BH4:BI4"/>
    <mergeCell ref="AV4:AW4"/>
    <mergeCell ref="AX4:AY4"/>
    <mergeCell ref="AZ4:BA4"/>
    <mergeCell ref="BB4:BC4"/>
    <mergeCell ref="BD4:BE4"/>
    <mergeCell ref="BF4:BG4"/>
  </mergeCells>
  <hyperlinks>
    <hyperlink ref="A1" location="Contents!A1" display="Back to Table of Contents"/>
  </hyperlinks>
  <printOptions/>
  <pageMargins left="0.2" right="0.49" top="0.74" bottom="1.05" header="0.5" footer="0.86"/>
  <pageSetup horizontalDpi="600" verticalDpi="600" orientation="landscape" scale="90" r:id="rId1"/>
  <headerFooter alignWithMargins="0">
    <oddHeader>&amp;C- 31 -</oddHeader>
  </headerFooter>
</worksheet>
</file>

<file path=xl/worksheets/sheet34.xml><?xml version="1.0" encoding="utf-8"?>
<worksheet xmlns="http://schemas.openxmlformats.org/spreadsheetml/2006/main" xmlns:r="http://schemas.openxmlformats.org/officeDocument/2006/relationships">
  <dimension ref="A1:BI60"/>
  <sheetViews>
    <sheetView zoomScalePageLayoutView="0" workbookViewId="0" topLeftCell="A1">
      <selection activeCell="A1" sqref="A1"/>
    </sheetView>
  </sheetViews>
  <sheetFormatPr defaultColWidth="9.140625" defaultRowHeight="12.75"/>
  <cols>
    <col min="1" max="1" width="26.57421875" style="0" customWidth="1"/>
    <col min="2" max="15" width="8.7109375" style="0" customWidth="1"/>
    <col min="16" max="16" width="11.00390625" style="0" customWidth="1"/>
    <col min="17" max="32" width="7.421875" style="0" customWidth="1"/>
    <col min="33" max="34" width="7.7109375" style="0" customWidth="1"/>
    <col min="35" max="37" width="7.57421875" style="0" customWidth="1"/>
    <col min="39" max="39" width="7.57421875" style="0" customWidth="1"/>
  </cols>
  <sheetData>
    <row r="1" ht="18" customHeight="1">
      <c r="A1" s="971" t="s">
        <v>568</v>
      </c>
    </row>
    <row r="2" spans="1:22" ht="15.75">
      <c r="A2" s="821" t="s">
        <v>410</v>
      </c>
      <c r="B2" s="822"/>
      <c r="C2" s="822"/>
      <c r="D2" s="822"/>
      <c r="E2" s="822"/>
      <c r="F2" s="822"/>
      <c r="G2" s="822"/>
      <c r="H2" s="822"/>
      <c r="I2" s="822"/>
      <c r="J2" s="822"/>
      <c r="K2" s="822"/>
      <c r="L2" s="822"/>
      <c r="M2" s="822"/>
      <c r="N2" s="822"/>
      <c r="O2" s="822"/>
      <c r="P2" s="668"/>
      <c r="Q2" s="822"/>
      <c r="R2" s="822"/>
      <c r="S2" s="822"/>
      <c r="T2" s="822"/>
      <c r="U2" s="823"/>
      <c r="V2" s="823"/>
    </row>
    <row r="3" spans="1:22" ht="12.75">
      <c r="A3" s="822"/>
      <c r="B3" s="822"/>
      <c r="C3" s="822"/>
      <c r="D3" s="822"/>
      <c r="E3" s="822"/>
      <c r="F3" s="822"/>
      <c r="G3" s="822"/>
      <c r="H3" s="822"/>
      <c r="I3" s="822"/>
      <c r="J3" s="822"/>
      <c r="K3" s="822"/>
      <c r="L3" s="822"/>
      <c r="M3" s="822"/>
      <c r="N3" s="822"/>
      <c r="O3" s="822"/>
      <c r="P3" s="822"/>
      <c r="Q3" s="822"/>
      <c r="R3" s="822"/>
      <c r="S3" s="822"/>
      <c r="T3" s="822"/>
      <c r="U3" s="823"/>
      <c r="V3" s="823"/>
    </row>
    <row r="4" spans="1:61" s="792" customFormat="1" ht="14.25">
      <c r="A4" s="1017" t="s">
        <v>382</v>
      </c>
      <c r="B4" s="1015">
        <v>1992</v>
      </c>
      <c r="C4" s="1016"/>
      <c r="D4" s="1015">
        <v>1993</v>
      </c>
      <c r="E4" s="1016"/>
      <c r="F4" s="1015">
        <v>1994</v>
      </c>
      <c r="G4" s="1016"/>
      <c r="H4" s="1015">
        <v>1995</v>
      </c>
      <c r="I4" s="1016"/>
      <c r="J4" s="1015">
        <v>1996</v>
      </c>
      <c r="K4" s="1016"/>
      <c r="L4" s="1015">
        <v>1997</v>
      </c>
      <c r="M4" s="1016"/>
      <c r="N4" s="1015">
        <v>1998</v>
      </c>
      <c r="O4" s="1016"/>
      <c r="P4" s="1015">
        <v>1999</v>
      </c>
      <c r="Q4" s="1016"/>
      <c r="R4" s="1015">
        <v>2000</v>
      </c>
      <c r="S4" s="1016"/>
      <c r="T4" s="1015">
        <v>2001</v>
      </c>
      <c r="U4" s="1016"/>
      <c r="V4" s="1015">
        <v>2002</v>
      </c>
      <c r="W4" s="1016"/>
      <c r="X4" s="1015">
        <v>2003</v>
      </c>
      <c r="Y4" s="1016"/>
      <c r="Z4" s="1018" t="s">
        <v>411</v>
      </c>
      <c r="AA4" s="1013"/>
      <c r="AB4" s="1015">
        <v>2005</v>
      </c>
      <c r="AC4" s="1016"/>
      <c r="AD4" s="1015">
        <v>2006</v>
      </c>
      <c r="AE4" s="1016"/>
      <c r="AF4" s="1015">
        <v>2007</v>
      </c>
      <c r="AG4" s="1016"/>
      <c r="AH4" s="1015">
        <v>2008</v>
      </c>
      <c r="AI4" s="1016"/>
      <c r="AJ4" s="1015">
        <v>2009</v>
      </c>
      <c r="AK4" s="1016"/>
      <c r="AL4" s="1015">
        <v>2010</v>
      </c>
      <c r="AM4" s="1016"/>
      <c r="AN4" s="1015">
        <v>2011</v>
      </c>
      <c r="AO4" s="1016"/>
      <c r="AP4" s="1015">
        <v>2012</v>
      </c>
      <c r="AQ4" s="1016"/>
      <c r="AR4" s="1015">
        <v>2013</v>
      </c>
      <c r="AS4" s="1016"/>
      <c r="AT4" s="1015">
        <v>2014</v>
      </c>
      <c r="AU4" s="1016"/>
      <c r="AV4" s="1015">
        <v>2015</v>
      </c>
      <c r="AW4" s="1016"/>
      <c r="AX4" s="1015">
        <v>2016</v>
      </c>
      <c r="AY4" s="1016"/>
      <c r="AZ4" s="1015">
        <v>2017</v>
      </c>
      <c r="BA4" s="1016"/>
      <c r="BB4" s="1015">
        <v>2018</v>
      </c>
      <c r="BC4" s="1016"/>
      <c r="BD4" s="1015">
        <v>2019</v>
      </c>
      <c r="BE4" s="1016"/>
      <c r="BF4" s="1015">
        <v>2020</v>
      </c>
      <c r="BG4" s="1016"/>
      <c r="BH4" s="1015" t="s">
        <v>175</v>
      </c>
      <c r="BI4" s="1016"/>
    </row>
    <row r="5" spans="1:61" s="796" customFormat="1" ht="12.75">
      <c r="A5" s="1017"/>
      <c r="B5" s="793" t="s">
        <v>384</v>
      </c>
      <c r="C5" s="793" t="s">
        <v>385</v>
      </c>
      <c r="D5" s="793" t="s">
        <v>384</v>
      </c>
      <c r="E5" s="793" t="s">
        <v>385</v>
      </c>
      <c r="F5" s="793" t="s">
        <v>384</v>
      </c>
      <c r="G5" s="793" t="s">
        <v>385</v>
      </c>
      <c r="H5" s="794" t="s">
        <v>384</v>
      </c>
      <c r="I5" s="795" t="s">
        <v>386</v>
      </c>
      <c r="J5" s="794" t="s">
        <v>384</v>
      </c>
      <c r="K5" s="795" t="s">
        <v>386</v>
      </c>
      <c r="L5" s="794" t="s">
        <v>384</v>
      </c>
      <c r="M5" s="795" t="s">
        <v>386</v>
      </c>
      <c r="N5" s="794" t="s">
        <v>384</v>
      </c>
      <c r="O5" s="795" t="s">
        <v>386</v>
      </c>
      <c r="P5" s="794" t="s">
        <v>384</v>
      </c>
      <c r="Q5" s="795" t="s">
        <v>386</v>
      </c>
      <c r="R5" s="794" t="s">
        <v>384</v>
      </c>
      <c r="S5" s="795" t="s">
        <v>386</v>
      </c>
      <c r="T5" s="793" t="s">
        <v>384</v>
      </c>
      <c r="U5" s="793" t="s">
        <v>385</v>
      </c>
      <c r="V5" s="793" t="s">
        <v>384</v>
      </c>
      <c r="W5" s="793" t="s">
        <v>385</v>
      </c>
      <c r="X5" s="793" t="s">
        <v>384</v>
      </c>
      <c r="Y5" s="793" t="s">
        <v>385</v>
      </c>
      <c r="Z5" s="793" t="s">
        <v>384</v>
      </c>
      <c r="AA5" s="793" t="s">
        <v>385</v>
      </c>
      <c r="AB5" s="793" t="s">
        <v>384</v>
      </c>
      <c r="AC5" s="793" t="s">
        <v>385</v>
      </c>
      <c r="AD5" s="793" t="s">
        <v>384</v>
      </c>
      <c r="AE5" s="793" t="s">
        <v>385</v>
      </c>
      <c r="AF5" s="793" t="s">
        <v>384</v>
      </c>
      <c r="AG5" s="793" t="s">
        <v>385</v>
      </c>
      <c r="AH5" s="793" t="s">
        <v>384</v>
      </c>
      <c r="AI5" s="793" t="s">
        <v>385</v>
      </c>
      <c r="AJ5" s="793" t="s">
        <v>384</v>
      </c>
      <c r="AK5" s="793" t="s">
        <v>385</v>
      </c>
      <c r="AL5" s="793" t="s">
        <v>384</v>
      </c>
      <c r="AM5" s="793" t="s">
        <v>385</v>
      </c>
      <c r="AN5" s="793" t="s">
        <v>384</v>
      </c>
      <c r="AO5" s="793" t="s">
        <v>385</v>
      </c>
      <c r="AP5" s="793" t="s">
        <v>384</v>
      </c>
      <c r="AQ5" s="793" t="s">
        <v>385</v>
      </c>
      <c r="AR5" s="793" t="s">
        <v>384</v>
      </c>
      <c r="AS5" s="793" t="s">
        <v>385</v>
      </c>
      <c r="AT5" s="793" t="s">
        <v>384</v>
      </c>
      <c r="AU5" s="793" t="s">
        <v>385</v>
      </c>
      <c r="AV5" s="793" t="s">
        <v>384</v>
      </c>
      <c r="AW5" s="793" t="s">
        <v>385</v>
      </c>
      <c r="AX5" s="793" t="s">
        <v>384</v>
      </c>
      <c r="AY5" s="793" t="s">
        <v>385</v>
      </c>
      <c r="AZ5" s="793" t="s">
        <v>384</v>
      </c>
      <c r="BA5" s="793" t="s">
        <v>385</v>
      </c>
      <c r="BB5" s="793" t="s">
        <v>384</v>
      </c>
      <c r="BC5" s="793" t="s">
        <v>385</v>
      </c>
      <c r="BD5" s="793" t="s">
        <v>384</v>
      </c>
      <c r="BE5" s="793" t="s">
        <v>385</v>
      </c>
      <c r="BF5" s="793" t="s">
        <v>384</v>
      </c>
      <c r="BG5" s="793" t="s">
        <v>385</v>
      </c>
      <c r="BH5" s="793" t="s">
        <v>384</v>
      </c>
      <c r="BI5" s="793" t="s">
        <v>385</v>
      </c>
    </row>
    <row r="6" spans="1:61" s="796" customFormat="1" ht="12.75">
      <c r="A6" s="1017"/>
      <c r="B6" s="793" t="s">
        <v>387</v>
      </c>
      <c r="C6" s="793" t="s">
        <v>388</v>
      </c>
      <c r="D6" s="793" t="s">
        <v>387</v>
      </c>
      <c r="E6" s="793" t="s">
        <v>388</v>
      </c>
      <c r="F6" s="793" t="s">
        <v>387</v>
      </c>
      <c r="G6" s="793" t="s">
        <v>388</v>
      </c>
      <c r="H6" s="794" t="s">
        <v>387</v>
      </c>
      <c r="I6" s="795" t="s">
        <v>389</v>
      </c>
      <c r="J6" s="794" t="s">
        <v>387</v>
      </c>
      <c r="K6" s="795" t="s">
        <v>389</v>
      </c>
      <c r="L6" s="794" t="s">
        <v>387</v>
      </c>
      <c r="M6" s="795" t="s">
        <v>389</v>
      </c>
      <c r="N6" s="794" t="s">
        <v>387</v>
      </c>
      <c r="O6" s="795" t="s">
        <v>389</v>
      </c>
      <c r="P6" s="794" t="s">
        <v>387</v>
      </c>
      <c r="Q6" s="795" t="s">
        <v>389</v>
      </c>
      <c r="R6" s="794" t="s">
        <v>387</v>
      </c>
      <c r="S6" s="795" t="s">
        <v>389</v>
      </c>
      <c r="T6" s="793" t="s">
        <v>387</v>
      </c>
      <c r="U6" s="793" t="s">
        <v>388</v>
      </c>
      <c r="V6" s="793" t="s">
        <v>387</v>
      </c>
      <c r="W6" s="793" t="s">
        <v>388</v>
      </c>
      <c r="X6" s="793" t="s">
        <v>387</v>
      </c>
      <c r="Y6" s="793" t="s">
        <v>388</v>
      </c>
      <c r="Z6" s="793" t="s">
        <v>387</v>
      </c>
      <c r="AA6" s="793" t="s">
        <v>388</v>
      </c>
      <c r="AB6" s="793" t="s">
        <v>387</v>
      </c>
      <c r="AC6" s="793" t="s">
        <v>388</v>
      </c>
      <c r="AD6" s="793" t="s">
        <v>387</v>
      </c>
      <c r="AE6" s="793" t="s">
        <v>388</v>
      </c>
      <c r="AF6" s="793" t="s">
        <v>387</v>
      </c>
      <c r="AG6" s="793" t="s">
        <v>388</v>
      </c>
      <c r="AH6" s="793" t="s">
        <v>387</v>
      </c>
      <c r="AI6" s="793" t="s">
        <v>388</v>
      </c>
      <c r="AJ6" s="793" t="s">
        <v>387</v>
      </c>
      <c r="AK6" s="793" t="s">
        <v>388</v>
      </c>
      <c r="AL6" s="793" t="s">
        <v>387</v>
      </c>
      <c r="AM6" s="793" t="s">
        <v>388</v>
      </c>
      <c r="AN6" s="793" t="s">
        <v>387</v>
      </c>
      <c r="AO6" s="793" t="s">
        <v>388</v>
      </c>
      <c r="AP6" s="793" t="s">
        <v>387</v>
      </c>
      <c r="AQ6" s="793" t="s">
        <v>388</v>
      </c>
      <c r="AR6" s="793" t="s">
        <v>387</v>
      </c>
      <c r="AS6" s="793" t="s">
        <v>388</v>
      </c>
      <c r="AT6" s="793" t="s">
        <v>387</v>
      </c>
      <c r="AU6" s="793" t="s">
        <v>388</v>
      </c>
      <c r="AV6" s="793" t="s">
        <v>387</v>
      </c>
      <c r="AW6" s="793" t="s">
        <v>388</v>
      </c>
      <c r="AX6" s="793" t="s">
        <v>387</v>
      </c>
      <c r="AY6" s="793" t="s">
        <v>388</v>
      </c>
      <c r="AZ6" s="793" t="s">
        <v>387</v>
      </c>
      <c r="BA6" s="793" t="s">
        <v>388</v>
      </c>
      <c r="BB6" s="793" t="s">
        <v>387</v>
      </c>
      <c r="BC6" s="793" t="s">
        <v>388</v>
      </c>
      <c r="BD6" s="793" t="s">
        <v>387</v>
      </c>
      <c r="BE6" s="793" t="s">
        <v>388</v>
      </c>
      <c r="BF6" s="793" t="s">
        <v>387</v>
      </c>
      <c r="BG6" s="793" t="s">
        <v>388</v>
      </c>
      <c r="BH6" s="793" t="s">
        <v>387</v>
      </c>
      <c r="BI6" s="793" t="s">
        <v>388</v>
      </c>
    </row>
    <row r="7" spans="1:61" s="796" customFormat="1" ht="12.75">
      <c r="A7" s="1017"/>
      <c r="B7" s="797" t="s">
        <v>390</v>
      </c>
      <c r="C7" s="797" t="s">
        <v>391</v>
      </c>
      <c r="D7" s="797" t="s">
        <v>390</v>
      </c>
      <c r="E7" s="797" t="s">
        <v>391</v>
      </c>
      <c r="F7" s="797" t="s">
        <v>390</v>
      </c>
      <c r="G7" s="797" t="s">
        <v>391</v>
      </c>
      <c r="H7" s="798" t="s">
        <v>390</v>
      </c>
      <c r="I7" s="799" t="s">
        <v>392</v>
      </c>
      <c r="J7" s="798" t="s">
        <v>390</v>
      </c>
      <c r="K7" s="799" t="s">
        <v>392</v>
      </c>
      <c r="L7" s="798" t="s">
        <v>390</v>
      </c>
      <c r="M7" s="799" t="s">
        <v>392</v>
      </c>
      <c r="N7" s="798" t="s">
        <v>390</v>
      </c>
      <c r="O7" s="799" t="s">
        <v>392</v>
      </c>
      <c r="P7" s="798" t="s">
        <v>390</v>
      </c>
      <c r="Q7" s="799" t="s">
        <v>392</v>
      </c>
      <c r="R7" s="798" t="s">
        <v>390</v>
      </c>
      <c r="S7" s="799" t="s">
        <v>392</v>
      </c>
      <c r="T7" s="797" t="s">
        <v>390</v>
      </c>
      <c r="U7" s="797" t="s">
        <v>391</v>
      </c>
      <c r="V7" s="797" t="s">
        <v>390</v>
      </c>
      <c r="W7" s="797" t="s">
        <v>391</v>
      </c>
      <c r="X7" s="797" t="s">
        <v>390</v>
      </c>
      <c r="Y7" s="797" t="s">
        <v>391</v>
      </c>
      <c r="Z7" s="797" t="s">
        <v>390</v>
      </c>
      <c r="AA7" s="797" t="s">
        <v>391</v>
      </c>
      <c r="AB7" s="797" t="s">
        <v>390</v>
      </c>
      <c r="AC7" s="797" t="s">
        <v>391</v>
      </c>
      <c r="AD7" s="797" t="s">
        <v>390</v>
      </c>
      <c r="AE7" s="797" t="s">
        <v>391</v>
      </c>
      <c r="AF7" s="797" t="s">
        <v>390</v>
      </c>
      <c r="AG7" s="797" t="s">
        <v>391</v>
      </c>
      <c r="AH7" s="797" t="s">
        <v>390</v>
      </c>
      <c r="AI7" s="797" t="s">
        <v>391</v>
      </c>
      <c r="AJ7" s="797" t="s">
        <v>390</v>
      </c>
      <c r="AK7" s="797" t="s">
        <v>391</v>
      </c>
      <c r="AL7" s="797" t="s">
        <v>390</v>
      </c>
      <c r="AM7" s="797" t="s">
        <v>391</v>
      </c>
      <c r="AN7" s="797" t="s">
        <v>390</v>
      </c>
      <c r="AO7" s="797" t="s">
        <v>391</v>
      </c>
      <c r="AP7" s="797" t="s">
        <v>390</v>
      </c>
      <c r="AQ7" s="797" t="s">
        <v>391</v>
      </c>
      <c r="AR7" s="797" t="s">
        <v>390</v>
      </c>
      <c r="AS7" s="797" t="s">
        <v>391</v>
      </c>
      <c r="AT7" s="797" t="s">
        <v>390</v>
      </c>
      <c r="AU7" s="797" t="s">
        <v>391</v>
      </c>
      <c r="AV7" s="797" t="s">
        <v>390</v>
      </c>
      <c r="AW7" s="797" t="s">
        <v>391</v>
      </c>
      <c r="AX7" s="797" t="s">
        <v>390</v>
      </c>
      <c r="AY7" s="797" t="s">
        <v>391</v>
      </c>
      <c r="AZ7" s="797" t="s">
        <v>390</v>
      </c>
      <c r="BA7" s="797" t="s">
        <v>391</v>
      </c>
      <c r="BB7" s="797" t="s">
        <v>390</v>
      </c>
      <c r="BC7" s="797" t="s">
        <v>391</v>
      </c>
      <c r="BD7" s="797" t="s">
        <v>390</v>
      </c>
      <c r="BE7" s="797" t="s">
        <v>391</v>
      </c>
      <c r="BF7" s="797" t="s">
        <v>390</v>
      </c>
      <c r="BG7" s="797" t="s">
        <v>391</v>
      </c>
      <c r="BH7" s="797" t="s">
        <v>390</v>
      </c>
      <c r="BI7" s="797" t="s">
        <v>391</v>
      </c>
    </row>
    <row r="8" spans="1:61" ht="18" customHeight="1">
      <c r="A8" s="824" t="s">
        <v>393</v>
      </c>
      <c r="B8" s="466">
        <v>222</v>
      </c>
      <c r="C8" s="469">
        <v>123981</v>
      </c>
      <c r="D8" s="467">
        <v>238</v>
      </c>
      <c r="E8" s="469">
        <v>92333</v>
      </c>
      <c r="F8" s="467">
        <v>301</v>
      </c>
      <c r="G8" s="469">
        <v>216517</v>
      </c>
      <c r="H8" s="467">
        <v>293</v>
      </c>
      <c r="I8" s="469">
        <v>135299</v>
      </c>
      <c r="J8" s="466">
        <v>235</v>
      </c>
      <c r="K8" s="469">
        <v>242348</v>
      </c>
      <c r="L8" s="467">
        <f aca="true" t="shared" si="0" ref="L8:Y8">SUM(L9:L13)</f>
        <v>228</v>
      </c>
      <c r="M8" s="469">
        <f t="shared" si="0"/>
        <v>150335</v>
      </c>
      <c r="N8" s="467">
        <f t="shared" si="0"/>
        <v>200</v>
      </c>
      <c r="O8" s="469">
        <f t="shared" si="0"/>
        <v>139791</v>
      </c>
      <c r="P8" s="467">
        <f t="shared" si="0"/>
        <v>250</v>
      </c>
      <c r="Q8" s="469">
        <f t="shared" si="0"/>
        <v>134005</v>
      </c>
      <c r="R8" s="467">
        <f t="shared" si="0"/>
        <v>192</v>
      </c>
      <c r="S8" s="469">
        <f t="shared" si="0"/>
        <v>103635</v>
      </c>
      <c r="T8" s="467">
        <f t="shared" si="0"/>
        <v>202</v>
      </c>
      <c r="U8" s="469">
        <f t="shared" si="0"/>
        <v>137368</v>
      </c>
      <c r="V8" s="467">
        <f t="shared" si="0"/>
        <v>145</v>
      </c>
      <c r="W8" s="469">
        <f t="shared" si="0"/>
        <v>175150</v>
      </c>
      <c r="X8" s="467">
        <f t="shared" si="0"/>
        <v>173</v>
      </c>
      <c r="Y8" s="469">
        <f t="shared" si="0"/>
        <v>196978</v>
      </c>
      <c r="Z8" s="803">
        <v>138</v>
      </c>
      <c r="AA8" s="802">
        <v>150920</v>
      </c>
      <c r="AB8" s="803">
        <f aca="true" t="shared" si="1" ref="AB8:AM8">SUM(AB9:AB13)</f>
        <v>137</v>
      </c>
      <c r="AC8" s="802">
        <f t="shared" si="1"/>
        <v>127948</v>
      </c>
      <c r="AD8" s="803">
        <f t="shared" si="1"/>
        <v>240</v>
      </c>
      <c r="AE8" s="802">
        <f t="shared" si="1"/>
        <v>146608</v>
      </c>
      <c r="AF8" s="803">
        <f t="shared" si="1"/>
        <v>316</v>
      </c>
      <c r="AG8" s="802">
        <f t="shared" si="1"/>
        <v>238097</v>
      </c>
      <c r="AH8" s="803">
        <f t="shared" si="1"/>
        <v>253</v>
      </c>
      <c r="AI8" s="802">
        <f t="shared" si="1"/>
        <v>237124</v>
      </c>
      <c r="AJ8" s="803">
        <f t="shared" si="1"/>
        <v>172</v>
      </c>
      <c r="AK8" s="802">
        <f t="shared" si="1"/>
        <v>272332</v>
      </c>
      <c r="AL8" s="803">
        <f t="shared" si="1"/>
        <v>149</v>
      </c>
      <c r="AM8" s="802">
        <f t="shared" si="1"/>
        <v>70408</v>
      </c>
      <c r="AN8" s="803">
        <f>SUM(AN9:AN13)</f>
        <v>143</v>
      </c>
      <c r="AO8" s="802">
        <f>SUM(AO9:AO13)</f>
        <v>75122</v>
      </c>
      <c r="AP8" s="803">
        <v>171</v>
      </c>
      <c r="AQ8" s="802">
        <v>42875</v>
      </c>
      <c r="AR8" s="803">
        <v>264</v>
      </c>
      <c r="AS8" s="802">
        <v>85843</v>
      </c>
      <c r="AT8" s="803">
        <v>187</v>
      </c>
      <c r="AU8" s="802">
        <v>59473</v>
      </c>
      <c r="AV8" s="803">
        <f aca="true" t="shared" si="2" ref="AV8:BA8">SUM(AV9:AV13)</f>
        <v>152</v>
      </c>
      <c r="AW8" s="802">
        <f t="shared" si="2"/>
        <v>106638.73999999999</v>
      </c>
      <c r="AX8" s="803">
        <f t="shared" si="2"/>
        <v>168</v>
      </c>
      <c r="AY8" s="802">
        <f t="shared" si="2"/>
        <v>150746.3</v>
      </c>
      <c r="AZ8" s="803">
        <f t="shared" si="2"/>
        <v>190</v>
      </c>
      <c r="BA8" s="802">
        <f t="shared" si="2"/>
        <v>108461.75</v>
      </c>
      <c r="BB8" s="803">
        <f>SUM(BB9:BB13)</f>
        <v>138</v>
      </c>
      <c r="BC8" s="802">
        <f>SUM(BC9:BC13)</f>
        <v>123203</v>
      </c>
      <c r="BD8" s="801">
        <v>173</v>
      </c>
      <c r="BE8" s="802">
        <v>225176.71999999997</v>
      </c>
      <c r="BF8" s="801">
        <v>133</v>
      </c>
      <c r="BG8" s="802">
        <v>87868.87000000001</v>
      </c>
      <c r="BH8" s="801">
        <f>SUM(BH9:BH13)</f>
        <v>179</v>
      </c>
      <c r="BI8" s="802">
        <f>SUM(BI9:BI13)</f>
        <v>195421.94999999998</v>
      </c>
    </row>
    <row r="9" spans="1:61" ht="18" customHeight="1">
      <c r="A9" s="825" t="s">
        <v>394</v>
      </c>
      <c r="B9" s="471">
        <v>73</v>
      </c>
      <c r="C9" s="473">
        <v>81197</v>
      </c>
      <c r="D9" s="472">
        <v>82</v>
      </c>
      <c r="E9" s="473">
        <v>27788</v>
      </c>
      <c r="F9" s="472">
        <v>90</v>
      </c>
      <c r="G9" s="473">
        <v>124031</v>
      </c>
      <c r="H9" s="472">
        <v>74</v>
      </c>
      <c r="I9" s="473">
        <v>46349</v>
      </c>
      <c r="J9" s="471">
        <v>89</v>
      </c>
      <c r="K9" s="473">
        <v>189835</v>
      </c>
      <c r="L9" s="472">
        <v>104</v>
      </c>
      <c r="M9" s="473">
        <v>116291</v>
      </c>
      <c r="N9" s="472">
        <v>83</v>
      </c>
      <c r="O9" s="473">
        <v>105183</v>
      </c>
      <c r="P9" s="472">
        <v>90</v>
      </c>
      <c r="Q9" s="473">
        <v>59506</v>
      </c>
      <c r="R9" s="472">
        <v>67</v>
      </c>
      <c r="S9" s="473">
        <v>49370</v>
      </c>
      <c r="T9" s="472">
        <v>63</v>
      </c>
      <c r="U9" s="473">
        <v>41914</v>
      </c>
      <c r="V9" s="472">
        <v>56</v>
      </c>
      <c r="W9" s="473">
        <v>47241</v>
      </c>
      <c r="X9" s="472">
        <v>74</v>
      </c>
      <c r="Y9" s="473">
        <v>88782</v>
      </c>
      <c r="Z9" s="472" t="s">
        <v>395</v>
      </c>
      <c r="AA9" s="473" t="s">
        <v>395</v>
      </c>
      <c r="AB9" s="807">
        <v>51</v>
      </c>
      <c r="AC9" s="806">
        <v>62117</v>
      </c>
      <c r="AD9" s="807">
        <v>72</v>
      </c>
      <c r="AE9" s="806">
        <v>57441</v>
      </c>
      <c r="AF9" s="807">
        <v>97</v>
      </c>
      <c r="AG9" s="806">
        <v>50879</v>
      </c>
      <c r="AH9" s="807">
        <v>43</v>
      </c>
      <c r="AI9" s="806">
        <v>41864</v>
      </c>
      <c r="AJ9" s="807">
        <v>62</v>
      </c>
      <c r="AK9" s="806">
        <v>60788</v>
      </c>
      <c r="AL9" s="807">
        <v>40</v>
      </c>
      <c r="AM9" s="806">
        <v>33415</v>
      </c>
      <c r="AN9" s="807">
        <v>33</v>
      </c>
      <c r="AO9" s="806">
        <v>17215</v>
      </c>
      <c r="AP9" s="807">
        <v>42</v>
      </c>
      <c r="AQ9" s="806">
        <v>16446</v>
      </c>
      <c r="AR9" s="807">
        <v>56</v>
      </c>
      <c r="AS9" s="806">
        <v>26207</v>
      </c>
      <c r="AT9" s="807">
        <v>46</v>
      </c>
      <c r="AU9" s="806">
        <v>12570</v>
      </c>
      <c r="AV9" s="807">
        <v>29</v>
      </c>
      <c r="AW9" s="806">
        <v>23238.739999999998</v>
      </c>
      <c r="AX9" s="807">
        <v>38</v>
      </c>
      <c r="AY9" s="806">
        <v>17541.3</v>
      </c>
      <c r="AZ9" s="807">
        <v>43</v>
      </c>
      <c r="BA9" s="806">
        <v>23984.75</v>
      </c>
      <c r="BB9" s="807">
        <v>50</v>
      </c>
      <c r="BC9" s="806">
        <v>85067</v>
      </c>
      <c r="BD9" s="805">
        <v>43</v>
      </c>
      <c r="BE9" s="806">
        <v>34834.14</v>
      </c>
      <c r="BF9" s="805">
        <v>37</v>
      </c>
      <c r="BG9" s="806">
        <v>25146.2</v>
      </c>
      <c r="BH9" s="805">
        <v>32</v>
      </c>
      <c r="BI9" s="806">
        <v>72308.79</v>
      </c>
    </row>
    <row r="10" spans="1:61" ht="26.25" customHeight="1">
      <c r="A10" s="825" t="s">
        <v>412</v>
      </c>
      <c r="B10" s="471">
        <v>45</v>
      </c>
      <c r="C10" s="473">
        <v>12271</v>
      </c>
      <c r="D10" s="472">
        <v>35</v>
      </c>
      <c r="E10" s="473">
        <v>15230</v>
      </c>
      <c r="F10" s="472">
        <v>49</v>
      </c>
      <c r="G10" s="473">
        <v>38839</v>
      </c>
      <c r="H10" s="472">
        <v>57</v>
      </c>
      <c r="I10" s="473">
        <v>37444</v>
      </c>
      <c r="J10" s="471">
        <v>33</v>
      </c>
      <c r="K10" s="473">
        <v>12261</v>
      </c>
      <c r="L10" s="472">
        <v>34</v>
      </c>
      <c r="M10" s="473">
        <v>7830</v>
      </c>
      <c r="N10" s="472">
        <v>27</v>
      </c>
      <c r="O10" s="473">
        <v>8354</v>
      </c>
      <c r="P10" s="472">
        <v>49</v>
      </c>
      <c r="Q10" s="473">
        <v>10545</v>
      </c>
      <c r="R10" s="472">
        <v>28</v>
      </c>
      <c r="S10" s="473">
        <v>12106</v>
      </c>
      <c r="T10" s="472">
        <v>57</v>
      </c>
      <c r="U10" s="473">
        <v>35509</v>
      </c>
      <c r="V10" s="471">
        <v>29</v>
      </c>
      <c r="W10" s="473">
        <v>11488</v>
      </c>
      <c r="X10" s="472">
        <v>25</v>
      </c>
      <c r="Y10" s="473">
        <v>23466</v>
      </c>
      <c r="Z10" s="472" t="s">
        <v>395</v>
      </c>
      <c r="AA10" s="473" t="s">
        <v>395</v>
      </c>
      <c r="AB10" s="807">
        <v>22</v>
      </c>
      <c r="AC10" s="806">
        <v>9422</v>
      </c>
      <c r="AD10" s="807">
        <v>70</v>
      </c>
      <c r="AE10" s="806">
        <v>10283</v>
      </c>
      <c r="AF10" s="807">
        <v>67</v>
      </c>
      <c r="AG10" s="806">
        <v>11393</v>
      </c>
      <c r="AH10" s="807">
        <v>69</v>
      </c>
      <c r="AI10" s="806">
        <v>17533</v>
      </c>
      <c r="AJ10" s="807">
        <v>29</v>
      </c>
      <c r="AK10" s="806">
        <v>8626</v>
      </c>
      <c r="AL10" s="807">
        <v>18</v>
      </c>
      <c r="AM10" s="806">
        <v>1937</v>
      </c>
      <c r="AN10" s="807">
        <v>18</v>
      </c>
      <c r="AO10" s="806">
        <v>4382</v>
      </c>
      <c r="AP10" s="807">
        <v>44</v>
      </c>
      <c r="AQ10" s="806">
        <v>8430</v>
      </c>
      <c r="AR10" s="807">
        <v>58</v>
      </c>
      <c r="AS10" s="806">
        <v>22424</v>
      </c>
      <c r="AT10" s="807">
        <v>31</v>
      </c>
      <c r="AU10" s="806">
        <v>6814</v>
      </c>
      <c r="AV10" s="807">
        <v>19</v>
      </c>
      <c r="AW10" s="806">
        <v>5713</v>
      </c>
      <c r="AX10" s="807">
        <v>33</v>
      </c>
      <c r="AY10" s="806">
        <v>7447</v>
      </c>
      <c r="AZ10" s="807">
        <v>38</v>
      </c>
      <c r="BA10" s="806">
        <v>7696</v>
      </c>
      <c r="BB10" s="807">
        <v>21</v>
      </c>
      <c r="BC10" s="806">
        <v>5966</v>
      </c>
      <c r="BD10" s="805">
        <v>25</v>
      </c>
      <c r="BE10" s="806">
        <v>11199.22</v>
      </c>
      <c r="BF10" s="805">
        <v>13</v>
      </c>
      <c r="BG10" s="806">
        <v>5240.16</v>
      </c>
      <c r="BH10" s="805">
        <v>20</v>
      </c>
      <c r="BI10" s="806">
        <v>6754.219999999999</v>
      </c>
    </row>
    <row r="11" spans="1:61" ht="18" customHeight="1">
      <c r="A11" s="825" t="s">
        <v>397</v>
      </c>
      <c r="B11" s="471">
        <v>22</v>
      </c>
      <c r="C11" s="473">
        <v>2347</v>
      </c>
      <c r="D11" s="472">
        <v>32</v>
      </c>
      <c r="E11" s="473">
        <v>11503</v>
      </c>
      <c r="F11" s="472">
        <v>42</v>
      </c>
      <c r="G11" s="473">
        <v>26541</v>
      </c>
      <c r="H11" s="472">
        <v>48</v>
      </c>
      <c r="I11" s="473">
        <v>12593</v>
      </c>
      <c r="J11" s="471">
        <v>37</v>
      </c>
      <c r="K11" s="473">
        <v>14495</v>
      </c>
      <c r="L11" s="472">
        <v>40</v>
      </c>
      <c r="M11" s="473">
        <v>11956</v>
      </c>
      <c r="N11" s="472">
        <v>35</v>
      </c>
      <c r="O11" s="473">
        <v>11233</v>
      </c>
      <c r="P11" s="472">
        <v>32</v>
      </c>
      <c r="Q11" s="473">
        <v>19846</v>
      </c>
      <c r="R11" s="472">
        <v>28</v>
      </c>
      <c r="S11" s="473">
        <v>18586</v>
      </c>
      <c r="T11" s="472">
        <v>28</v>
      </c>
      <c r="U11" s="473">
        <v>5984</v>
      </c>
      <c r="V11" s="471">
        <v>26</v>
      </c>
      <c r="W11" s="473">
        <v>13102</v>
      </c>
      <c r="X11" s="472">
        <v>21</v>
      </c>
      <c r="Y11" s="473">
        <v>8599</v>
      </c>
      <c r="Z11" s="472" t="s">
        <v>395</v>
      </c>
      <c r="AA11" s="473" t="s">
        <v>395</v>
      </c>
      <c r="AB11" s="807">
        <v>11</v>
      </c>
      <c r="AC11" s="806">
        <v>3166</v>
      </c>
      <c r="AD11" s="807">
        <v>24</v>
      </c>
      <c r="AE11" s="806">
        <v>7535</v>
      </c>
      <c r="AF11" s="807">
        <v>43</v>
      </c>
      <c r="AG11" s="806">
        <v>9813</v>
      </c>
      <c r="AH11" s="807">
        <v>22</v>
      </c>
      <c r="AI11" s="806">
        <v>3748</v>
      </c>
      <c r="AJ11" s="807">
        <v>19</v>
      </c>
      <c r="AK11" s="806">
        <v>7945</v>
      </c>
      <c r="AL11" s="807">
        <v>24</v>
      </c>
      <c r="AM11" s="806">
        <v>8424</v>
      </c>
      <c r="AN11" s="807">
        <v>17</v>
      </c>
      <c r="AO11" s="806">
        <v>2668</v>
      </c>
      <c r="AP11" s="807">
        <v>26</v>
      </c>
      <c r="AQ11" s="806">
        <v>5006</v>
      </c>
      <c r="AR11" s="807">
        <v>53</v>
      </c>
      <c r="AS11" s="806">
        <v>9488</v>
      </c>
      <c r="AT11" s="807">
        <v>29</v>
      </c>
      <c r="AU11" s="806">
        <v>5514</v>
      </c>
      <c r="AV11" s="807">
        <v>15</v>
      </c>
      <c r="AW11" s="806">
        <v>22048</v>
      </c>
      <c r="AX11" s="807">
        <v>20</v>
      </c>
      <c r="AY11" s="806">
        <v>4469</v>
      </c>
      <c r="AZ11" s="807">
        <v>33</v>
      </c>
      <c r="BA11" s="806">
        <v>17283</v>
      </c>
      <c r="BB11" s="807">
        <v>17</v>
      </c>
      <c r="BC11" s="806">
        <v>4346</v>
      </c>
      <c r="BD11" s="805">
        <v>10</v>
      </c>
      <c r="BE11" s="806">
        <v>3341.81</v>
      </c>
      <c r="BF11" s="805">
        <v>12</v>
      </c>
      <c r="BG11" s="806">
        <v>3387.26</v>
      </c>
      <c r="BH11" s="805">
        <v>11</v>
      </c>
      <c r="BI11" s="806">
        <v>1523.1699999999998</v>
      </c>
    </row>
    <row r="12" spans="1:61" ht="19.5" customHeight="1">
      <c r="A12" s="825" t="s">
        <v>398</v>
      </c>
      <c r="B12" s="471">
        <v>30</v>
      </c>
      <c r="C12" s="473">
        <v>8179</v>
      </c>
      <c r="D12" s="472">
        <v>45</v>
      </c>
      <c r="E12" s="473">
        <v>13305</v>
      </c>
      <c r="F12" s="472">
        <v>57</v>
      </c>
      <c r="G12" s="473">
        <v>9116</v>
      </c>
      <c r="H12" s="472">
        <v>32</v>
      </c>
      <c r="I12" s="473">
        <v>11570</v>
      </c>
      <c r="J12" s="471">
        <v>30</v>
      </c>
      <c r="K12" s="473">
        <v>15088</v>
      </c>
      <c r="L12" s="472">
        <v>23</v>
      </c>
      <c r="M12" s="473">
        <v>10327</v>
      </c>
      <c r="N12" s="472">
        <v>21</v>
      </c>
      <c r="O12" s="473">
        <v>6690</v>
      </c>
      <c r="P12" s="472">
        <v>18</v>
      </c>
      <c r="Q12" s="473">
        <v>7413</v>
      </c>
      <c r="R12" s="472">
        <v>35</v>
      </c>
      <c r="S12" s="473">
        <v>10436</v>
      </c>
      <c r="T12" s="472">
        <v>19</v>
      </c>
      <c r="U12" s="473">
        <v>37724</v>
      </c>
      <c r="V12" s="471">
        <v>14</v>
      </c>
      <c r="W12" s="473">
        <v>94294</v>
      </c>
      <c r="X12" s="472">
        <v>20</v>
      </c>
      <c r="Y12" s="473">
        <v>54625</v>
      </c>
      <c r="Z12" s="472" t="s">
        <v>395</v>
      </c>
      <c r="AA12" s="473" t="s">
        <v>395</v>
      </c>
      <c r="AB12" s="807">
        <v>24</v>
      </c>
      <c r="AC12" s="806">
        <v>20505</v>
      </c>
      <c r="AD12" s="807">
        <v>36</v>
      </c>
      <c r="AE12" s="806">
        <v>54714</v>
      </c>
      <c r="AF12" s="807">
        <v>48</v>
      </c>
      <c r="AG12" s="806">
        <v>97566</v>
      </c>
      <c r="AH12" s="807">
        <v>70</v>
      </c>
      <c r="AI12" s="806">
        <v>149183</v>
      </c>
      <c r="AJ12" s="807">
        <v>30</v>
      </c>
      <c r="AK12" s="806">
        <v>179062</v>
      </c>
      <c r="AL12" s="807">
        <v>23</v>
      </c>
      <c r="AM12" s="806">
        <v>16080</v>
      </c>
      <c r="AN12" s="807">
        <v>22</v>
      </c>
      <c r="AO12" s="806">
        <v>42993</v>
      </c>
      <c r="AP12" s="807">
        <v>29</v>
      </c>
      <c r="AQ12" s="806">
        <v>7788</v>
      </c>
      <c r="AR12" s="807">
        <v>42</v>
      </c>
      <c r="AS12" s="806">
        <v>14556</v>
      </c>
      <c r="AT12" s="807">
        <v>28</v>
      </c>
      <c r="AU12" s="806">
        <v>18037</v>
      </c>
      <c r="AV12" s="807">
        <v>41</v>
      </c>
      <c r="AW12" s="806">
        <v>36275</v>
      </c>
      <c r="AX12" s="807">
        <v>43</v>
      </c>
      <c r="AY12" s="806">
        <v>95268</v>
      </c>
      <c r="AZ12" s="807">
        <v>39</v>
      </c>
      <c r="BA12" s="806">
        <v>23010</v>
      </c>
      <c r="BB12" s="807">
        <v>12</v>
      </c>
      <c r="BC12" s="806">
        <v>4809</v>
      </c>
      <c r="BD12" s="805">
        <v>34</v>
      </c>
      <c r="BE12" s="806">
        <v>148693.74</v>
      </c>
      <c r="BF12" s="805">
        <v>27</v>
      </c>
      <c r="BG12" s="806">
        <v>24585.510000000002</v>
      </c>
      <c r="BH12" s="805">
        <v>25</v>
      </c>
      <c r="BI12" s="806">
        <v>37585.229999999996</v>
      </c>
    </row>
    <row r="13" spans="1:61" ht="24.75" customHeight="1">
      <c r="A13" s="825" t="s">
        <v>399</v>
      </c>
      <c r="B13" s="471">
        <v>52</v>
      </c>
      <c r="C13" s="473">
        <v>19987</v>
      </c>
      <c r="D13" s="472">
        <v>44</v>
      </c>
      <c r="E13" s="473">
        <v>24507</v>
      </c>
      <c r="F13" s="472">
        <v>63</v>
      </c>
      <c r="G13" s="473">
        <v>17990</v>
      </c>
      <c r="H13" s="472">
        <v>82</v>
      </c>
      <c r="I13" s="473">
        <v>27343</v>
      </c>
      <c r="J13" s="471">
        <v>46</v>
      </c>
      <c r="K13" s="473">
        <v>10669</v>
      </c>
      <c r="L13" s="472">
        <v>27</v>
      </c>
      <c r="M13" s="473">
        <v>3931</v>
      </c>
      <c r="N13" s="472">
        <v>34</v>
      </c>
      <c r="O13" s="473">
        <v>8331</v>
      </c>
      <c r="P13" s="472">
        <v>61</v>
      </c>
      <c r="Q13" s="473">
        <v>36695</v>
      </c>
      <c r="R13" s="472">
        <v>34</v>
      </c>
      <c r="S13" s="473">
        <v>13137</v>
      </c>
      <c r="T13" s="472">
        <v>35</v>
      </c>
      <c r="U13" s="473">
        <v>16237</v>
      </c>
      <c r="V13" s="471">
        <v>20</v>
      </c>
      <c r="W13" s="473">
        <v>9025</v>
      </c>
      <c r="X13" s="472">
        <v>33</v>
      </c>
      <c r="Y13" s="473">
        <v>21506</v>
      </c>
      <c r="Z13" s="472" t="s">
        <v>395</v>
      </c>
      <c r="AA13" s="473" t="s">
        <v>395</v>
      </c>
      <c r="AB13" s="807">
        <v>29</v>
      </c>
      <c r="AC13" s="806">
        <v>32738</v>
      </c>
      <c r="AD13" s="807">
        <v>38</v>
      </c>
      <c r="AE13" s="806">
        <v>16635</v>
      </c>
      <c r="AF13" s="807">
        <v>61</v>
      </c>
      <c r="AG13" s="806">
        <v>68446</v>
      </c>
      <c r="AH13" s="807">
        <v>49</v>
      </c>
      <c r="AI13" s="806">
        <v>24796</v>
      </c>
      <c r="AJ13" s="807">
        <v>32</v>
      </c>
      <c r="AK13" s="806">
        <v>15911</v>
      </c>
      <c r="AL13" s="807">
        <v>44</v>
      </c>
      <c r="AM13" s="806">
        <v>10552</v>
      </c>
      <c r="AN13" s="807">
        <v>53</v>
      </c>
      <c r="AO13" s="806">
        <v>7864</v>
      </c>
      <c r="AP13" s="807">
        <v>30</v>
      </c>
      <c r="AQ13" s="806">
        <v>5205</v>
      </c>
      <c r="AR13" s="807">
        <v>55</v>
      </c>
      <c r="AS13" s="806">
        <v>13168</v>
      </c>
      <c r="AT13" s="807">
        <v>53</v>
      </c>
      <c r="AU13" s="806">
        <v>16538</v>
      </c>
      <c r="AV13" s="807">
        <v>48</v>
      </c>
      <c r="AW13" s="806">
        <v>19364</v>
      </c>
      <c r="AX13" s="807">
        <v>34</v>
      </c>
      <c r="AY13" s="806">
        <v>26021</v>
      </c>
      <c r="AZ13" s="807">
        <v>37</v>
      </c>
      <c r="BA13" s="806">
        <v>36488</v>
      </c>
      <c r="BB13" s="807">
        <v>38</v>
      </c>
      <c r="BC13" s="806">
        <v>23015</v>
      </c>
      <c r="BD13" s="805">
        <v>61</v>
      </c>
      <c r="BE13" s="806">
        <v>27107.81</v>
      </c>
      <c r="BF13" s="805">
        <v>44</v>
      </c>
      <c r="BG13" s="806">
        <v>29509.74</v>
      </c>
      <c r="BH13" s="805">
        <v>91</v>
      </c>
      <c r="BI13" s="806">
        <v>77250.54</v>
      </c>
    </row>
    <row r="14" spans="1:61" ht="18" customHeight="1">
      <c r="A14" s="826" t="s">
        <v>400</v>
      </c>
      <c r="B14" s="475">
        <v>262</v>
      </c>
      <c r="C14" s="476">
        <v>97260</v>
      </c>
      <c r="D14" s="468">
        <v>343</v>
      </c>
      <c r="E14" s="476">
        <v>114786</v>
      </c>
      <c r="F14" s="468">
        <v>381</v>
      </c>
      <c r="G14" s="476">
        <v>154008</v>
      </c>
      <c r="H14" s="468">
        <v>328</v>
      </c>
      <c r="I14" s="476">
        <v>75456</v>
      </c>
      <c r="J14" s="475">
        <v>300</v>
      </c>
      <c r="K14" s="476">
        <v>96871</v>
      </c>
      <c r="L14" s="468">
        <f aca="true" t="shared" si="3" ref="L14:Y14">SUM(L15:L22)</f>
        <v>283</v>
      </c>
      <c r="M14" s="476">
        <f t="shared" si="3"/>
        <v>69575</v>
      </c>
      <c r="N14" s="468">
        <f t="shared" si="3"/>
        <v>269</v>
      </c>
      <c r="O14" s="476">
        <f t="shared" si="3"/>
        <v>135988</v>
      </c>
      <c r="P14" s="468">
        <f t="shared" si="3"/>
        <v>287</v>
      </c>
      <c r="Q14" s="476">
        <f t="shared" si="3"/>
        <v>168573</v>
      </c>
      <c r="R14" s="468">
        <f t="shared" si="3"/>
        <v>344</v>
      </c>
      <c r="S14" s="476">
        <f t="shared" si="3"/>
        <v>236815</v>
      </c>
      <c r="T14" s="468">
        <f t="shared" si="3"/>
        <v>294</v>
      </c>
      <c r="U14" s="476">
        <f t="shared" si="3"/>
        <v>110235</v>
      </c>
      <c r="V14" s="475">
        <f t="shared" si="3"/>
        <v>238</v>
      </c>
      <c r="W14" s="476">
        <f t="shared" si="3"/>
        <v>145103</v>
      </c>
      <c r="X14" s="468">
        <f t="shared" si="3"/>
        <v>238</v>
      </c>
      <c r="Y14" s="476">
        <f t="shared" si="3"/>
        <v>211247</v>
      </c>
      <c r="Z14" s="810">
        <v>234</v>
      </c>
      <c r="AA14" s="809">
        <v>207716</v>
      </c>
      <c r="AB14" s="810">
        <f aca="true" t="shared" si="4" ref="AB14:AM14">SUM(AB15:AB22)</f>
        <v>315</v>
      </c>
      <c r="AC14" s="809">
        <f t="shared" si="4"/>
        <v>161712</v>
      </c>
      <c r="AD14" s="810">
        <f t="shared" si="4"/>
        <v>328</v>
      </c>
      <c r="AE14" s="809">
        <f t="shared" si="4"/>
        <v>171958</v>
      </c>
      <c r="AF14" s="810">
        <f t="shared" si="4"/>
        <v>651</v>
      </c>
      <c r="AG14" s="809">
        <f t="shared" si="4"/>
        <v>428636</v>
      </c>
      <c r="AH14" s="810">
        <f t="shared" si="4"/>
        <v>380</v>
      </c>
      <c r="AI14" s="809">
        <f t="shared" si="4"/>
        <v>205649</v>
      </c>
      <c r="AJ14" s="810">
        <f t="shared" si="4"/>
        <v>359</v>
      </c>
      <c r="AK14" s="809">
        <f t="shared" si="4"/>
        <v>263780</v>
      </c>
      <c r="AL14" s="810">
        <f t="shared" si="4"/>
        <v>333</v>
      </c>
      <c r="AM14" s="809">
        <f t="shared" si="4"/>
        <v>161883</v>
      </c>
      <c r="AN14" s="810">
        <f>SUM(AN15:AN22)</f>
        <v>264</v>
      </c>
      <c r="AO14" s="809">
        <f>SUM(AO15:AO22)</f>
        <v>240130</v>
      </c>
      <c r="AP14" s="810">
        <v>304</v>
      </c>
      <c r="AQ14" s="809">
        <v>107378</v>
      </c>
      <c r="AR14" s="810">
        <v>388</v>
      </c>
      <c r="AS14" s="809">
        <v>103012</v>
      </c>
      <c r="AT14" s="810">
        <v>278</v>
      </c>
      <c r="AU14" s="809">
        <v>99385</v>
      </c>
      <c r="AV14" s="810">
        <f aca="true" t="shared" si="5" ref="AV14:BA14">SUM(AV15:AV22)</f>
        <v>223</v>
      </c>
      <c r="AW14" s="809">
        <f t="shared" si="5"/>
        <v>101207</v>
      </c>
      <c r="AX14" s="810">
        <f t="shared" si="5"/>
        <v>259</v>
      </c>
      <c r="AY14" s="809">
        <f t="shared" si="5"/>
        <v>120483.87</v>
      </c>
      <c r="AZ14" s="810">
        <f t="shared" si="5"/>
        <v>336</v>
      </c>
      <c r="BA14" s="809">
        <f t="shared" si="5"/>
        <v>119368.19</v>
      </c>
      <c r="BB14" s="810">
        <f>SUM(BB15:BB22)</f>
        <v>346</v>
      </c>
      <c r="BC14" s="809">
        <f>SUM(BC15:BC22)</f>
        <v>369428</v>
      </c>
      <c r="BD14" s="808">
        <v>284</v>
      </c>
      <c r="BE14" s="809">
        <v>273932.57999999996</v>
      </c>
      <c r="BF14" s="808">
        <v>251</v>
      </c>
      <c r="BG14" s="809">
        <v>183101.19</v>
      </c>
      <c r="BH14" s="808">
        <f>SUM(BH15:BH22)</f>
        <v>350</v>
      </c>
      <c r="BI14" s="809">
        <f>SUM(BI15:BI22)</f>
        <v>866430.06</v>
      </c>
    </row>
    <row r="15" spans="1:61" ht="18" customHeight="1">
      <c r="A15" s="804" t="s">
        <v>401</v>
      </c>
      <c r="B15" s="471">
        <v>69</v>
      </c>
      <c r="C15" s="473">
        <v>18643</v>
      </c>
      <c r="D15" s="472">
        <v>94</v>
      </c>
      <c r="E15" s="473">
        <v>27639</v>
      </c>
      <c r="F15" s="472">
        <v>89</v>
      </c>
      <c r="G15" s="473">
        <v>35251</v>
      </c>
      <c r="H15" s="472">
        <v>71</v>
      </c>
      <c r="I15" s="473">
        <v>22016</v>
      </c>
      <c r="J15" s="471">
        <v>64</v>
      </c>
      <c r="K15" s="473">
        <v>20048</v>
      </c>
      <c r="L15" s="472">
        <v>56</v>
      </c>
      <c r="M15" s="473">
        <v>11735</v>
      </c>
      <c r="N15" s="472">
        <v>52</v>
      </c>
      <c r="O15" s="473">
        <v>30789</v>
      </c>
      <c r="P15" s="472">
        <v>62</v>
      </c>
      <c r="Q15" s="473">
        <v>20267</v>
      </c>
      <c r="R15" s="472">
        <v>89</v>
      </c>
      <c r="S15" s="473">
        <v>68298</v>
      </c>
      <c r="T15" s="472">
        <v>78</v>
      </c>
      <c r="U15" s="473">
        <v>28896</v>
      </c>
      <c r="V15" s="471">
        <v>54</v>
      </c>
      <c r="W15" s="473">
        <v>44883</v>
      </c>
      <c r="X15" s="472">
        <v>66</v>
      </c>
      <c r="Y15" s="473">
        <v>73576</v>
      </c>
      <c r="Z15" s="472" t="s">
        <v>395</v>
      </c>
      <c r="AA15" s="473" t="s">
        <v>395</v>
      </c>
      <c r="AB15" s="807">
        <v>55</v>
      </c>
      <c r="AC15" s="806">
        <v>20371</v>
      </c>
      <c r="AD15" s="807">
        <v>27</v>
      </c>
      <c r="AE15" s="806">
        <v>14773</v>
      </c>
      <c r="AF15" s="807">
        <v>81</v>
      </c>
      <c r="AG15" s="806">
        <v>40367</v>
      </c>
      <c r="AH15" s="807">
        <v>61</v>
      </c>
      <c r="AI15" s="806">
        <v>20558</v>
      </c>
      <c r="AJ15" s="807">
        <v>47</v>
      </c>
      <c r="AK15" s="806">
        <v>21337</v>
      </c>
      <c r="AL15" s="807">
        <v>53</v>
      </c>
      <c r="AM15" s="806">
        <v>18930</v>
      </c>
      <c r="AN15" s="807">
        <v>21</v>
      </c>
      <c r="AO15" s="806">
        <v>5476</v>
      </c>
      <c r="AP15" s="807">
        <v>50</v>
      </c>
      <c r="AQ15" s="806">
        <v>42871</v>
      </c>
      <c r="AR15" s="807">
        <v>62</v>
      </c>
      <c r="AS15" s="806">
        <v>17071</v>
      </c>
      <c r="AT15" s="807">
        <v>59</v>
      </c>
      <c r="AU15" s="806">
        <v>25201</v>
      </c>
      <c r="AV15" s="807">
        <v>31</v>
      </c>
      <c r="AW15" s="806">
        <v>8546</v>
      </c>
      <c r="AX15" s="807">
        <v>38</v>
      </c>
      <c r="AY15" s="806">
        <v>31980</v>
      </c>
      <c r="AZ15" s="807">
        <v>81</v>
      </c>
      <c r="BA15" s="806">
        <v>27984.629999999997</v>
      </c>
      <c r="BB15" s="807">
        <v>67</v>
      </c>
      <c r="BC15" s="806">
        <v>146849</v>
      </c>
      <c r="BD15" s="805">
        <v>43</v>
      </c>
      <c r="BE15" s="806">
        <v>22025.47</v>
      </c>
      <c r="BF15" s="805">
        <v>33</v>
      </c>
      <c r="BG15" s="806">
        <v>15923.380000000001</v>
      </c>
      <c r="BH15" s="805">
        <v>96</v>
      </c>
      <c r="BI15" s="806">
        <v>122569.72</v>
      </c>
    </row>
    <row r="16" spans="1:61" ht="24" customHeight="1">
      <c r="A16" s="804" t="s">
        <v>402</v>
      </c>
      <c r="B16" s="471">
        <v>33</v>
      </c>
      <c r="C16" s="473">
        <v>13293</v>
      </c>
      <c r="D16" s="472">
        <v>58</v>
      </c>
      <c r="E16" s="473">
        <v>29227</v>
      </c>
      <c r="F16" s="472">
        <v>66</v>
      </c>
      <c r="G16" s="473">
        <v>19172</v>
      </c>
      <c r="H16" s="472">
        <v>72</v>
      </c>
      <c r="I16" s="473">
        <v>19062</v>
      </c>
      <c r="J16" s="471">
        <v>57</v>
      </c>
      <c r="K16" s="473">
        <v>13227</v>
      </c>
      <c r="L16" s="472">
        <v>52</v>
      </c>
      <c r="M16" s="473">
        <v>15205</v>
      </c>
      <c r="N16" s="472">
        <v>36</v>
      </c>
      <c r="O16" s="473">
        <v>38854</v>
      </c>
      <c r="P16" s="472">
        <v>52</v>
      </c>
      <c r="Q16" s="473">
        <v>34896</v>
      </c>
      <c r="R16" s="472">
        <v>49</v>
      </c>
      <c r="S16" s="473">
        <v>25895</v>
      </c>
      <c r="T16" s="472">
        <v>25</v>
      </c>
      <c r="U16" s="473">
        <v>11114</v>
      </c>
      <c r="V16" s="472">
        <v>26</v>
      </c>
      <c r="W16" s="473">
        <v>14327</v>
      </c>
      <c r="X16" s="472">
        <v>32</v>
      </c>
      <c r="Y16" s="473">
        <v>29415</v>
      </c>
      <c r="Z16" s="472" t="s">
        <v>395</v>
      </c>
      <c r="AA16" s="473" t="s">
        <v>395</v>
      </c>
      <c r="AB16" s="807">
        <v>42</v>
      </c>
      <c r="AC16" s="806">
        <v>14897</v>
      </c>
      <c r="AD16" s="807">
        <v>38</v>
      </c>
      <c r="AE16" s="806">
        <v>8822</v>
      </c>
      <c r="AF16" s="807">
        <v>85</v>
      </c>
      <c r="AG16" s="806">
        <v>45859</v>
      </c>
      <c r="AH16" s="807">
        <v>50</v>
      </c>
      <c r="AI16" s="806">
        <v>25598</v>
      </c>
      <c r="AJ16" s="807">
        <v>75</v>
      </c>
      <c r="AK16" s="806">
        <v>29253</v>
      </c>
      <c r="AL16" s="807">
        <v>55</v>
      </c>
      <c r="AM16" s="806">
        <v>33060</v>
      </c>
      <c r="AN16" s="807">
        <v>20</v>
      </c>
      <c r="AO16" s="806">
        <v>25601</v>
      </c>
      <c r="AP16" s="807">
        <v>40</v>
      </c>
      <c r="AQ16" s="806">
        <v>16216</v>
      </c>
      <c r="AR16" s="807">
        <v>71</v>
      </c>
      <c r="AS16" s="806">
        <v>24109</v>
      </c>
      <c r="AT16" s="807">
        <v>69</v>
      </c>
      <c r="AU16" s="806">
        <v>18081</v>
      </c>
      <c r="AV16" s="807">
        <v>60</v>
      </c>
      <c r="AW16" s="806">
        <v>27165</v>
      </c>
      <c r="AX16" s="807">
        <v>85</v>
      </c>
      <c r="AY16" s="806">
        <v>42546</v>
      </c>
      <c r="AZ16" s="807">
        <v>69</v>
      </c>
      <c r="BA16" s="806">
        <v>33308.65</v>
      </c>
      <c r="BB16" s="807">
        <v>56</v>
      </c>
      <c r="BC16" s="806">
        <v>29063</v>
      </c>
      <c r="BD16" s="805">
        <v>34</v>
      </c>
      <c r="BE16" s="806">
        <v>43120.38</v>
      </c>
      <c r="BF16" s="805">
        <v>39</v>
      </c>
      <c r="BG16" s="806">
        <v>10322.630000000001</v>
      </c>
      <c r="BH16" s="805">
        <v>73</v>
      </c>
      <c r="BI16" s="806">
        <v>35792.71</v>
      </c>
    </row>
    <row r="17" spans="1:61" ht="18" customHeight="1">
      <c r="A17" s="804" t="s">
        <v>403</v>
      </c>
      <c r="B17" s="471">
        <v>61</v>
      </c>
      <c r="C17" s="473">
        <v>6650</v>
      </c>
      <c r="D17" s="472">
        <v>64</v>
      </c>
      <c r="E17" s="473">
        <v>13448</v>
      </c>
      <c r="F17" s="472">
        <v>62</v>
      </c>
      <c r="G17" s="473">
        <v>42943</v>
      </c>
      <c r="H17" s="472">
        <v>67</v>
      </c>
      <c r="I17" s="473">
        <v>7194</v>
      </c>
      <c r="J17" s="471">
        <v>46</v>
      </c>
      <c r="K17" s="473">
        <v>9522</v>
      </c>
      <c r="L17" s="472">
        <v>53</v>
      </c>
      <c r="M17" s="473">
        <v>13995</v>
      </c>
      <c r="N17" s="472">
        <v>37</v>
      </c>
      <c r="O17" s="473">
        <v>12295</v>
      </c>
      <c r="P17" s="472">
        <v>61</v>
      </c>
      <c r="Q17" s="473">
        <v>43773</v>
      </c>
      <c r="R17" s="472">
        <v>57</v>
      </c>
      <c r="S17" s="473">
        <v>19931</v>
      </c>
      <c r="T17" s="472">
        <v>56</v>
      </c>
      <c r="U17" s="473">
        <v>14129</v>
      </c>
      <c r="V17" s="472">
        <v>52</v>
      </c>
      <c r="W17" s="473">
        <v>20048</v>
      </c>
      <c r="X17" s="472">
        <v>52</v>
      </c>
      <c r="Y17" s="473">
        <v>24365</v>
      </c>
      <c r="Z17" s="472" t="s">
        <v>395</v>
      </c>
      <c r="AA17" s="473" t="s">
        <v>395</v>
      </c>
      <c r="AB17" s="807">
        <v>27</v>
      </c>
      <c r="AC17" s="806">
        <v>17295</v>
      </c>
      <c r="AD17" s="807">
        <v>92</v>
      </c>
      <c r="AE17" s="806">
        <v>54853</v>
      </c>
      <c r="AF17" s="807">
        <v>203</v>
      </c>
      <c r="AG17" s="806">
        <v>72006</v>
      </c>
      <c r="AH17" s="807">
        <v>72</v>
      </c>
      <c r="AI17" s="806">
        <v>35992</v>
      </c>
      <c r="AJ17" s="807">
        <v>61</v>
      </c>
      <c r="AK17" s="806">
        <v>6529</v>
      </c>
      <c r="AL17" s="807">
        <v>36</v>
      </c>
      <c r="AM17" s="806">
        <v>12616</v>
      </c>
      <c r="AN17" s="807">
        <v>49</v>
      </c>
      <c r="AO17" s="806">
        <v>52827</v>
      </c>
      <c r="AP17" s="807">
        <v>72</v>
      </c>
      <c r="AQ17" s="806">
        <v>13262</v>
      </c>
      <c r="AR17" s="807">
        <v>64</v>
      </c>
      <c r="AS17" s="806">
        <v>13185</v>
      </c>
      <c r="AT17" s="807">
        <v>34</v>
      </c>
      <c r="AU17" s="806">
        <v>6785</v>
      </c>
      <c r="AV17" s="807">
        <v>39</v>
      </c>
      <c r="AW17" s="806">
        <v>15581</v>
      </c>
      <c r="AX17" s="807">
        <v>36</v>
      </c>
      <c r="AY17" s="806">
        <v>11206.869999999999</v>
      </c>
      <c r="AZ17" s="807">
        <v>45</v>
      </c>
      <c r="BA17" s="806">
        <v>13427.45</v>
      </c>
      <c r="BB17" s="807">
        <v>94</v>
      </c>
      <c r="BC17" s="806">
        <v>39770</v>
      </c>
      <c r="BD17" s="805">
        <v>84</v>
      </c>
      <c r="BE17" s="806">
        <v>54319.21</v>
      </c>
      <c r="BF17" s="805">
        <v>69</v>
      </c>
      <c r="BG17" s="806">
        <v>15247.140000000001</v>
      </c>
      <c r="BH17" s="805">
        <v>50</v>
      </c>
      <c r="BI17" s="806">
        <v>21398.58</v>
      </c>
    </row>
    <row r="18" spans="1:61" ht="18" customHeight="1">
      <c r="A18" s="804" t="s">
        <v>405</v>
      </c>
      <c r="B18" s="471">
        <v>36</v>
      </c>
      <c r="C18" s="473">
        <v>11213</v>
      </c>
      <c r="D18" s="472">
        <v>28</v>
      </c>
      <c r="E18" s="473">
        <v>14772</v>
      </c>
      <c r="F18" s="472">
        <v>32</v>
      </c>
      <c r="G18" s="473">
        <v>4567</v>
      </c>
      <c r="H18" s="472">
        <v>34</v>
      </c>
      <c r="I18" s="473">
        <v>4394</v>
      </c>
      <c r="J18" s="471">
        <v>31</v>
      </c>
      <c r="K18" s="473">
        <v>9282</v>
      </c>
      <c r="L18" s="472">
        <v>25</v>
      </c>
      <c r="M18" s="473">
        <v>5824</v>
      </c>
      <c r="N18" s="472">
        <v>21</v>
      </c>
      <c r="O18" s="473">
        <v>7066</v>
      </c>
      <c r="P18" s="472">
        <v>29</v>
      </c>
      <c r="Q18" s="473">
        <v>8658</v>
      </c>
      <c r="R18" s="472">
        <v>26</v>
      </c>
      <c r="S18" s="473">
        <v>4264</v>
      </c>
      <c r="T18" s="472">
        <v>35</v>
      </c>
      <c r="U18" s="473">
        <v>8652</v>
      </c>
      <c r="V18" s="472">
        <v>22</v>
      </c>
      <c r="W18" s="473">
        <v>18347</v>
      </c>
      <c r="X18" s="472">
        <v>20</v>
      </c>
      <c r="Y18" s="473">
        <v>8696</v>
      </c>
      <c r="Z18" s="472" t="s">
        <v>395</v>
      </c>
      <c r="AA18" s="473" t="s">
        <v>395</v>
      </c>
      <c r="AB18" s="807">
        <v>52</v>
      </c>
      <c r="AC18" s="806">
        <v>13009</v>
      </c>
      <c r="AD18" s="807">
        <v>35</v>
      </c>
      <c r="AE18" s="806">
        <v>15288</v>
      </c>
      <c r="AF18" s="807">
        <v>50</v>
      </c>
      <c r="AG18" s="806">
        <v>57930</v>
      </c>
      <c r="AH18" s="807">
        <v>34</v>
      </c>
      <c r="AI18" s="806">
        <v>5226</v>
      </c>
      <c r="AJ18" s="807">
        <v>40</v>
      </c>
      <c r="AK18" s="806">
        <v>10650</v>
      </c>
      <c r="AL18" s="807">
        <v>48</v>
      </c>
      <c r="AM18" s="806">
        <v>14656</v>
      </c>
      <c r="AN18" s="807">
        <v>34</v>
      </c>
      <c r="AO18" s="806">
        <v>39740</v>
      </c>
      <c r="AP18" s="807">
        <v>28</v>
      </c>
      <c r="AQ18" s="806">
        <v>6428</v>
      </c>
      <c r="AR18" s="807">
        <v>43</v>
      </c>
      <c r="AS18" s="806">
        <v>12341</v>
      </c>
      <c r="AT18" s="807">
        <v>30</v>
      </c>
      <c r="AU18" s="806">
        <v>14101</v>
      </c>
      <c r="AV18" s="807">
        <v>25</v>
      </c>
      <c r="AW18" s="806">
        <v>4500</v>
      </c>
      <c r="AX18" s="807">
        <v>29</v>
      </c>
      <c r="AY18" s="806">
        <v>10662</v>
      </c>
      <c r="AZ18" s="807">
        <v>40</v>
      </c>
      <c r="BA18" s="806">
        <v>5167</v>
      </c>
      <c r="BB18" s="807">
        <v>56</v>
      </c>
      <c r="BC18" s="806">
        <v>59557</v>
      </c>
      <c r="BD18" s="805">
        <v>44</v>
      </c>
      <c r="BE18" s="806">
        <v>40127.82</v>
      </c>
      <c r="BF18" s="805">
        <v>20</v>
      </c>
      <c r="BG18" s="806">
        <v>7739.719999999999</v>
      </c>
      <c r="BH18" s="805">
        <v>47</v>
      </c>
      <c r="BI18" s="806">
        <v>573578.9600000001</v>
      </c>
    </row>
    <row r="19" spans="1:61" ht="18" customHeight="1">
      <c r="A19" s="804" t="s">
        <v>406</v>
      </c>
      <c r="B19" s="471">
        <v>20</v>
      </c>
      <c r="C19" s="473">
        <v>37125</v>
      </c>
      <c r="D19" s="472">
        <v>25</v>
      </c>
      <c r="E19" s="473">
        <v>14064</v>
      </c>
      <c r="F19" s="472">
        <v>49</v>
      </c>
      <c r="G19" s="473">
        <v>8239</v>
      </c>
      <c r="H19" s="472">
        <v>22</v>
      </c>
      <c r="I19" s="473">
        <v>4204</v>
      </c>
      <c r="J19" s="471">
        <v>38</v>
      </c>
      <c r="K19" s="473">
        <v>14294</v>
      </c>
      <c r="L19" s="472">
        <v>33</v>
      </c>
      <c r="M19" s="473">
        <v>3371</v>
      </c>
      <c r="N19" s="472">
        <v>46</v>
      </c>
      <c r="O19" s="473">
        <v>12602</v>
      </c>
      <c r="P19" s="472">
        <v>31</v>
      </c>
      <c r="Q19" s="473">
        <v>11402</v>
      </c>
      <c r="R19" s="472">
        <v>23</v>
      </c>
      <c r="S19" s="473">
        <v>8527</v>
      </c>
      <c r="T19" s="472">
        <v>24</v>
      </c>
      <c r="U19" s="473">
        <v>10447</v>
      </c>
      <c r="V19" s="472">
        <v>12</v>
      </c>
      <c r="W19" s="473">
        <v>2753</v>
      </c>
      <c r="X19" s="472">
        <v>18</v>
      </c>
      <c r="Y19" s="473">
        <v>27426</v>
      </c>
      <c r="Z19" s="472" t="s">
        <v>395</v>
      </c>
      <c r="AA19" s="473" t="s">
        <v>395</v>
      </c>
      <c r="AB19" s="807">
        <v>56</v>
      </c>
      <c r="AC19" s="806">
        <v>24492</v>
      </c>
      <c r="AD19" s="807">
        <v>48</v>
      </c>
      <c r="AE19" s="806">
        <v>11794</v>
      </c>
      <c r="AF19" s="807">
        <v>31</v>
      </c>
      <c r="AG19" s="806">
        <v>7229</v>
      </c>
      <c r="AH19" s="807">
        <v>44</v>
      </c>
      <c r="AI19" s="806">
        <v>15824</v>
      </c>
      <c r="AJ19" s="807">
        <v>23</v>
      </c>
      <c r="AK19" s="806">
        <v>62559</v>
      </c>
      <c r="AL19" s="807">
        <v>33</v>
      </c>
      <c r="AM19" s="806">
        <v>5943</v>
      </c>
      <c r="AN19" s="807">
        <v>26</v>
      </c>
      <c r="AO19" s="806">
        <v>2937</v>
      </c>
      <c r="AP19" s="807">
        <v>32</v>
      </c>
      <c r="AQ19" s="806">
        <v>5206</v>
      </c>
      <c r="AR19" s="807">
        <v>56</v>
      </c>
      <c r="AS19" s="806">
        <v>7933</v>
      </c>
      <c r="AT19" s="807">
        <v>27</v>
      </c>
      <c r="AU19" s="806">
        <v>16385</v>
      </c>
      <c r="AV19" s="807">
        <v>18</v>
      </c>
      <c r="AW19" s="806">
        <v>2752</v>
      </c>
      <c r="AX19" s="807">
        <v>22</v>
      </c>
      <c r="AY19" s="806">
        <v>3020</v>
      </c>
      <c r="AZ19" s="807">
        <v>33</v>
      </c>
      <c r="BA19" s="806">
        <v>7530</v>
      </c>
      <c r="BB19" s="807">
        <v>30</v>
      </c>
      <c r="BC19" s="806">
        <v>6388</v>
      </c>
      <c r="BD19" s="805">
        <v>20</v>
      </c>
      <c r="BE19" s="806">
        <v>8792.97</v>
      </c>
      <c r="BF19" s="805">
        <v>22</v>
      </c>
      <c r="BG19" s="806">
        <v>20969.52</v>
      </c>
      <c r="BH19" s="805">
        <v>26</v>
      </c>
      <c r="BI19" s="806">
        <v>11865.54</v>
      </c>
    </row>
    <row r="20" spans="1:61" ht="18" customHeight="1">
      <c r="A20" s="804" t="s">
        <v>407</v>
      </c>
      <c r="B20" s="471">
        <v>22</v>
      </c>
      <c r="C20" s="473">
        <v>5657</v>
      </c>
      <c r="D20" s="472">
        <v>34</v>
      </c>
      <c r="E20" s="473">
        <v>5031</v>
      </c>
      <c r="F20" s="472">
        <v>43</v>
      </c>
      <c r="G20" s="473">
        <v>5292</v>
      </c>
      <c r="H20" s="472">
        <v>25</v>
      </c>
      <c r="I20" s="473">
        <v>4593</v>
      </c>
      <c r="J20" s="471">
        <v>21</v>
      </c>
      <c r="K20" s="473">
        <v>3184</v>
      </c>
      <c r="L20" s="472">
        <v>26</v>
      </c>
      <c r="M20" s="473">
        <v>3533</v>
      </c>
      <c r="N20" s="472">
        <v>25</v>
      </c>
      <c r="O20" s="473">
        <v>5854</v>
      </c>
      <c r="P20" s="472">
        <v>24</v>
      </c>
      <c r="Q20" s="473">
        <v>3696</v>
      </c>
      <c r="R20" s="472">
        <v>9</v>
      </c>
      <c r="S20" s="473">
        <v>1567</v>
      </c>
      <c r="T20" s="472">
        <v>4</v>
      </c>
      <c r="U20" s="473">
        <v>1137</v>
      </c>
      <c r="V20" s="472">
        <v>1</v>
      </c>
      <c r="W20" s="473">
        <v>44</v>
      </c>
      <c r="X20" s="472">
        <v>1</v>
      </c>
      <c r="Y20" s="473">
        <v>2685</v>
      </c>
      <c r="Z20" s="472" t="s">
        <v>395</v>
      </c>
      <c r="AA20" s="473" t="s">
        <v>395</v>
      </c>
      <c r="AB20" s="807">
        <v>1</v>
      </c>
      <c r="AC20" s="806">
        <v>30</v>
      </c>
      <c r="AD20" s="807">
        <v>5</v>
      </c>
      <c r="AE20" s="806">
        <v>2522</v>
      </c>
      <c r="AF20" s="807">
        <v>8</v>
      </c>
      <c r="AG20" s="806">
        <v>2724</v>
      </c>
      <c r="AH20" s="807">
        <v>6</v>
      </c>
      <c r="AI20" s="806">
        <v>671</v>
      </c>
      <c r="AJ20" s="807">
        <v>35</v>
      </c>
      <c r="AK20" s="806">
        <v>8008</v>
      </c>
      <c r="AL20" s="807">
        <v>1</v>
      </c>
      <c r="AM20" s="806">
        <v>100</v>
      </c>
      <c r="AN20" s="807">
        <v>35</v>
      </c>
      <c r="AO20" s="806">
        <v>6756</v>
      </c>
      <c r="AP20" s="807">
        <v>0</v>
      </c>
      <c r="AQ20" s="806">
        <v>0</v>
      </c>
      <c r="AR20" s="807">
        <v>3</v>
      </c>
      <c r="AS20" s="806">
        <v>415</v>
      </c>
      <c r="AT20" s="807">
        <v>0</v>
      </c>
      <c r="AU20" s="806">
        <v>0</v>
      </c>
      <c r="AV20" s="807">
        <v>2</v>
      </c>
      <c r="AW20" s="806">
        <v>205</v>
      </c>
      <c r="AX20" s="807">
        <v>0</v>
      </c>
      <c r="AY20" s="806">
        <v>0</v>
      </c>
      <c r="AZ20" s="807">
        <v>0</v>
      </c>
      <c r="BA20" s="806">
        <v>0</v>
      </c>
      <c r="BB20" s="807">
        <v>0</v>
      </c>
      <c r="BC20" s="806">
        <v>0</v>
      </c>
      <c r="BD20" s="805">
        <v>4</v>
      </c>
      <c r="BE20" s="806">
        <v>1144.24</v>
      </c>
      <c r="BF20" s="805">
        <v>0</v>
      </c>
      <c r="BG20" s="806">
        <v>0</v>
      </c>
      <c r="BH20" s="805">
        <v>1</v>
      </c>
      <c r="BI20" s="806">
        <v>143</v>
      </c>
    </row>
    <row r="21" spans="1:61" ht="25.5" customHeight="1">
      <c r="A21" s="804" t="s">
        <v>404</v>
      </c>
      <c r="B21" s="471">
        <v>6</v>
      </c>
      <c r="C21" s="473">
        <v>701</v>
      </c>
      <c r="D21" s="472">
        <v>6</v>
      </c>
      <c r="E21" s="473">
        <v>963</v>
      </c>
      <c r="F21" s="472">
        <v>4</v>
      </c>
      <c r="G21" s="473">
        <v>397</v>
      </c>
      <c r="H21" s="472">
        <v>0</v>
      </c>
      <c r="I21" s="473">
        <v>0</v>
      </c>
      <c r="J21" s="471">
        <v>3</v>
      </c>
      <c r="K21" s="473">
        <v>1064</v>
      </c>
      <c r="L21" s="472">
        <v>2</v>
      </c>
      <c r="M21" s="473">
        <v>250</v>
      </c>
      <c r="N21" s="472">
        <v>6</v>
      </c>
      <c r="O21" s="473">
        <v>2392</v>
      </c>
      <c r="P21" s="472">
        <v>1</v>
      </c>
      <c r="Q21" s="473">
        <v>13</v>
      </c>
      <c r="R21" s="472">
        <v>35</v>
      </c>
      <c r="S21" s="473">
        <v>12861</v>
      </c>
      <c r="T21" s="472">
        <v>36</v>
      </c>
      <c r="U21" s="473">
        <v>11211</v>
      </c>
      <c r="V21" s="472">
        <v>36</v>
      </c>
      <c r="W21" s="473">
        <v>18781</v>
      </c>
      <c r="X21" s="472">
        <v>24</v>
      </c>
      <c r="Y21" s="473">
        <v>12587</v>
      </c>
      <c r="Z21" s="472" t="s">
        <v>395</v>
      </c>
      <c r="AA21" s="473" t="s">
        <v>395</v>
      </c>
      <c r="AB21" s="807">
        <v>17</v>
      </c>
      <c r="AC21" s="806">
        <v>3413</v>
      </c>
      <c r="AD21" s="807">
        <v>46</v>
      </c>
      <c r="AE21" s="806">
        <v>22846</v>
      </c>
      <c r="AF21" s="807">
        <v>131</v>
      </c>
      <c r="AG21" s="806">
        <v>64660</v>
      </c>
      <c r="AH21" s="807">
        <v>33</v>
      </c>
      <c r="AI21" s="806">
        <v>15350</v>
      </c>
      <c r="AJ21" s="807">
        <v>0</v>
      </c>
      <c r="AK21" s="806">
        <v>0</v>
      </c>
      <c r="AL21" s="807">
        <v>41</v>
      </c>
      <c r="AM21" s="806">
        <v>13380</v>
      </c>
      <c r="AN21" s="807">
        <v>3</v>
      </c>
      <c r="AO21" s="806">
        <v>198</v>
      </c>
      <c r="AP21" s="807">
        <v>31</v>
      </c>
      <c r="AQ21" s="806">
        <v>5326</v>
      </c>
      <c r="AR21" s="807">
        <v>42</v>
      </c>
      <c r="AS21" s="806">
        <v>12872</v>
      </c>
      <c r="AT21" s="807">
        <v>27</v>
      </c>
      <c r="AU21" s="806">
        <v>9856</v>
      </c>
      <c r="AV21" s="807">
        <v>24</v>
      </c>
      <c r="AW21" s="806">
        <v>19566</v>
      </c>
      <c r="AX21" s="807">
        <v>24</v>
      </c>
      <c r="AY21" s="806">
        <v>7389</v>
      </c>
      <c r="AZ21" s="807">
        <v>35</v>
      </c>
      <c r="BA21" s="806">
        <v>19939.46</v>
      </c>
      <c r="BB21" s="807">
        <v>19</v>
      </c>
      <c r="BC21" s="806">
        <v>35306</v>
      </c>
      <c r="BD21" s="805">
        <v>20</v>
      </c>
      <c r="BE21" s="806">
        <v>34279.49</v>
      </c>
      <c r="BF21" s="805">
        <v>17</v>
      </c>
      <c r="BG21" s="806">
        <v>37682.85</v>
      </c>
      <c r="BH21" s="805">
        <v>23</v>
      </c>
      <c r="BI21" s="806">
        <v>67515.85</v>
      </c>
    </row>
    <row r="22" spans="1:61" ht="18" customHeight="1">
      <c r="A22" s="804" t="s">
        <v>408</v>
      </c>
      <c r="B22" s="530">
        <v>15</v>
      </c>
      <c r="C22" s="501">
        <v>3978</v>
      </c>
      <c r="D22" s="500">
        <v>34</v>
      </c>
      <c r="E22" s="501">
        <v>9642</v>
      </c>
      <c r="F22" s="500">
        <v>36</v>
      </c>
      <c r="G22" s="501">
        <v>38147</v>
      </c>
      <c r="H22" s="500">
        <v>37</v>
      </c>
      <c r="I22" s="501">
        <v>13993</v>
      </c>
      <c r="J22" s="530">
        <v>40</v>
      </c>
      <c r="K22" s="501">
        <v>26250</v>
      </c>
      <c r="L22" s="500">
        <v>36</v>
      </c>
      <c r="M22" s="501">
        <v>15662</v>
      </c>
      <c r="N22" s="500">
        <v>46</v>
      </c>
      <c r="O22" s="501">
        <v>26136</v>
      </c>
      <c r="P22" s="500">
        <v>27</v>
      </c>
      <c r="Q22" s="501">
        <v>45868</v>
      </c>
      <c r="R22" s="500">
        <v>56</v>
      </c>
      <c r="S22" s="501">
        <v>95472</v>
      </c>
      <c r="T22" s="500">
        <v>36</v>
      </c>
      <c r="U22" s="501">
        <v>24649</v>
      </c>
      <c r="V22" s="500">
        <v>35</v>
      </c>
      <c r="W22" s="501">
        <v>25920</v>
      </c>
      <c r="X22" s="500">
        <v>25</v>
      </c>
      <c r="Y22" s="501">
        <v>32497</v>
      </c>
      <c r="Z22" s="500" t="s">
        <v>395</v>
      </c>
      <c r="AA22" s="501" t="s">
        <v>395</v>
      </c>
      <c r="AB22" s="813">
        <v>65</v>
      </c>
      <c r="AC22" s="812">
        <v>68205</v>
      </c>
      <c r="AD22" s="811">
        <v>37</v>
      </c>
      <c r="AE22" s="812">
        <v>41060</v>
      </c>
      <c r="AF22" s="811">
        <v>62</v>
      </c>
      <c r="AG22" s="812">
        <v>137861</v>
      </c>
      <c r="AH22" s="811">
        <v>80</v>
      </c>
      <c r="AI22" s="812">
        <v>86430</v>
      </c>
      <c r="AJ22" s="811">
        <v>78</v>
      </c>
      <c r="AK22" s="812">
        <v>125444</v>
      </c>
      <c r="AL22" s="811">
        <v>66</v>
      </c>
      <c r="AM22" s="812">
        <v>63198</v>
      </c>
      <c r="AN22" s="811">
        <v>76</v>
      </c>
      <c r="AO22" s="812">
        <v>106595</v>
      </c>
      <c r="AP22" s="811">
        <v>51</v>
      </c>
      <c r="AQ22" s="812">
        <v>18069</v>
      </c>
      <c r="AR22" s="811">
        <v>47</v>
      </c>
      <c r="AS22" s="812">
        <v>15086</v>
      </c>
      <c r="AT22" s="811">
        <v>32</v>
      </c>
      <c r="AU22" s="812">
        <v>8976</v>
      </c>
      <c r="AV22" s="811">
        <v>24</v>
      </c>
      <c r="AW22" s="812">
        <v>22892</v>
      </c>
      <c r="AX22" s="811">
        <v>25</v>
      </c>
      <c r="AY22" s="812">
        <v>13680</v>
      </c>
      <c r="AZ22" s="811">
        <v>33</v>
      </c>
      <c r="BA22" s="812">
        <v>12011</v>
      </c>
      <c r="BB22" s="811">
        <v>24</v>
      </c>
      <c r="BC22" s="812">
        <v>52495</v>
      </c>
      <c r="BD22" s="805">
        <v>35</v>
      </c>
      <c r="BE22" s="806">
        <v>70123</v>
      </c>
      <c r="BF22" s="805">
        <v>51</v>
      </c>
      <c r="BG22" s="806">
        <v>75215.95000000001</v>
      </c>
      <c r="BH22" s="805">
        <v>34</v>
      </c>
      <c r="BI22" s="806">
        <v>33565.7</v>
      </c>
    </row>
    <row r="23" spans="1:61" ht="18" customHeight="1">
      <c r="A23" s="827" t="s">
        <v>112</v>
      </c>
      <c r="B23" s="828">
        <v>484</v>
      </c>
      <c r="C23" s="484">
        <v>221241</v>
      </c>
      <c r="D23" s="483">
        <v>581</v>
      </c>
      <c r="E23" s="484">
        <v>207119</v>
      </c>
      <c r="F23" s="483">
        <v>682</v>
      </c>
      <c r="G23" s="484">
        <v>370525</v>
      </c>
      <c r="H23" s="483">
        <v>621</v>
      </c>
      <c r="I23" s="484">
        <v>210755</v>
      </c>
      <c r="J23" s="828">
        <v>535</v>
      </c>
      <c r="K23" s="484">
        <v>339219</v>
      </c>
      <c r="L23" s="483">
        <f aca="true" t="shared" si="6" ref="L23:AO23">L8+L14</f>
        <v>511</v>
      </c>
      <c r="M23" s="484">
        <f t="shared" si="6"/>
        <v>219910</v>
      </c>
      <c r="N23" s="483">
        <f t="shared" si="6"/>
        <v>469</v>
      </c>
      <c r="O23" s="484">
        <f t="shared" si="6"/>
        <v>275779</v>
      </c>
      <c r="P23" s="483">
        <f t="shared" si="6"/>
        <v>537</v>
      </c>
      <c r="Q23" s="484">
        <f t="shared" si="6"/>
        <v>302578</v>
      </c>
      <c r="R23" s="483">
        <f t="shared" si="6"/>
        <v>536</v>
      </c>
      <c r="S23" s="484">
        <f t="shared" si="6"/>
        <v>340450</v>
      </c>
      <c r="T23" s="483">
        <f t="shared" si="6"/>
        <v>496</v>
      </c>
      <c r="U23" s="484">
        <f t="shared" si="6"/>
        <v>247603</v>
      </c>
      <c r="V23" s="483">
        <f t="shared" si="6"/>
        <v>383</v>
      </c>
      <c r="W23" s="484">
        <f t="shared" si="6"/>
        <v>320253</v>
      </c>
      <c r="X23" s="483">
        <f t="shared" si="6"/>
        <v>411</v>
      </c>
      <c r="Y23" s="484">
        <f t="shared" si="6"/>
        <v>408225</v>
      </c>
      <c r="Z23" s="829">
        <f t="shared" si="6"/>
        <v>372</v>
      </c>
      <c r="AA23" s="818">
        <f t="shared" si="6"/>
        <v>358636</v>
      </c>
      <c r="AB23" s="829">
        <f t="shared" si="6"/>
        <v>452</v>
      </c>
      <c r="AC23" s="818">
        <f t="shared" si="6"/>
        <v>289660</v>
      </c>
      <c r="AD23" s="829">
        <f t="shared" si="6"/>
        <v>568</v>
      </c>
      <c r="AE23" s="818">
        <f t="shared" si="6"/>
        <v>318566</v>
      </c>
      <c r="AF23" s="829">
        <f t="shared" si="6"/>
        <v>967</v>
      </c>
      <c r="AG23" s="818">
        <f t="shared" si="6"/>
        <v>666733</v>
      </c>
      <c r="AH23" s="829">
        <f t="shared" si="6"/>
        <v>633</v>
      </c>
      <c r="AI23" s="818">
        <f t="shared" si="6"/>
        <v>442773</v>
      </c>
      <c r="AJ23" s="829">
        <f t="shared" si="6"/>
        <v>531</v>
      </c>
      <c r="AK23" s="818">
        <f t="shared" si="6"/>
        <v>536112</v>
      </c>
      <c r="AL23" s="829">
        <f t="shared" si="6"/>
        <v>482</v>
      </c>
      <c r="AM23" s="818">
        <f t="shared" si="6"/>
        <v>232291</v>
      </c>
      <c r="AN23" s="829">
        <f t="shared" si="6"/>
        <v>407</v>
      </c>
      <c r="AO23" s="818">
        <f t="shared" si="6"/>
        <v>315252</v>
      </c>
      <c r="AP23" s="829">
        <v>475</v>
      </c>
      <c r="AQ23" s="818">
        <v>150253</v>
      </c>
      <c r="AR23" s="829">
        <v>652</v>
      </c>
      <c r="AS23" s="818">
        <v>188855</v>
      </c>
      <c r="AT23" s="829">
        <v>465</v>
      </c>
      <c r="AU23" s="818">
        <v>158858</v>
      </c>
      <c r="AV23" s="829">
        <f aca="true" t="shared" si="7" ref="AV23:BA23">AV8+AV14</f>
        <v>375</v>
      </c>
      <c r="AW23" s="818">
        <f t="shared" si="7"/>
        <v>207845.74</v>
      </c>
      <c r="AX23" s="829">
        <f t="shared" si="7"/>
        <v>427</v>
      </c>
      <c r="AY23" s="818">
        <f t="shared" si="7"/>
        <v>271230.17</v>
      </c>
      <c r="AZ23" s="829">
        <f t="shared" si="7"/>
        <v>526</v>
      </c>
      <c r="BA23" s="818">
        <f t="shared" si="7"/>
        <v>227829.94</v>
      </c>
      <c r="BB23" s="829">
        <f>BB8+BB14</f>
        <v>484</v>
      </c>
      <c r="BC23" s="818">
        <f>BC8+BC14</f>
        <v>492631</v>
      </c>
      <c r="BD23" s="817">
        <v>457</v>
      </c>
      <c r="BE23" s="818">
        <v>499109.29999999993</v>
      </c>
      <c r="BF23" s="817">
        <v>384</v>
      </c>
      <c r="BG23" s="818">
        <v>270970.06</v>
      </c>
      <c r="BH23" s="817">
        <f>BH8+BH14</f>
        <v>529</v>
      </c>
      <c r="BI23" s="818">
        <f>BI8+BI14</f>
        <v>1061852.01</v>
      </c>
    </row>
    <row r="24" spans="1:30" ht="18" customHeight="1">
      <c r="A24" s="830"/>
      <c r="B24" s="468"/>
      <c r="C24" s="468"/>
      <c r="D24" s="468"/>
      <c r="E24" s="468"/>
      <c r="F24" s="468"/>
      <c r="G24" s="468"/>
      <c r="H24" s="468"/>
      <c r="I24" s="468"/>
      <c r="J24" s="468"/>
      <c r="K24" s="468"/>
      <c r="L24" s="468"/>
      <c r="M24" s="468"/>
      <c r="N24" s="468"/>
      <c r="O24" s="468"/>
      <c r="P24" s="830"/>
      <c r="Q24" s="468"/>
      <c r="R24" s="468"/>
      <c r="S24" s="468"/>
      <c r="T24" s="468"/>
      <c r="U24" s="468"/>
      <c r="V24" s="468"/>
      <c r="W24" s="468"/>
      <c r="X24" s="468"/>
      <c r="Y24" s="468"/>
      <c r="Z24" s="468"/>
      <c r="AA24" s="810"/>
      <c r="AB24" s="810"/>
      <c r="AC24" s="810"/>
      <c r="AD24" s="810"/>
    </row>
    <row r="25" spans="1:22" ht="15.75">
      <c r="A25" s="831" t="s">
        <v>413</v>
      </c>
      <c r="B25" s="29"/>
      <c r="C25" s="822"/>
      <c r="D25" s="29"/>
      <c r="E25" s="822"/>
      <c r="F25" s="822"/>
      <c r="G25" s="822"/>
      <c r="H25" s="822"/>
      <c r="I25" s="822"/>
      <c r="J25" s="822"/>
      <c r="K25" s="822"/>
      <c r="L25" s="822"/>
      <c r="M25" s="822"/>
      <c r="N25" s="822"/>
      <c r="O25" s="822"/>
      <c r="P25" s="832"/>
      <c r="Q25" s="822"/>
      <c r="R25" s="822"/>
      <c r="S25" s="822"/>
      <c r="T25" s="823"/>
      <c r="U25" s="823"/>
      <c r="V25" s="823"/>
    </row>
    <row r="26" spans="1:20" ht="15.75">
      <c r="A26" s="831" t="s">
        <v>414</v>
      </c>
      <c r="B26" s="140"/>
      <c r="C26" s="140"/>
      <c r="D26" s="140"/>
      <c r="E26" s="140"/>
      <c r="F26" s="140"/>
      <c r="G26" s="140"/>
      <c r="H26" s="140"/>
      <c r="I26" s="140"/>
      <c r="J26" s="140"/>
      <c r="K26" s="140"/>
      <c r="L26" s="140"/>
      <c r="M26" s="140"/>
      <c r="N26" s="140"/>
      <c r="O26" s="140"/>
      <c r="P26" s="140"/>
      <c r="Q26" s="140"/>
      <c r="R26" s="140"/>
      <c r="S26" s="140"/>
      <c r="T26" s="140"/>
    </row>
    <row r="50" ht="12.75">
      <c r="W50" s="820" t="e">
        <f>V5+V8</f>
        <v>#VALUE!</v>
      </c>
    </row>
    <row r="51" spans="23:25" ht="12.75">
      <c r="W51" s="820">
        <f>V9+V14+V15+V16</f>
        <v>374</v>
      </c>
      <c r="Y51" s="820">
        <f>X9+X14+X15+X16</f>
        <v>410</v>
      </c>
    </row>
    <row r="52" spans="23:24" ht="12.75">
      <c r="W52" s="820">
        <f>V17+V18+V19+V20+V22+W27+W31+W32+W33+W34+W29+W30+W35+1</f>
        <v>123</v>
      </c>
      <c r="X52" s="820">
        <f>W17+W18+W19+W20+W22+X27+X31+X32+X33+X34+X29+X30+X35</f>
        <v>67112</v>
      </c>
    </row>
    <row r="53" spans="23:24" ht="12.75">
      <c r="W53" t="e">
        <f>SUM(W50:W52)</f>
        <v>#VALUE!</v>
      </c>
      <c r="X53">
        <f>SUM(X50:X52)</f>
        <v>67112</v>
      </c>
    </row>
    <row r="57" ht="12.75">
      <c r="W57">
        <v>109</v>
      </c>
    </row>
    <row r="60" ht="12.75">
      <c r="W60" t="e">
        <f>W52+W53+W54+W56+W57+W58</f>
        <v>#VALUE!</v>
      </c>
    </row>
  </sheetData>
  <sheetProtection/>
  <mergeCells count="31">
    <mergeCell ref="A4:A7"/>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BH4:BI4"/>
    <mergeCell ref="AV4:AW4"/>
    <mergeCell ref="AX4:AY4"/>
    <mergeCell ref="AZ4:BA4"/>
    <mergeCell ref="BB4:BC4"/>
    <mergeCell ref="BD4:BE4"/>
    <mergeCell ref="BF4:BG4"/>
  </mergeCells>
  <hyperlinks>
    <hyperlink ref="A1" location="Contents!A1" display="Back to Table of Contents"/>
  </hyperlinks>
  <printOptions/>
  <pageMargins left="0.2" right="0.49" top="0.74" bottom="1.74" header="0.5" footer="1.5"/>
  <pageSetup horizontalDpi="600" verticalDpi="600" orientation="landscape" r:id="rId1"/>
  <headerFooter alignWithMargins="0">
    <oddHeader>&amp;C- 33 -</oddHeader>
  </headerFooter>
</worksheet>
</file>

<file path=xl/worksheets/sheet35.xml><?xml version="1.0" encoding="utf-8"?>
<worksheet xmlns="http://schemas.openxmlformats.org/spreadsheetml/2006/main" xmlns:r="http://schemas.openxmlformats.org/officeDocument/2006/relationships">
  <dimension ref="A1:AC35"/>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42.421875" style="0" customWidth="1"/>
    <col min="2" max="29" width="9.7109375" style="0" customWidth="1"/>
  </cols>
  <sheetData>
    <row r="1" ht="18" customHeight="1">
      <c r="A1" s="971" t="s">
        <v>568</v>
      </c>
    </row>
    <row r="2" ht="18.75">
      <c r="A2" s="668" t="s">
        <v>415</v>
      </c>
    </row>
    <row r="3" ht="7.5" customHeight="1">
      <c r="A3" s="140"/>
    </row>
    <row r="4" spans="1:29" ht="14.25">
      <c r="A4" s="833"/>
      <c r="B4" s="1011" t="s">
        <v>416</v>
      </c>
      <c r="C4" s="1013"/>
      <c r="D4" s="1011" t="s">
        <v>417</v>
      </c>
      <c r="E4" s="1013"/>
      <c r="F4" s="1011" t="s">
        <v>418</v>
      </c>
      <c r="G4" s="1013"/>
      <c r="H4" s="1011" t="s">
        <v>419</v>
      </c>
      <c r="I4" s="1013"/>
      <c r="J4" s="1011" t="s">
        <v>420</v>
      </c>
      <c r="K4" s="1013"/>
      <c r="L4" s="1011" t="s">
        <v>421</v>
      </c>
      <c r="M4" s="1013"/>
      <c r="N4" s="1011">
        <v>2014</v>
      </c>
      <c r="O4" s="1013"/>
      <c r="P4" s="1011">
        <v>2015</v>
      </c>
      <c r="Q4" s="1013"/>
      <c r="R4" s="1011">
        <v>2016</v>
      </c>
      <c r="S4" s="1013"/>
      <c r="T4" s="1011">
        <v>2017</v>
      </c>
      <c r="U4" s="1013"/>
      <c r="V4" s="1011">
        <v>2018</v>
      </c>
      <c r="W4" s="1013"/>
      <c r="X4" s="1011">
        <v>2019</v>
      </c>
      <c r="Y4" s="1013"/>
      <c r="Z4" s="1011">
        <v>2020</v>
      </c>
      <c r="AA4" s="1013"/>
      <c r="AB4" s="1011" t="s">
        <v>422</v>
      </c>
      <c r="AC4" s="1013"/>
    </row>
    <row r="5" spans="1:29" ht="12.75">
      <c r="A5" s="834"/>
      <c r="B5" s="835" t="s">
        <v>423</v>
      </c>
      <c r="C5" s="836" t="s">
        <v>424</v>
      </c>
      <c r="D5" s="835" t="s">
        <v>423</v>
      </c>
      <c r="E5" s="836" t="s">
        <v>424</v>
      </c>
      <c r="F5" s="835" t="s">
        <v>423</v>
      </c>
      <c r="G5" s="836" t="s">
        <v>424</v>
      </c>
      <c r="H5" s="835" t="s">
        <v>423</v>
      </c>
      <c r="I5" s="836" t="s">
        <v>424</v>
      </c>
      <c r="J5" s="835" t="s">
        <v>423</v>
      </c>
      <c r="K5" s="836" t="s">
        <v>424</v>
      </c>
      <c r="L5" s="835" t="s">
        <v>423</v>
      </c>
      <c r="M5" s="836" t="s">
        <v>424</v>
      </c>
      <c r="N5" s="835" t="s">
        <v>423</v>
      </c>
      <c r="O5" s="836" t="s">
        <v>424</v>
      </c>
      <c r="P5" s="835" t="s">
        <v>423</v>
      </c>
      <c r="Q5" s="836" t="s">
        <v>424</v>
      </c>
      <c r="R5" s="835" t="s">
        <v>423</v>
      </c>
      <c r="S5" s="836" t="s">
        <v>424</v>
      </c>
      <c r="T5" s="835" t="s">
        <v>423</v>
      </c>
      <c r="U5" s="836" t="s">
        <v>424</v>
      </c>
      <c r="V5" s="835" t="s">
        <v>423</v>
      </c>
      <c r="W5" s="836" t="s">
        <v>424</v>
      </c>
      <c r="X5" s="835" t="s">
        <v>423</v>
      </c>
      <c r="Y5" s="836" t="s">
        <v>424</v>
      </c>
      <c r="Z5" s="835" t="s">
        <v>423</v>
      </c>
      <c r="AA5" s="836" t="s">
        <v>424</v>
      </c>
      <c r="AB5" s="835" t="s">
        <v>423</v>
      </c>
      <c r="AC5" s="836" t="s">
        <v>424</v>
      </c>
    </row>
    <row r="6" spans="1:29" ht="14.25">
      <c r="A6" s="837" t="s">
        <v>425</v>
      </c>
      <c r="B6" s="838" t="s">
        <v>426</v>
      </c>
      <c r="C6" s="836" t="s">
        <v>388</v>
      </c>
      <c r="D6" s="838" t="s">
        <v>426</v>
      </c>
      <c r="E6" s="836" t="s">
        <v>388</v>
      </c>
      <c r="F6" s="838" t="s">
        <v>426</v>
      </c>
      <c r="G6" s="836" t="s">
        <v>388</v>
      </c>
      <c r="H6" s="838" t="s">
        <v>426</v>
      </c>
      <c r="I6" s="836" t="s">
        <v>388</v>
      </c>
      <c r="J6" s="838" t="s">
        <v>426</v>
      </c>
      <c r="K6" s="836" t="s">
        <v>388</v>
      </c>
      <c r="L6" s="838" t="s">
        <v>426</v>
      </c>
      <c r="M6" s="836" t="s">
        <v>388</v>
      </c>
      <c r="N6" s="838" t="s">
        <v>426</v>
      </c>
      <c r="O6" s="836" t="s">
        <v>388</v>
      </c>
      <c r="P6" s="838" t="s">
        <v>426</v>
      </c>
      <c r="Q6" s="836" t="s">
        <v>388</v>
      </c>
      <c r="R6" s="838" t="s">
        <v>426</v>
      </c>
      <c r="S6" s="836" t="s">
        <v>388</v>
      </c>
      <c r="T6" s="838" t="s">
        <v>426</v>
      </c>
      <c r="U6" s="836" t="s">
        <v>388</v>
      </c>
      <c r="V6" s="838" t="s">
        <v>426</v>
      </c>
      <c r="W6" s="836" t="s">
        <v>388</v>
      </c>
      <c r="X6" s="838" t="s">
        <v>426</v>
      </c>
      <c r="Y6" s="836" t="s">
        <v>388</v>
      </c>
      <c r="Z6" s="838" t="s">
        <v>426</v>
      </c>
      <c r="AA6" s="836" t="s">
        <v>388</v>
      </c>
      <c r="AB6" s="838" t="s">
        <v>426</v>
      </c>
      <c r="AC6" s="836" t="s">
        <v>388</v>
      </c>
    </row>
    <row r="7" spans="1:29" ht="16.5" customHeight="1">
      <c r="A7" s="839"/>
      <c r="B7" s="840" t="s">
        <v>390</v>
      </c>
      <c r="C7" s="841" t="s">
        <v>427</v>
      </c>
      <c r="D7" s="840" t="s">
        <v>390</v>
      </c>
      <c r="E7" s="841" t="s">
        <v>427</v>
      </c>
      <c r="F7" s="840" t="s">
        <v>390</v>
      </c>
      <c r="G7" s="841" t="s">
        <v>427</v>
      </c>
      <c r="H7" s="840" t="s">
        <v>390</v>
      </c>
      <c r="I7" s="841" t="s">
        <v>427</v>
      </c>
      <c r="J7" s="840" t="s">
        <v>390</v>
      </c>
      <c r="K7" s="841" t="s">
        <v>427</v>
      </c>
      <c r="L7" s="840" t="s">
        <v>390</v>
      </c>
      <c r="M7" s="841" t="s">
        <v>427</v>
      </c>
      <c r="N7" s="840" t="s">
        <v>390</v>
      </c>
      <c r="O7" s="841" t="s">
        <v>428</v>
      </c>
      <c r="P7" s="840" t="s">
        <v>390</v>
      </c>
      <c r="Q7" s="841" t="s">
        <v>428</v>
      </c>
      <c r="R7" s="840" t="s">
        <v>390</v>
      </c>
      <c r="S7" s="841" t="s">
        <v>428</v>
      </c>
      <c r="T7" s="840" t="s">
        <v>390</v>
      </c>
      <c r="U7" s="841" t="s">
        <v>428</v>
      </c>
      <c r="V7" s="840" t="s">
        <v>390</v>
      </c>
      <c r="W7" s="841" t="s">
        <v>428</v>
      </c>
      <c r="X7" s="840" t="s">
        <v>390</v>
      </c>
      <c r="Y7" s="841" t="s">
        <v>428</v>
      </c>
      <c r="Z7" s="840" t="s">
        <v>390</v>
      </c>
      <c r="AA7" s="841" t="s">
        <v>428</v>
      </c>
      <c r="AB7" s="840" t="s">
        <v>390</v>
      </c>
      <c r="AC7" s="841" t="s">
        <v>428</v>
      </c>
    </row>
    <row r="8" spans="1:29" ht="15" customHeight="1">
      <c r="A8" s="842" t="s">
        <v>429</v>
      </c>
      <c r="B8" s="843">
        <f aca="true" t="shared" si="0" ref="B8:G8">SUM(B9:B10)</f>
        <v>7010</v>
      </c>
      <c r="C8" s="802">
        <f t="shared" si="0"/>
        <v>1124110</v>
      </c>
      <c r="D8" s="843">
        <f t="shared" si="0"/>
        <v>6896</v>
      </c>
      <c r="E8" s="802">
        <f t="shared" si="0"/>
        <v>1158832</v>
      </c>
      <c r="F8" s="843">
        <f t="shared" si="0"/>
        <v>6871</v>
      </c>
      <c r="G8" s="802">
        <f t="shared" si="0"/>
        <v>1189726</v>
      </c>
      <c r="H8" s="843">
        <f>SUM(H9:H10)</f>
        <v>5853</v>
      </c>
      <c r="I8" s="802">
        <f>SUM(I9:I10)</f>
        <v>903487</v>
      </c>
      <c r="J8" s="843">
        <f>SUM(J9:J10)</f>
        <v>6081</v>
      </c>
      <c r="K8" s="802">
        <f>SUM(K9:K10)</f>
        <v>1037866</v>
      </c>
      <c r="L8" s="843">
        <f aca="true" t="shared" si="1" ref="L8:W8">L9+L10</f>
        <v>6986</v>
      </c>
      <c r="M8" s="843">
        <f t="shared" si="1"/>
        <v>1134494</v>
      </c>
      <c r="N8" s="843">
        <f t="shared" si="1"/>
        <v>6125</v>
      </c>
      <c r="O8" s="843">
        <f t="shared" si="1"/>
        <v>1381058</v>
      </c>
      <c r="P8" s="843">
        <f t="shared" si="1"/>
        <v>6538</v>
      </c>
      <c r="Q8" s="843">
        <f t="shared" si="1"/>
        <v>1110954.21</v>
      </c>
      <c r="R8" s="843">
        <f t="shared" si="1"/>
        <v>6443</v>
      </c>
      <c r="S8" s="843">
        <f t="shared" si="1"/>
        <v>1171332.43</v>
      </c>
      <c r="T8" s="843">
        <v>6377</v>
      </c>
      <c r="U8" s="843">
        <v>1254625.94</v>
      </c>
      <c r="V8" s="843">
        <f t="shared" si="1"/>
        <v>6760</v>
      </c>
      <c r="W8" s="843">
        <f t="shared" si="1"/>
        <v>1141124.764</v>
      </c>
      <c r="X8" s="843">
        <v>6278</v>
      </c>
      <c r="Y8" s="843">
        <v>1111811.5899999999</v>
      </c>
      <c r="Z8" s="843">
        <v>5853</v>
      </c>
      <c r="AA8" s="843">
        <v>988931.81</v>
      </c>
      <c r="AB8" s="843">
        <f>AB9+AB10</f>
        <v>7800</v>
      </c>
      <c r="AC8" s="843">
        <f>AC9+AC10</f>
        <v>1298679.53</v>
      </c>
    </row>
    <row r="9" spans="1:29" ht="15" customHeight="1">
      <c r="A9" s="844" t="s">
        <v>430</v>
      </c>
      <c r="B9" s="845">
        <v>3915</v>
      </c>
      <c r="C9" s="846">
        <v>802112</v>
      </c>
      <c r="D9" s="845">
        <v>3888</v>
      </c>
      <c r="E9" s="846">
        <v>834622</v>
      </c>
      <c r="F9" s="845">
        <v>4047</v>
      </c>
      <c r="G9" s="846">
        <v>882368</v>
      </c>
      <c r="H9" s="845">
        <v>3413</v>
      </c>
      <c r="I9" s="846">
        <v>630042</v>
      </c>
      <c r="J9" s="845">
        <v>3929</v>
      </c>
      <c r="K9" s="846">
        <v>791689</v>
      </c>
      <c r="L9" s="845">
        <v>4535</v>
      </c>
      <c r="M9" s="846">
        <v>865762</v>
      </c>
      <c r="N9" s="845">
        <v>4348</v>
      </c>
      <c r="O9" s="846">
        <v>1186155</v>
      </c>
      <c r="P9" s="845">
        <v>4666</v>
      </c>
      <c r="Q9" s="846">
        <v>904397.49</v>
      </c>
      <c r="R9" s="845">
        <v>4565</v>
      </c>
      <c r="S9" s="846">
        <v>969282.1599999999</v>
      </c>
      <c r="T9" s="845">
        <v>4336</v>
      </c>
      <c r="U9" s="846">
        <v>1030096.1499999999</v>
      </c>
      <c r="V9" s="845">
        <v>4074</v>
      </c>
      <c r="W9" s="846">
        <v>800349.764</v>
      </c>
      <c r="X9" s="845">
        <v>3695</v>
      </c>
      <c r="Y9" s="846">
        <v>817722</v>
      </c>
      <c r="Z9" s="845">
        <v>3420</v>
      </c>
      <c r="AA9" s="846">
        <v>712035</v>
      </c>
      <c r="AB9" s="845">
        <v>4266</v>
      </c>
      <c r="AC9" s="846">
        <v>893853.17</v>
      </c>
    </row>
    <row r="10" spans="1:29" ht="15" customHeight="1">
      <c r="A10" s="847" t="s">
        <v>431</v>
      </c>
      <c r="B10" s="845">
        <v>3095</v>
      </c>
      <c r="C10" s="846">
        <v>321998</v>
      </c>
      <c r="D10" s="845">
        <v>3008</v>
      </c>
      <c r="E10" s="846">
        <v>324210</v>
      </c>
      <c r="F10" s="845">
        <v>2824</v>
      </c>
      <c r="G10" s="846">
        <v>307358</v>
      </c>
      <c r="H10" s="845">
        <v>2440</v>
      </c>
      <c r="I10" s="846">
        <v>273445</v>
      </c>
      <c r="J10" s="845">
        <v>2152</v>
      </c>
      <c r="K10" s="846">
        <v>246177</v>
      </c>
      <c r="L10" s="845">
        <v>2451</v>
      </c>
      <c r="M10" s="846">
        <v>268732</v>
      </c>
      <c r="N10" s="845">
        <v>1777</v>
      </c>
      <c r="O10" s="846">
        <v>194903</v>
      </c>
      <c r="P10" s="845">
        <v>1872</v>
      </c>
      <c r="Q10" s="846">
        <v>206556.72</v>
      </c>
      <c r="R10" s="845">
        <v>1878</v>
      </c>
      <c r="S10" s="846">
        <v>202050.27</v>
      </c>
      <c r="T10" s="845">
        <v>2041</v>
      </c>
      <c r="U10" s="846">
        <v>224529.78999999998</v>
      </c>
      <c r="V10" s="845">
        <v>2686</v>
      </c>
      <c r="W10" s="846">
        <v>340775</v>
      </c>
      <c r="X10" s="845">
        <v>2583</v>
      </c>
      <c r="Y10" s="846">
        <v>294089.58999999997</v>
      </c>
      <c r="Z10" s="845">
        <v>2433</v>
      </c>
      <c r="AA10" s="846">
        <v>276896.81</v>
      </c>
      <c r="AB10" s="845">
        <v>3534</v>
      </c>
      <c r="AC10" s="846">
        <v>404826.36</v>
      </c>
    </row>
    <row r="11" spans="1:29" ht="12.75">
      <c r="A11" s="847"/>
      <c r="B11" s="848"/>
      <c r="C11" s="849"/>
      <c r="D11" s="848"/>
      <c r="E11" s="849"/>
      <c r="F11" s="848"/>
      <c r="G11" s="849"/>
      <c r="H11" s="848"/>
      <c r="I11" s="849"/>
      <c r="J11" s="850"/>
      <c r="K11" s="569"/>
      <c r="L11" s="850"/>
      <c r="M11" s="569"/>
      <c r="N11" s="850"/>
      <c r="O11" s="569"/>
      <c r="P11" s="850"/>
      <c r="Q11" s="569"/>
      <c r="R11" s="850"/>
      <c r="S11" s="569"/>
      <c r="T11" s="850"/>
      <c r="U11" s="569"/>
      <c r="V11" s="850"/>
      <c r="W11" s="569"/>
      <c r="X11" s="851"/>
      <c r="Y11" s="851"/>
      <c r="Z11" s="851"/>
      <c r="AA11" s="851"/>
      <c r="AB11" s="851"/>
      <c r="AC11" s="851"/>
    </row>
    <row r="12" spans="1:29" ht="12.75">
      <c r="A12" s="842" t="s">
        <v>432</v>
      </c>
      <c r="B12" s="852">
        <f>SUM(B13:B32)-B16</f>
        <v>633</v>
      </c>
      <c r="C12" s="469">
        <f>SUM(C13:C32)-C16</f>
        <v>442773</v>
      </c>
      <c r="D12" s="852">
        <f>SUM(D13:D32)-D16</f>
        <v>531</v>
      </c>
      <c r="E12" s="469">
        <f>SUM(E13:E32)-E16</f>
        <v>536112</v>
      </c>
      <c r="F12" s="852">
        <f aca="true" t="shared" si="2" ref="F12:W12">SUM(F13:F32)</f>
        <v>482</v>
      </c>
      <c r="G12" s="469">
        <f t="shared" si="2"/>
        <v>232291</v>
      </c>
      <c r="H12" s="852">
        <f t="shared" si="2"/>
        <v>406.5163996948894</v>
      </c>
      <c r="I12" s="469">
        <f t="shared" si="2"/>
        <v>315251.7295814748</v>
      </c>
      <c r="J12" s="852">
        <f t="shared" si="2"/>
        <v>475</v>
      </c>
      <c r="K12" s="469">
        <f t="shared" si="2"/>
        <v>150253</v>
      </c>
      <c r="L12" s="469">
        <f t="shared" si="2"/>
        <v>652</v>
      </c>
      <c r="M12" s="469">
        <f>SUM(M13:M32)</f>
        <v>188855</v>
      </c>
      <c r="N12" s="469">
        <f>SUM(N13:N32)</f>
        <v>465</v>
      </c>
      <c r="O12" s="469">
        <f>SUM(O13:O32)</f>
        <v>158858</v>
      </c>
      <c r="P12" s="469">
        <f t="shared" si="2"/>
        <v>375</v>
      </c>
      <c r="Q12" s="469">
        <f t="shared" si="2"/>
        <v>207845.74</v>
      </c>
      <c r="R12" s="802">
        <f t="shared" si="2"/>
        <v>427</v>
      </c>
      <c r="S12" s="802">
        <f t="shared" si="2"/>
        <v>271230.3</v>
      </c>
      <c r="T12" s="843">
        <f t="shared" si="2"/>
        <v>526</v>
      </c>
      <c r="U12" s="802">
        <f t="shared" si="2"/>
        <v>227829.99999999997</v>
      </c>
      <c r="V12" s="802">
        <f t="shared" si="2"/>
        <v>484</v>
      </c>
      <c r="W12" s="802">
        <f t="shared" si="2"/>
        <v>492632</v>
      </c>
      <c r="X12" s="852">
        <v>457</v>
      </c>
      <c r="Y12" s="852">
        <v>499109.62</v>
      </c>
      <c r="Z12" s="852">
        <v>384</v>
      </c>
      <c r="AA12" s="852">
        <v>270969.66000000003</v>
      </c>
      <c r="AB12" s="852">
        <f>SUM(AB13:AB32)</f>
        <v>529</v>
      </c>
      <c r="AC12" s="852">
        <f>SUM(AC13:AC32)</f>
        <v>1061852.01</v>
      </c>
    </row>
    <row r="13" spans="1:29" ht="14.25" customHeight="1">
      <c r="A13" s="853" t="s">
        <v>433</v>
      </c>
      <c r="B13" s="27">
        <v>39</v>
      </c>
      <c r="C13" s="854">
        <v>24932</v>
      </c>
      <c r="D13" s="854">
        <v>17</v>
      </c>
      <c r="E13" s="281">
        <v>2304</v>
      </c>
      <c r="F13" s="27">
        <v>34</v>
      </c>
      <c r="G13" s="27">
        <v>23473</v>
      </c>
      <c r="H13" s="854">
        <v>23.594202898550726</v>
      </c>
      <c r="I13" s="281">
        <v>16302.464022017653</v>
      </c>
      <c r="J13" s="27">
        <v>3</v>
      </c>
      <c r="K13" s="854">
        <v>1771</v>
      </c>
      <c r="L13" s="27">
        <v>25</v>
      </c>
      <c r="M13" s="854">
        <v>8514</v>
      </c>
      <c r="N13" s="27">
        <v>17</v>
      </c>
      <c r="O13" s="854">
        <v>9263</v>
      </c>
      <c r="P13" s="27">
        <v>23</v>
      </c>
      <c r="Q13" s="854">
        <v>13674</v>
      </c>
      <c r="R13" s="27">
        <v>29</v>
      </c>
      <c r="S13" s="854">
        <v>9956</v>
      </c>
      <c r="T13" s="27">
        <v>17</v>
      </c>
      <c r="U13" s="854">
        <v>10020.04</v>
      </c>
      <c r="V13" s="27">
        <v>45</v>
      </c>
      <c r="W13" s="854">
        <v>28579</v>
      </c>
      <c r="X13" s="854">
        <v>51</v>
      </c>
      <c r="Y13" s="854">
        <v>25180.5</v>
      </c>
      <c r="Z13" s="854">
        <v>45</v>
      </c>
      <c r="AA13" s="854">
        <v>19870.42</v>
      </c>
      <c r="AB13" s="854">
        <v>74</v>
      </c>
      <c r="AC13" s="854">
        <v>44341.97</v>
      </c>
    </row>
    <row r="14" spans="1:29" ht="14.25" customHeight="1">
      <c r="A14" s="853" t="s">
        <v>434</v>
      </c>
      <c r="B14" s="855" t="s">
        <v>435</v>
      </c>
      <c r="C14" s="855" t="s">
        <v>435</v>
      </c>
      <c r="D14" s="855" t="s">
        <v>435</v>
      </c>
      <c r="E14" s="855" t="s">
        <v>435</v>
      </c>
      <c r="F14" s="855" t="s">
        <v>435</v>
      </c>
      <c r="G14" s="855" t="s">
        <v>435</v>
      </c>
      <c r="H14" s="855" t="s">
        <v>435</v>
      </c>
      <c r="I14" s="855" t="s">
        <v>435</v>
      </c>
      <c r="J14" s="855" t="s">
        <v>435</v>
      </c>
      <c r="K14" s="855" t="s">
        <v>435</v>
      </c>
      <c r="L14" s="27" t="s">
        <v>436</v>
      </c>
      <c r="M14" s="854" t="s">
        <v>436</v>
      </c>
      <c r="N14" s="27" t="s">
        <v>437</v>
      </c>
      <c r="O14" s="854" t="s">
        <v>438</v>
      </c>
      <c r="P14" s="855" t="s">
        <v>437</v>
      </c>
      <c r="Q14" s="856" t="s">
        <v>438</v>
      </c>
      <c r="R14" s="855"/>
      <c r="S14" s="856"/>
      <c r="T14" s="855" t="s">
        <v>438</v>
      </c>
      <c r="U14" s="856" t="s">
        <v>438</v>
      </c>
      <c r="V14" s="855" t="s">
        <v>435</v>
      </c>
      <c r="W14" s="856" t="s">
        <v>435</v>
      </c>
      <c r="X14" s="856" t="s">
        <v>435</v>
      </c>
      <c r="Y14" s="856" t="s">
        <v>435</v>
      </c>
      <c r="Z14" s="856" t="s">
        <v>435</v>
      </c>
      <c r="AA14" s="856" t="s">
        <v>435</v>
      </c>
      <c r="AB14" s="856" t="s">
        <v>435</v>
      </c>
      <c r="AC14" s="856" t="s">
        <v>435</v>
      </c>
    </row>
    <row r="15" spans="1:29" ht="14.25" customHeight="1">
      <c r="A15" s="853" t="s">
        <v>328</v>
      </c>
      <c r="B15" s="27">
        <v>64</v>
      </c>
      <c r="C15" s="27">
        <v>66895</v>
      </c>
      <c r="D15" s="27">
        <v>36</v>
      </c>
      <c r="E15" s="27">
        <v>28084</v>
      </c>
      <c r="F15" s="27">
        <v>22</v>
      </c>
      <c r="G15" s="27">
        <v>8508</v>
      </c>
      <c r="H15" s="27">
        <v>34.14950419527079</v>
      </c>
      <c r="I15" s="27">
        <v>48979.52906899497</v>
      </c>
      <c r="J15" s="27">
        <v>7</v>
      </c>
      <c r="K15" s="854">
        <v>2899</v>
      </c>
      <c r="L15" s="27">
        <v>61</v>
      </c>
      <c r="M15" s="854">
        <v>21374</v>
      </c>
      <c r="N15" s="27">
        <v>36</v>
      </c>
      <c r="O15" s="854">
        <v>14335</v>
      </c>
      <c r="P15" s="27">
        <v>24</v>
      </c>
      <c r="Q15" s="854">
        <v>23234</v>
      </c>
      <c r="R15" s="27">
        <v>31</v>
      </c>
      <c r="S15" s="854">
        <v>7352</v>
      </c>
      <c r="T15" s="27">
        <v>34</v>
      </c>
      <c r="U15" s="854">
        <v>12272.2</v>
      </c>
      <c r="V15" s="27">
        <v>35</v>
      </c>
      <c r="W15" s="854">
        <v>26084</v>
      </c>
      <c r="X15" s="854">
        <v>30</v>
      </c>
      <c r="Y15" s="854">
        <v>24641.8</v>
      </c>
      <c r="Z15" s="854">
        <v>18</v>
      </c>
      <c r="AA15" s="854">
        <v>10564.54</v>
      </c>
      <c r="AB15" s="854">
        <v>24</v>
      </c>
      <c r="AC15" s="854">
        <v>34928.590000000004</v>
      </c>
    </row>
    <row r="16" spans="1:29" ht="14.25" customHeight="1">
      <c r="A16" s="857" t="s">
        <v>439</v>
      </c>
      <c r="B16" s="27">
        <v>6</v>
      </c>
      <c r="C16" s="27">
        <v>31722</v>
      </c>
      <c r="D16" s="27">
        <v>5</v>
      </c>
      <c r="E16" s="27">
        <v>8357</v>
      </c>
      <c r="F16" s="855"/>
      <c r="G16" s="855"/>
      <c r="H16" s="855"/>
      <c r="I16" s="855"/>
      <c r="J16" s="855"/>
      <c r="K16" s="855"/>
      <c r="L16" s="855"/>
      <c r="M16" s="856"/>
      <c r="N16" s="855" t="s">
        <v>437</v>
      </c>
      <c r="O16" s="856" t="s">
        <v>438</v>
      </c>
      <c r="P16" s="855" t="s">
        <v>437</v>
      </c>
      <c r="Q16" s="856" t="s">
        <v>438</v>
      </c>
      <c r="R16" s="855" t="s">
        <v>438</v>
      </c>
      <c r="S16" s="856" t="s">
        <v>438</v>
      </c>
      <c r="T16" s="855" t="s">
        <v>438</v>
      </c>
      <c r="U16" s="856" t="s">
        <v>438</v>
      </c>
      <c r="V16" s="855"/>
      <c r="W16" s="856"/>
      <c r="X16" s="854" t="s">
        <v>435</v>
      </c>
      <c r="Y16" s="854" t="s">
        <v>435</v>
      </c>
      <c r="Z16" s="854" t="s">
        <v>435</v>
      </c>
      <c r="AA16" s="854" t="s">
        <v>435</v>
      </c>
      <c r="AB16" s="854" t="s">
        <v>435</v>
      </c>
      <c r="AC16" s="854" t="s">
        <v>435</v>
      </c>
    </row>
    <row r="17" spans="1:29" ht="14.25" customHeight="1">
      <c r="A17" s="853" t="s">
        <v>329</v>
      </c>
      <c r="B17" s="27">
        <v>3</v>
      </c>
      <c r="C17" s="27">
        <v>2157</v>
      </c>
      <c r="D17" s="27">
        <v>1</v>
      </c>
      <c r="E17" s="27">
        <v>1122</v>
      </c>
      <c r="F17" s="855" t="s">
        <v>435</v>
      </c>
      <c r="G17" s="855" t="s">
        <v>435</v>
      </c>
      <c r="H17" s="855" t="s">
        <v>435</v>
      </c>
      <c r="I17" s="855" t="s">
        <v>435</v>
      </c>
      <c r="J17" s="855" t="s">
        <v>435</v>
      </c>
      <c r="K17" s="855" t="s">
        <v>435</v>
      </c>
      <c r="L17" s="855" t="s">
        <v>436</v>
      </c>
      <c r="M17" s="856" t="s">
        <v>436</v>
      </c>
      <c r="N17" s="855">
        <v>1</v>
      </c>
      <c r="O17" s="856">
        <v>801</v>
      </c>
      <c r="P17" s="855">
        <v>2</v>
      </c>
      <c r="Q17" s="856">
        <v>381</v>
      </c>
      <c r="R17" s="855" t="s">
        <v>438</v>
      </c>
      <c r="S17" s="856" t="s">
        <v>438</v>
      </c>
      <c r="T17" s="855" t="s">
        <v>438</v>
      </c>
      <c r="U17" s="856" t="s">
        <v>438</v>
      </c>
      <c r="V17" s="855">
        <v>3</v>
      </c>
      <c r="W17" s="856">
        <v>4536</v>
      </c>
      <c r="X17" s="854">
        <v>2</v>
      </c>
      <c r="Y17" s="854">
        <v>709.59</v>
      </c>
      <c r="Z17" s="854" t="s">
        <v>435</v>
      </c>
      <c r="AA17" s="854" t="s">
        <v>435</v>
      </c>
      <c r="AB17" s="854">
        <v>4</v>
      </c>
      <c r="AC17" s="854">
        <v>7721.4</v>
      </c>
    </row>
    <row r="18" spans="1:29" ht="24.75" customHeight="1">
      <c r="A18" s="858" t="s">
        <v>440</v>
      </c>
      <c r="B18" s="27" t="s">
        <v>435</v>
      </c>
      <c r="C18" s="27" t="s">
        <v>435</v>
      </c>
      <c r="D18" s="27" t="s">
        <v>435</v>
      </c>
      <c r="E18" s="27" t="s">
        <v>435</v>
      </c>
      <c r="F18" s="855" t="s">
        <v>435</v>
      </c>
      <c r="G18" s="855" t="s">
        <v>435</v>
      </c>
      <c r="H18" s="855" t="s">
        <v>435</v>
      </c>
      <c r="I18" s="855" t="s">
        <v>435</v>
      </c>
      <c r="J18" s="855" t="s">
        <v>435</v>
      </c>
      <c r="K18" s="855" t="s">
        <v>435</v>
      </c>
      <c r="L18" s="855">
        <v>1</v>
      </c>
      <c r="M18" s="856">
        <v>2714</v>
      </c>
      <c r="N18" s="855">
        <v>1</v>
      </c>
      <c r="O18" s="856">
        <v>129</v>
      </c>
      <c r="P18" s="855" t="s">
        <v>437</v>
      </c>
      <c r="Q18" s="856" t="s">
        <v>438</v>
      </c>
      <c r="R18" s="855" t="s">
        <v>438</v>
      </c>
      <c r="S18" s="856" t="s">
        <v>438</v>
      </c>
      <c r="T18" s="855" t="s">
        <v>438</v>
      </c>
      <c r="U18" s="856" t="s">
        <v>438</v>
      </c>
      <c r="V18" s="855">
        <v>1</v>
      </c>
      <c r="W18" s="856">
        <v>79</v>
      </c>
      <c r="X18" s="854">
        <v>1</v>
      </c>
      <c r="Y18" s="854">
        <v>174</v>
      </c>
      <c r="Z18" s="854" t="s">
        <v>435</v>
      </c>
      <c r="AA18" s="854" t="s">
        <v>435</v>
      </c>
      <c r="AB18" s="854">
        <v>2</v>
      </c>
      <c r="AC18" s="854">
        <v>7064.2</v>
      </c>
    </row>
    <row r="19" spans="1:29" ht="14.25" customHeight="1">
      <c r="A19" s="853" t="s">
        <v>331</v>
      </c>
      <c r="B19" s="27">
        <v>2</v>
      </c>
      <c r="C19" s="27">
        <v>3908</v>
      </c>
      <c r="D19" s="27">
        <v>0</v>
      </c>
      <c r="E19" s="27">
        <v>0</v>
      </c>
      <c r="F19" s="27"/>
      <c r="G19" s="27"/>
      <c r="H19" s="27">
        <v>2</v>
      </c>
      <c r="I19" s="27">
        <v>4304.679757046597</v>
      </c>
      <c r="J19" s="27"/>
      <c r="K19" s="27"/>
      <c r="L19" s="27" t="s">
        <v>436</v>
      </c>
      <c r="M19" s="854" t="s">
        <v>436</v>
      </c>
      <c r="N19" s="27" t="s">
        <v>437</v>
      </c>
      <c r="O19" s="854" t="s">
        <v>438</v>
      </c>
      <c r="P19" s="27" t="s">
        <v>437</v>
      </c>
      <c r="Q19" s="854" t="s">
        <v>438</v>
      </c>
      <c r="R19" s="27" t="s">
        <v>438</v>
      </c>
      <c r="S19" s="854" t="s">
        <v>438</v>
      </c>
      <c r="T19" s="27">
        <v>4</v>
      </c>
      <c r="U19" s="854">
        <v>1496.73</v>
      </c>
      <c r="V19" s="27">
        <v>7</v>
      </c>
      <c r="W19" s="854">
        <v>6667</v>
      </c>
      <c r="X19" s="854">
        <v>8</v>
      </c>
      <c r="Y19" s="854">
        <v>4425.3099999999995</v>
      </c>
      <c r="Z19" s="854">
        <v>7</v>
      </c>
      <c r="AA19" s="854">
        <v>13120.99</v>
      </c>
      <c r="AB19" s="854">
        <v>34</v>
      </c>
      <c r="AC19" s="854">
        <v>729965.2899999999</v>
      </c>
    </row>
    <row r="20" spans="1:29" ht="14.25" customHeight="1">
      <c r="A20" s="853" t="s">
        <v>441</v>
      </c>
      <c r="B20" s="27">
        <v>364</v>
      </c>
      <c r="C20" s="27">
        <v>93930</v>
      </c>
      <c r="D20" s="27">
        <v>314</v>
      </c>
      <c r="E20" s="27">
        <v>246383</v>
      </c>
      <c r="F20" s="27">
        <v>292</v>
      </c>
      <c r="G20" s="27">
        <v>98406</v>
      </c>
      <c r="H20" s="27">
        <v>234.54500381388252</v>
      </c>
      <c r="I20" s="27">
        <v>106188.16154503179</v>
      </c>
      <c r="J20" s="27">
        <v>297</v>
      </c>
      <c r="K20" s="27">
        <v>75095</v>
      </c>
      <c r="L20" s="27">
        <v>244</v>
      </c>
      <c r="M20" s="854">
        <v>63168</v>
      </c>
      <c r="N20" s="27">
        <v>204</v>
      </c>
      <c r="O20" s="854">
        <v>43187</v>
      </c>
      <c r="P20" s="27">
        <v>178</v>
      </c>
      <c r="Q20" s="854">
        <v>82841.73999999999</v>
      </c>
      <c r="R20" s="27">
        <v>180</v>
      </c>
      <c r="S20" s="854">
        <v>48287.3</v>
      </c>
      <c r="T20" s="27">
        <v>204</v>
      </c>
      <c r="U20" s="854">
        <v>46767.59</v>
      </c>
      <c r="V20" s="27">
        <v>194</v>
      </c>
      <c r="W20" s="854">
        <v>92854</v>
      </c>
      <c r="X20" s="854">
        <v>162</v>
      </c>
      <c r="Y20" s="854">
        <v>175002.12</v>
      </c>
      <c r="Z20" s="854">
        <v>144</v>
      </c>
      <c r="AA20" s="854">
        <v>61651.56</v>
      </c>
      <c r="AB20" s="854">
        <v>204</v>
      </c>
      <c r="AC20" s="854">
        <v>58766.03</v>
      </c>
    </row>
    <row r="21" spans="1:29" ht="14.25" customHeight="1">
      <c r="A21" s="853" t="s">
        <v>442</v>
      </c>
      <c r="B21" s="27">
        <v>39</v>
      </c>
      <c r="C21" s="27">
        <v>29294</v>
      </c>
      <c r="D21" s="27">
        <v>43</v>
      </c>
      <c r="E21" s="27">
        <v>76464</v>
      </c>
      <c r="F21" s="27">
        <v>24</v>
      </c>
      <c r="G21" s="27">
        <v>8746</v>
      </c>
      <c r="H21" s="27">
        <v>21.421052631578945</v>
      </c>
      <c r="I21" s="27">
        <v>21577.939451456772</v>
      </c>
      <c r="J21" s="27">
        <v>6</v>
      </c>
      <c r="K21" s="27">
        <v>6736</v>
      </c>
      <c r="L21" s="27">
        <v>26</v>
      </c>
      <c r="M21" s="854">
        <v>11270</v>
      </c>
      <c r="N21" s="27">
        <v>13</v>
      </c>
      <c r="O21" s="854">
        <v>6488</v>
      </c>
      <c r="P21" s="27">
        <v>11</v>
      </c>
      <c r="Q21" s="854">
        <v>5300</v>
      </c>
      <c r="R21" s="27">
        <v>30</v>
      </c>
      <c r="S21" s="854">
        <v>33845</v>
      </c>
      <c r="T21" s="27">
        <v>42</v>
      </c>
      <c r="U21" s="854">
        <v>43022.37</v>
      </c>
      <c r="V21" s="27">
        <v>34</v>
      </c>
      <c r="W21" s="854">
        <v>46550</v>
      </c>
      <c r="X21" s="854">
        <v>47</v>
      </c>
      <c r="Y21" s="854">
        <v>61816.94</v>
      </c>
      <c r="Z21" s="854">
        <v>35</v>
      </c>
      <c r="AA21" s="854">
        <v>21557.56</v>
      </c>
      <c r="AB21" s="854">
        <v>53</v>
      </c>
      <c r="AC21" s="854">
        <v>86718.12</v>
      </c>
    </row>
    <row r="22" spans="1:29" ht="14.25" customHeight="1">
      <c r="A22" s="853" t="s">
        <v>443</v>
      </c>
      <c r="B22" s="27">
        <v>21</v>
      </c>
      <c r="C22" s="27">
        <v>37478</v>
      </c>
      <c r="D22" s="27">
        <v>19</v>
      </c>
      <c r="E22" s="27">
        <v>89903</v>
      </c>
      <c r="F22" s="27">
        <v>14</v>
      </c>
      <c r="G22" s="27">
        <v>20788</v>
      </c>
      <c r="H22" s="27">
        <v>13.659801678108316</v>
      </c>
      <c r="I22" s="27">
        <v>28804.936889057608</v>
      </c>
      <c r="J22" s="27">
        <v>42</v>
      </c>
      <c r="K22" s="27">
        <v>17936</v>
      </c>
      <c r="L22" s="27">
        <v>74</v>
      </c>
      <c r="M22" s="854">
        <v>18911</v>
      </c>
      <c r="N22" s="27">
        <v>67</v>
      </c>
      <c r="O22" s="854">
        <v>21852</v>
      </c>
      <c r="P22" s="27">
        <v>37</v>
      </c>
      <c r="Q22" s="854">
        <v>15879</v>
      </c>
      <c r="R22" s="27">
        <v>38</v>
      </c>
      <c r="S22" s="854">
        <v>19564</v>
      </c>
      <c r="T22" s="27">
        <v>79</v>
      </c>
      <c r="U22" s="854">
        <v>23832.25</v>
      </c>
      <c r="V22" s="27">
        <v>52</v>
      </c>
      <c r="W22" s="854">
        <v>155764</v>
      </c>
      <c r="X22" s="854">
        <v>60</v>
      </c>
      <c r="Y22" s="854">
        <v>89794.11</v>
      </c>
      <c r="Z22" s="854">
        <v>34</v>
      </c>
      <c r="AA22" s="854">
        <v>31191.83</v>
      </c>
      <c r="AB22" s="854">
        <v>37</v>
      </c>
      <c r="AC22" s="854">
        <v>32199.300000000003</v>
      </c>
    </row>
    <row r="23" spans="1:29" ht="14.25" customHeight="1">
      <c r="A23" s="853" t="s">
        <v>444</v>
      </c>
      <c r="B23" s="27" t="s">
        <v>435</v>
      </c>
      <c r="C23" s="27" t="s">
        <v>435</v>
      </c>
      <c r="D23" s="27" t="s">
        <v>435</v>
      </c>
      <c r="E23" s="27" t="s">
        <v>435</v>
      </c>
      <c r="F23" s="27" t="s">
        <v>435</v>
      </c>
      <c r="G23" s="27" t="s">
        <v>435</v>
      </c>
      <c r="H23" s="27" t="s">
        <v>435</v>
      </c>
      <c r="I23" s="27" t="s">
        <v>435</v>
      </c>
      <c r="J23" s="27">
        <v>10</v>
      </c>
      <c r="K23" s="27">
        <v>5257</v>
      </c>
      <c r="L23" s="27">
        <v>1</v>
      </c>
      <c r="M23" s="854">
        <v>620</v>
      </c>
      <c r="N23" s="27">
        <v>1</v>
      </c>
      <c r="O23" s="854">
        <v>310</v>
      </c>
      <c r="P23" s="855" t="s">
        <v>437</v>
      </c>
      <c r="Q23" s="856" t="s">
        <v>438</v>
      </c>
      <c r="R23" s="855" t="s">
        <v>438</v>
      </c>
      <c r="S23" s="856" t="s">
        <v>438</v>
      </c>
      <c r="T23" s="855">
        <v>1</v>
      </c>
      <c r="U23" s="856">
        <v>41</v>
      </c>
      <c r="V23" s="855">
        <v>4</v>
      </c>
      <c r="W23" s="856">
        <v>677</v>
      </c>
      <c r="X23" s="854">
        <v>2</v>
      </c>
      <c r="Y23" s="854">
        <v>2168.25</v>
      </c>
      <c r="Z23" s="854">
        <v>8</v>
      </c>
      <c r="AA23" s="854">
        <v>1007.95</v>
      </c>
      <c r="AB23" s="854">
        <v>3</v>
      </c>
      <c r="AC23" s="854">
        <v>211</v>
      </c>
    </row>
    <row r="24" spans="1:29" ht="14.25" customHeight="1">
      <c r="A24" s="853" t="s">
        <v>445</v>
      </c>
      <c r="B24" s="27">
        <v>2</v>
      </c>
      <c r="C24" s="27">
        <v>11229</v>
      </c>
      <c r="D24" s="27">
        <v>1</v>
      </c>
      <c r="E24" s="27">
        <v>169</v>
      </c>
      <c r="F24" s="27" t="s">
        <v>435</v>
      </c>
      <c r="G24" s="27" t="s">
        <v>435</v>
      </c>
      <c r="H24" s="27">
        <v>0.931350114416476</v>
      </c>
      <c r="I24" s="27">
        <v>3789.021011673152</v>
      </c>
      <c r="J24" s="27"/>
      <c r="K24" s="27"/>
      <c r="L24" s="27" t="s">
        <v>436</v>
      </c>
      <c r="M24" s="854" t="s">
        <v>436</v>
      </c>
      <c r="N24" s="27" t="s">
        <v>437</v>
      </c>
      <c r="O24" s="854" t="s">
        <v>438</v>
      </c>
      <c r="P24" s="855" t="s">
        <v>437</v>
      </c>
      <c r="Q24" s="856" t="s">
        <v>438</v>
      </c>
      <c r="R24" s="855" t="s">
        <v>438</v>
      </c>
      <c r="S24" s="856" t="s">
        <v>438</v>
      </c>
      <c r="T24" s="855">
        <v>1</v>
      </c>
      <c r="U24" s="856">
        <v>100</v>
      </c>
      <c r="V24" s="855">
        <v>3</v>
      </c>
      <c r="W24" s="856">
        <v>458</v>
      </c>
      <c r="X24" s="854" t="s">
        <v>435</v>
      </c>
      <c r="Y24" s="854" t="s">
        <v>438</v>
      </c>
      <c r="Z24" s="854">
        <v>2</v>
      </c>
      <c r="AA24" s="854">
        <v>396</v>
      </c>
      <c r="AB24" s="854">
        <v>4</v>
      </c>
      <c r="AC24" s="854">
        <v>745.95</v>
      </c>
    </row>
    <row r="25" spans="1:29" ht="14.25" customHeight="1">
      <c r="A25" s="853" t="s">
        <v>446</v>
      </c>
      <c r="B25" s="27">
        <v>40</v>
      </c>
      <c r="C25" s="27">
        <v>128260</v>
      </c>
      <c r="D25" s="27">
        <v>33</v>
      </c>
      <c r="E25" s="27">
        <v>67576</v>
      </c>
      <c r="F25" s="27">
        <v>46</v>
      </c>
      <c r="G25" s="27">
        <v>53804</v>
      </c>
      <c r="H25" s="27">
        <v>28.871853546910753</v>
      </c>
      <c r="I25" s="27">
        <v>60147.30116731517</v>
      </c>
      <c r="J25" s="27">
        <v>25</v>
      </c>
      <c r="K25" s="27">
        <v>5692</v>
      </c>
      <c r="L25" s="27">
        <v>1</v>
      </c>
      <c r="M25" s="854">
        <v>252</v>
      </c>
      <c r="N25" s="27">
        <v>3</v>
      </c>
      <c r="O25" s="854">
        <v>1503</v>
      </c>
      <c r="P25" s="27">
        <v>5</v>
      </c>
      <c r="Q25" s="854">
        <v>2933</v>
      </c>
      <c r="R25" s="27">
        <v>32</v>
      </c>
      <c r="S25" s="854">
        <v>97792</v>
      </c>
      <c r="T25" s="27">
        <v>29</v>
      </c>
      <c r="U25" s="854">
        <v>38849.05</v>
      </c>
      <c r="V25" s="27">
        <v>31</v>
      </c>
      <c r="W25" s="854">
        <v>72095</v>
      </c>
      <c r="X25" s="854">
        <v>20</v>
      </c>
      <c r="Y25" s="854">
        <v>23464.62</v>
      </c>
      <c r="Z25" s="854">
        <v>31</v>
      </c>
      <c r="AA25" s="854">
        <v>81982.51</v>
      </c>
      <c r="AB25" s="854">
        <v>21</v>
      </c>
      <c r="AC25" s="854">
        <v>12623.25</v>
      </c>
    </row>
    <row r="26" spans="1:29" ht="14.25" customHeight="1">
      <c r="A26" s="853" t="s">
        <v>447</v>
      </c>
      <c r="B26" s="27" t="s">
        <v>435</v>
      </c>
      <c r="C26" s="27" t="s">
        <v>435</v>
      </c>
      <c r="D26" s="27" t="s">
        <v>435</v>
      </c>
      <c r="E26" s="27" t="s">
        <v>435</v>
      </c>
      <c r="F26" s="855" t="s">
        <v>435</v>
      </c>
      <c r="G26" s="855" t="s">
        <v>435</v>
      </c>
      <c r="H26" s="27" t="s">
        <v>435</v>
      </c>
      <c r="I26" s="27" t="s">
        <v>435</v>
      </c>
      <c r="J26" s="27">
        <v>10</v>
      </c>
      <c r="K26" s="27">
        <v>4284</v>
      </c>
      <c r="L26" s="27">
        <v>7</v>
      </c>
      <c r="M26" s="854">
        <v>2126</v>
      </c>
      <c r="N26" s="27">
        <v>12</v>
      </c>
      <c r="O26" s="854">
        <v>11316</v>
      </c>
      <c r="P26" s="27">
        <v>16</v>
      </c>
      <c r="Q26" s="854">
        <v>21419</v>
      </c>
      <c r="R26" s="27">
        <v>13</v>
      </c>
      <c r="S26" s="854">
        <v>9955</v>
      </c>
      <c r="T26" s="27">
        <v>15</v>
      </c>
      <c r="U26" s="854">
        <v>12168.84</v>
      </c>
      <c r="V26" s="27">
        <v>6</v>
      </c>
      <c r="W26" s="854">
        <v>485</v>
      </c>
      <c r="X26" s="854">
        <v>6</v>
      </c>
      <c r="Y26" s="854">
        <v>51027.63</v>
      </c>
      <c r="Z26" s="854">
        <v>2</v>
      </c>
      <c r="AA26" s="854">
        <v>5424</v>
      </c>
      <c r="AB26" s="854">
        <v>6</v>
      </c>
      <c r="AC26" s="854">
        <v>8897.009999999998</v>
      </c>
    </row>
    <row r="27" spans="1:29" ht="14.25" customHeight="1">
      <c r="A27" s="853" t="s">
        <v>339</v>
      </c>
      <c r="B27" s="27" t="s">
        <v>435</v>
      </c>
      <c r="C27" s="27" t="s">
        <v>435</v>
      </c>
      <c r="D27" s="27" t="s">
        <v>435</v>
      </c>
      <c r="E27" s="27" t="s">
        <v>435</v>
      </c>
      <c r="F27" s="855" t="s">
        <v>435</v>
      </c>
      <c r="G27" s="855" t="s">
        <v>435</v>
      </c>
      <c r="H27" s="27" t="s">
        <v>435</v>
      </c>
      <c r="I27" s="27" t="s">
        <v>435</v>
      </c>
      <c r="J27" s="27">
        <v>11</v>
      </c>
      <c r="K27" s="27">
        <v>11117</v>
      </c>
      <c r="L27" s="27">
        <v>46</v>
      </c>
      <c r="M27" s="854">
        <v>14435</v>
      </c>
      <c r="N27" s="27">
        <v>23</v>
      </c>
      <c r="O27" s="854">
        <v>24483</v>
      </c>
      <c r="P27" s="27">
        <v>10</v>
      </c>
      <c r="Q27" s="854">
        <v>4040</v>
      </c>
      <c r="R27" s="27">
        <v>14</v>
      </c>
      <c r="S27" s="854">
        <v>5651</v>
      </c>
      <c r="T27" s="27">
        <v>16</v>
      </c>
      <c r="U27" s="854">
        <v>4941.1</v>
      </c>
      <c r="V27" s="27">
        <v>12</v>
      </c>
      <c r="W27" s="854">
        <v>10731</v>
      </c>
      <c r="X27" s="854">
        <v>6</v>
      </c>
      <c r="Y27" s="854">
        <v>3556.63</v>
      </c>
      <c r="Z27" s="854">
        <v>6</v>
      </c>
      <c r="AA27" s="854">
        <v>2248.87</v>
      </c>
      <c r="AB27" s="854">
        <v>10</v>
      </c>
      <c r="AC27" s="854">
        <v>13835.08</v>
      </c>
    </row>
    <row r="28" spans="1:29" ht="14.25" customHeight="1">
      <c r="A28" s="853" t="s">
        <v>340</v>
      </c>
      <c r="B28" s="27" t="s">
        <v>435</v>
      </c>
      <c r="C28" s="27" t="s">
        <v>435</v>
      </c>
      <c r="D28" s="27" t="s">
        <v>435</v>
      </c>
      <c r="E28" s="27" t="s">
        <v>435</v>
      </c>
      <c r="F28" s="855" t="s">
        <v>435</v>
      </c>
      <c r="G28" s="855" t="s">
        <v>435</v>
      </c>
      <c r="H28" s="27" t="s">
        <v>435</v>
      </c>
      <c r="I28" s="27" t="s">
        <v>435</v>
      </c>
      <c r="J28" s="27" t="s">
        <v>435</v>
      </c>
      <c r="K28" s="27" t="s">
        <v>435</v>
      </c>
      <c r="L28" s="27">
        <v>1</v>
      </c>
      <c r="M28" s="854">
        <v>436</v>
      </c>
      <c r="N28" s="27">
        <v>1</v>
      </c>
      <c r="O28" s="854">
        <v>65</v>
      </c>
      <c r="P28" s="27" t="s">
        <v>437</v>
      </c>
      <c r="Q28" s="854" t="s">
        <v>438</v>
      </c>
      <c r="R28" s="27" t="s">
        <v>438</v>
      </c>
      <c r="S28" s="854" t="s">
        <v>438</v>
      </c>
      <c r="T28" s="27" t="s">
        <v>438</v>
      </c>
      <c r="U28" s="854" t="s">
        <v>438</v>
      </c>
      <c r="V28" s="27" t="s">
        <v>435</v>
      </c>
      <c r="W28" s="854" t="s">
        <v>438</v>
      </c>
      <c r="X28" s="854" t="s">
        <v>435</v>
      </c>
      <c r="Y28" s="854" t="s">
        <v>438</v>
      </c>
      <c r="Z28" s="854">
        <v>0</v>
      </c>
      <c r="AA28" s="854">
        <v>0</v>
      </c>
      <c r="AB28" s="854">
        <v>0</v>
      </c>
      <c r="AC28" s="854">
        <v>0</v>
      </c>
    </row>
    <row r="29" spans="1:29" ht="14.25" customHeight="1">
      <c r="A29" s="853" t="s">
        <v>341</v>
      </c>
      <c r="B29" s="27">
        <v>13</v>
      </c>
      <c r="C29" s="27">
        <v>24508</v>
      </c>
      <c r="D29" s="27">
        <v>14</v>
      </c>
      <c r="E29" s="27">
        <v>10832</v>
      </c>
      <c r="F29" s="27">
        <v>14</v>
      </c>
      <c r="G29" s="27">
        <v>7037</v>
      </c>
      <c r="H29" s="27">
        <v>10.089626239511823</v>
      </c>
      <c r="I29" s="27">
        <v>9784.204327607478</v>
      </c>
      <c r="J29" s="27">
        <v>9</v>
      </c>
      <c r="K29" s="27">
        <v>5884</v>
      </c>
      <c r="L29" s="27">
        <v>51</v>
      </c>
      <c r="M29" s="854">
        <v>14683</v>
      </c>
      <c r="N29" s="27">
        <v>27</v>
      </c>
      <c r="O29" s="854">
        <v>8554</v>
      </c>
      <c r="P29" s="27">
        <v>16</v>
      </c>
      <c r="Q29" s="854">
        <v>23977</v>
      </c>
      <c r="R29" s="27">
        <v>18</v>
      </c>
      <c r="S29" s="854">
        <v>26631</v>
      </c>
      <c r="T29" s="27">
        <v>18</v>
      </c>
      <c r="U29" s="854">
        <v>11957.78</v>
      </c>
      <c r="V29" s="27">
        <v>12</v>
      </c>
      <c r="W29" s="854">
        <v>5365</v>
      </c>
      <c r="X29" s="854">
        <v>17</v>
      </c>
      <c r="Y29" s="854">
        <v>16822.7</v>
      </c>
      <c r="Z29" s="854">
        <v>10</v>
      </c>
      <c r="AA29" s="854">
        <v>5818.19</v>
      </c>
      <c r="AB29" s="854">
        <v>15</v>
      </c>
      <c r="AC29" s="854">
        <v>17482.42</v>
      </c>
    </row>
    <row r="30" spans="1:29" ht="14.25" customHeight="1">
      <c r="A30" s="853" t="s">
        <v>342</v>
      </c>
      <c r="B30" s="27">
        <v>3</v>
      </c>
      <c r="C30" s="27">
        <v>2614</v>
      </c>
      <c r="D30" s="27">
        <v>1</v>
      </c>
      <c r="E30" s="27">
        <v>879</v>
      </c>
      <c r="F30" s="27">
        <v>1</v>
      </c>
      <c r="G30" s="27">
        <v>113</v>
      </c>
      <c r="H30" s="27">
        <v>1.5522501906941266</v>
      </c>
      <c r="I30" s="27">
        <v>4887.3650564676855</v>
      </c>
      <c r="J30" s="27">
        <v>6</v>
      </c>
      <c r="K30" s="27">
        <v>1854</v>
      </c>
      <c r="L30" s="27">
        <v>23</v>
      </c>
      <c r="M30" s="854">
        <v>2703</v>
      </c>
      <c r="N30" s="27">
        <v>14</v>
      </c>
      <c r="O30" s="854">
        <v>2892</v>
      </c>
      <c r="P30" s="27">
        <v>9</v>
      </c>
      <c r="Q30" s="854">
        <v>6477</v>
      </c>
      <c r="R30" s="27">
        <v>6</v>
      </c>
      <c r="S30" s="854">
        <v>3751</v>
      </c>
      <c r="T30" s="27">
        <v>13</v>
      </c>
      <c r="U30" s="854">
        <v>3486.46</v>
      </c>
      <c r="V30" s="27">
        <v>7</v>
      </c>
      <c r="W30" s="854">
        <v>1192</v>
      </c>
      <c r="X30" s="854">
        <v>8</v>
      </c>
      <c r="Y30" s="854">
        <v>6411.95</v>
      </c>
      <c r="Z30" s="854">
        <v>11</v>
      </c>
      <c r="AA30" s="854">
        <v>4758.91</v>
      </c>
      <c r="AB30" s="854">
        <v>5</v>
      </c>
      <c r="AC30" s="854">
        <v>1581.62</v>
      </c>
    </row>
    <row r="31" spans="1:29" ht="14.25" customHeight="1">
      <c r="A31" s="853" t="s">
        <v>173</v>
      </c>
      <c r="B31" s="27" t="s">
        <v>435</v>
      </c>
      <c r="C31" s="27" t="s">
        <v>435</v>
      </c>
      <c r="D31" s="27" t="s">
        <v>435</v>
      </c>
      <c r="E31" s="27" t="s">
        <v>435</v>
      </c>
      <c r="F31" s="855" t="s">
        <v>435</v>
      </c>
      <c r="G31" s="855" t="s">
        <v>435</v>
      </c>
      <c r="H31" s="27" t="s">
        <v>435</v>
      </c>
      <c r="I31" s="27" t="s">
        <v>435</v>
      </c>
      <c r="J31" s="27" t="s">
        <v>435</v>
      </c>
      <c r="K31" s="27" t="s">
        <v>435</v>
      </c>
      <c r="L31" s="27">
        <v>18</v>
      </c>
      <c r="M31" s="854">
        <v>14605</v>
      </c>
      <c r="N31" s="27">
        <v>7</v>
      </c>
      <c r="O31" s="854">
        <v>10837</v>
      </c>
      <c r="P31" s="27">
        <v>10</v>
      </c>
      <c r="Q31" s="854">
        <v>3212</v>
      </c>
      <c r="R31" s="27">
        <v>5</v>
      </c>
      <c r="S31" s="854">
        <v>1351</v>
      </c>
      <c r="T31" s="27">
        <v>22</v>
      </c>
      <c r="U31" s="854">
        <v>15480.77</v>
      </c>
      <c r="V31" s="27">
        <v>20</v>
      </c>
      <c r="W31" s="854">
        <v>38075</v>
      </c>
      <c r="X31" s="854">
        <v>20</v>
      </c>
      <c r="Y31" s="854">
        <v>11781.31</v>
      </c>
      <c r="Z31" s="854">
        <v>9</v>
      </c>
      <c r="AA31" s="854">
        <v>5945.45</v>
      </c>
      <c r="AB31" s="854">
        <v>7</v>
      </c>
      <c r="AC31" s="854">
        <v>2584.7299999999996</v>
      </c>
    </row>
    <row r="32" spans="1:29" ht="14.25" customHeight="1">
      <c r="A32" s="853" t="s">
        <v>174</v>
      </c>
      <c r="B32" s="27">
        <v>43</v>
      </c>
      <c r="C32" s="27">
        <v>17568</v>
      </c>
      <c r="D32" s="27">
        <v>52</v>
      </c>
      <c r="E32" s="27">
        <v>12396</v>
      </c>
      <c r="F32" s="27">
        <v>35</v>
      </c>
      <c r="G32" s="27">
        <v>11416</v>
      </c>
      <c r="H32" s="27">
        <v>35.70175438596491</v>
      </c>
      <c r="I32" s="27">
        <v>10486.127284805922</v>
      </c>
      <c r="J32" s="27">
        <v>49</v>
      </c>
      <c r="K32" s="27">
        <v>11728</v>
      </c>
      <c r="L32" s="27">
        <v>73</v>
      </c>
      <c r="M32" s="854">
        <v>13044</v>
      </c>
      <c r="N32" s="27">
        <v>38</v>
      </c>
      <c r="O32" s="854">
        <v>2843</v>
      </c>
      <c r="P32" s="27">
        <v>34</v>
      </c>
      <c r="Q32" s="854">
        <v>4478</v>
      </c>
      <c r="R32" s="27">
        <v>31</v>
      </c>
      <c r="S32" s="854">
        <v>7095</v>
      </c>
      <c r="T32" s="27">
        <v>31</v>
      </c>
      <c r="U32" s="854">
        <v>3393.8199999999997</v>
      </c>
      <c r="V32" s="27">
        <v>18</v>
      </c>
      <c r="W32" s="854">
        <v>2441</v>
      </c>
      <c r="X32" s="859">
        <v>17</v>
      </c>
      <c r="Y32" s="859">
        <v>2132.16</v>
      </c>
      <c r="Z32" s="859">
        <v>22</v>
      </c>
      <c r="AA32" s="859">
        <v>5430.879999999999</v>
      </c>
      <c r="AB32" s="859">
        <v>26</v>
      </c>
      <c r="AC32" s="859">
        <v>2186.05</v>
      </c>
    </row>
    <row r="33" spans="1:29" ht="19.5" customHeight="1">
      <c r="A33" s="554" t="s">
        <v>448</v>
      </c>
      <c r="B33" s="860">
        <f aca="true" t="shared" si="3" ref="B33:K33">B8+B12</f>
        <v>7643</v>
      </c>
      <c r="C33" s="860">
        <f t="shared" si="3"/>
        <v>1566883</v>
      </c>
      <c r="D33" s="860">
        <f t="shared" si="3"/>
        <v>7427</v>
      </c>
      <c r="E33" s="860">
        <f t="shared" si="3"/>
        <v>1694944</v>
      </c>
      <c r="F33" s="860">
        <f t="shared" si="3"/>
        <v>7353</v>
      </c>
      <c r="G33" s="860">
        <f t="shared" si="3"/>
        <v>1422017</v>
      </c>
      <c r="H33" s="860">
        <f t="shared" si="3"/>
        <v>6259.5163996948895</v>
      </c>
      <c r="I33" s="860">
        <f t="shared" si="3"/>
        <v>1218738.7295814748</v>
      </c>
      <c r="J33" s="860">
        <f t="shared" si="3"/>
        <v>6556</v>
      </c>
      <c r="K33" s="860">
        <f t="shared" si="3"/>
        <v>1188119</v>
      </c>
      <c r="L33" s="860">
        <v>7638</v>
      </c>
      <c r="M33" s="860">
        <v>1323349</v>
      </c>
      <c r="N33" s="860">
        <f aca="true" t="shared" si="4" ref="N33:S33">+N8+N12</f>
        <v>6590</v>
      </c>
      <c r="O33" s="860">
        <f t="shared" si="4"/>
        <v>1539916</v>
      </c>
      <c r="P33" s="860">
        <f t="shared" si="4"/>
        <v>6913</v>
      </c>
      <c r="Q33" s="860">
        <f t="shared" si="4"/>
        <v>1318799.95</v>
      </c>
      <c r="R33" s="860">
        <f t="shared" si="4"/>
        <v>6870</v>
      </c>
      <c r="S33" s="860">
        <f t="shared" si="4"/>
        <v>1442562.73</v>
      </c>
      <c r="T33" s="860">
        <f>+T8+T12</f>
        <v>6903</v>
      </c>
      <c r="U33" s="860">
        <f>+U8+U12</f>
        <v>1482455.94</v>
      </c>
      <c r="V33" s="860">
        <f>+V8+V12</f>
        <v>7244</v>
      </c>
      <c r="W33" s="860">
        <f>+W8+W12</f>
        <v>1633756.764</v>
      </c>
      <c r="X33" s="860">
        <v>6735</v>
      </c>
      <c r="Y33" s="860">
        <v>1610921.21</v>
      </c>
      <c r="Z33" s="860">
        <v>6237</v>
      </c>
      <c r="AA33" s="860">
        <v>1259901.4700000002</v>
      </c>
      <c r="AB33" s="860">
        <f>AB8+AB12</f>
        <v>8329</v>
      </c>
      <c r="AC33" s="860">
        <f>AC8+AC12</f>
        <v>2360531.54</v>
      </c>
    </row>
    <row r="35" ht="12.75">
      <c r="A35" s="107" t="s">
        <v>409</v>
      </c>
    </row>
  </sheetData>
  <sheetProtection/>
  <mergeCells count="14">
    <mergeCell ref="B4:C4"/>
    <mergeCell ref="D4:E4"/>
    <mergeCell ref="F4:G4"/>
    <mergeCell ref="H4:I4"/>
    <mergeCell ref="J4:K4"/>
    <mergeCell ref="L4:M4"/>
    <mergeCell ref="Z4:AA4"/>
    <mergeCell ref="AB4:AC4"/>
    <mergeCell ref="N4:O4"/>
    <mergeCell ref="P4:Q4"/>
    <mergeCell ref="R4:S4"/>
    <mergeCell ref="T4:U4"/>
    <mergeCell ref="V4:W4"/>
    <mergeCell ref="X4:Y4"/>
  </mergeCells>
  <hyperlinks>
    <hyperlink ref="A1" location="Contents!A1" display="Back to Table of Contents"/>
  </hyperlinks>
  <printOptions/>
  <pageMargins left="0.24" right="0.29" top="1" bottom="1" header="0.5" footer="0.5"/>
  <pageSetup horizontalDpi="600" verticalDpi="600" orientation="landscape" r:id="rId2"/>
  <headerFooter alignWithMargins="0">
    <oddHeader>&amp;C- 35 -</oddHeader>
  </headerFooter>
  <ignoredErrors>
    <ignoredError sqref="B4:AC4" numberStoredAsText="1"/>
  </ignoredErrors>
  <drawing r:id="rId1"/>
</worksheet>
</file>

<file path=xl/worksheets/sheet36.xml><?xml version="1.0" encoding="utf-8"?>
<worksheet xmlns="http://schemas.openxmlformats.org/spreadsheetml/2006/main" xmlns:r="http://schemas.openxmlformats.org/officeDocument/2006/relationships">
  <dimension ref="A1:CO60"/>
  <sheetViews>
    <sheetView zoomScalePageLayoutView="0" workbookViewId="0" topLeftCell="A1">
      <pane xSplit="1" ySplit="6" topLeftCell="B7"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26.421875" style="0" customWidth="1"/>
    <col min="2" max="2" width="6.57421875" style="0" customWidth="1"/>
    <col min="3" max="3" width="6.8515625" style="0" customWidth="1"/>
    <col min="4" max="4" width="7.8515625" style="0" customWidth="1"/>
    <col min="5" max="5" width="5.57421875" style="0" customWidth="1"/>
    <col min="6" max="6" width="6.57421875" style="0" customWidth="1"/>
    <col min="7" max="7" width="6.8515625" style="0" customWidth="1"/>
    <col min="8" max="8" width="7.8515625" style="0" customWidth="1"/>
    <col min="9" max="9" width="5.57421875" style="0" customWidth="1"/>
    <col min="10" max="10" width="6.57421875" style="0" customWidth="1"/>
    <col min="11" max="11" width="6.8515625" style="0" customWidth="1"/>
    <col min="12" max="12" width="7.8515625" style="0" customWidth="1"/>
    <col min="13" max="13" width="5.421875" style="0" customWidth="1"/>
    <col min="14" max="14" width="6.57421875" style="0" customWidth="1"/>
    <col min="15" max="15" width="6.8515625" style="0" customWidth="1"/>
    <col min="16" max="16" width="7.140625" style="0" customWidth="1"/>
    <col min="17" max="17" width="5.00390625" style="0" customWidth="1"/>
    <col min="18" max="18" width="6.57421875" style="0" customWidth="1"/>
    <col min="19" max="19" width="6.8515625" style="0" customWidth="1"/>
    <col min="20" max="20" width="7.421875" style="0" customWidth="1"/>
    <col min="21" max="21" width="5.421875" style="0" customWidth="1"/>
    <col min="22" max="22" width="6.57421875" style="0" customWidth="1"/>
    <col min="23" max="23" width="6.8515625" style="0" customWidth="1"/>
    <col min="24" max="24" width="6.421875" style="0" customWidth="1"/>
    <col min="25" max="25" width="5.00390625" style="0" customWidth="1"/>
    <col min="26" max="26" width="6.57421875" style="0" customWidth="1"/>
    <col min="27" max="28" width="6.8515625" style="0" customWidth="1"/>
    <col min="29" max="29" width="5.140625" style="0" customWidth="1"/>
    <col min="30" max="30" width="6.57421875" style="0" customWidth="1"/>
    <col min="31" max="31" width="6.8515625" style="0" customWidth="1"/>
    <col min="32" max="32" width="7.7109375" style="0" customWidth="1"/>
    <col min="33" max="33" width="5.140625" style="0" customWidth="1"/>
    <col min="34" max="34" width="6.57421875" style="0" customWidth="1"/>
    <col min="35" max="35" width="6.8515625" style="0" customWidth="1"/>
    <col min="36" max="36" width="7.7109375" style="0" customWidth="1"/>
    <col min="37" max="37" width="5.140625" style="0" customWidth="1"/>
    <col min="38" max="38" width="6.57421875" style="0" customWidth="1"/>
    <col min="39" max="39" width="6.8515625" style="0" customWidth="1"/>
    <col min="40" max="40" width="7.7109375" style="0" customWidth="1"/>
    <col min="41" max="41" width="5.140625" style="0" customWidth="1"/>
    <col min="42" max="42" width="6.57421875" style="0" customWidth="1"/>
    <col min="43" max="43" width="6.8515625" style="0" customWidth="1"/>
    <col min="44" max="44" width="7.7109375" style="0" customWidth="1"/>
    <col min="45" max="45" width="5.140625" style="0" customWidth="1"/>
    <col min="46" max="46" width="6.57421875" style="0" customWidth="1"/>
    <col min="47" max="47" width="6.8515625" style="0" customWidth="1"/>
    <col min="48" max="48" width="7.7109375" style="0" customWidth="1"/>
    <col min="49" max="49" width="5.140625" style="0" customWidth="1"/>
    <col min="50" max="50" width="6.57421875" style="0" customWidth="1"/>
    <col min="51" max="51" width="6.8515625" style="0" customWidth="1"/>
    <col min="52" max="52" width="7.7109375" style="0" customWidth="1"/>
    <col min="53" max="53" width="5.140625" style="0" customWidth="1"/>
    <col min="54" max="54" width="6.57421875" style="0" customWidth="1"/>
    <col min="55" max="55" width="6.8515625" style="0" customWidth="1"/>
    <col min="56" max="56" width="7.7109375" style="0" customWidth="1"/>
    <col min="57" max="57" width="5.140625" style="0" customWidth="1"/>
    <col min="58" max="58" width="6.57421875" style="0" customWidth="1"/>
    <col min="59" max="59" width="6.8515625" style="0" customWidth="1"/>
    <col min="60" max="60" width="7.7109375" style="0" customWidth="1"/>
    <col min="61" max="61" width="5.140625" style="0" customWidth="1"/>
    <col min="62" max="62" width="6.57421875" style="0" customWidth="1"/>
    <col min="63" max="63" width="6.8515625" style="0" customWidth="1"/>
    <col min="64" max="64" width="7.7109375" style="0" customWidth="1"/>
    <col min="65" max="65" width="5.140625" style="0" customWidth="1"/>
    <col min="66" max="66" width="6.57421875" style="0" customWidth="1"/>
    <col min="67" max="67" width="6.8515625" style="0" customWidth="1"/>
    <col min="68" max="68" width="7.7109375" style="0" customWidth="1"/>
    <col min="69" max="69" width="5.140625" style="0" customWidth="1"/>
    <col min="70" max="70" width="6.57421875" style="0" customWidth="1"/>
    <col min="71" max="71" width="6.8515625" style="0" customWidth="1"/>
    <col min="72" max="72" width="7.7109375" style="0" customWidth="1"/>
    <col min="73" max="73" width="5.140625" style="0" customWidth="1"/>
    <col min="74" max="77" width="8.7109375" style="0" customWidth="1"/>
    <col min="78" max="78" width="6.57421875" style="0" customWidth="1"/>
    <col min="79" max="79" width="6.8515625" style="0" customWidth="1"/>
    <col min="80" max="80" width="7.7109375" style="0" customWidth="1"/>
    <col min="81" max="81" width="5.140625" style="0" customWidth="1"/>
    <col min="82" max="82" width="6.57421875" style="0" customWidth="1"/>
    <col min="83" max="83" width="6.8515625" style="0" customWidth="1"/>
    <col min="84" max="84" width="7.7109375" style="0" customWidth="1"/>
    <col min="85" max="85" width="5.140625" style="0" customWidth="1"/>
    <col min="86" max="86" width="6.57421875" style="0" customWidth="1"/>
    <col min="87" max="87" width="6.8515625" style="0" customWidth="1"/>
    <col min="88" max="88" width="7.7109375" style="0" customWidth="1"/>
    <col min="89" max="89" width="5.140625" style="0" customWidth="1"/>
    <col min="90" max="93" width="7.8515625" style="0" customWidth="1"/>
  </cols>
  <sheetData>
    <row r="1" ht="18" customHeight="1">
      <c r="A1" s="971" t="s">
        <v>568</v>
      </c>
    </row>
    <row r="2" spans="1:13" ht="18.75">
      <c r="A2" s="668" t="s">
        <v>449</v>
      </c>
      <c r="B2" s="313"/>
      <c r="C2" s="313"/>
      <c r="D2" s="313"/>
      <c r="E2" s="313"/>
      <c r="F2" s="313"/>
      <c r="G2" s="313"/>
      <c r="H2" s="313"/>
      <c r="I2" s="313"/>
      <c r="J2" s="313"/>
      <c r="K2" s="313"/>
      <c r="L2" s="313"/>
      <c r="M2" s="861"/>
    </row>
    <row r="3" spans="1:13" ht="12.75">
      <c r="A3" s="140"/>
      <c r="B3" s="140"/>
      <c r="C3" s="140"/>
      <c r="D3" s="140"/>
      <c r="E3" s="140"/>
      <c r="F3" s="140"/>
      <c r="G3" s="140"/>
      <c r="H3" s="140"/>
      <c r="I3" s="140"/>
      <c r="J3" s="140"/>
      <c r="K3" s="140"/>
      <c r="L3" s="140"/>
      <c r="M3" s="682"/>
    </row>
    <row r="4" spans="1:93" ht="15" customHeight="1">
      <c r="A4" s="862" t="s">
        <v>3</v>
      </c>
      <c r="B4" s="863" t="s">
        <v>3</v>
      </c>
      <c r="C4" s="234">
        <v>1999</v>
      </c>
      <c r="D4" s="755"/>
      <c r="E4" s="756"/>
      <c r="F4" s="863" t="s">
        <v>3</v>
      </c>
      <c r="G4" s="234">
        <v>2000</v>
      </c>
      <c r="H4" s="755"/>
      <c r="I4" s="756"/>
      <c r="J4" s="863" t="s">
        <v>3</v>
      </c>
      <c r="K4" s="234">
        <v>2001</v>
      </c>
      <c r="L4" s="755"/>
      <c r="M4" s="864"/>
      <c r="N4" s="755" t="s">
        <v>3</v>
      </c>
      <c r="O4" s="234">
        <v>2002</v>
      </c>
      <c r="P4" s="755"/>
      <c r="Q4" s="864"/>
      <c r="R4" s="863" t="s">
        <v>3</v>
      </c>
      <c r="S4" s="234">
        <v>2003</v>
      </c>
      <c r="T4" s="755"/>
      <c r="U4" s="864"/>
      <c r="V4" s="865"/>
      <c r="W4" s="234">
        <v>2004</v>
      </c>
      <c r="X4" s="866"/>
      <c r="Y4" s="867"/>
      <c r="Z4" s="1021">
        <v>2005</v>
      </c>
      <c r="AA4" s="1022"/>
      <c r="AB4" s="1022"/>
      <c r="AC4" s="1023"/>
      <c r="AD4" s="1021">
        <v>2006</v>
      </c>
      <c r="AE4" s="1022"/>
      <c r="AF4" s="1022"/>
      <c r="AG4" s="1023"/>
      <c r="AH4" s="1021">
        <v>2007</v>
      </c>
      <c r="AI4" s="1022"/>
      <c r="AJ4" s="1022"/>
      <c r="AK4" s="1023"/>
      <c r="AL4" s="1021">
        <v>2008</v>
      </c>
      <c r="AM4" s="1022"/>
      <c r="AN4" s="1022"/>
      <c r="AO4" s="1023"/>
      <c r="AP4" s="1021">
        <v>2009</v>
      </c>
      <c r="AQ4" s="1022"/>
      <c r="AR4" s="1022"/>
      <c r="AS4" s="1023"/>
      <c r="AT4" s="1021">
        <v>2010</v>
      </c>
      <c r="AU4" s="1022"/>
      <c r="AV4" s="1022"/>
      <c r="AW4" s="1023"/>
      <c r="AX4" s="1021">
        <v>2011</v>
      </c>
      <c r="AY4" s="1022"/>
      <c r="AZ4" s="1022"/>
      <c r="BA4" s="1023"/>
      <c r="BB4" s="1021">
        <v>2012</v>
      </c>
      <c r="BC4" s="1022"/>
      <c r="BD4" s="1022"/>
      <c r="BE4" s="1023"/>
      <c r="BF4" s="1021">
        <v>2013</v>
      </c>
      <c r="BG4" s="1022"/>
      <c r="BH4" s="1022"/>
      <c r="BI4" s="1023"/>
      <c r="BJ4" s="1021">
        <v>2014</v>
      </c>
      <c r="BK4" s="1022"/>
      <c r="BL4" s="1022"/>
      <c r="BM4" s="1023"/>
      <c r="BN4" s="1021">
        <v>2015</v>
      </c>
      <c r="BO4" s="1022"/>
      <c r="BP4" s="1022"/>
      <c r="BQ4" s="1023"/>
      <c r="BR4" s="1021">
        <v>2016</v>
      </c>
      <c r="BS4" s="1022"/>
      <c r="BT4" s="1022"/>
      <c r="BU4" s="1023"/>
      <c r="BV4" s="1021">
        <v>2017</v>
      </c>
      <c r="BW4" s="1022"/>
      <c r="BX4" s="1022"/>
      <c r="BY4" s="1023"/>
      <c r="BZ4" s="1021">
        <v>2018</v>
      </c>
      <c r="CA4" s="1022"/>
      <c r="CB4" s="1022"/>
      <c r="CC4" s="1023"/>
      <c r="CD4" s="1021">
        <v>2019</v>
      </c>
      <c r="CE4" s="1022"/>
      <c r="CF4" s="1022"/>
      <c r="CG4" s="1023"/>
      <c r="CH4" s="1021">
        <v>2020</v>
      </c>
      <c r="CI4" s="1022"/>
      <c r="CJ4" s="1022"/>
      <c r="CK4" s="1023"/>
      <c r="CL4" s="1011" t="s">
        <v>422</v>
      </c>
      <c r="CM4" s="1012"/>
      <c r="CN4" s="1012"/>
      <c r="CO4" s="1013"/>
    </row>
    <row r="5" spans="1:93" ht="15" customHeight="1">
      <c r="A5" s="868" t="s">
        <v>450</v>
      </c>
      <c r="B5" s="869" t="s">
        <v>451</v>
      </c>
      <c r="C5" s="869" t="s">
        <v>452</v>
      </c>
      <c r="D5" s="1019" t="s">
        <v>280</v>
      </c>
      <c r="E5" s="1020"/>
      <c r="F5" s="869" t="s">
        <v>451</v>
      </c>
      <c r="G5" s="869" t="s">
        <v>452</v>
      </c>
      <c r="H5" s="1019" t="s">
        <v>280</v>
      </c>
      <c r="I5" s="1020"/>
      <c r="J5" s="869" t="s">
        <v>451</v>
      </c>
      <c r="K5" s="869" t="s">
        <v>452</v>
      </c>
      <c r="L5" s="1019" t="s">
        <v>280</v>
      </c>
      <c r="M5" s="1020"/>
      <c r="N5" s="870" t="s">
        <v>451</v>
      </c>
      <c r="O5" s="869" t="s">
        <v>452</v>
      </c>
      <c r="P5" s="1019" t="s">
        <v>280</v>
      </c>
      <c r="Q5" s="1020"/>
      <c r="R5" s="869" t="s">
        <v>451</v>
      </c>
      <c r="S5" s="869" t="s">
        <v>452</v>
      </c>
      <c r="T5" s="1019" t="s">
        <v>280</v>
      </c>
      <c r="U5" s="1020"/>
      <c r="V5" s="869" t="s">
        <v>451</v>
      </c>
      <c r="W5" s="869" t="s">
        <v>452</v>
      </c>
      <c r="X5" s="1019" t="s">
        <v>280</v>
      </c>
      <c r="Y5" s="1020"/>
      <c r="Z5" s="869" t="s">
        <v>451</v>
      </c>
      <c r="AA5" s="869" t="s">
        <v>452</v>
      </c>
      <c r="AB5" s="1019" t="s">
        <v>280</v>
      </c>
      <c r="AC5" s="1020"/>
      <c r="AD5" s="870" t="s">
        <v>451</v>
      </c>
      <c r="AE5" s="869" t="s">
        <v>452</v>
      </c>
      <c r="AF5" s="1019" t="s">
        <v>280</v>
      </c>
      <c r="AG5" s="1020"/>
      <c r="AH5" s="870" t="s">
        <v>451</v>
      </c>
      <c r="AI5" s="869" t="s">
        <v>452</v>
      </c>
      <c r="AJ5" s="1019" t="s">
        <v>280</v>
      </c>
      <c r="AK5" s="1020"/>
      <c r="AL5" s="870" t="s">
        <v>451</v>
      </c>
      <c r="AM5" s="869" t="s">
        <v>452</v>
      </c>
      <c r="AN5" s="1019" t="s">
        <v>280</v>
      </c>
      <c r="AO5" s="1020"/>
      <c r="AP5" s="870" t="s">
        <v>451</v>
      </c>
      <c r="AQ5" s="869" t="s">
        <v>452</v>
      </c>
      <c r="AR5" s="1019" t="s">
        <v>280</v>
      </c>
      <c r="AS5" s="1020"/>
      <c r="AT5" s="870" t="s">
        <v>451</v>
      </c>
      <c r="AU5" s="869" t="s">
        <v>452</v>
      </c>
      <c r="AV5" s="1019" t="s">
        <v>280</v>
      </c>
      <c r="AW5" s="1020"/>
      <c r="AX5" s="870" t="s">
        <v>451</v>
      </c>
      <c r="AY5" s="869" t="s">
        <v>452</v>
      </c>
      <c r="AZ5" s="1019" t="s">
        <v>280</v>
      </c>
      <c r="BA5" s="1020"/>
      <c r="BB5" s="870" t="s">
        <v>451</v>
      </c>
      <c r="BC5" s="869" t="s">
        <v>452</v>
      </c>
      <c r="BD5" s="1019" t="s">
        <v>280</v>
      </c>
      <c r="BE5" s="1020"/>
      <c r="BF5" s="870" t="s">
        <v>451</v>
      </c>
      <c r="BG5" s="869" t="s">
        <v>452</v>
      </c>
      <c r="BH5" s="1019" t="s">
        <v>280</v>
      </c>
      <c r="BI5" s="1020"/>
      <c r="BJ5" s="870" t="s">
        <v>451</v>
      </c>
      <c r="BK5" s="869" t="s">
        <v>452</v>
      </c>
      <c r="BL5" s="1019" t="s">
        <v>280</v>
      </c>
      <c r="BM5" s="1020"/>
      <c r="BN5" s="870" t="s">
        <v>451</v>
      </c>
      <c r="BO5" s="869" t="s">
        <v>452</v>
      </c>
      <c r="BP5" s="1019" t="s">
        <v>280</v>
      </c>
      <c r="BQ5" s="1020"/>
      <c r="BR5" s="870" t="s">
        <v>451</v>
      </c>
      <c r="BS5" s="869" t="s">
        <v>452</v>
      </c>
      <c r="BT5" s="1019" t="s">
        <v>280</v>
      </c>
      <c r="BU5" s="1020"/>
      <c r="BV5" s="870" t="s">
        <v>451</v>
      </c>
      <c r="BW5" s="869" t="s">
        <v>452</v>
      </c>
      <c r="BX5" s="1019" t="s">
        <v>280</v>
      </c>
      <c r="BY5" s="1020"/>
      <c r="BZ5" s="870" t="s">
        <v>451</v>
      </c>
      <c r="CA5" s="869" t="s">
        <v>452</v>
      </c>
      <c r="CB5" s="1019" t="s">
        <v>280</v>
      </c>
      <c r="CC5" s="1020"/>
      <c r="CD5" s="870" t="s">
        <v>451</v>
      </c>
      <c r="CE5" s="869" t="s">
        <v>452</v>
      </c>
      <c r="CF5" s="1019" t="s">
        <v>280</v>
      </c>
      <c r="CG5" s="1020"/>
      <c r="CH5" s="870" t="s">
        <v>451</v>
      </c>
      <c r="CI5" s="869" t="s">
        <v>452</v>
      </c>
      <c r="CJ5" s="1019" t="s">
        <v>280</v>
      </c>
      <c r="CK5" s="1020"/>
      <c r="CL5" s="870" t="s">
        <v>451</v>
      </c>
      <c r="CM5" s="869" t="s">
        <v>452</v>
      </c>
      <c r="CN5" s="1019" t="s">
        <v>280</v>
      </c>
      <c r="CO5" s="1020"/>
    </row>
    <row r="6" spans="1:93" ht="15" customHeight="1">
      <c r="A6" s="871" t="s">
        <v>453</v>
      </c>
      <c r="B6" s="869" t="s">
        <v>454</v>
      </c>
      <c r="C6" s="869" t="s">
        <v>454</v>
      </c>
      <c r="D6" s="869" t="s">
        <v>454</v>
      </c>
      <c r="E6" s="869" t="s">
        <v>455</v>
      </c>
      <c r="F6" s="869" t="s">
        <v>454</v>
      </c>
      <c r="G6" s="869" t="s">
        <v>454</v>
      </c>
      <c r="H6" s="869" t="s">
        <v>454</v>
      </c>
      <c r="I6" s="869" t="s">
        <v>455</v>
      </c>
      <c r="J6" s="869" t="s">
        <v>454</v>
      </c>
      <c r="K6" s="869" t="s">
        <v>454</v>
      </c>
      <c r="L6" s="869" t="s">
        <v>454</v>
      </c>
      <c r="M6" s="872" t="s">
        <v>455</v>
      </c>
      <c r="N6" s="870" t="s">
        <v>454</v>
      </c>
      <c r="O6" s="869" t="s">
        <v>454</v>
      </c>
      <c r="P6" s="869" t="s">
        <v>454</v>
      </c>
      <c r="Q6" s="872" t="s">
        <v>455</v>
      </c>
      <c r="R6" s="869" t="s">
        <v>454</v>
      </c>
      <c r="S6" s="869" t="s">
        <v>454</v>
      </c>
      <c r="T6" s="869" t="s">
        <v>454</v>
      </c>
      <c r="U6" s="872" t="s">
        <v>455</v>
      </c>
      <c r="V6" s="869" t="s">
        <v>454</v>
      </c>
      <c r="W6" s="869" t="s">
        <v>454</v>
      </c>
      <c r="X6" s="869" t="s">
        <v>454</v>
      </c>
      <c r="Y6" s="872" t="s">
        <v>455</v>
      </c>
      <c r="Z6" s="869" t="s">
        <v>454</v>
      </c>
      <c r="AA6" s="869" t="s">
        <v>454</v>
      </c>
      <c r="AB6" s="869" t="s">
        <v>454</v>
      </c>
      <c r="AC6" s="872" t="s">
        <v>455</v>
      </c>
      <c r="AD6" s="870" t="s">
        <v>454</v>
      </c>
      <c r="AE6" s="869" t="s">
        <v>454</v>
      </c>
      <c r="AF6" s="869" t="s">
        <v>454</v>
      </c>
      <c r="AG6" s="872" t="s">
        <v>455</v>
      </c>
      <c r="AH6" s="870" t="s">
        <v>454</v>
      </c>
      <c r="AI6" s="869" t="s">
        <v>454</v>
      </c>
      <c r="AJ6" s="869" t="s">
        <v>454</v>
      </c>
      <c r="AK6" s="872" t="s">
        <v>455</v>
      </c>
      <c r="AL6" s="870" t="s">
        <v>454</v>
      </c>
      <c r="AM6" s="869" t="s">
        <v>454</v>
      </c>
      <c r="AN6" s="869" t="s">
        <v>454</v>
      </c>
      <c r="AO6" s="872" t="s">
        <v>455</v>
      </c>
      <c r="AP6" s="870" t="s">
        <v>454</v>
      </c>
      <c r="AQ6" s="869" t="s">
        <v>454</v>
      </c>
      <c r="AR6" s="869" t="s">
        <v>454</v>
      </c>
      <c r="AS6" s="872" t="s">
        <v>455</v>
      </c>
      <c r="AT6" s="870" t="s">
        <v>454</v>
      </c>
      <c r="AU6" s="869" t="s">
        <v>454</v>
      </c>
      <c r="AV6" s="869" t="s">
        <v>454</v>
      </c>
      <c r="AW6" s="872" t="s">
        <v>455</v>
      </c>
      <c r="AX6" s="870" t="s">
        <v>454</v>
      </c>
      <c r="AY6" s="869" t="s">
        <v>454</v>
      </c>
      <c r="AZ6" s="869" t="s">
        <v>454</v>
      </c>
      <c r="BA6" s="872" t="s">
        <v>455</v>
      </c>
      <c r="BB6" s="870" t="s">
        <v>454</v>
      </c>
      <c r="BC6" s="869" t="s">
        <v>454</v>
      </c>
      <c r="BD6" s="869" t="s">
        <v>454</v>
      </c>
      <c r="BE6" s="872" t="s">
        <v>455</v>
      </c>
      <c r="BF6" s="870" t="s">
        <v>454</v>
      </c>
      <c r="BG6" s="869" t="s">
        <v>454</v>
      </c>
      <c r="BH6" s="869" t="s">
        <v>454</v>
      </c>
      <c r="BI6" s="872" t="s">
        <v>455</v>
      </c>
      <c r="BJ6" s="870" t="s">
        <v>454</v>
      </c>
      <c r="BK6" s="869" t="s">
        <v>454</v>
      </c>
      <c r="BL6" s="869" t="s">
        <v>454</v>
      </c>
      <c r="BM6" s="872" t="s">
        <v>455</v>
      </c>
      <c r="BN6" s="870" t="s">
        <v>454</v>
      </c>
      <c r="BO6" s="869" t="s">
        <v>454</v>
      </c>
      <c r="BP6" s="869" t="s">
        <v>454</v>
      </c>
      <c r="BQ6" s="872" t="s">
        <v>455</v>
      </c>
      <c r="BR6" s="870" t="s">
        <v>454</v>
      </c>
      <c r="BS6" s="869" t="s">
        <v>454</v>
      </c>
      <c r="BT6" s="869" t="s">
        <v>454</v>
      </c>
      <c r="BU6" s="872" t="s">
        <v>455</v>
      </c>
      <c r="BV6" s="870" t="s">
        <v>454</v>
      </c>
      <c r="BW6" s="869" t="s">
        <v>454</v>
      </c>
      <c r="BX6" s="869" t="s">
        <v>454</v>
      </c>
      <c r="BY6" s="872" t="s">
        <v>455</v>
      </c>
      <c r="BZ6" s="870" t="s">
        <v>454</v>
      </c>
      <c r="CA6" s="869" t="s">
        <v>454</v>
      </c>
      <c r="CB6" s="869" t="s">
        <v>454</v>
      </c>
      <c r="CC6" s="872" t="s">
        <v>455</v>
      </c>
      <c r="CD6" s="870" t="s">
        <v>454</v>
      </c>
      <c r="CE6" s="869" t="s">
        <v>454</v>
      </c>
      <c r="CF6" s="869" t="s">
        <v>454</v>
      </c>
      <c r="CG6" s="872" t="s">
        <v>455</v>
      </c>
      <c r="CH6" s="870" t="s">
        <v>454</v>
      </c>
      <c r="CI6" s="869" t="s">
        <v>454</v>
      </c>
      <c r="CJ6" s="869" t="s">
        <v>454</v>
      </c>
      <c r="CK6" s="872" t="s">
        <v>455</v>
      </c>
      <c r="CL6" s="870" t="s">
        <v>454</v>
      </c>
      <c r="CM6" s="869" t="s">
        <v>454</v>
      </c>
      <c r="CN6" s="869" t="s">
        <v>454</v>
      </c>
      <c r="CO6" s="872" t="s">
        <v>455</v>
      </c>
    </row>
    <row r="7" spans="1:93" ht="31.5" customHeight="1">
      <c r="A7" s="873" t="s">
        <v>456</v>
      </c>
      <c r="B7" s="874">
        <v>806</v>
      </c>
      <c r="C7" s="874">
        <v>335</v>
      </c>
      <c r="D7" s="874">
        <v>1141</v>
      </c>
      <c r="E7" s="70">
        <f>D7/$D$13*100</f>
        <v>13.780193236714977</v>
      </c>
      <c r="F7" s="874">
        <v>754</v>
      </c>
      <c r="G7" s="874">
        <v>428</v>
      </c>
      <c r="H7" s="874">
        <f>SUM(F7:G7)</f>
        <v>1182</v>
      </c>
      <c r="I7" s="70">
        <f>H7/$H$13*100</f>
        <v>14.187972632337054</v>
      </c>
      <c r="J7" s="875">
        <v>755</v>
      </c>
      <c r="K7" s="875">
        <v>484</v>
      </c>
      <c r="L7" s="875">
        <f>SUM(J7:K7)</f>
        <v>1239</v>
      </c>
      <c r="M7" s="70">
        <f>L7/$L$13*100</f>
        <v>13.76819646627403</v>
      </c>
      <c r="N7" s="876">
        <v>707</v>
      </c>
      <c r="O7" s="876">
        <v>523</v>
      </c>
      <c r="P7" s="875">
        <f>SUM(N7:O7)</f>
        <v>1230</v>
      </c>
      <c r="Q7" s="877">
        <f>P7/$P$13*100</f>
        <v>14.185215084765309</v>
      </c>
      <c r="R7" s="874">
        <v>709</v>
      </c>
      <c r="S7" s="874">
        <v>433</v>
      </c>
      <c r="T7" s="875">
        <f>R7+S7</f>
        <v>1142</v>
      </c>
      <c r="U7" s="877">
        <f>T7/$T$13*100</f>
        <v>13.108356290174472</v>
      </c>
      <c r="V7" s="874" t="s">
        <v>395</v>
      </c>
      <c r="W7" s="874" t="s">
        <v>395</v>
      </c>
      <c r="X7" s="874" t="s">
        <v>395</v>
      </c>
      <c r="Y7" s="878" t="s">
        <v>395</v>
      </c>
      <c r="Z7" s="874">
        <v>408</v>
      </c>
      <c r="AA7" s="874">
        <v>500</v>
      </c>
      <c r="AB7" s="875">
        <f>Z7+AA7</f>
        <v>908</v>
      </c>
      <c r="AC7" s="877">
        <f>AB7/$AB$13*100</f>
        <v>12.045635447068188</v>
      </c>
      <c r="AD7" s="874">
        <v>577</v>
      </c>
      <c r="AE7" s="874">
        <v>409</v>
      </c>
      <c r="AF7" s="875">
        <f>AD7+AE7</f>
        <v>986</v>
      </c>
      <c r="AG7" s="877">
        <f>AF7/$AF$13*100</f>
        <v>12.139867027825659</v>
      </c>
      <c r="AH7" s="874">
        <v>483</v>
      </c>
      <c r="AI7" s="874">
        <v>543</v>
      </c>
      <c r="AJ7" s="875">
        <f>AH7+AI7</f>
        <v>1026</v>
      </c>
      <c r="AK7" s="877">
        <f>AJ7/$AJ$13*100</f>
        <v>12.615271117668758</v>
      </c>
      <c r="AL7" s="874">
        <v>403</v>
      </c>
      <c r="AM7" s="874">
        <v>391</v>
      </c>
      <c r="AN7" s="875">
        <f>AL7+AM7</f>
        <v>794</v>
      </c>
      <c r="AO7" s="877">
        <f>AN7/$AN$13*100</f>
        <v>11.326676176890157</v>
      </c>
      <c r="AP7" s="874">
        <v>377</v>
      </c>
      <c r="AQ7" s="874">
        <v>318</v>
      </c>
      <c r="AR7" s="875">
        <f>AP7+AQ7</f>
        <v>695</v>
      </c>
      <c r="AS7" s="877">
        <f>AR7/$AR$13*100</f>
        <v>10.07830626450116</v>
      </c>
      <c r="AT7" s="874">
        <v>346</v>
      </c>
      <c r="AU7" s="874">
        <v>320</v>
      </c>
      <c r="AV7" s="875">
        <f>AT7+AU7</f>
        <v>666</v>
      </c>
      <c r="AW7" s="877">
        <f>AV7/$AV$13*100</f>
        <v>9.692912239848638</v>
      </c>
      <c r="AX7" s="874">
        <v>328</v>
      </c>
      <c r="AY7" s="874">
        <v>443</v>
      </c>
      <c r="AZ7" s="875">
        <f>AX7+AY7</f>
        <v>771</v>
      </c>
      <c r="BA7" s="877">
        <f>AZ7/$AZ$13*100</f>
        <v>13.172731932342389</v>
      </c>
      <c r="BB7" s="874">
        <v>417</v>
      </c>
      <c r="BC7" s="874">
        <v>487</v>
      </c>
      <c r="BD7" s="875">
        <v>904</v>
      </c>
      <c r="BE7" s="877">
        <f>BD7/$BD$13*100</f>
        <v>14.86597599079099</v>
      </c>
      <c r="BF7" s="874">
        <v>401</v>
      </c>
      <c r="BG7" s="874">
        <v>522</v>
      </c>
      <c r="BH7" s="875">
        <v>923</v>
      </c>
      <c r="BI7" s="877">
        <v>13.212138562839964</v>
      </c>
      <c r="BJ7" s="874">
        <v>342</v>
      </c>
      <c r="BK7" s="874">
        <v>386</v>
      </c>
      <c r="BL7" s="875">
        <f>+BJ7+BK7</f>
        <v>728</v>
      </c>
      <c r="BM7" s="877">
        <f>BL7/$BL$13*100</f>
        <v>11.885714285714286</v>
      </c>
      <c r="BN7" s="874">
        <v>399</v>
      </c>
      <c r="BO7" s="874">
        <v>300</v>
      </c>
      <c r="BP7" s="875">
        <f>+BN7+BO7</f>
        <v>699</v>
      </c>
      <c r="BQ7" s="877">
        <f>BP7/$BP$13*100</f>
        <v>10.691342918323645</v>
      </c>
      <c r="BR7" s="874">
        <v>341</v>
      </c>
      <c r="BS7" s="874">
        <v>242</v>
      </c>
      <c r="BT7" s="875">
        <v>583</v>
      </c>
      <c r="BU7" s="877">
        <v>9.048579854105231</v>
      </c>
      <c r="BV7" s="874">
        <v>263</v>
      </c>
      <c r="BW7" s="874">
        <v>313</v>
      </c>
      <c r="BX7" s="875">
        <v>576</v>
      </c>
      <c r="BY7" s="877">
        <v>9.032460404578956</v>
      </c>
      <c r="BZ7" s="874">
        <v>236</v>
      </c>
      <c r="CA7" s="874">
        <v>336</v>
      </c>
      <c r="CB7" s="875">
        <v>572</v>
      </c>
      <c r="CC7" s="877">
        <v>8.461538461538462</v>
      </c>
      <c r="CD7" s="874">
        <v>320</v>
      </c>
      <c r="CE7" s="874">
        <v>388</v>
      </c>
      <c r="CF7" s="875">
        <v>708</v>
      </c>
      <c r="CG7" s="877">
        <v>11.277476903472444</v>
      </c>
      <c r="CH7" s="874">
        <v>216</v>
      </c>
      <c r="CI7" s="874">
        <v>422</v>
      </c>
      <c r="CJ7" s="875">
        <v>638</v>
      </c>
      <c r="CK7" s="877">
        <v>10.900392960874765</v>
      </c>
      <c r="CL7" s="874">
        <v>353</v>
      </c>
      <c r="CM7" s="874">
        <v>480</v>
      </c>
      <c r="CN7" s="875">
        <f>CM7+CL7</f>
        <v>833</v>
      </c>
      <c r="CO7" s="877">
        <v>10.679487179487179</v>
      </c>
    </row>
    <row r="8" spans="1:93" ht="31.5" customHeight="1">
      <c r="A8" s="793" t="s">
        <v>457</v>
      </c>
      <c r="B8" s="879">
        <v>1978</v>
      </c>
      <c r="C8" s="879">
        <v>1975</v>
      </c>
      <c r="D8" s="879">
        <v>3953</v>
      </c>
      <c r="E8" s="880">
        <f>D8/$D$13*100</f>
        <v>47.7415458937198</v>
      </c>
      <c r="F8" s="879">
        <v>1728</v>
      </c>
      <c r="G8" s="879">
        <v>2444</v>
      </c>
      <c r="H8" s="879">
        <f>SUM(F8:G8)</f>
        <v>4172</v>
      </c>
      <c r="I8" s="880">
        <f>H8/$H$13*100</f>
        <v>50.07802184611692</v>
      </c>
      <c r="J8" s="128">
        <v>1734</v>
      </c>
      <c r="K8" s="128">
        <v>2879</v>
      </c>
      <c r="L8" s="128">
        <f>SUM(J8:K8)</f>
        <v>4613</v>
      </c>
      <c r="M8" s="880">
        <f>L8/$L$13*100</f>
        <v>51.261251250138905</v>
      </c>
      <c r="N8" s="380">
        <v>1658</v>
      </c>
      <c r="O8" s="380">
        <v>2729</v>
      </c>
      <c r="P8" s="128">
        <f>SUM(N8:O8)</f>
        <v>4387</v>
      </c>
      <c r="Q8" s="881">
        <f>P8/$P$13*100</f>
        <v>50.5939338023296</v>
      </c>
      <c r="R8" s="879">
        <v>1648</v>
      </c>
      <c r="S8" s="879">
        <v>2785</v>
      </c>
      <c r="T8" s="128">
        <f>R8+S8</f>
        <v>4433</v>
      </c>
      <c r="U8" s="881">
        <f>T8/$T$13*100</f>
        <v>50.88383838383839</v>
      </c>
      <c r="V8" s="879" t="s">
        <v>395</v>
      </c>
      <c r="W8" s="879" t="s">
        <v>395</v>
      </c>
      <c r="X8" s="879" t="s">
        <v>395</v>
      </c>
      <c r="Y8" s="882" t="s">
        <v>395</v>
      </c>
      <c r="Z8" s="879">
        <v>1270</v>
      </c>
      <c r="AA8" s="879">
        <v>2421</v>
      </c>
      <c r="AB8" s="128">
        <f>Z8+AA8</f>
        <v>3691</v>
      </c>
      <c r="AC8" s="881">
        <f>AB8/$AB$13*100</f>
        <v>48.965242769965506</v>
      </c>
      <c r="AD8" s="879">
        <v>1506</v>
      </c>
      <c r="AE8" s="879">
        <v>2558</v>
      </c>
      <c r="AF8" s="128">
        <f>AD8+AE8</f>
        <v>4064</v>
      </c>
      <c r="AG8" s="881">
        <f>AF8/$AF$13*100</f>
        <v>50.036936715094804</v>
      </c>
      <c r="AH8" s="879">
        <v>1278</v>
      </c>
      <c r="AI8" s="879">
        <v>2694</v>
      </c>
      <c r="AJ8" s="128">
        <f>AH8+AI8</f>
        <v>3972</v>
      </c>
      <c r="AK8" s="881">
        <f>AJ8/$AJ$13*100</f>
        <v>48.83806713389893</v>
      </c>
      <c r="AL8" s="879">
        <v>1126</v>
      </c>
      <c r="AM8" s="879">
        <v>2395</v>
      </c>
      <c r="AN8" s="128">
        <f>AL8+AM8</f>
        <v>3521</v>
      </c>
      <c r="AO8" s="881">
        <f>AN8/$AN$13*100</f>
        <v>50.22824536376604</v>
      </c>
      <c r="AP8" s="879">
        <v>1158</v>
      </c>
      <c r="AQ8" s="879">
        <v>2226</v>
      </c>
      <c r="AR8" s="128">
        <f>AP8+AQ8</f>
        <v>3384</v>
      </c>
      <c r="AS8" s="881">
        <f>AR8/$AR$13*100</f>
        <v>49.071925754060324</v>
      </c>
      <c r="AT8" s="879">
        <v>1110</v>
      </c>
      <c r="AU8" s="879">
        <v>2303</v>
      </c>
      <c r="AV8" s="128">
        <f>AT8+AU8</f>
        <v>3413</v>
      </c>
      <c r="AW8" s="881">
        <f>AV8/$AV$13*100</f>
        <v>49.67253674865376</v>
      </c>
      <c r="AX8" s="879">
        <v>994</v>
      </c>
      <c r="AY8" s="879">
        <v>1781</v>
      </c>
      <c r="AZ8" s="128">
        <f>AX8+AY8</f>
        <v>2775</v>
      </c>
      <c r="BA8" s="881">
        <f>AZ8/$AZ$13*100</f>
        <v>47.41158380317786</v>
      </c>
      <c r="BB8" s="879">
        <v>1161</v>
      </c>
      <c r="BC8" s="879">
        <v>1647</v>
      </c>
      <c r="BD8" s="128">
        <v>2808</v>
      </c>
      <c r="BE8" s="881">
        <f>BD8/$BD$13*100</f>
        <v>46.176615688209175</v>
      </c>
      <c r="BF8" s="879">
        <v>1185</v>
      </c>
      <c r="BG8" s="879">
        <v>2103</v>
      </c>
      <c r="BH8" s="128">
        <v>3288</v>
      </c>
      <c r="BI8" s="881">
        <v>47.0655596908102</v>
      </c>
      <c r="BJ8" s="879">
        <v>1112</v>
      </c>
      <c r="BK8" s="879">
        <v>1874</v>
      </c>
      <c r="BL8" s="128">
        <f>+BJ8+BK8</f>
        <v>2986</v>
      </c>
      <c r="BM8" s="881">
        <f>BL8/$BL$13*100</f>
        <v>48.751020408163264</v>
      </c>
      <c r="BN8" s="879">
        <v>1229</v>
      </c>
      <c r="BO8" s="879">
        <v>2153</v>
      </c>
      <c r="BP8" s="128">
        <f>+BN8+BO8</f>
        <v>3382</v>
      </c>
      <c r="BQ8" s="881">
        <f>BP8/$BP$13*100</f>
        <v>51.72835729580911</v>
      </c>
      <c r="BR8" s="879">
        <v>1139</v>
      </c>
      <c r="BS8" s="879">
        <v>2113</v>
      </c>
      <c r="BT8" s="128">
        <v>3252</v>
      </c>
      <c r="BU8" s="881">
        <v>50.47338196492317</v>
      </c>
      <c r="BV8" s="879">
        <v>986</v>
      </c>
      <c r="BW8" s="879">
        <v>2224</v>
      </c>
      <c r="BX8" s="128">
        <v>3210</v>
      </c>
      <c r="BY8" s="881">
        <v>50.337149129684796</v>
      </c>
      <c r="BZ8" s="879">
        <v>991</v>
      </c>
      <c r="CA8" s="879">
        <v>2536</v>
      </c>
      <c r="CB8" s="128">
        <v>3527</v>
      </c>
      <c r="CC8" s="881">
        <v>52.17455621301775</v>
      </c>
      <c r="CD8" s="879">
        <v>747</v>
      </c>
      <c r="CE8" s="879">
        <v>2061</v>
      </c>
      <c r="CF8" s="128">
        <v>2808</v>
      </c>
      <c r="CG8" s="881">
        <v>44.72762026122969</v>
      </c>
      <c r="CH8" s="879">
        <v>601</v>
      </c>
      <c r="CI8" s="879">
        <v>1976</v>
      </c>
      <c r="CJ8" s="128">
        <v>2577</v>
      </c>
      <c r="CK8" s="881">
        <v>44.028703229113276</v>
      </c>
      <c r="CL8" s="879">
        <v>941</v>
      </c>
      <c r="CM8" s="879">
        <v>2525</v>
      </c>
      <c r="CN8" s="128">
        <f>CM8+CL8</f>
        <v>3466</v>
      </c>
      <c r="CO8" s="881">
        <v>44.43589743589744</v>
      </c>
    </row>
    <row r="9" spans="1:93" ht="31.5" customHeight="1">
      <c r="A9" s="793" t="s">
        <v>458</v>
      </c>
      <c r="B9" s="879">
        <v>1199</v>
      </c>
      <c r="C9" s="879">
        <v>1522</v>
      </c>
      <c r="D9" s="879">
        <v>2721</v>
      </c>
      <c r="E9" s="880">
        <f>D9/$D$13*100</f>
        <v>32.86231884057971</v>
      </c>
      <c r="F9" s="879">
        <v>1057</v>
      </c>
      <c r="G9" s="879">
        <v>1622</v>
      </c>
      <c r="H9" s="879">
        <f>SUM(F9:G9)</f>
        <v>2679</v>
      </c>
      <c r="I9" s="880">
        <f>H9/$H$13*100</f>
        <v>32.15700396110911</v>
      </c>
      <c r="J9" s="128">
        <v>1076</v>
      </c>
      <c r="K9" s="128">
        <v>1789</v>
      </c>
      <c r="L9" s="128">
        <f>SUM(J9:K9)</f>
        <v>2865</v>
      </c>
      <c r="M9" s="880">
        <f>L9/$L$13*100</f>
        <v>31.83687076341816</v>
      </c>
      <c r="N9" s="380">
        <v>1038</v>
      </c>
      <c r="O9" s="380">
        <v>1726</v>
      </c>
      <c r="P9" s="128">
        <f>SUM(N9:O9)</f>
        <v>2764</v>
      </c>
      <c r="Q9" s="881">
        <f>P9/$P$13*100</f>
        <v>31.876369507553914</v>
      </c>
      <c r="R9" s="879">
        <v>1051</v>
      </c>
      <c r="S9" s="879">
        <v>1792</v>
      </c>
      <c r="T9" s="128">
        <f>R9+S9</f>
        <v>2843</v>
      </c>
      <c r="U9" s="881">
        <f>T9/$T$13*100</f>
        <v>32.63314967860423</v>
      </c>
      <c r="V9" s="879" t="s">
        <v>395</v>
      </c>
      <c r="W9" s="879" t="s">
        <v>395</v>
      </c>
      <c r="X9" s="879" t="s">
        <v>395</v>
      </c>
      <c r="Y9" s="882" t="s">
        <v>395</v>
      </c>
      <c r="Z9" s="879">
        <v>947</v>
      </c>
      <c r="AA9" s="879">
        <v>1621</v>
      </c>
      <c r="AB9" s="128">
        <f>Z9+AA9</f>
        <v>2568</v>
      </c>
      <c r="AC9" s="881">
        <f>AB9/$AB$13*100</f>
        <v>34.06739188113558</v>
      </c>
      <c r="AD9" s="879">
        <v>1088</v>
      </c>
      <c r="AE9" s="879">
        <v>1606</v>
      </c>
      <c r="AF9" s="128">
        <f>AD9+AE9</f>
        <v>2694</v>
      </c>
      <c r="AG9" s="881">
        <f>AF9/$AF$13*100</f>
        <v>33.1691701551342</v>
      </c>
      <c r="AH9" s="879">
        <v>832</v>
      </c>
      <c r="AI9" s="879">
        <v>1825</v>
      </c>
      <c r="AJ9" s="128">
        <f>AH9+AI9</f>
        <v>2657</v>
      </c>
      <c r="AK9" s="881">
        <f>AJ9/$AJ$13*100</f>
        <v>32.669371695561296</v>
      </c>
      <c r="AL9" s="879">
        <v>700</v>
      </c>
      <c r="AM9" s="879">
        <v>1430</v>
      </c>
      <c r="AN9" s="128">
        <f>AL9+AM9</f>
        <v>2130</v>
      </c>
      <c r="AO9" s="881">
        <f>AN9/$AN$13*100</f>
        <v>30.385164051355208</v>
      </c>
      <c r="AP9" s="879">
        <v>691</v>
      </c>
      <c r="AQ9" s="879">
        <v>1681</v>
      </c>
      <c r="AR9" s="128">
        <f>AP9+AQ9</f>
        <v>2372</v>
      </c>
      <c r="AS9" s="881">
        <f>AR9/$AR$13*100</f>
        <v>34.39675174013921</v>
      </c>
      <c r="AT9" s="879">
        <v>726</v>
      </c>
      <c r="AU9" s="879">
        <v>1553</v>
      </c>
      <c r="AV9" s="128">
        <f>AT9+AU9</f>
        <v>2279</v>
      </c>
      <c r="AW9" s="881">
        <f>AV9/$AV$13*100</f>
        <v>33.16838888080338</v>
      </c>
      <c r="AX9" s="879">
        <v>683</v>
      </c>
      <c r="AY9" s="879">
        <v>1196</v>
      </c>
      <c r="AZ9" s="128">
        <f>AX9+AY9</f>
        <v>1879</v>
      </c>
      <c r="BA9" s="881">
        <f>AZ9/$AZ$13*100</f>
        <v>32.1031949427644</v>
      </c>
      <c r="BB9" s="879">
        <v>772</v>
      </c>
      <c r="BC9" s="879">
        <v>1209</v>
      </c>
      <c r="BD9" s="128">
        <v>1981</v>
      </c>
      <c r="BE9" s="881">
        <f>BD9/$BD$13*100</f>
        <v>32.57687880282848</v>
      </c>
      <c r="BF9" s="879">
        <v>815</v>
      </c>
      <c r="BG9" s="879">
        <v>1428</v>
      </c>
      <c r="BH9" s="128">
        <v>2243</v>
      </c>
      <c r="BI9" s="881">
        <v>32.107071285428</v>
      </c>
      <c r="BJ9" s="879">
        <v>690</v>
      </c>
      <c r="BK9" s="879">
        <v>1215</v>
      </c>
      <c r="BL9" s="128">
        <f>+BJ9+BK9</f>
        <v>1905</v>
      </c>
      <c r="BM9" s="881">
        <f>BL9/$BL$13*100</f>
        <v>31.102040816326532</v>
      </c>
      <c r="BN9" s="879">
        <v>751</v>
      </c>
      <c r="BO9" s="879">
        <v>1223</v>
      </c>
      <c r="BP9" s="128">
        <f>+BN9+BO9</f>
        <v>1974</v>
      </c>
      <c r="BQ9" s="881">
        <f>BP9/$BP$13*100</f>
        <v>30.19271948608137</v>
      </c>
      <c r="BR9" s="879">
        <v>837</v>
      </c>
      <c r="BS9" s="879">
        <v>1229</v>
      </c>
      <c r="BT9" s="128">
        <v>2066</v>
      </c>
      <c r="BU9" s="881">
        <v>32.0658078534844</v>
      </c>
      <c r="BV9" s="879">
        <v>667</v>
      </c>
      <c r="BW9" s="879">
        <v>1339</v>
      </c>
      <c r="BX9" s="128">
        <v>2006</v>
      </c>
      <c r="BY9" s="881">
        <v>31.45679786733574</v>
      </c>
      <c r="BZ9" s="879">
        <v>669</v>
      </c>
      <c r="CA9" s="879">
        <v>1420</v>
      </c>
      <c r="CB9" s="128">
        <v>2089</v>
      </c>
      <c r="CC9" s="881">
        <v>30.90236686390532</v>
      </c>
      <c r="CD9" s="879">
        <v>684</v>
      </c>
      <c r="CE9" s="879">
        <v>1448</v>
      </c>
      <c r="CF9" s="128">
        <v>2132</v>
      </c>
      <c r="CG9" s="881">
        <v>33.95985982797069</v>
      </c>
      <c r="CH9" s="879">
        <v>588</v>
      </c>
      <c r="CI9" s="879">
        <v>1470</v>
      </c>
      <c r="CJ9" s="128">
        <v>2058</v>
      </c>
      <c r="CK9" s="881">
        <v>35.161455663762176</v>
      </c>
      <c r="CL9" s="879">
        <v>823</v>
      </c>
      <c r="CM9" s="879">
        <v>1996</v>
      </c>
      <c r="CN9" s="128">
        <f>CM9+CL9</f>
        <v>2819</v>
      </c>
      <c r="CO9" s="881">
        <v>36.14102564102564</v>
      </c>
    </row>
    <row r="10" spans="1:93" ht="31.5" customHeight="1">
      <c r="A10" s="793" t="s">
        <v>459</v>
      </c>
      <c r="B10" s="879">
        <v>157</v>
      </c>
      <c r="C10" s="879">
        <v>219</v>
      </c>
      <c r="D10" s="879">
        <v>376</v>
      </c>
      <c r="E10" s="880">
        <f>D10/$D$13*100</f>
        <v>4.541062801932367</v>
      </c>
      <c r="F10" s="879">
        <v>90</v>
      </c>
      <c r="G10" s="879">
        <v>139</v>
      </c>
      <c r="H10" s="879">
        <f>SUM(F10:G10)</f>
        <v>229</v>
      </c>
      <c r="I10" s="880">
        <f>H10/$H$13*100</f>
        <v>2.748769655503541</v>
      </c>
      <c r="J10" s="128">
        <v>107</v>
      </c>
      <c r="K10" s="128">
        <v>109</v>
      </c>
      <c r="L10" s="128">
        <f>SUM(J10:K10)</f>
        <v>216</v>
      </c>
      <c r="M10" s="880">
        <f>L10/$L$13*100</f>
        <v>2.400266696299589</v>
      </c>
      <c r="N10" s="380">
        <v>109</v>
      </c>
      <c r="O10" s="380">
        <v>108</v>
      </c>
      <c r="P10" s="128">
        <f>SUM(N10:O10)</f>
        <v>217</v>
      </c>
      <c r="Q10" s="881">
        <f>P10/$P$13*100</f>
        <v>2.5025948564179448</v>
      </c>
      <c r="R10" s="879">
        <v>96</v>
      </c>
      <c r="S10" s="879">
        <v>108</v>
      </c>
      <c r="T10" s="128">
        <f>R10+S10</f>
        <v>204</v>
      </c>
      <c r="U10" s="881">
        <f>T10/$T$13*100</f>
        <v>2.3415977961432506</v>
      </c>
      <c r="V10" s="883">
        <f>U10/$T$13*100</f>
        <v>0.026877844308347686</v>
      </c>
      <c r="W10" s="879" t="s">
        <v>395</v>
      </c>
      <c r="X10" s="879" t="s">
        <v>395</v>
      </c>
      <c r="Y10" s="882" t="s">
        <v>395</v>
      </c>
      <c r="Z10" s="879">
        <v>102</v>
      </c>
      <c r="AA10" s="879">
        <v>185</v>
      </c>
      <c r="AB10" s="884">
        <f>Z10+AA10</f>
        <v>287</v>
      </c>
      <c r="AC10" s="881">
        <f>AB10/$AB$13*100</f>
        <v>3.807375961793579</v>
      </c>
      <c r="AD10" s="879">
        <v>103</v>
      </c>
      <c r="AE10" s="879">
        <v>163</v>
      </c>
      <c r="AF10" s="884">
        <f>AD10+AE10</f>
        <v>266</v>
      </c>
      <c r="AG10" s="881">
        <f>AF10/$AF$13*100</f>
        <v>3.2750554050726426</v>
      </c>
      <c r="AH10" s="879">
        <v>108</v>
      </c>
      <c r="AI10" s="879">
        <v>237</v>
      </c>
      <c r="AJ10" s="884">
        <f>AH10+AI10</f>
        <v>345</v>
      </c>
      <c r="AK10" s="881">
        <f>AJ10/$AJ$13*100</f>
        <v>4.2419771302102545</v>
      </c>
      <c r="AL10" s="879">
        <v>118</v>
      </c>
      <c r="AM10" s="879">
        <v>365</v>
      </c>
      <c r="AN10" s="884">
        <f>AL10+AM10</f>
        <v>483</v>
      </c>
      <c r="AO10" s="881">
        <f>AN10/$AN$13*100</f>
        <v>6.890156918687588</v>
      </c>
      <c r="AP10" s="879">
        <v>128</v>
      </c>
      <c r="AQ10" s="879">
        <v>220</v>
      </c>
      <c r="AR10" s="884">
        <f>AP10+AQ10</f>
        <v>348</v>
      </c>
      <c r="AS10" s="881">
        <f>AR10/$AR$13*100</f>
        <v>5.046403712296984</v>
      </c>
      <c r="AT10" s="879">
        <v>128</v>
      </c>
      <c r="AU10" s="879">
        <v>244</v>
      </c>
      <c r="AV10" s="884">
        <f>AT10+AU10</f>
        <v>372</v>
      </c>
      <c r="AW10" s="881">
        <f>AV10/$AV$13*100</f>
        <v>5.414059088924465</v>
      </c>
      <c r="AX10" s="879">
        <v>153</v>
      </c>
      <c r="AY10" s="879">
        <v>201</v>
      </c>
      <c r="AZ10" s="884">
        <f>AX10+AY10</f>
        <v>354</v>
      </c>
      <c r="BA10" s="881">
        <f>AZ10/$AZ$13*100</f>
        <v>6.0481804202972835</v>
      </c>
      <c r="BB10" s="879">
        <v>89</v>
      </c>
      <c r="BC10" s="879">
        <v>203</v>
      </c>
      <c r="BD10" s="884">
        <v>292</v>
      </c>
      <c r="BE10" s="881">
        <f>BD10/$BD$13*100</f>
        <v>4.801841802335143</v>
      </c>
      <c r="BF10" s="879">
        <v>168</v>
      </c>
      <c r="BG10" s="879">
        <v>255</v>
      </c>
      <c r="BH10" s="884">
        <v>423</v>
      </c>
      <c r="BI10" s="881">
        <v>6.054967077011166</v>
      </c>
      <c r="BJ10" s="879">
        <v>154</v>
      </c>
      <c r="BK10" s="879">
        <v>204</v>
      </c>
      <c r="BL10" s="884">
        <f>+BJ10+BK10</f>
        <v>358</v>
      </c>
      <c r="BM10" s="881">
        <f>BL10/$BL$13*100</f>
        <v>5.844897959183673</v>
      </c>
      <c r="BN10" s="879">
        <v>136</v>
      </c>
      <c r="BO10" s="879">
        <v>238</v>
      </c>
      <c r="BP10" s="884">
        <f>+BN10+BO10</f>
        <v>374</v>
      </c>
      <c r="BQ10" s="881">
        <f>BP10/$BP$13*100</f>
        <v>5.720403793208932</v>
      </c>
      <c r="BR10" s="879">
        <v>160</v>
      </c>
      <c r="BS10" s="879">
        <v>267</v>
      </c>
      <c r="BT10" s="884">
        <v>427</v>
      </c>
      <c r="BU10" s="881">
        <v>6.627347508924414</v>
      </c>
      <c r="BV10" s="879">
        <v>177</v>
      </c>
      <c r="BW10" s="879">
        <v>271</v>
      </c>
      <c r="BX10" s="884">
        <v>448</v>
      </c>
      <c r="BY10" s="881">
        <v>7.025246981339188</v>
      </c>
      <c r="BZ10" s="879">
        <v>160</v>
      </c>
      <c r="CA10" s="879">
        <v>297</v>
      </c>
      <c r="CB10" s="884">
        <v>457</v>
      </c>
      <c r="CC10" s="881">
        <v>6.760355029585799</v>
      </c>
      <c r="CD10" s="879">
        <v>161</v>
      </c>
      <c r="CE10" s="879">
        <v>312</v>
      </c>
      <c r="CF10" s="884">
        <v>473</v>
      </c>
      <c r="CG10" s="881">
        <v>7.534246575342466</v>
      </c>
      <c r="CH10" s="879">
        <v>155</v>
      </c>
      <c r="CI10" s="879">
        <v>308</v>
      </c>
      <c r="CJ10" s="884">
        <v>463</v>
      </c>
      <c r="CK10" s="881">
        <v>7.91047326157526</v>
      </c>
      <c r="CL10" s="879">
        <v>194</v>
      </c>
      <c r="CM10" s="879">
        <v>355</v>
      </c>
      <c r="CN10" s="884">
        <f>CM10+CL10</f>
        <v>549</v>
      </c>
      <c r="CO10" s="881">
        <v>7.038461538461538</v>
      </c>
    </row>
    <row r="11" spans="1:93" ht="31.5" customHeight="1">
      <c r="A11" s="793" t="s">
        <v>460</v>
      </c>
      <c r="B11" s="879">
        <v>47</v>
      </c>
      <c r="C11" s="879">
        <v>42</v>
      </c>
      <c r="D11" s="879">
        <v>89</v>
      </c>
      <c r="E11" s="880">
        <f>D11/$D$13*100</f>
        <v>1.0748792270531402</v>
      </c>
      <c r="F11" s="879">
        <v>35</v>
      </c>
      <c r="G11" s="879">
        <v>34</v>
      </c>
      <c r="H11" s="879">
        <f>SUM(F11:G11)</f>
        <v>69</v>
      </c>
      <c r="I11" s="880">
        <f>H11/$H$13*100</f>
        <v>0.8282319049333813</v>
      </c>
      <c r="J11" s="128">
        <v>29</v>
      </c>
      <c r="K11" s="128">
        <v>37</v>
      </c>
      <c r="L11" s="128">
        <f>SUM(J11:K11)</f>
        <v>66</v>
      </c>
      <c r="M11" s="880">
        <f>L11/$L$13*100</f>
        <v>0.7334148238693188</v>
      </c>
      <c r="N11" s="380">
        <v>32</v>
      </c>
      <c r="O11" s="380">
        <v>41</v>
      </c>
      <c r="P11" s="128">
        <f>SUM(N11:O11)</f>
        <v>73</v>
      </c>
      <c r="Q11" s="881">
        <f>P11/$P$13*100</f>
        <v>0.8418867489332257</v>
      </c>
      <c r="R11" s="879">
        <v>46</v>
      </c>
      <c r="S11" s="879">
        <v>44</v>
      </c>
      <c r="T11" s="128">
        <f>R11+S11</f>
        <v>90</v>
      </c>
      <c r="U11" s="881">
        <f>T11/$T$13*100</f>
        <v>1.0330578512396695</v>
      </c>
      <c r="V11" s="879" t="s">
        <v>395</v>
      </c>
      <c r="W11" s="879" t="s">
        <v>395</v>
      </c>
      <c r="X11" s="879" t="s">
        <v>395</v>
      </c>
      <c r="Y11" s="882" t="s">
        <v>395</v>
      </c>
      <c r="Z11" s="879">
        <v>38</v>
      </c>
      <c r="AA11" s="879">
        <v>46</v>
      </c>
      <c r="AB11" s="884">
        <f>Z11+AA11</f>
        <v>84</v>
      </c>
      <c r="AC11" s="881">
        <f>AB11/$AB$13*100</f>
        <v>1.114353940037145</v>
      </c>
      <c r="AD11" s="879">
        <v>46</v>
      </c>
      <c r="AE11" s="879">
        <v>66</v>
      </c>
      <c r="AF11" s="884">
        <f>AD11+AE11</f>
        <v>112</v>
      </c>
      <c r="AG11" s="881">
        <f>AF11/$AF$13*100</f>
        <v>1.3789706968726916</v>
      </c>
      <c r="AH11" s="879">
        <v>31</v>
      </c>
      <c r="AI11" s="879">
        <v>102</v>
      </c>
      <c r="AJ11" s="884">
        <f>AH11+AI11</f>
        <v>133</v>
      </c>
      <c r="AK11" s="881">
        <f>AJ11/$AJ$13*100</f>
        <v>1.6353129226607648</v>
      </c>
      <c r="AL11" s="879">
        <v>17</v>
      </c>
      <c r="AM11" s="879">
        <v>65</v>
      </c>
      <c r="AN11" s="884">
        <f>AL11+AM11</f>
        <v>82</v>
      </c>
      <c r="AO11" s="881">
        <f>AN11/$AN$13*100</f>
        <v>1.1697574893009985</v>
      </c>
      <c r="AP11" s="879">
        <v>20</v>
      </c>
      <c r="AQ11" s="879">
        <v>77</v>
      </c>
      <c r="AR11" s="884">
        <f>AP11+AQ11</f>
        <v>97</v>
      </c>
      <c r="AS11" s="881">
        <f>AR11/$AR$13*100</f>
        <v>1.4066125290023201</v>
      </c>
      <c r="AT11" s="879">
        <v>32</v>
      </c>
      <c r="AU11" s="879">
        <v>109</v>
      </c>
      <c r="AV11" s="884">
        <f>AT11+AU11</f>
        <v>141</v>
      </c>
      <c r="AW11" s="881">
        <f>AV11/$AV$13*100</f>
        <v>2.052103041769757</v>
      </c>
      <c r="AX11" s="879">
        <v>22</v>
      </c>
      <c r="AY11" s="879">
        <v>52</v>
      </c>
      <c r="AZ11" s="884">
        <f>AX11+AY11</f>
        <v>74</v>
      </c>
      <c r="BA11" s="881">
        <f>AZ11/$AZ$13*100</f>
        <v>1.2643089014180762</v>
      </c>
      <c r="BB11" s="879">
        <v>36</v>
      </c>
      <c r="BC11" s="879">
        <v>60</v>
      </c>
      <c r="BD11" s="884">
        <v>96</v>
      </c>
      <c r="BE11" s="881">
        <f>BD11/$BD$13*100</f>
        <v>1.5786877158362114</v>
      </c>
      <c r="BF11" s="879">
        <v>50</v>
      </c>
      <c r="BG11" s="879">
        <v>59</v>
      </c>
      <c r="BH11" s="884">
        <v>109</v>
      </c>
      <c r="BI11" s="881">
        <v>1.5602633839106785</v>
      </c>
      <c r="BJ11" s="879">
        <v>43</v>
      </c>
      <c r="BK11" s="879">
        <v>105</v>
      </c>
      <c r="BL11" s="884">
        <f>+BJ11+BK11</f>
        <v>148</v>
      </c>
      <c r="BM11" s="881">
        <f>BL11/$BL$13*100</f>
        <v>2.416326530612245</v>
      </c>
      <c r="BN11" s="879">
        <v>24</v>
      </c>
      <c r="BO11" s="879">
        <v>85</v>
      </c>
      <c r="BP11" s="884">
        <f>+BN11+BO11</f>
        <v>109</v>
      </c>
      <c r="BQ11" s="881">
        <f>BP11/$BP$13*100</f>
        <v>1.667176506576935</v>
      </c>
      <c r="BR11" s="879">
        <v>28</v>
      </c>
      <c r="BS11" s="879">
        <v>87</v>
      </c>
      <c r="BT11" s="884">
        <v>115</v>
      </c>
      <c r="BU11" s="881">
        <v>1.7848828185627812</v>
      </c>
      <c r="BV11" s="879">
        <v>37</v>
      </c>
      <c r="BW11" s="879">
        <v>100</v>
      </c>
      <c r="BX11" s="884">
        <v>137</v>
      </c>
      <c r="BY11" s="881">
        <v>2.148345617061314</v>
      </c>
      <c r="BZ11" s="879">
        <v>25</v>
      </c>
      <c r="CA11" s="879">
        <v>90</v>
      </c>
      <c r="CB11" s="884">
        <v>115</v>
      </c>
      <c r="CC11" s="881">
        <v>1.7011834319526626</v>
      </c>
      <c r="CD11" s="879">
        <v>27</v>
      </c>
      <c r="CE11" s="879">
        <v>130</v>
      </c>
      <c r="CF11" s="884">
        <v>157</v>
      </c>
      <c r="CG11" s="881">
        <v>2.5007964319847082</v>
      </c>
      <c r="CH11" s="879">
        <v>32</v>
      </c>
      <c r="CI11" s="879">
        <v>85</v>
      </c>
      <c r="CJ11" s="884">
        <v>117</v>
      </c>
      <c r="CK11" s="881">
        <v>1.9989748846745259</v>
      </c>
      <c r="CL11" s="879">
        <v>36</v>
      </c>
      <c r="CM11" s="879">
        <v>97</v>
      </c>
      <c r="CN11" s="884">
        <f>CM11+CL11</f>
        <v>133</v>
      </c>
      <c r="CO11" s="881">
        <v>1.7051282051282053</v>
      </c>
    </row>
    <row r="12" spans="1:93" ht="24.75" customHeight="1">
      <c r="A12" s="761"/>
      <c r="B12" s="885"/>
      <c r="C12" s="885"/>
      <c r="D12" s="886"/>
      <c r="E12" s="501"/>
      <c r="F12" s="885"/>
      <c r="G12" s="885"/>
      <c r="H12" s="886"/>
      <c r="I12" s="501"/>
      <c r="J12" s="887"/>
      <c r="K12" s="887"/>
      <c r="L12" s="887"/>
      <c r="M12" s="501" t="s">
        <v>3</v>
      </c>
      <c r="N12" s="888"/>
      <c r="O12" s="888"/>
      <c r="P12" s="888"/>
      <c r="Q12" s="889"/>
      <c r="R12" s="890"/>
      <c r="S12" s="891"/>
      <c r="T12" s="891"/>
      <c r="U12" s="892"/>
      <c r="V12" s="890"/>
      <c r="W12" s="891"/>
      <c r="X12" s="893"/>
      <c r="Y12" s="892"/>
      <c r="Z12" s="890"/>
      <c r="AA12" s="891"/>
      <c r="AB12" s="893"/>
      <c r="AC12" s="892"/>
      <c r="AD12" s="890"/>
      <c r="AE12" s="891"/>
      <c r="AF12" s="893"/>
      <c r="AG12" s="892"/>
      <c r="AH12" s="890"/>
      <c r="AI12" s="891"/>
      <c r="AJ12" s="893"/>
      <c r="AK12" s="892"/>
      <c r="AL12" s="890"/>
      <c r="AM12" s="891"/>
      <c r="AN12" s="893"/>
      <c r="AO12" s="892"/>
      <c r="AP12" s="890"/>
      <c r="AQ12" s="891"/>
      <c r="AR12" s="893"/>
      <c r="AS12" s="892"/>
      <c r="AT12" s="890"/>
      <c r="AU12" s="891"/>
      <c r="AV12" s="893"/>
      <c r="AW12" s="892"/>
      <c r="AX12" s="890"/>
      <c r="AY12" s="891"/>
      <c r="AZ12" s="893"/>
      <c r="BA12" s="892"/>
      <c r="BB12" s="890"/>
      <c r="BC12" s="891"/>
      <c r="BD12" s="893"/>
      <c r="BE12" s="892"/>
      <c r="BF12" s="890"/>
      <c r="BG12" s="891"/>
      <c r="BH12" s="893"/>
      <c r="BI12" s="892"/>
      <c r="BJ12" s="890"/>
      <c r="BK12" s="891"/>
      <c r="BL12" s="893"/>
      <c r="BM12" s="892"/>
      <c r="BN12" s="890"/>
      <c r="BO12" s="891"/>
      <c r="BP12" s="893"/>
      <c r="BQ12" s="892"/>
      <c r="BR12" s="890"/>
      <c r="BS12" s="891"/>
      <c r="BT12" s="893"/>
      <c r="BU12" s="892"/>
      <c r="BV12" s="890"/>
      <c r="BW12" s="891"/>
      <c r="BX12" s="893"/>
      <c r="BY12" s="892"/>
      <c r="BZ12" s="890"/>
      <c r="CA12" s="891"/>
      <c r="CB12" s="893"/>
      <c r="CC12" s="892"/>
      <c r="CD12" s="890"/>
      <c r="CE12" s="891"/>
      <c r="CF12" s="893"/>
      <c r="CG12" s="892"/>
      <c r="CH12" s="890"/>
      <c r="CI12" s="891"/>
      <c r="CJ12" s="893"/>
      <c r="CK12" s="892"/>
      <c r="CL12" s="890"/>
      <c r="CM12" s="891"/>
      <c r="CN12" s="893"/>
      <c r="CO12" s="892"/>
    </row>
    <row r="13" spans="1:93" ht="24.75" customHeight="1">
      <c r="A13" s="678" t="s">
        <v>112</v>
      </c>
      <c r="B13" s="894">
        <v>4187</v>
      </c>
      <c r="C13" s="894">
        <v>4093</v>
      </c>
      <c r="D13" s="894">
        <v>8280</v>
      </c>
      <c r="E13" s="864">
        <f>D13/$D$13*100</f>
        <v>100</v>
      </c>
      <c r="F13" s="894">
        <f aca="true" t="shared" si="0" ref="F13:P13">SUM(F7:F12)</f>
        <v>3664</v>
      </c>
      <c r="G13" s="894">
        <f t="shared" si="0"/>
        <v>4667</v>
      </c>
      <c r="H13" s="894">
        <f t="shared" si="0"/>
        <v>8331</v>
      </c>
      <c r="I13" s="864">
        <f t="shared" si="0"/>
        <v>100</v>
      </c>
      <c r="J13" s="679">
        <f t="shared" si="0"/>
        <v>3701</v>
      </c>
      <c r="K13" s="679">
        <f t="shared" si="0"/>
        <v>5298</v>
      </c>
      <c r="L13" s="679">
        <f t="shared" si="0"/>
        <v>8999</v>
      </c>
      <c r="M13" s="864">
        <f t="shared" si="0"/>
        <v>100.00000000000001</v>
      </c>
      <c r="N13" s="679">
        <f t="shared" si="0"/>
        <v>3544</v>
      </c>
      <c r="O13" s="679">
        <f t="shared" si="0"/>
        <v>5127</v>
      </c>
      <c r="P13" s="679">
        <f t="shared" si="0"/>
        <v>8671</v>
      </c>
      <c r="Q13" s="895">
        <f>SUM(Q7:Q12)</f>
        <v>99.99999999999999</v>
      </c>
      <c r="R13" s="679">
        <f>SUM(R7:R12)</f>
        <v>3550</v>
      </c>
      <c r="S13" s="679">
        <f>SUM(S7:S12)</f>
        <v>5162</v>
      </c>
      <c r="T13" s="679">
        <f>SUM(T7:T12)</f>
        <v>8712</v>
      </c>
      <c r="U13" s="680">
        <f>SUM(U7:U12)</f>
        <v>100</v>
      </c>
      <c r="V13" s="679">
        <v>3094</v>
      </c>
      <c r="W13" s="679">
        <v>4863</v>
      </c>
      <c r="X13" s="679">
        <v>7957</v>
      </c>
      <c r="Y13" s="680">
        <v>100</v>
      </c>
      <c r="Z13" s="679">
        <f aca="true" t="shared" si="1" ref="Z13:AW13">SUM(Z7:Z12)</f>
        <v>2765</v>
      </c>
      <c r="AA13" s="679">
        <f t="shared" si="1"/>
        <v>4773</v>
      </c>
      <c r="AB13" s="679">
        <f t="shared" si="1"/>
        <v>7538</v>
      </c>
      <c r="AC13" s="680">
        <f t="shared" si="1"/>
        <v>100</v>
      </c>
      <c r="AD13" s="679">
        <f t="shared" si="1"/>
        <v>3320</v>
      </c>
      <c r="AE13" s="679">
        <f t="shared" si="1"/>
        <v>4802</v>
      </c>
      <c r="AF13" s="679">
        <f t="shared" si="1"/>
        <v>8122</v>
      </c>
      <c r="AG13" s="680">
        <f t="shared" si="1"/>
        <v>100</v>
      </c>
      <c r="AH13" s="679">
        <f t="shared" si="1"/>
        <v>2732</v>
      </c>
      <c r="AI13" s="679">
        <f t="shared" si="1"/>
        <v>5401</v>
      </c>
      <c r="AJ13" s="679">
        <f t="shared" si="1"/>
        <v>8133</v>
      </c>
      <c r="AK13" s="680">
        <f t="shared" si="1"/>
        <v>100</v>
      </c>
      <c r="AL13" s="679">
        <f t="shared" si="1"/>
        <v>2364</v>
      </c>
      <c r="AM13" s="679">
        <f t="shared" si="1"/>
        <v>4646</v>
      </c>
      <c r="AN13" s="679">
        <f t="shared" si="1"/>
        <v>7010</v>
      </c>
      <c r="AO13" s="680">
        <f t="shared" si="1"/>
        <v>100</v>
      </c>
      <c r="AP13" s="679">
        <f t="shared" si="1"/>
        <v>2374</v>
      </c>
      <c r="AQ13" s="679">
        <f t="shared" si="1"/>
        <v>4522</v>
      </c>
      <c r="AR13" s="679">
        <f t="shared" si="1"/>
        <v>6896</v>
      </c>
      <c r="AS13" s="680">
        <f t="shared" si="1"/>
        <v>99.99999999999999</v>
      </c>
      <c r="AT13" s="679">
        <f t="shared" si="1"/>
        <v>2342</v>
      </c>
      <c r="AU13" s="679">
        <f t="shared" si="1"/>
        <v>4529</v>
      </c>
      <c r="AV13" s="679">
        <f t="shared" si="1"/>
        <v>6871</v>
      </c>
      <c r="AW13" s="680">
        <f t="shared" si="1"/>
        <v>100</v>
      </c>
      <c r="AX13" s="679">
        <f>SUM(AX7:AX12)</f>
        <v>2180</v>
      </c>
      <c r="AY13" s="679">
        <f>SUM(AY7:AY12)</f>
        <v>3673</v>
      </c>
      <c r="AZ13" s="679">
        <f>SUM(AZ7:AZ12)</f>
        <v>5853</v>
      </c>
      <c r="BA13" s="680">
        <f>SUM(BA7:BA12)</f>
        <v>100</v>
      </c>
      <c r="BB13" s="679">
        <v>2475</v>
      </c>
      <c r="BC13" s="679">
        <v>3606</v>
      </c>
      <c r="BD13" s="679">
        <v>6081</v>
      </c>
      <c r="BE13" s="680">
        <v>100</v>
      </c>
      <c r="BF13" s="679">
        <v>2619</v>
      </c>
      <c r="BG13" s="679">
        <v>4367</v>
      </c>
      <c r="BH13" s="679">
        <v>6986</v>
      </c>
      <c r="BI13" s="680">
        <v>100</v>
      </c>
      <c r="BJ13" s="679">
        <f aca="true" t="shared" si="2" ref="BJ13:CC13">SUM(BJ7:BJ11)</f>
        <v>2341</v>
      </c>
      <c r="BK13" s="679">
        <f t="shared" si="2"/>
        <v>3784</v>
      </c>
      <c r="BL13" s="679">
        <f t="shared" si="2"/>
        <v>6125</v>
      </c>
      <c r="BM13" s="680">
        <f t="shared" si="2"/>
        <v>99.99999999999999</v>
      </c>
      <c r="BN13" s="679">
        <f t="shared" si="2"/>
        <v>2539</v>
      </c>
      <c r="BO13" s="679">
        <f t="shared" si="2"/>
        <v>3999</v>
      </c>
      <c r="BP13" s="679">
        <f t="shared" si="2"/>
        <v>6538</v>
      </c>
      <c r="BQ13" s="680">
        <f t="shared" si="2"/>
        <v>100</v>
      </c>
      <c r="BR13" s="679">
        <f t="shared" si="2"/>
        <v>2505</v>
      </c>
      <c r="BS13" s="679">
        <f t="shared" si="2"/>
        <v>3938</v>
      </c>
      <c r="BT13" s="679">
        <f t="shared" si="2"/>
        <v>6443</v>
      </c>
      <c r="BU13" s="680">
        <f t="shared" si="2"/>
        <v>100</v>
      </c>
      <c r="BV13" s="679">
        <f t="shared" si="2"/>
        <v>2130</v>
      </c>
      <c r="BW13" s="679">
        <f t="shared" si="2"/>
        <v>4247</v>
      </c>
      <c r="BX13" s="679">
        <f t="shared" si="2"/>
        <v>6377</v>
      </c>
      <c r="BY13" s="680">
        <f t="shared" si="2"/>
        <v>100</v>
      </c>
      <c r="BZ13" s="679">
        <f t="shared" si="2"/>
        <v>2081</v>
      </c>
      <c r="CA13" s="679">
        <f t="shared" si="2"/>
        <v>4679</v>
      </c>
      <c r="CB13" s="679">
        <f t="shared" si="2"/>
        <v>6760</v>
      </c>
      <c r="CC13" s="680">
        <f t="shared" si="2"/>
        <v>99.99999999999999</v>
      </c>
      <c r="CD13" s="679">
        <v>1939</v>
      </c>
      <c r="CE13" s="679">
        <v>4339</v>
      </c>
      <c r="CF13" s="679">
        <v>6278</v>
      </c>
      <c r="CG13" s="680">
        <v>100</v>
      </c>
      <c r="CH13" s="679">
        <v>1592</v>
      </c>
      <c r="CI13" s="679">
        <v>4261</v>
      </c>
      <c r="CJ13" s="679">
        <v>5853</v>
      </c>
      <c r="CK13" s="680">
        <v>100</v>
      </c>
      <c r="CL13" s="679">
        <f>SUM(CL7:CL11)</f>
        <v>2347</v>
      </c>
      <c r="CM13" s="679">
        <f>SUM(CM7:CM11)</f>
        <v>5453</v>
      </c>
      <c r="CN13" s="679">
        <f>SUM(CN7:CN11)</f>
        <v>7800</v>
      </c>
      <c r="CO13" s="680">
        <v>99.99999999999999</v>
      </c>
    </row>
    <row r="14" spans="1:13" ht="24.75" customHeight="1">
      <c r="A14" s="896" t="s">
        <v>409</v>
      </c>
      <c r="B14" s="897"/>
      <c r="C14" s="897"/>
      <c r="D14" s="897"/>
      <c r="E14" s="898"/>
      <c r="F14" s="897"/>
      <c r="G14" s="897"/>
      <c r="H14" s="897"/>
      <c r="I14" s="898"/>
      <c r="J14" s="899"/>
      <c r="K14" s="899"/>
      <c r="L14" s="900"/>
      <c r="M14" s="901"/>
    </row>
    <row r="15" spans="1:13" ht="12.75">
      <c r="A15" s="32" t="s">
        <v>3</v>
      </c>
      <c r="B15" s="140"/>
      <c r="C15" s="140"/>
      <c r="D15" s="140"/>
      <c r="E15" s="140"/>
      <c r="F15" s="140"/>
      <c r="G15" s="140"/>
      <c r="H15" s="140"/>
      <c r="I15" s="140"/>
      <c r="J15" s="140"/>
      <c r="K15" s="140"/>
      <c r="L15" s="140"/>
      <c r="M15" s="682"/>
    </row>
    <row r="50" ht="12.75">
      <c r="V50" s="823" t="e">
        <f>V5+V8</f>
        <v>#VALUE!</v>
      </c>
    </row>
    <row r="51" spans="22:24" ht="12.75">
      <c r="V51" s="823" t="e">
        <f>V9+V14+V15+V16</f>
        <v>#VALUE!</v>
      </c>
      <c r="X51" s="823" t="e">
        <f>X9+X14+X15+X16</f>
        <v>#VALUE!</v>
      </c>
    </row>
    <row r="52" spans="22:23" ht="12.75">
      <c r="V52">
        <f>V17+V19+V20+V21+V22+V27+V31+V32+V33+V34+V29+V30+V35+1</f>
        <v>1</v>
      </c>
      <c r="W52">
        <f>W17+W19+W20+W21+W22+W27+W31+W32+W33+W34+W29+W30+W35</f>
        <v>0</v>
      </c>
    </row>
    <row r="53" spans="22:23" ht="12.75">
      <c r="V53" t="e">
        <f>SUM(V50:V52)</f>
        <v>#VALUE!</v>
      </c>
      <c r="W53">
        <f>SUM(W50:W52)</f>
        <v>0</v>
      </c>
    </row>
    <row r="57" ht="12.75">
      <c r="V57">
        <v>109</v>
      </c>
    </row>
    <row r="60" ht="12.75">
      <c r="V60" t="e">
        <f>V52+V53+V54+V56+V57+V58</f>
        <v>#VALUE!</v>
      </c>
    </row>
  </sheetData>
  <sheetProtection/>
  <mergeCells count="40">
    <mergeCell ref="Z4:AC4"/>
    <mergeCell ref="AD4:AG4"/>
    <mergeCell ref="AH4:AK4"/>
    <mergeCell ref="AL4:AO4"/>
    <mergeCell ref="AP4:AS4"/>
    <mergeCell ref="AT4:AW4"/>
    <mergeCell ref="AX4:BA4"/>
    <mergeCell ref="BB4:BE4"/>
    <mergeCell ref="BF4:BI4"/>
    <mergeCell ref="BJ4:BM4"/>
    <mergeCell ref="BN4:BQ4"/>
    <mergeCell ref="BR4:BU4"/>
    <mergeCell ref="BV4:BY4"/>
    <mergeCell ref="BZ4:CC4"/>
    <mergeCell ref="CD4:CG4"/>
    <mergeCell ref="CH4:CK4"/>
    <mergeCell ref="CL4:CO4"/>
    <mergeCell ref="D5:E5"/>
    <mergeCell ref="H5:I5"/>
    <mergeCell ref="L5:M5"/>
    <mergeCell ref="P5:Q5"/>
    <mergeCell ref="T5:U5"/>
    <mergeCell ref="X5:Y5"/>
    <mergeCell ref="AB5:AC5"/>
    <mergeCell ref="AF5:AG5"/>
    <mergeCell ref="AJ5:AK5"/>
    <mergeCell ref="AN5:AO5"/>
    <mergeCell ref="AR5:AS5"/>
    <mergeCell ref="AV5:AW5"/>
    <mergeCell ref="AZ5:BA5"/>
    <mergeCell ref="BD5:BE5"/>
    <mergeCell ref="BH5:BI5"/>
    <mergeCell ref="BL5:BM5"/>
    <mergeCell ref="BP5:BQ5"/>
    <mergeCell ref="BT5:BU5"/>
    <mergeCell ref="BX5:BY5"/>
    <mergeCell ref="CB5:CC5"/>
    <mergeCell ref="CF5:CG5"/>
    <mergeCell ref="CJ5:CK5"/>
    <mergeCell ref="CN5:CO5"/>
  </mergeCells>
  <hyperlinks>
    <hyperlink ref="A1" location="Contents!A1" display="Back to Table of Contents"/>
  </hyperlinks>
  <printOptions/>
  <pageMargins left="0.46" right="0.06" top="1" bottom="1" header="0.5" footer="0.5"/>
  <pageSetup horizontalDpi="600" verticalDpi="600" orientation="landscape" r:id="rId1"/>
  <headerFooter alignWithMargins="0">
    <oddHeader>&amp;C- 37 -</oddHeader>
  </headerFooter>
</worksheet>
</file>

<file path=xl/worksheets/sheet37.xml><?xml version="1.0" encoding="utf-8"?>
<worksheet xmlns="http://schemas.openxmlformats.org/spreadsheetml/2006/main" xmlns:r="http://schemas.openxmlformats.org/officeDocument/2006/relationships">
  <dimension ref="A1:IV503"/>
  <sheetViews>
    <sheetView zoomScalePageLayoutView="0" workbookViewId="0" topLeftCell="A1">
      <selection activeCell="A1" sqref="A1:B1"/>
    </sheetView>
  </sheetViews>
  <sheetFormatPr defaultColWidth="11.57421875" defaultRowHeight="12.75"/>
  <cols>
    <col min="1" max="1" width="9.8515625" style="933" customWidth="1"/>
    <col min="2" max="2" width="46.00390625" style="904" customWidth="1"/>
    <col min="3" max="3" width="8.7109375" style="904" customWidth="1"/>
    <col min="4" max="5" width="11.57421875" style="904" customWidth="1"/>
    <col min="6" max="6" width="10.57421875" style="904" bestFit="1" customWidth="1"/>
    <col min="7" max="7" width="8.7109375" style="904" customWidth="1"/>
    <col min="8" max="9" width="11.57421875" style="904" customWidth="1"/>
    <col min="10" max="10" width="10.57421875" style="904" bestFit="1" customWidth="1"/>
    <col min="11" max="11" width="8.7109375" style="904" customWidth="1"/>
    <col min="12" max="30" width="11.00390625" style="904" customWidth="1"/>
    <col min="31" max="31" width="8.7109375" style="904" customWidth="1"/>
    <col min="32" max="34" width="9.28125" style="904" bestFit="1" customWidth="1"/>
    <col min="35" max="35" width="8.7109375" style="904" customWidth="1"/>
    <col min="36" max="38" width="9.28125" style="904" bestFit="1" customWidth="1"/>
    <col min="39" max="39" width="8.7109375" style="904" customWidth="1"/>
    <col min="40" max="42" width="9.28125" style="904" bestFit="1" customWidth="1"/>
    <col min="43" max="43" width="8.7109375" style="904" customWidth="1"/>
    <col min="44" max="46" width="9.8515625" style="904" customWidth="1"/>
    <col min="47" max="47" width="8.7109375" style="904" customWidth="1"/>
    <col min="48" max="50" width="10.140625" style="904" customWidth="1"/>
    <col min="51" max="252" width="9.140625" style="904" customWidth="1"/>
    <col min="253" max="253" width="5.28125" style="904" customWidth="1"/>
    <col min="254" max="254" width="46.00390625" style="904" customWidth="1"/>
    <col min="255" max="255" width="7.7109375" style="904" bestFit="1" customWidth="1"/>
    <col min="256" max="16384" width="11.57421875" style="904" customWidth="1"/>
  </cols>
  <sheetData>
    <row r="1" spans="1:2" ht="17.25" customHeight="1">
      <c r="A1" s="1052" t="s">
        <v>568</v>
      </c>
      <c r="B1" s="1052"/>
    </row>
    <row r="2" spans="1:256" ht="13.5">
      <c r="A2" s="902" t="s">
        <v>461</v>
      </c>
      <c r="B2" s="902"/>
      <c r="C2" s="902"/>
      <c r="D2" s="902"/>
      <c r="E2" s="902"/>
      <c r="F2" s="902"/>
      <c r="G2" s="902"/>
      <c r="H2" s="902"/>
      <c r="I2" s="902"/>
      <c r="J2" s="902"/>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3"/>
      <c r="AM2" s="903"/>
      <c r="AN2" s="903"/>
      <c r="AO2" s="903"/>
      <c r="AP2" s="903"/>
      <c r="AQ2" s="903"/>
      <c r="AR2" s="903"/>
      <c r="AS2" s="903"/>
      <c r="AT2" s="903"/>
      <c r="AU2" s="903"/>
      <c r="AV2" s="903"/>
      <c r="AW2" s="903"/>
      <c r="AX2" s="903"/>
      <c r="AY2" s="903"/>
      <c r="AZ2" s="903"/>
      <c r="BA2" s="903"/>
      <c r="BB2" s="903"/>
      <c r="BC2" s="903"/>
      <c r="BD2" s="903"/>
      <c r="BE2" s="903"/>
      <c r="BF2" s="903"/>
      <c r="BG2" s="903"/>
      <c r="BH2" s="903"/>
      <c r="BI2" s="903"/>
      <c r="BJ2" s="903"/>
      <c r="BK2" s="903"/>
      <c r="BL2" s="903"/>
      <c r="BM2" s="903"/>
      <c r="BN2" s="903"/>
      <c r="BO2" s="903"/>
      <c r="BP2" s="903"/>
      <c r="BQ2" s="903"/>
      <c r="BR2" s="903"/>
      <c r="BS2" s="903"/>
      <c r="BT2" s="903"/>
      <c r="BU2" s="903"/>
      <c r="BV2" s="903"/>
      <c r="BW2" s="903"/>
      <c r="BX2" s="903"/>
      <c r="BY2" s="903"/>
      <c r="BZ2" s="903"/>
      <c r="CA2" s="903"/>
      <c r="CB2" s="903"/>
      <c r="CC2" s="903"/>
      <c r="CD2" s="903"/>
      <c r="CE2" s="903"/>
      <c r="CF2" s="903"/>
      <c r="CG2" s="903"/>
      <c r="CH2" s="903"/>
      <c r="CI2" s="903"/>
      <c r="CJ2" s="903"/>
      <c r="CK2" s="903"/>
      <c r="CL2" s="903"/>
      <c r="CM2" s="903"/>
      <c r="CN2" s="903"/>
      <c r="CO2" s="903"/>
      <c r="CP2" s="903"/>
      <c r="CQ2" s="903"/>
      <c r="CR2" s="903"/>
      <c r="CS2" s="903"/>
      <c r="CT2" s="903"/>
      <c r="CU2" s="903"/>
      <c r="CV2" s="903"/>
      <c r="CW2" s="903"/>
      <c r="CX2" s="903"/>
      <c r="CY2" s="903"/>
      <c r="CZ2" s="903"/>
      <c r="DA2" s="903"/>
      <c r="DB2" s="903"/>
      <c r="DC2" s="903"/>
      <c r="DD2" s="903"/>
      <c r="DE2" s="903"/>
      <c r="DF2" s="903"/>
      <c r="DG2" s="903"/>
      <c r="DH2" s="903"/>
      <c r="DI2" s="903"/>
      <c r="DJ2" s="903"/>
      <c r="DK2" s="903"/>
      <c r="DL2" s="903"/>
      <c r="DM2" s="903"/>
      <c r="DN2" s="903"/>
      <c r="DO2" s="903"/>
      <c r="DP2" s="903"/>
      <c r="DQ2" s="903"/>
      <c r="DR2" s="903"/>
      <c r="DS2" s="903"/>
      <c r="DT2" s="903"/>
      <c r="DU2" s="903"/>
      <c r="DV2" s="903"/>
      <c r="DW2" s="903"/>
      <c r="DX2" s="903"/>
      <c r="DY2" s="903"/>
      <c r="DZ2" s="903"/>
      <c r="EA2" s="903"/>
      <c r="EB2" s="903"/>
      <c r="EC2" s="903"/>
      <c r="ED2" s="903"/>
      <c r="EE2" s="903"/>
      <c r="EF2" s="903"/>
      <c r="EG2" s="903"/>
      <c r="EH2" s="903"/>
      <c r="EI2" s="903"/>
      <c r="EJ2" s="903"/>
      <c r="EK2" s="903"/>
      <c r="EL2" s="903"/>
      <c r="EM2" s="903"/>
      <c r="EN2" s="903"/>
      <c r="EO2" s="903"/>
      <c r="EP2" s="903"/>
      <c r="EQ2" s="903"/>
      <c r="ER2" s="903"/>
      <c r="ES2" s="903"/>
      <c r="ET2" s="903"/>
      <c r="EU2" s="903"/>
      <c r="EV2" s="903"/>
      <c r="EW2" s="903"/>
      <c r="EX2" s="903"/>
      <c r="EY2" s="903"/>
      <c r="EZ2" s="903"/>
      <c r="FA2" s="903"/>
      <c r="FB2" s="903"/>
      <c r="FC2" s="903"/>
      <c r="FD2" s="903"/>
      <c r="FE2" s="903"/>
      <c r="FF2" s="903"/>
      <c r="FG2" s="903"/>
      <c r="FH2" s="903"/>
      <c r="FI2" s="903"/>
      <c r="FJ2" s="903"/>
      <c r="FK2" s="903"/>
      <c r="FL2" s="903"/>
      <c r="FM2" s="903"/>
      <c r="FN2" s="903"/>
      <c r="FO2" s="903"/>
      <c r="FP2" s="903"/>
      <c r="FQ2" s="903"/>
      <c r="FR2" s="903"/>
      <c r="FS2" s="903"/>
      <c r="FT2" s="903"/>
      <c r="FU2" s="903"/>
      <c r="FV2" s="903"/>
      <c r="FW2" s="903"/>
      <c r="FX2" s="903"/>
      <c r="FY2" s="903"/>
      <c r="FZ2" s="903"/>
      <c r="GA2" s="903"/>
      <c r="GB2" s="903"/>
      <c r="GC2" s="903"/>
      <c r="GD2" s="903"/>
      <c r="GE2" s="903"/>
      <c r="GF2" s="903"/>
      <c r="GG2" s="903"/>
      <c r="GH2" s="903"/>
      <c r="GI2" s="903"/>
      <c r="GJ2" s="903"/>
      <c r="GK2" s="903"/>
      <c r="GL2" s="903"/>
      <c r="GM2" s="903"/>
      <c r="GN2" s="903"/>
      <c r="GO2" s="903"/>
      <c r="GP2" s="903"/>
      <c r="GQ2" s="903"/>
      <c r="GR2" s="903"/>
      <c r="GS2" s="903"/>
      <c r="GT2" s="903"/>
      <c r="GU2" s="903"/>
      <c r="GV2" s="903"/>
      <c r="GW2" s="903"/>
      <c r="GX2" s="903"/>
      <c r="GY2" s="903"/>
      <c r="GZ2" s="903"/>
      <c r="HA2" s="903"/>
      <c r="HB2" s="903"/>
      <c r="HC2" s="903"/>
      <c r="HD2" s="903"/>
      <c r="HE2" s="903"/>
      <c r="HF2" s="903"/>
      <c r="HG2" s="903"/>
      <c r="HH2" s="903"/>
      <c r="HI2" s="903"/>
      <c r="HJ2" s="903"/>
      <c r="HK2" s="903"/>
      <c r="HL2" s="903"/>
      <c r="HM2" s="903"/>
      <c r="HN2" s="903"/>
      <c r="HO2" s="903"/>
      <c r="HP2" s="903"/>
      <c r="HQ2" s="903"/>
      <c r="HR2" s="903"/>
      <c r="HS2" s="903"/>
      <c r="HT2" s="903"/>
      <c r="HU2" s="903"/>
      <c r="HV2" s="903"/>
      <c r="HW2" s="903"/>
      <c r="HX2" s="903"/>
      <c r="HY2" s="903"/>
      <c r="HZ2" s="903"/>
      <c r="IA2" s="903"/>
      <c r="IB2" s="903"/>
      <c r="IC2" s="903"/>
      <c r="ID2" s="903"/>
      <c r="IE2" s="903"/>
      <c r="IF2" s="903"/>
      <c r="IG2" s="903"/>
      <c r="IH2" s="903"/>
      <c r="II2" s="903"/>
      <c r="IJ2" s="903"/>
      <c r="IK2" s="903"/>
      <c r="IL2" s="903"/>
      <c r="IM2" s="903"/>
      <c r="IN2" s="903"/>
      <c r="IO2" s="903"/>
      <c r="IP2" s="903"/>
      <c r="IQ2" s="903"/>
      <c r="IR2" s="903"/>
      <c r="IS2" s="903"/>
      <c r="IT2" s="903"/>
      <c r="IU2" s="903"/>
      <c r="IV2" s="903"/>
    </row>
    <row r="3" spans="1:256" ht="12">
      <c r="A3" s="905"/>
      <c r="B3" s="906"/>
      <c r="C3" s="907" t="s">
        <v>113</v>
      </c>
      <c r="D3" s="908"/>
      <c r="E3" s="908"/>
      <c r="F3" s="908"/>
      <c r="G3" s="908"/>
      <c r="H3" s="908"/>
      <c r="I3" s="908"/>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906"/>
      <c r="AR3" s="906"/>
      <c r="AS3" s="906"/>
      <c r="AT3" s="906"/>
      <c r="AU3" s="906"/>
      <c r="AV3" s="906"/>
      <c r="AW3" s="906"/>
      <c r="AX3" s="906"/>
      <c r="AY3" s="906"/>
      <c r="AZ3" s="906"/>
      <c r="BA3" s="906"/>
      <c r="BB3" s="906"/>
      <c r="BC3" s="906"/>
      <c r="BD3" s="906"/>
      <c r="BE3" s="906"/>
      <c r="BF3" s="906"/>
      <c r="BG3" s="906"/>
      <c r="BH3" s="906"/>
      <c r="BI3" s="906"/>
      <c r="BJ3" s="906"/>
      <c r="BK3" s="906"/>
      <c r="BL3" s="906"/>
      <c r="BM3" s="906"/>
      <c r="BN3" s="906"/>
      <c r="BO3" s="906"/>
      <c r="BP3" s="906"/>
      <c r="BQ3" s="906"/>
      <c r="BR3" s="906"/>
      <c r="BS3" s="906"/>
      <c r="BT3" s="906"/>
      <c r="BU3" s="906"/>
      <c r="BV3" s="906"/>
      <c r="BW3" s="906"/>
      <c r="BX3" s="906"/>
      <c r="BY3" s="906"/>
      <c r="BZ3" s="906"/>
      <c r="CA3" s="906"/>
      <c r="CB3" s="906"/>
      <c r="CC3" s="906"/>
      <c r="CD3" s="906"/>
      <c r="CE3" s="906"/>
      <c r="CF3" s="906"/>
      <c r="CG3" s="906"/>
      <c r="CH3" s="906"/>
      <c r="CI3" s="906"/>
      <c r="CJ3" s="906"/>
      <c r="CK3" s="906"/>
      <c r="CL3" s="906"/>
      <c r="CM3" s="906"/>
      <c r="CN3" s="906"/>
      <c r="CO3" s="906"/>
      <c r="CP3" s="906"/>
      <c r="CQ3" s="906"/>
      <c r="CR3" s="906"/>
      <c r="CS3" s="906"/>
      <c r="CT3" s="906"/>
      <c r="CU3" s="906"/>
      <c r="CV3" s="906"/>
      <c r="CW3" s="906"/>
      <c r="CX3" s="906"/>
      <c r="CY3" s="906"/>
      <c r="CZ3" s="906"/>
      <c r="DA3" s="906"/>
      <c r="DB3" s="906"/>
      <c r="DC3" s="906"/>
      <c r="DD3" s="906"/>
      <c r="DE3" s="906"/>
      <c r="DF3" s="906"/>
      <c r="DG3" s="906"/>
      <c r="DH3" s="906"/>
      <c r="DI3" s="906"/>
      <c r="DJ3" s="906"/>
      <c r="DK3" s="906"/>
      <c r="DL3" s="906"/>
      <c r="DM3" s="906"/>
      <c r="DN3" s="906"/>
      <c r="DO3" s="906"/>
      <c r="DP3" s="906"/>
      <c r="DQ3" s="906"/>
      <c r="DR3" s="906"/>
      <c r="DS3" s="906"/>
      <c r="DT3" s="906"/>
      <c r="DU3" s="906"/>
      <c r="DV3" s="906"/>
      <c r="DW3" s="906"/>
      <c r="DX3" s="906"/>
      <c r="DY3" s="906"/>
      <c r="DZ3" s="906"/>
      <c r="EA3" s="906"/>
      <c r="EB3" s="906"/>
      <c r="EC3" s="906"/>
      <c r="ED3" s="906"/>
      <c r="EE3" s="906"/>
      <c r="EF3" s="906"/>
      <c r="EG3" s="906"/>
      <c r="EH3" s="906"/>
      <c r="EI3" s="906"/>
      <c r="EJ3" s="906"/>
      <c r="EK3" s="906"/>
      <c r="EL3" s="906"/>
      <c r="EM3" s="906"/>
      <c r="EN3" s="906"/>
      <c r="EO3" s="906"/>
      <c r="EP3" s="906"/>
      <c r="EQ3" s="906"/>
      <c r="ER3" s="906"/>
      <c r="ES3" s="906"/>
      <c r="ET3" s="906"/>
      <c r="EU3" s="906"/>
      <c r="EV3" s="906"/>
      <c r="EW3" s="906"/>
      <c r="EX3" s="906"/>
      <c r="EY3" s="906"/>
      <c r="EZ3" s="906"/>
      <c r="FA3" s="906"/>
      <c r="FB3" s="906"/>
      <c r="FC3" s="906"/>
      <c r="FD3" s="906"/>
      <c r="FE3" s="906"/>
      <c r="FF3" s="906"/>
      <c r="FG3" s="906"/>
      <c r="FH3" s="906"/>
      <c r="FI3" s="906"/>
      <c r="FJ3" s="906"/>
      <c r="FK3" s="906"/>
      <c r="FL3" s="906"/>
      <c r="FM3" s="906"/>
      <c r="FN3" s="906"/>
      <c r="FO3" s="906"/>
      <c r="FP3" s="906"/>
      <c r="FQ3" s="906"/>
      <c r="FR3" s="906"/>
      <c r="FS3" s="906"/>
      <c r="FT3" s="906"/>
      <c r="FU3" s="906"/>
      <c r="FV3" s="906"/>
      <c r="FW3" s="906"/>
      <c r="FX3" s="906"/>
      <c r="FY3" s="906"/>
      <c r="FZ3" s="906"/>
      <c r="GA3" s="906"/>
      <c r="GB3" s="906"/>
      <c r="GC3" s="906"/>
      <c r="GD3" s="906"/>
      <c r="GE3" s="906"/>
      <c r="GF3" s="906"/>
      <c r="GG3" s="906"/>
      <c r="GH3" s="906"/>
      <c r="GI3" s="906"/>
      <c r="GJ3" s="906"/>
      <c r="GK3" s="906"/>
      <c r="GL3" s="906"/>
      <c r="GM3" s="906"/>
      <c r="GN3" s="906"/>
      <c r="GO3" s="906"/>
      <c r="GP3" s="906"/>
      <c r="GQ3" s="906"/>
      <c r="GR3" s="906"/>
      <c r="GS3" s="906"/>
      <c r="GT3" s="906"/>
      <c r="GU3" s="906"/>
      <c r="GV3" s="906"/>
      <c r="GW3" s="906"/>
      <c r="GX3" s="906"/>
      <c r="GY3" s="906"/>
      <c r="GZ3" s="906"/>
      <c r="HA3" s="906"/>
      <c r="HB3" s="906"/>
      <c r="HC3" s="906"/>
      <c r="HD3" s="906"/>
      <c r="HE3" s="906"/>
      <c r="HF3" s="906"/>
      <c r="HG3" s="906"/>
      <c r="HH3" s="906"/>
      <c r="HI3" s="906"/>
      <c r="HJ3" s="906"/>
      <c r="HK3" s="906"/>
      <c r="HL3" s="906"/>
      <c r="HM3" s="906"/>
      <c r="HN3" s="906"/>
      <c r="HO3" s="906"/>
      <c r="HP3" s="906"/>
      <c r="HQ3" s="906"/>
      <c r="HR3" s="906"/>
      <c r="HS3" s="906"/>
      <c r="HT3" s="906"/>
      <c r="HU3" s="906"/>
      <c r="HV3" s="906"/>
      <c r="HW3" s="906"/>
      <c r="HX3" s="906"/>
      <c r="HY3" s="906"/>
      <c r="HZ3" s="906"/>
      <c r="IA3" s="906"/>
      <c r="IB3" s="906"/>
      <c r="IC3" s="906"/>
      <c r="ID3" s="906"/>
      <c r="IE3" s="906"/>
      <c r="IF3" s="906"/>
      <c r="IG3" s="906"/>
      <c r="IH3" s="906"/>
      <c r="II3" s="906"/>
      <c r="IJ3" s="906"/>
      <c r="IK3" s="906"/>
      <c r="IL3" s="906"/>
      <c r="IM3" s="906"/>
      <c r="IN3" s="906"/>
      <c r="IO3" s="906"/>
      <c r="IP3" s="906"/>
      <c r="IQ3" s="906"/>
      <c r="IR3" s="906"/>
      <c r="IS3" s="906"/>
      <c r="IT3" s="906"/>
      <c r="IU3" s="906"/>
      <c r="IV3" s="906"/>
    </row>
    <row r="4" spans="1:256" ht="15.75" customHeight="1">
      <c r="A4" s="909"/>
      <c r="B4" s="1040" t="s">
        <v>462</v>
      </c>
      <c r="C4" s="1037" t="s">
        <v>463</v>
      </c>
      <c r="D4" s="1038"/>
      <c r="E4" s="1038"/>
      <c r="F4" s="1039"/>
      <c r="G4" s="1037" t="s">
        <v>464</v>
      </c>
      <c r="H4" s="1038"/>
      <c r="I4" s="1038"/>
      <c r="J4" s="1039"/>
      <c r="K4" s="1037" t="s">
        <v>465</v>
      </c>
      <c r="L4" s="1038"/>
      <c r="M4" s="1038"/>
      <c r="N4" s="1039"/>
      <c r="O4" s="1037" t="s">
        <v>466</v>
      </c>
      <c r="P4" s="1038"/>
      <c r="Q4" s="1038"/>
      <c r="R4" s="1039"/>
      <c r="S4" s="1037" t="s">
        <v>467</v>
      </c>
      <c r="T4" s="1038"/>
      <c r="U4" s="1038"/>
      <c r="V4" s="1039"/>
      <c r="W4" s="1037" t="s">
        <v>468</v>
      </c>
      <c r="X4" s="1038"/>
      <c r="Y4" s="1038"/>
      <c r="Z4" s="1039"/>
      <c r="AA4" s="1037" t="s">
        <v>469</v>
      </c>
      <c r="AB4" s="1038"/>
      <c r="AC4" s="1038"/>
      <c r="AD4" s="1039"/>
      <c r="AE4" s="1037" t="s">
        <v>470</v>
      </c>
      <c r="AF4" s="1038"/>
      <c r="AG4" s="1038"/>
      <c r="AH4" s="1039"/>
      <c r="AI4" s="1037" t="s">
        <v>471</v>
      </c>
      <c r="AJ4" s="1038"/>
      <c r="AK4" s="1038"/>
      <c r="AL4" s="1039"/>
      <c r="AM4" s="1037" t="s">
        <v>472</v>
      </c>
      <c r="AN4" s="1038"/>
      <c r="AO4" s="1038"/>
      <c r="AP4" s="1039"/>
      <c r="AQ4" s="1034" t="s">
        <v>473</v>
      </c>
      <c r="AR4" s="1035"/>
      <c r="AS4" s="1035"/>
      <c r="AT4" s="1036"/>
      <c r="AU4" s="1034" t="s">
        <v>474</v>
      </c>
      <c r="AV4" s="1035"/>
      <c r="AW4" s="1035"/>
      <c r="AX4" s="1036"/>
      <c r="AY4" s="906"/>
      <c r="AZ4" s="906"/>
      <c r="BA4" s="906"/>
      <c r="BB4" s="906"/>
      <c r="BC4" s="906"/>
      <c r="BD4" s="906"/>
      <c r="BE4" s="906"/>
      <c r="BF4" s="906"/>
      <c r="BG4" s="906"/>
      <c r="BH4" s="906"/>
      <c r="BI4" s="906"/>
      <c r="BJ4" s="906"/>
      <c r="BK4" s="906"/>
      <c r="BL4" s="906"/>
      <c r="BM4" s="906"/>
      <c r="BN4" s="906"/>
      <c r="BO4" s="906"/>
      <c r="BP4" s="906"/>
      <c r="BQ4" s="906"/>
      <c r="BR4" s="906"/>
      <c r="BS4" s="906"/>
      <c r="BT4" s="906"/>
      <c r="BU4" s="906"/>
      <c r="BV4" s="906"/>
      <c r="BW4" s="906"/>
      <c r="BX4" s="906"/>
      <c r="BY4" s="906"/>
      <c r="BZ4" s="906"/>
      <c r="CA4" s="906"/>
      <c r="CB4" s="906"/>
      <c r="CC4" s="906"/>
      <c r="CD4" s="906"/>
      <c r="CE4" s="906"/>
      <c r="CF4" s="906"/>
      <c r="CG4" s="906"/>
      <c r="CH4" s="906"/>
      <c r="CI4" s="906"/>
      <c r="CJ4" s="906"/>
      <c r="CK4" s="906"/>
      <c r="CL4" s="906"/>
      <c r="CM4" s="906"/>
      <c r="CN4" s="906"/>
      <c r="CO4" s="906"/>
      <c r="CP4" s="906"/>
      <c r="CQ4" s="906"/>
      <c r="CR4" s="906"/>
      <c r="CS4" s="906"/>
      <c r="CT4" s="906"/>
      <c r="CU4" s="906"/>
      <c r="CV4" s="906"/>
      <c r="CW4" s="906"/>
      <c r="CX4" s="906"/>
      <c r="CY4" s="906"/>
      <c r="CZ4" s="906"/>
      <c r="DA4" s="906"/>
      <c r="DB4" s="906"/>
      <c r="DC4" s="906"/>
      <c r="DD4" s="906"/>
      <c r="DE4" s="906"/>
      <c r="DF4" s="906"/>
      <c r="DG4" s="906"/>
      <c r="DH4" s="906"/>
      <c r="DI4" s="906"/>
      <c r="DJ4" s="906"/>
      <c r="DK4" s="906"/>
      <c r="DL4" s="906"/>
      <c r="DM4" s="906"/>
      <c r="DN4" s="906"/>
      <c r="DO4" s="906"/>
      <c r="DP4" s="906"/>
      <c r="DQ4" s="906"/>
      <c r="DR4" s="906"/>
      <c r="DS4" s="906"/>
      <c r="DT4" s="906"/>
      <c r="DU4" s="906"/>
      <c r="DV4" s="906"/>
      <c r="DW4" s="906"/>
      <c r="DX4" s="906"/>
      <c r="DY4" s="906"/>
      <c r="DZ4" s="906"/>
      <c r="EA4" s="906"/>
      <c r="EB4" s="906"/>
      <c r="EC4" s="906"/>
      <c r="ED4" s="906"/>
      <c r="EE4" s="906"/>
      <c r="EF4" s="906"/>
      <c r="EG4" s="906"/>
      <c r="EH4" s="906"/>
      <c r="EI4" s="906"/>
      <c r="EJ4" s="906"/>
      <c r="EK4" s="906"/>
      <c r="EL4" s="906"/>
      <c r="EM4" s="906"/>
      <c r="EN4" s="906"/>
      <c r="EO4" s="906"/>
      <c r="EP4" s="906"/>
      <c r="EQ4" s="906"/>
      <c r="ER4" s="906"/>
      <c r="ES4" s="906"/>
      <c r="ET4" s="906"/>
      <c r="EU4" s="906"/>
      <c r="EV4" s="906"/>
      <c r="EW4" s="906"/>
      <c r="EX4" s="906"/>
      <c r="EY4" s="906"/>
      <c r="EZ4" s="906"/>
      <c r="FA4" s="906"/>
      <c r="FB4" s="906"/>
      <c r="FC4" s="906"/>
      <c r="FD4" s="906"/>
      <c r="FE4" s="906"/>
      <c r="FF4" s="906"/>
      <c r="FG4" s="906"/>
      <c r="FH4" s="906"/>
      <c r="FI4" s="906"/>
      <c r="FJ4" s="906"/>
      <c r="FK4" s="906"/>
      <c r="FL4" s="906"/>
      <c r="FM4" s="906"/>
      <c r="FN4" s="906"/>
      <c r="FO4" s="906"/>
      <c r="FP4" s="906"/>
      <c r="FQ4" s="906"/>
      <c r="FR4" s="906"/>
      <c r="FS4" s="906"/>
      <c r="FT4" s="906"/>
      <c r="FU4" s="906"/>
      <c r="FV4" s="906"/>
      <c r="FW4" s="906"/>
      <c r="FX4" s="906"/>
      <c r="FY4" s="906"/>
      <c r="FZ4" s="906"/>
      <c r="GA4" s="906"/>
      <c r="GB4" s="906"/>
      <c r="GC4" s="906"/>
      <c r="GD4" s="906"/>
      <c r="GE4" s="906"/>
      <c r="GF4" s="906"/>
      <c r="GG4" s="906"/>
      <c r="GH4" s="906"/>
      <c r="GI4" s="906"/>
      <c r="GJ4" s="906"/>
      <c r="GK4" s="906"/>
      <c r="GL4" s="906"/>
      <c r="GM4" s="906"/>
      <c r="GN4" s="906"/>
      <c r="GO4" s="906"/>
      <c r="GP4" s="906"/>
      <c r="GQ4" s="906"/>
      <c r="GR4" s="906"/>
      <c r="GS4" s="906"/>
      <c r="GT4" s="906"/>
      <c r="GU4" s="906"/>
      <c r="GV4" s="906"/>
      <c r="GW4" s="906"/>
      <c r="GX4" s="906"/>
      <c r="GY4" s="906"/>
      <c r="GZ4" s="906"/>
      <c r="HA4" s="906"/>
      <c r="HB4" s="906"/>
      <c r="HC4" s="906"/>
      <c r="HD4" s="906"/>
      <c r="HE4" s="906"/>
      <c r="HF4" s="906"/>
      <c r="HG4" s="906"/>
      <c r="HH4" s="906"/>
      <c r="HI4" s="906"/>
      <c r="HJ4" s="906"/>
      <c r="HK4" s="906"/>
      <c r="HL4" s="906"/>
      <c r="HM4" s="906"/>
      <c r="HN4" s="906"/>
      <c r="HO4" s="906"/>
      <c r="HP4" s="906"/>
      <c r="HQ4" s="906"/>
      <c r="HR4" s="906"/>
      <c r="HS4" s="906"/>
      <c r="HT4" s="906"/>
      <c r="HU4" s="906"/>
      <c r="HV4" s="906"/>
      <c r="HW4" s="906"/>
      <c r="HX4" s="906"/>
      <c r="HY4" s="906"/>
      <c r="HZ4" s="906"/>
      <c r="IA4" s="906"/>
      <c r="IB4" s="906"/>
      <c r="IC4" s="906"/>
      <c r="ID4" s="906"/>
      <c r="IE4" s="906"/>
      <c r="IF4" s="906"/>
      <c r="IG4" s="906"/>
      <c r="IH4" s="906"/>
      <c r="II4" s="906"/>
      <c r="IJ4" s="906"/>
      <c r="IK4" s="906"/>
      <c r="IL4" s="906"/>
      <c r="IM4" s="906"/>
      <c r="IN4" s="906"/>
      <c r="IO4" s="906"/>
      <c r="IP4" s="906"/>
      <c r="IQ4" s="906"/>
      <c r="IR4" s="906"/>
      <c r="IS4" s="906"/>
      <c r="IT4" s="906"/>
      <c r="IU4" s="906"/>
      <c r="IV4" s="906"/>
    </row>
    <row r="5" spans="1:256" ht="12">
      <c r="A5" s="910" t="s">
        <v>475</v>
      </c>
      <c r="B5" s="1041"/>
      <c r="C5" s="1027" t="s">
        <v>280</v>
      </c>
      <c r="D5" s="1031" t="s">
        <v>476</v>
      </c>
      <c r="E5" s="1031" t="s">
        <v>477</v>
      </c>
      <c r="F5" s="1031" t="s">
        <v>182</v>
      </c>
      <c r="G5" s="1027" t="s">
        <v>280</v>
      </c>
      <c r="H5" s="1031" t="s">
        <v>476</v>
      </c>
      <c r="I5" s="1031" t="s">
        <v>477</v>
      </c>
      <c r="J5" s="1031" t="s">
        <v>182</v>
      </c>
      <c r="K5" s="1027" t="s">
        <v>280</v>
      </c>
      <c r="L5" s="1031" t="s">
        <v>476</v>
      </c>
      <c r="M5" s="1031" t="s">
        <v>477</v>
      </c>
      <c r="N5" s="1031" t="s">
        <v>182</v>
      </c>
      <c r="O5" s="1027" t="s">
        <v>280</v>
      </c>
      <c r="P5" s="1031" t="s">
        <v>476</v>
      </c>
      <c r="Q5" s="1031" t="s">
        <v>477</v>
      </c>
      <c r="R5" s="1031" t="s">
        <v>182</v>
      </c>
      <c r="S5" s="1027" t="s">
        <v>280</v>
      </c>
      <c r="T5" s="1031" t="s">
        <v>476</v>
      </c>
      <c r="U5" s="1031" t="s">
        <v>477</v>
      </c>
      <c r="V5" s="1031" t="s">
        <v>182</v>
      </c>
      <c r="W5" s="1027" t="s">
        <v>280</v>
      </c>
      <c r="X5" s="1031" t="s">
        <v>476</v>
      </c>
      <c r="Y5" s="1031" t="s">
        <v>477</v>
      </c>
      <c r="Z5" s="1031" t="s">
        <v>182</v>
      </c>
      <c r="AA5" s="1027" t="s">
        <v>280</v>
      </c>
      <c r="AB5" s="1031" t="s">
        <v>476</v>
      </c>
      <c r="AC5" s="1031" t="s">
        <v>477</v>
      </c>
      <c r="AD5" s="1031" t="s">
        <v>182</v>
      </c>
      <c r="AE5" s="1027" t="s">
        <v>280</v>
      </c>
      <c r="AF5" s="1031" t="s">
        <v>476</v>
      </c>
      <c r="AG5" s="1031" t="s">
        <v>477</v>
      </c>
      <c r="AH5" s="1031" t="s">
        <v>182</v>
      </c>
      <c r="AI5" s="1027" t="s">
        <v>280</v>
      </c>
      <c r="AJ5" s="1031" t="s">
        <v>476</v>
      </c>
      <c r="AK5" s="1031" t="s">
        <v>477</v>
      </c>
      <c r="AL5" s="1031" t="s">
        <v>182</v>
      </c>
      <c r="AM5" s="1027" t="s">
        <v>280</v>
      </c>
      <c r="AN5" s="1031" t="s">
        <v>476</v>
      </c>
      <c r="AO5" s="1031" t="s">
        <v>477</v>
      </c>
      <c r="AP5" s="1031" t="s">
        <v>478</v>
      </c>
      <c r="AQ5" s="1027" t="s">
        <v>280</v>
      </c>
      <c r="AR5" s="1024" t="s">
        <v>476</v>
      </c>
      <c r="AS5" s="1024" t="s">
        <v>477</v>
      </c>
      <c r="AT5" s="1024" t="s">
        <v>478</v>
      </c>
      <c r="AU5" s="1027" t="s">
        <v>280</v>
      </c>
      <c r="AV5" s="1024" t="s">
        <v>476</v>
      </c>
      <c r="AW5" s="1024" t="s">
        <v>477</v>
      </c>
      <c r="AX5" s="1024" t="s">
        <v>478</v>
      </c>
      <c r="AY5" s="906"/>
      <c r="AZ5" s="906"/>
      <c r="BA5" s="906"/>
      <c r="BB5" s="906"/>
      <c r="BC5" s="906"/>
      <c r="BD5" s="906"/>
      <c r="BE5" s="906"/>
      <c r="BF5" s="906"/>
      <c r="BG5" s="906"/>
      <c r="BH5" s="906"/>
      <c r="BI5" s="906"/>
      <c r="BJ5" s="906"/>
      <c r="BK5" s="906"/>
      <c r="BL5" s="906"/>
      <c r="BM5" s="906"/>
      <c r="BN5" s="906"/>
      <c r="BO5" s="906"/>
      <c r="BP5" s="906"/>
      <c r="BQ5" s="906"/>
      <c r="BR5" s="906"/>
      <c r="BS5" s="906"/>
      <c r="BT5" s="906"/>
      <c r="BU5" s="906"/>
      <c r="BV5" s="906"/>
      <c r="BW5" s="906"/>
      <c r="BX5" s="906"/>
      <c r="BY5" s="906"/>
      <c r="BZ5" s="906"/>
      <c r="CA5" s="906"/>
      <c r="CB5" s="906"/>
      <c r="CC5" s="906"/>
      <c r="CD5" s="906"/>
      <c r="CE5" s="906"/>
      <c r="CF5" s="906"/>
      <c r="CG5" s="906"/>
      <c r="CH5" s="906"/>
      <c r="CI5" s="906"/>
      <c r="CJ5" s="906"/>
      <c r="CK5" s="906"/>
      <c r="CL5" s="906"/>
      <c r="CM5" s="906"/>
      <c r="CN5" s="906"/>
      <c r="CO5" s="906"/>
      <c r="CP5" s="906"/>
      <c r="CQ5" s="906"/>
      <c r="CR5" s="906"/>
      <c r="CS5" s="906"/>
      <c r="CT5" s="906"/>
      <c r="CU5" s="906"/>
      <c r="CV5" s="906"/>
      <c r="CW5" s="906"/>
      <c r="CX5" s="906"/>
      <c r="CY5" s="906"/>
      <c r="CZ5" s="906"/>
      <c r="DA5" s="906"/>
      <c r="DB5" s="906"/>
      <c r="DC5" s="906"/>
      <c r="DD5" s="906"/>
      <c r="DE5" s="906"/>
      <c r="DF5" s="906"/>
      <c r="DG5" s="906"/>
      <c r="DH5" s="906"/>
      <c r="DI5" s="906"/>
      <c r="DJ5" s="906"/>
      <c r="DK5" s="906"/>
      <c r="DL5" s="906"/>
      <c r="DM5" s="906"/>
      <c r="DN5" s="906"/>
      <c r="DO5" s="906"/>
      <c r="DP5" s="906"/>
      <c r="DQ5" s="906"/>
      <c r="DR5" s="906"/>
      <c r="DS5" s="906"/>
      <c r="DT5" s="906"/>
      <c r="DU5" s="906"/>
      <c r="DV5" s="906"/>
      <c r="DW5" s="906"/>
      <c r="DX5" s="906"/>
      <c r="DY5" s="906"/>
      <c r="DZ5" s="906"/>
      <c r="EA5" s="906"/>
      <c r="EB5" s="906"/>
      <c r="EC5" s="906"/>
      <c r="ED5" s="906"/>
      <c r="EE5" s="906"/>
      <c r="EF5" s="906"/>
      <c r="EG5" s="906"/>
      <c r="EH5" s="906"/>
      <c r="EI5" s="906"/>
      <c r="EJ5" s="906"/>
      <c r="EK5" s="906"/>
      <c r="EL5" s="906"/>
      <c r="EM5" s="906"/>
      <c r="EN5" s="906"/>
      <c r="EO5" s="906"/>
      <c r="EP5" s="906"/>
      <c r="EQ5" s="906"/>
      <c r="ER5" s="906"/>
      <c r="ES5" s="906"/>
      <c r="ET5" s="906"/>
      <c r="EU5" s="906"/>
      <c r="EV5" s="906"/>
      <c r="EW5" s="906"/>
      <c r="EX5" s="906"/>
      <c r="EY5" s="906"/>
      <c r="EZ5" s="906"/>
      <c r="FA5" s="906"/>
      <c r="FB5" s="906"/>
      <c r="FC5" s="906"/>
      <c r="FD5" s="906"/>
      <c r="FE5" s="906"/>
      <c r="FF5" s="906"/>
      <c r="FG5" s="906"/>
      <c r="FH5" s="906"/>
      <c r="FI5" s="906"/>
      <c r="FJ5" s="906"/>
      <c r="FK5" s="906"/>
      <c r="FL5" s="906"/>
      <c r="FM5" s="906"/>
      <c r="FN5" s="906"/>
      <c r="FO5" s="906"/>
      <c r="FP5" s="906"/>
      <c r="FQ5" s="906"/>
      <c r="FR5" s="906"/>
      <c r="FS5" s="906"/>
      <c r="FT5" s="906"/>
      <c r="FU5" s="906"/>
      <c r="FV5" s="906"/>
      <c r="FW5" s="906"/>
      <c r="FX5" s="906"/>
      <c r="FY5" s="906"/>
      <c r="FZ5" s="906"/>
      <c r="GA5" s="906"/>
      <c r="GB5" s="906"/>
      <c r="GC5" s="906"/>
      <c r="GD5" s="906"/>
      <c r="GE5" s="906"/>
      <c r="GF5" s="906"/>
      <c r="GG5" s="906"/>
      <c r="GH5" s="906"/>
      <c r="GI5" s="906"/>
      <c r="GJ5" s="906"/>
      <c r="GK5" s="906"/>
      <c r="GL5" s="906"/>
      <c r="GM5" s="906"/>
      <c r="GN5" s="906"/>
      <c r="GO5" s="906"/>
      <c r="GP5" s="906"/>
      <c r="GQ5" s="906"/>
      <c r="GR5" s="906"/>
      <c r="GS5" s="906"/>
      <c r="GT5" s="906"/>
      <c r="GU5" s="906"/>
      <c r="GV5" s="906"/>
      <c r="GW5" s="906"/>
      <c r="GX5" s="906"/>
      <c r="GY5" s="906"/>
      <c r="GZ5" s="906"/>
      <c r="HA5" s="906"/>
      <c r="HB5" s="906"/>
      <c r="HC5" s="906"/>
      <c r="HD5" s="906"/>
      <c r="HE5" s="906"/>
      <c r="HF5" s="906"/>
      <c r="HG5" s="906"/>
      <c r="HH5" s="906"/>
      <c r="HI5" s="906"/>
      <c r="HJ5" s="906"/>
      <c r="HK5" s="906"/>
      <c r="HL5" s="906"/>
      <c r="HM5" s="906"/>
      <c r="HN5" s="906"/>
      <c r="HO5" s="906"/>
      <c r="HP5" s="906"/>
      <c r="HQ5" s="906"/>
      <c r="HR5" s="906"/>
      <c r="HS5" s="906"/>
      <c r="HT5" s="906"/>
      <c r="HU5" s="906"/>
      <c r="HV5" s="906"/>
      <c r="HW5" s="906"/>
      <c r="HX5" s="906"/>
      <c r="HY5" s="906"/>
      <c r="HZ5" s="906"/>
      <c r="IA5" s="906"/>
      <c r="IB5" s="906"/>
      <c r="IC5" s="906"/>
      <c r="ID5" s="906"/>
      <c r="IE5" s="906"/>
      <c r="IF5" s="906"/>
      <c r="IG5" s="906"/>
      <c r="IH5" s="906"/>
      <c r="II5" s="906"/>
      <c r="IJ5" s="906"/>
      <c r="IK5" s="906"/>
      <c r="IL5" s="906"/>
      <c r="IM5" s="906"/>
      <c r="IN5" s="906"/>
      <c r="IO5" s="906"/>
      <c r="IP5" s="906"/>
      <c r="IQ5" s="906"/>
      <c r="IR5" s="906"/>
      <c r="IS5" s="906"/>
      <c r="IT5" s="906"/>
      <c r="IU5" s="906"/>
      <c r="IV5" s="906"/>
    </row>
    <row r="6" spans="1:256" ht="12">
      <c r="A6" s="910" t="s">
        <v>479</v>
      </c>
      <c r="B6" s="1041"/>
      <c r="C6" s="1028"/>
      <c r="D6" s="1032"/>
      <c r="E6" s="1032"/>
      <c r="F6" s="1032"/>
      <c r="G6" s="1028"/>
      <c r="H6" s="1032"/>
      <c r="I6" s="1032"/>
      <c r="J6" s="1032"/>
      <c r="K6" s="1028"/>
      <c r="L6" s="1032"/>
      <c r="M6" s="1032"/>
      <c r="N6" s="1032"/>
      <c r="O6" s="1028"/>
      <c r="P6" s="1032"/>
      <c r="Q6" s="1032"/>
      <c r="R6" s="1032"/>
      <c r="S6" s="1028"/>
      <c r="T6" s="1032"/>
      <c r="U6" s="1032"/>
      <c r="V6" s="1032"/>
      <c r="W6" s="1028"/>
      <c r="X6" s="1032"/>
      <c r="Y6" s="1032"/>
      <c r="Z6" s="1032"/>
      <c r="AA6" s="1028"/>
      <c r="AB6" s="1032"/>
      <c r="AC6" s="1032"/>
      <c r="AD6" s="1032"/>
      <c r="AE6" s="1028"/>
      <c r="AF6" s="1032"/>
      <c r="AG6" s="1032"/>
      <c r="AH6" s="1032"/>
      <c r="AI6" s="1028"/>
      <c r="AJ6" s="1032"/>
      <c r="AK6" s="1032"/>
      <c r="AL6" s="1032"/>
      <c r="AM6" s="1028"/>
      <c r="AN6" s="1032"/>
      <c r="AO6" s="1032"/>
      <c r="AP6" s="1032"/>
      <c r="AQ6" s="1028"/>
      <c r="AR6" s="1025"/>
      <c r="AS6" s="1025"/>
      <c r="AT6" s="1025"/>
      <c r="AU6" s="1028"/>
      <c r="AV6" s="1025"/>
      <c r="AW6" s="1025"/>
      <c r="AX6" s="1025"/>
      <c r="AY6" s="906"/>
      <c r="AZ6" s="906"/>
      <c r="BA6" s="906"/>
      <c r="BB6" s="906"/>
      <c r="BC6" s="906"/>
      <c r="BD6" s="906"/>
      <c r="BE6" s="906"/>
      <c r="BF6" s="906"/>
      <c r="BG6" s="906"/>
      <c r="BH6" s="906"/>
      <c r="BI6" s="906"/>
      <c r="BJ6" s="906"/>
      <c r="BK6" s="906"/>
      <c r="BL6" s="906"/>
      <c r="BM6" s="906"/>
      <c r="BN6" s="906"/>
      <c r="BO6" s="906"/>
      <c r="BP6" s="906"/>
      <c r="BQ6" s="906"/>
      <c r="BR6" s="906"/>
      <c r="BS6" s="906"/>
      <c r="BT6" s="906"/>
      <c r="BU6" s="906"/>
      <c r="BV6" s="906"/>
      <c r="BW6" s="906"/>
      <c r="BX6" s="906"/>
      <c r="BY6" s="906"/>
      <c r="BZ6" s="906"/>
      <c r="CA6" s="906"/>
      <c r="CB6" s="906"/>
      <c r="CC6" s="906"/>
      <c r="CD6" s="906"/>
      <c r="CE6" s="906"/>
      <c r="CF6" s="906"/>
      <c r="CG6" s="906"/>
      <c r="CH6" s="906"/>
      <c r="CI6" s="906"/>
      <c r="CJ6" s="906"/>
      <c r="CK6" s="906"/>
      <c r="CL6" s="906"/>
      <c r="CM6" s="906"/>
      <c r="CN6" s="906"/>
      <c r="CO6" s="906"/>
      <c r="CP6" s="906"/>
      <c r="CQ6" s="906"/>
      <c r="CR6" s="906"/>
      <c r="CS6" s="906"/>
      <c r="CT6" s="906"/>
      <c r="CU6" s="906"/>
      <c r="CV6" s="906"/>
      <c r="CW6" s="906"/>
      <c r="CX6" s="906"/>
      <c r="CY6" s="906"/>
      <c r="CZ6" s="906"/>
      <c r="DA6" s="906"/>
      <c r="DB6" s="906"/>
      <c r="DC6" s="906"/>
      <c r="DD6" s="906"/>
      <c r="DE6" s="906"/>
      <c r="DF6" s="906"/>
      <c r="DG6" s="906"/>
      <c r="DH6" s="906"/>
      <c r="DI6" s="906"/>
      <c r="DJ6" s="906"/>
      <c r="DK6" s="906"/>
      <c r="DL6" s="906"/>
      <c r="DM6" s="906"/>
      <c r="DN6" s="906"/>
      <c r="DO6" s="906"/>
      <c r="DP6" s="906"/>
      <c r="DQ6" s="906"/>
      <c r="DR6" s="906"/>
      <c r="DS6" s="906"/>
      <c r="DT6" s="906"/>
      <c r="DU6" s="906"/>
      <c r="DV6" s="906"/>
      <c r="DW6" s="906"/>
      <c r="DX6" s="906"/>
      <c r="DY6" s="906"/>
      <c r="DZ6" s="906"/>
      <c r="EA6" s="906"/>
      <c r="EB6" s="906"/>
      <c r="EC6" s="906"/>
      <c r="ED6" s="906"/>
      <c r="EE6" s="906"/>
      <c r="EF6" s="906"/>
      <c r="EG6" s="906"/>
      <c r="EH6" s="906"/>
      <c r="EI6" s="906"/>
      <c r="EJ6" s="906"/>
      <c r="EK6" s="906"/>
      <c r="EL6" s="906"/>
      <c r="EM6" s="906"/>
      <c r="EN6" s="906"/>
      <c r="EO6" s="906"/>
      <c r="EP6" s="906"/>
      <c r="EQ6" s="906"/>
      <c r="ER6" s="906"/>
      <c r="ES6" s="906"/>
      <c r="ET6" s="906"/>
      <c r="EU6" s="906"/>
      <c r="EV6" s="906"/>
      <c r="EW6" s="906"/>
      <c r="EX6" s="906"/>
      <c r="EY6" s="906"/>
      <c r="EZ6" s="906"/>
      <c r="FA6" s="906"/>
      <c r="FB6" s="906"/>
      <c r="FC6" s="906"/>
      <c r="FD6" s="906"/>
      <c r="FE6" s="906"/>
      <c r="FF6" s="906"/>
      <c r="FG6" s="906"/>
      <c r="FH6" s="906"/>
      <c r="FI6" s="906"/>
      <c r="FJ6" s="906"/>
      <c r="FK6" s="906"/>
      <c r="FL6" s="906"/>
      <c r="FM6" s="906"/>
      <c r="FN6" s="906"/>
      <c r="FO6" s="906"/>
      <c r="FP6" s="906"/>
      <c r="FQ6" s="906"/>
      <c r="FR6" s="906"/>
      <c r="FS6" s="906"/>
      <c r="FT6" s="906"/>
      <c r="FU6" s="906"/>
      <c r="FV6" s="906"/>
      <c r="FW6" s="906"/>
      <c r="FX6" s="906"/>
      <c r="FY6" s="906"/>
      <c r="FZ6" s="906"/>
      <c r="GA6" s="906"/>
      <c r="GB6" s="906"/>
      <c r="GC6" s="906"/>
      <c r="GD6" s="906"/>
      <c r="GE6" s="906"/>
      <c r="GF6" s="906"/>
      <c r="GG6" s="906"/>
      <c r="GH6" s="906"/>
      <c r="GI6" s="906"/>
      <c r="GJ6" s="906"/>
      <c r="GK6" s="906"/>
      <c r="GL6" s="906"/>
      <c r="GM6" s="906"/>
      <c r="GN6" s="906"/>
      <c r="GO6" s="906"/>
      <c r="GP6" s="906"/>
      <c r="GQ6" s="906"/>
      <c r="GR6" s="906"/>
      <c r="GS6" s="906"/>
      <c r="GT6" s="906"/>
      <c r="GU6" s="906"/>
      <c r="GV6" s="906"/>
      <c r="GW6" s="906"/>
      <c r="GX6" s="906"/>
      <c r="GY6" s="906"/>
      <c r="GZ6" s="906"/>
      <c r="HA6" s="906"/>
      <c r="HB6" s="906"/>
      <c r="HC6" s="906"/>
      <c r="HD6" s="906"/>
      <c r="HE6" s="906"/>
      <c r="HF6" s="906"/>
      <c r="HG6" s="906"/>
      <c r="HH6" s="906"/>
      <c r="HI6" s="906"/>
      <c r="HJ6" s="906"/>
      <c r="HK6" s="906"/>
      <c r="HL6" s="906"/>
      <c r="HM6" s="906"/>
      <c r="HN6" s="906"/>
      <c r="HO6" s="906"/>
      <c r="HP6" s="906"/>
      <c r="HQ6" s="906"/>
      <c r="HR6" s="906"/>
      <c r="HS6" s="906"/>
      <c r="HT6" s="906"/>
      <c r="HU6" s="906"/>
      <c r="HV6" s="906"/>
      <c r="HW6" s="906"/>
      <c r="HX6" s="906"/>
      <c r="HY6" s="906"/>
      <c r="HZ6" s="906"/>
      <c r="IA6" s="906"/>
      <c r="IB6" s="906"/>
      <c r="IC6" s="906"/>
      <c r="ID6" s="906"/>
      <c r="IE6" s="906"/>
      <c r="IF6" s="906"/>
      <c r="IG6" s="906"/>
      <c r="IH6" s="906"/>
      <c r="II6" s="906"/>
      <c r="IJ6" s="906"/>
      <c r="IK6" s="906"/>
      <c r="IL6" s="906"/>
      <c r="IM6" s="906"/>
      <c r="IN6" s="906"/>
      <c r="IO6" s="906"/>
      <c r="IP6" s="906"/>
      <c r="IQ6" s="906"/>
      <c r="IR6" s="906"/>
      <c r="IS6" s="906"/>
      <c r="IT6" s="906"/>
      <c r="IU6" s="906"/>
      <c r="IV6" s="906"/>
    </row>
    <row r="7" spans="1:256" ht="18.75" customHeight="1">
      <c r="A7" s="911"/>
      <c r="B7" s="1042"/>
      <c r="C7" s="1029"/>
      <c r="D7" s="1033"/>
      <c r="E7" s="1033"/>
      <c r="F7" s="1033"/>
      <c r="G7" s="1029"/>
      <c r="H7" s="1033"/>
      <c r="I7" s="1033"/>
      <c r="J7" s="1033"/>
      <c r="K7" s="1029"/>
      <c r="L7" s="1033"/>
      <c r="M7" s="1033"/>
      <c r="N7" s="1033"/>
      <c r="O7" s="1029"/>
      <c r="P7" s="1033"/>
      <c r="Q7" s="1033"/>
      <c r="R7" s="1033"/>
      <c r="S7" s="1029"/>
      <c r="T7" s="1033"/>
      <c r="U7" s="1033"/>
      <c r="V7" s="1033"/>
      <c r="W7" s="1029"/>
      <c r="X7" s="1033"/>
      <c r="Y7" s="1033"/>
      <c r="Z7" s="1033"/>
      <c r="AA7" s="1029"/>
      <c r="AB7" s="1033"/>
      <c r="AC7" s="1033"/>
      <c r="AD7" s="1033"/>
      <c r="AE7" s="1029"/>
      <c r="AF7" s="1033"/>
      <c r="AG7" s="1033"/>
      <c r="AH7" s="1033"/>
      <c r="AI7" s="1029"/>
      <c r="AJ7" s="1033"/>
      <c r="AK7" s="1033"/>
      <c r="AL7" s="1033"/>
      <c r="AM7" s="1029"/>
      <c r="AN7" s="1033"/>
      <c r="AO7" s="1033"/>
      <c r="AP7" s="1033"/>
      <c r="AQ7" s="1029"/>
      <c r="AR7" s="1026"/>
      <c r="AS7" s="1026"/>
      <c r="AT7" s="1026"/>
      <c r="AU7" s="1029"/>
      <c r="AV7" s="1026"/>
      <c r="AW7" s="1026"/>
      <c r="AX7" s="1026"/>
      <c r="AY7" s="906"/>
      <c r="AZ7" s="906"/>
      <c r="BA7" s="906"/>
      <c r="BB7" s="906"/>
      <c r="BC7" s="906"/>
      <c r="BD7" s="906"/>
      <c r="BE7" s="906"/>
      <c r="BF7" s="906"/>
      <c r="BG7" s="906"/>
      <c r="BH7" s="906"/>
      <c r="BI7" s="906"/>
      <c r="BJ7" s="906"/>
      <c r="BK7" s="906"/>
      <c r="BL7" s="906"/>
      <c r="BM7" s="906"/>
      <c r="BN7" s="906"/>
      <c r="BO7" s="906"/>
      <c r="BP7" s="906"/>
      <c r="BQ7" s="906"/>
      <c r="BR7" s="906"/>
      <c r="BS7" s="906"/>
      <c r="BT7" s="906"/>
      <c r="BU7" s="906"/>
      <c r="BV7" s="906"/>
      <c r="BW7" s="906"/>
      <c r="BX7" s="906"/>
      <c r="BY7" s="906"/>
      <c r="BZ7" s="906"/>
      <c r="CA7" s="906"/>
      <c r="CB7" s="906"/>
      <c r="CC7" s="906"/>
      <c r="CD7" s="906"/>
      <c r="CE7" s="906"/>
      <c r="CF7" s="906"/>
      <c r="CG7" s="906"/>
      <c r="CH7" s="906"/>
      <c r="CI7" s="906"/>
      <c r="CJ7" s="906"/>
      <c r="CK7" s="906"/>
      <c r="CL7" s="906"/>
      <c r="CM7" s="906"/>
      <c r="CN7" s="906"/>
      <c r="CO7" s="906"/>
      <c r="CP7" s="906"/>
      <c r="CQ7" s="906"/>
      <c r="CR7" s="906"/>
      <c r="CS7" s="906"/>
      <c r="CT7" s="906"/>
      <c r="CU7" s="906"/>
      <c r="CV7" s="906"/>
      <c r="CW7" s="906"/>
      <c r="CX7" s="906"/>
      <c r="CY7" s="906"/>
      <c r="CZ7" s="906"/>
      <c r="DA7" s="906"/>
      <c r="DB7" s="906"/>
      <c r="DC7" s="906"/>
      <c r="DD7" s="906"/>
      <c r="DE7" s="906"/>
      <c r="DF7" s="906"/>
      <c r="DG7" s="906"/>
      <c r="DH7" s="906"/>
      <c r="DI7" s="906"/>
      <c r="DJ7" s="906"/>
      <c r="DK7" s="906"/>
      <c r="DL7" s="906"/>
      <c r="DM7" s="906"/>
      <c r="DN7" s="906"/>
      <c r="DO7" s="906"/>
      <c r="DP7" s="906"/>
      <c r="DQ7" s="906"/>
      <c r="DR7" s="906"/>
      <c r="DS7" s="906"/>
      <c r="DT7" s="906"/>
      <c r="DU7" s="906"/>
      <c r="DV7" s="906"/>
      <c r="DW7" s="906"/>
      <c r="DX7" s="906"/>
      <c r="DY7" s="906"/>
      <c r="DZ7" s="906"/>
      <c r="EA7" s="906"/>
      <c r="EB7" s="906"/>
      <c r="EC7" s="906"/>
      <c r="ED7" s="906"/>
      <c r="EE7" s="906"/>
      <c r="EF7" s="906"/>
      <c r="EG7" s="906"/>
      <c r="EH7" s="906"/>
      <c r="EI7" s="906"/>
      <c r="EJ7" s="906"/>
      <c r="EK7" s="906"/>
      <c r="EL7" s="906"/>
      <c r="EM7" s="906"/>
      <c r="EN7" s="906"/>
      <c r="EO7" s="906"/>
      <c r="EP7" s="906"/>
      <c r="EQ7" s="906"/>
      <c r="ER7" s="906"/>
      <c r="ES7" s="906"/>
      <c r="ET7" s="906"/>
      <c r="EU7" s="906"/>
      <c r="EV7" s="906"/>
      <c r="EW7" s="906"/>
      <c r="EX7" s="906"/>
      <c r="EY7" s="906"/>
      <c r="EZ7" s="906"/>
      <c r="FA7" s="906"/>
      <c r="FB7" s="906"/>
      <c r="FC7" s="906"/>
      <c r="FD7" s="906"/>
      <c r="FE7" s="906"/>
      <c r="FF7" s="906"/>
      <c r="FG7" s="906"/>
      <c r="FH7" s="906"/>
      <c r="FI7" s="906"/>
      <c r="FJ7" s="906"/>
      <c r="FK7" s="906"/>
      <c r="FL7" s="906"/>
      <c r="FM7" s="906"/>
      <c r="FN7" s="906"/>
      <c r="FO7" s="906"/>
      <c r="FP7" s="906"/>
      <c r="FQ7" s="906"/>
      <c r="FR7" s="906"/>
      <c r="FS7" s="906"/>
      <c r="FT7" s="906"/>
      <c r="FU7" s="906"/>
      <c r="FV7" s="906"/>
      <c r="FW7" s="906"/>
      <c r="FX7" s="906"/>
      <c r="FY7" s="906"/>
      <c r="FZ7" s="906"/>
      <c r="GA7" s="906"/>
      <c r="GB7" s="906"/>
      <c r="GC7" s="906"/>
      <c r="GD7" s="906"/>
      <c r="GE7" s="906"/>
      <c r="GF7" s="906"/>
      <c r="GG7" s="906"/>
      <c r="GH7" s="906"/>
      <c r="GI7" s="906"/>
      <c r="GJ7" s="906"/>
      <c r="GK7" s="906"/>
      <c r="GL7" s="906"/>
      <c r="GM7" s="906"/>
      <c r="GN7" s="906"/>
      <c r="GO7" s="906"/>
      <c r="GP7" s="906"/>
      <c r="GQ7" s="906"/>
      <c r="GR7" s="906"/>
      <c r="GS7" s="906"/>
      <c r="GT7" s="906"/>
      <c r="GU7" s="906"/>
      <c r="GV7" s="906"/>
      <c r="GW7" s="906"/>
      <c r="GX7" s="906"/>
      <c r="GY7" s="906"/>
      <c r="GZ7" s="906"/>
      <c r="HA7" s="906"/>
      <c r="HB7" s="906"/>
      <c r="HC7" s="906"/>
      <c r="HD7" s="906"/>
      <c r="HE7" s="906"/>
      <c r="HF7" s="906"/>
      <c r="HG7" s="906"/>
      <c r="HH7" s="906"/>
      <c r="HI7" s="906"/>
      <c r="HJ7" s="906"/>
      <c r="HK7" s="906"/>
      <c r="HL7" s="906"/>
      <c r="HM7" s="906"/>
      <c r="HN7" s="906"/>
      <c r="HO7" s="906"/>
      <c r="HP7" s="906"/>
      <c r="HQ7" s="906"/>
      <c r="HR7" s="906"/>
      <c r="HS7" s="906"/>
      <c r="HT7" s="906"/>
      <c r="HU7" s="906"/>
      <c r="HV7" s="906"/>
      <c r="HW7" s="906"/>
      <c r="HX7" s="906"/>
      <c r="HY7" s="906"/>
      <c r="HZ7" s="906"/>
      <c r="IA7" s="906"/>
      <c r="IB7" s="906"/>
      <c r="IC7" s="906"/>
      <c r="ID7" s="906"/>
      <c r="IE7" s="906"/>
      <c r="IF7" s="906"/>
      <c r="IG7" s="906"/>
      <c r="IH7" s="906"/>
      <c r="II7" s="906"/>
      <c r="IJ7" s="906"/>
      <c r="IK7" s="906"/>
      <c r="IL7" s="906"/>
      <c r="IM7" s="906"/>
      <c r="IN7" s="906"/>
      <c r="IO7" s="906"/>
      <c r="IP7" s="906"/>
      <c r="IQ7" s="906"/>
      <c r="IR7" s="906"/>
      <c r="IS7" s="906"/>
      <c r="IT7" s="906"/>
      <c r="IU7" s="906"/>
      <c r="IV7" s="906"/>
    </row>
    <row r="8" spans="1:256" ht="24">
      <c r="A8" s="912" t="s">
        <v>480</v>
      </c>
      <c r="B8" s="913" t="s">
        <v>481</v>
      </c>
      <c r="C8" s="914">
        <v>5802.364197</v>
      </c>
      <c r="D8" s="915">
        <v>4043.487784</v>
      </c>
      <c r="E8" s="915">
        <v>1666.399473</v>
      </c>
      <c r="F8" s="915">
        <v>92.47694</v>
      </c>
      <c r="G8" s="914">
        <v>6650.940725</v>
      </c>
      <c r="H8" s="915">
        <v>5148.655152</v>
      </c>
      <c r="I8" s="915">
        <v>1416.8643570000002</v>
      </c>
      <c r="J8" s="915">
        <v>85.421216</v>
      </c>
      <c r="K8" s="914">
        <v>6777.43013</v>
      </c>
      <c r="L8" s="915">
        <v>5113.050912</v>
      </c>
      <c r="M8" s="915">
        <v>1643.069256</v>
      </c>
      <c r="N8" s="915">
        <v>21.309962</v>
      </c>
      <c r="O8" s="914">
        <v>6928</v>
      </c>
      <c r="P8" s="915">
        <v>5058</v>
      </c>
      <c r="Q8" s="915">
        <v>1870</v>
      </c>
      <c r="R8" s="915">
        <v>0</v>
      </c>
      <c r="S8" s="914">
        <v>6498.498126</v>
      </c>
      <c r="T8" s="915">
        <v>4538.8221969999995</v>
      </c>
      <c r="U8" s="915">
        <v>1959.386585</v>
      </c>
      <c r="V8" s="915">
        <v>0</v>
      </c>
      <c r="W8" s="914">
        <v>7363.8</v>
      </c>
      <c r="X8" s="915">
        <v>5126</v>
      </c>
      <c r="Y8" s="915">
        <v>2231.7</v>
      </c>
      <c r="Z8" s="915">
        <v>6.2</v>
      </c>
      <c r="AA8" s="914">
        <v>6712.3</v>
      </c>
      <c r="AB8" s="915">
        <v>4190</v>
      </c>
      <c r="AC8" s="915">
        <v>2522.3</v>
      </c>
      <c r="AD8" s="915">
        <v>0</v>
      </c>
      <c r="AE8" s="914">
        <v>7402.400000000001</v>
      </c>
      <c r="AF8" s="915">
        <v>5008.6</v>
      </c>
      <c r="AG8" s="915">
        <v>2393.8</v>
      </c>
      <c r="AH8" s="915">
        <v>0</v>
      </c>
      <c r="AI8" s="914">
        <v>7535.70528</v>
      </c>
      <c r="AJ8" s="915">
        <v>4963.493559</v>
      </c>
      <c r="AK8" s="915">
        <v>2572.211721</v>
      </c>
      <c r="AL8" s="915">
        <v>0</v>
      </c>
      <c r="AM8" s="914">
        <v>8585</v>
      </c>
      <c r="AN8" s="915">
        <v>5762</v>
      </c>
      <c r="AO8" s="915">
        <v>2672</v>
      </c>
      <c r="AP8" s="915">
        <v>151</v>
      </c>
      <c r="AQ8" s="914">
        <v>7575</v>
      </c>
      <c r="AR8" s="916">
        <v>4372</v>
      </c>
      <c r="AS8" s="916">
        <v>3203</v>
      </c>
      <c r="AT8" s="916">
        <v>0</v>
      </c>
      <c r="AU8" s="914">
        <v>9598.250758</v>
      </c>
      <c r="AV8" s="917">
        <v>6606.907319</v>
      </c>
      <c r="AW8" s="917">
        <v>2991.343439</v>
      </c>
      <c r="AX8" s="917">
        <v>0</v>
      </c>
      <c r="AY8" s="906"/>
      <c r="AZ8" s="906"/>
      <c r="BA8" s="906"/>
      <c r="BB8" s="906"/>
      <c r="BC8" s="906"/>
      <c r="BD8" s="906"/>
      <c r="BE8" s="906"/>
      <c r="BF8" s="906"/>
      <c r="BG8" s="906"/>
      <c r="BH8" s="906"/>
      <c r="BI8" s="906"/>
      <c r="BJ8" s="906"/>
      <c r="BK8" s="906"/>
      <c r="BL8" s="906"/>
      <c r="BM8" s="906"/>
      <c r="BN8" s="906"/>
      <c r="BO8" s="906"/>
      <c r="BP8" s="906"/>
      <c r="BQ8" s="906"/>
      <c r="BR8" s="906"/>
      <c r="BS8" s="906"/>
      <c r="BT8" s="906"/>
      <c r="BU8" s="906"/>
      <c r="BV8" s="906"/>
      <c r="BW8" s="906"/>
      <c r="BX8" s="906"/>
      <c r="BY8" s="906"/>
      <c r="BZ8" s="906"/>
      <c r="CA8" s="906"/>
      <c r="CB8" s="906"/>
      <c r="CC8" s="906"/>
      <c r="CD8" s="906"/>
      <c r="CE8" s="906"/>
      <c r="CF8" s="906"/>
      <c r="CG8" s="906"/>
      <c r="CH8" s="906"/>
      <c r="CI8" s="906"/>
      <c r="CJ8" s="906"/>
      <c r="CK8" s="906"/>
      <c r="CL8" s="906"/>
      <c r="CM8" s="906"/>
      <c r="CN8" s="906"/>
      <c r="CO8" s="906"/>
      <c r="CP8" s="906"/>
      <c r="CQ8" s="906"/>
      <c r="CR8" s="906"/>
      <c r="CS8" s="906"/>
      <c r="CT8" s="906"/>
      <c r="CU8" s="906"/>
      <c r="CV8" s="906"/>
      <c r="CW8" s="906"/>
      <c r="CX8" s="906"/>
      <c r="CY8" s="906"/>
      <c r="CZ8" s="906"/>
      <c r="DA8" s="906"/>
      <c r="DB8" s="906"/>
      <c r="DC8" s="906"/>
      <c r="DD8" s="906"/>
      <c r="DE8" s="906"/>
      <c r="DF8" s="906"/>
      <c r="DG8" s="906"/>
      <c r="DH8" s="906"/>
      <c r="DI8" s="906"/>
      <c r="DJ8" s="906"/>
      <c r="DK8" s="906"/>
      <c r="DL8" s="906"/>
      <c r="DM8" s="906"/>
      <c r="DN8" s="906"/>
      <c r="DO8" s="906"/>
      <c r="DP8" s="906"/>
      <c r="DQ8" s="906"/>
      <c r="DR8" s="906"/>
      <c r="DS8" s="906"/>
      <c r="DT8" s="906"/>
      <c r="DU8" s="906"/>
      <c r="DV8" s="906"/>
      <c r="DW8" s="906"/>
      <c r="DX8" s="906"/>
      <c r="DY8" s="906"/>
      <c r="DZ8" s="906"/>
      <c r="EA8" s="906"/>
      <c r="EB8" s="906"/>
      <c r="EC8" s="906"/>
      <c r="ED8" s="906"/>
      <c r="EE8" s="906"/>
      <c r="EF8" s="906"/>
      <c r="EG8" s="906"/>
      <c r="EH8" s="906"/>
      <c r="EI8" s="906"/>
      <c r="EJ8" s="906"/>
      <c r="EK8" s="906"/>
      <c r="EL8" s="906"/>
      <c r="EM8" s="906"/>
      <c r="EN8" s="906"/>
      <c r="EO8" s="906"/>
      <c r="EP8" s="906"/>
      <c r="EQ8" s="906"/>
      <c r="ER8" s="906"/>
      <c r="ES8" s="906"/>
      <c r="ET8" s="906"/>
      <c r="EU8" s="906"/>
      <c r="EV8" s="906"/>
      <c r="EW8" s="906"/>
      <c r="EX8" s="906"/>
      <c r="EY8" s="906"/>
      <c r="EZ8" s="906"/>
      <c r="FA8" s="906"/>
      <c r="FB8" s="906"/>
      <c r="FC8" s="906"/>
      <c r="FD8" s="906"/>
      <c r="FE8" s="906"/>
      <c r="FF8" s="906"/>
      <c r="FG8" s="906"/>
      <c r="FH8" s="906"/>
      <c r="FI8" s="906"/>
      <c r="FJ8" s="906"/>
      <c r="FK8" s="906"/>
      <c r="FL8" s="906"/>
      <c r="FM8" s="906"/>
      <c r="FN8" s="906"/>
      <c r="FO8" s="906"/>
      <c r="FP8" s="906"/>
      <c r="FQ8" s="906"/>
      <c r="FR8" s="906"/>
      <c r="FS8" s="906"/>
      <c r="FT8" s="906"/>
      <c r="FU8" s="906"/>
      <c r="FV8" s="906"/>
      <c r="FW8" s="906"/>
      <c r="FX8" s="906"/>
      <c r="FY8" s="906"/>
      <c r="FZ8" s="906"/>
      <c r="GA8" s="906"/>
      <c r="GB8" s="906"/>
      <c r="GC8" s="906"/>
      <c r="GD8" s="906"/>
      <c r="GE8" s="906"/>
      <c r="GF8" s="906"/>
      <c r="GG8" s="906"/>
      <c r="GH8" s="906"/>
      <c r="GI8" s="906"/>
      <c r="GJ8" s="906"/>
      <c r="GK8" s="906"/>
      <c r="GL8" s="906"/>
      <c r="GM8" s="906"/>
      <c r="GN8" s="906"/>
      <c r="GO8" s="906"/>
      <c r="GP8" s="906"/>
      <c r="GQ8" s="906"/>
      <c r="GR8" s="906"/>
      <c r="GS8" s="906"/>
      <c r="GT8" s="906"/>
      <c r="GU8" s="906"/>
      <c r="GV8" s="906"/>
      <c r="GW8" s="906"/>
      <c r="GX8" s="906"/>
      <c r="GY8" s="906"/>
      <c r="GZ8" s="906"/>
      <c r="HA8" s="906"/>
      <c r="HB8" s="906"/>
      <c r="HC8" s="906"/>
      <c r="HD8" s="906"/>
      <c r="HE8" s="906"/>
      <c r="HF8" s="906"/>
      <c r="HG8" s="906"/>
      <c r="HH8" s="906"/>
      <c r="HI8" s="906"/>
      <c r="HJ8" s="906"/>
      <c r="HK8" s="906"/>
      <c r="HL8" s="906"/>
      <c r="HM8" s="906"/>
      <c r="HN8" s="906"/>
      <c r="HO8" s="906"/>
      <c r="HP8" s="906"/>
      <c r="HQ8" s="906"/>
      <c r="HR8" s="906"/>
      <c r="HS8" s="906"/>
      <c r="HT8" s="906"/>
      <c r="HU8" s="906"/>
      <c r="HV8" s="906"/>
      <c r="HW8" s="906"/>
      <c r="HX8" s="906"/>
      <c r="HY8" s="906"/>
      <c r="HZ8" s="906"/>
      <c r="IA8" s="906"/>
      <c r="IB8" s="906"/>
      <c r="IC8" s="906"/>
      <c r="ID8" s="906"/>
      <c r="IE8" s="906"/>
      <c r="IF8" s="906"/>
      <c r="IG8" s="906"/>
      <c r="IH8" s="906"/>
      <c r="II8" s="906"/>
      <c r="IJ8" s="906"/>
      <c r="IK8" s="906"/>
      <c r="IL8" s="906"/>
      <c r="IM8" s="906"/>
      <c r="IN8" s="906"/>
      <c r="IO8" s="906"/>
      <c r="IP8" s="906"/>
      <c r="IQ8" s="906"/>
      <c r="IR8" s="906"/>
      <c r="IS8" s="906"/>
      <c r="IT8" s="906"/>
      <c r="IU8" s="906"/>
      <c r="IV8" s="906"/>
    </row>
    <row r="9" spans="1:256" ht="12">
      <c r="A9" s="912" t="s">
        <v>482</v>
      </c>
      <c r="B9" s="913" t="s">
        <v>483</v>
      </c>
      <c r="C9" s="914">
        <v>150.641625</v>
      </c>
      <c r="D9" s="915">
        <v>150.641625</v>
      </c>
      <c r="E9" s="915">
        <v>0</v>
      </c>
      <c r="F9" s="915">
        <v>0</v>
      </c>
      <c r="G9" s="914">
        <v>160.59045999999998</v>
      </c>
      <c r="H9" s="915">
        <v>160.59045999999998</v>
      </c>
      <c r="I9" s="915">
        <v>0</v>
      </c>
      <c r="J9" s="915">
        <v>0</v>
      </c>
      <c r="K9" s="914">
        <v>163.57916</v>
      </c>
      <c r="L9" s="915">
        <v>163.57916</v>
      </c>
      <c r="M9" s="915">
        <v>0</v>
      </c>
      <c r="N9" s="915">
        <v>0</v>
      </c>
      <c r="O9" s="914">
        <v>127</v>
      </c>
      <c r="P9" s="915">
        <v>127</v>
      </c>
      <c r="Q9" s="915">
        <v>0</v>
      </c>
      <c r="R9" s="915">
        <v>0</v>
      </c>
      <c r="S9" s="914">
        <v>133.979658</v>
      </c>
      <c r="T9" s="915">
        <v>133.979658</v>
      </c>
      <c r="U9" s="915">
        <v>0</v>
      </c>
      <c r="V9" s="915">
        <v>0</v>
      </c>
      <c r="W9" s="914">
        <v>138.2</v>
      </c>
      <c r="X9" s="915">
        <v>138.2</v>
      </c>
      <c r="Y9" s="915">
        <v>0</v>
      </c>
      <c r="Z9" s="915">
        <v>0</v>
      </c>
      <c r="AA9" s="914">
        <v>151.3</v>
      </c>
      <c r="AB9" s="915">
        <v>151.3</v>
      </c>
      <c r="AC9" s="915">
        <v>0</v>
      </c>
      <c r="AD9" s="915">
        <v>0</v>
      </c>
      <c r="AE9" s="914">
        <v>186.5</v>
      </c>
      <c r="AF9" s="915">
        <v>186.5</v>
      </c>
      <c r="AG9" s="915">
        <v>0</v>
      </c>
      <c r="AH9" s="915">
        <v>0</v>
      </c>
      <c r="AI9" s="914">
        <v>222.399853</v>
      </c>
      <c r="AJ9" s="915">
        <v>222.399853</v>
      </c>
      <c r="AK9" s="915">
        <v>0</v>
      </c>
      <c r="AL9" s="915">
        <v>0</v>
      </c>
      <c r="AM9" s="914">
        <v>267</v>
      </c>
      <c r="AN9" s="915">
        <v>267</v>
      </c>
      <c r="AO9" s="915">
        <v>0</v>
      </c>
      <c r="AP9" s="915">
        <v>0</v>
      </c>
      <c r="AQ9" s="914">
        <v>200</v>
      </c>
      <c r="AR9" s="916">
        <v>200</v>
      </c>
      <c r="AS9" s="916">
        <v>0</v>
      </c>
      <c r="AT9" s="916">
        <v>0</v>
      </c>
      <c r="AU9" s="914">
        <v>284.415256</v>
      </c>
      <c r="AV9" s="917">
        <v>284.415256</v>
      </c>
      <c r="AW9" s="917">
        <v>0</v>
      </c>
      <c r="AX9" s="917">
        <v>0</v>
      </c>
      <c r="AY9" s="906"/>
      <c r="AZ9" s="906"/>
      <c r="BA9" s="906"/>
      <c r="BB9" s="906"/>
      <c r="BC9" s="906"/>
      <c r="BD9" s="906"/>
      <c r="BE9" s="906"/>
      <c r="BF9" s="906"/>
      <c r="BG9" s="906"/>
      <c r="BH9" s="906"/>
      <c r="BI9" s="906"/>
      <c r="BJ9" s="906"/>
      <c r="BK9" s="906"/>
      <c r="BL9" s="906"/>
      <c r="BM9" s="906"/>
      <c r="BN9" s="906"/>
      <c r="BO9" s="906"/>
      <c r="BP9" s="906"/>
      <c r="BQ9" s="906"/>
      <c r="BR9" s="906"/>
      <c r="BS9" s="906"/>
      <c r="BT9" s="906"/>
      <c r="BU9" s="906"/>
      <c r="BV9" s="906"/>
      <c r="BW9" s="906"/>
      <c r="BX9" s="906"/>
      <c r="BY9" s="906"/>
      <c r="BZ9" s="906"/>
      <c r="CA9" s="906"/>
      <c r="CB9" s="906"/>
      <c r="CC9" s="906"/>
      <c r="CD9" s="906"/>
      <c r="CE9" s="906"/>
      <c r="CF9" s="906"/>
      <c r="CG9" s="906"/>
      <c r="CH9" s="906"/>
      <c r="CI9" s="906"/>
      <c r="CJ9" s="906"/>
      <c r="CK9" s="906"/>
      <c r="CL9" s="906"/>
      <c r="CM9" s="906"/>
      <c r="CN9" s="906"/>
      <c r="CO9" s="906"/>
      <c r="CP9" s="906"/>
      <c r="CQ9" s="906"/>
      <c r="CR9" s="906"/>
      <c r="CS9" s="906"/>
      <c r="CT9" s="906"/>
      <c r="CU9" s="906"/>
      <c r="CV9" s="906"/>
      <c r="CW9" s="906"/>
      <c r="CX9" s="906"/>
      <c r="CY9" s="906"/>
      <c r="CZ9" s="906"/>
      <c r="DA9" s="906"/>
      <c r="DB9" s="906"/>
      <c r="DC9" s="906"/>
      <c r="DD9" s="906"/>
      <c r="DE9" s="906"/>
      <c r="DF9" s="906"/>
      <c r="DG9" s="906"/>
      <c r="DH9" s="906"/>
      <c r="DI9" s="906"/>
      <c r="DJ9" s="906"/>
      <c r="DK9" s="906"/>
      <c r="DL9" s="906"/>
      <c r="DM9" s="906"/>
      <c r="DN9" s="906"/>
      <c r="DO9" s="906"/>
      <c r="DP9" s="906"/>
      <c r="DQ9" s="906"/>
      <c r="DR9" s="906"/>
      <c r="DS9" s="906"/>
      <c r="DT9" s="906"/>
      <c r="DU9" s="906"/>
      <c r="DV9" s="906"/>
      <c r="DW9" s="906"/>
      <c r="DX9" s="906"/>
      <c r="DY9" s="906"/>
      <c r="DZ9" s="906"/>
      <c r="EA9" s="906"/>
      <c r="EB9" s="906"/>
      <c r="EC9" s="906"/>
      <c r="ED9" s="906"/>
      <c r="EE9" s="906"/>
      <c r="EF9" s="906"/>
      <c r="EG9" s="906"/>
      <c r="EH9" s="906"/>
      <c r="EI9" s="906"/>
      <c r="EJ9" s="906"/>
      <c r="EK9" s="906"/>
      <c r="EL9" s="906"/>
      <c r="EM9" s="906"/>
      <c r="EN9" s="906"/>
      <c r="EO9" s="906"/>
      <c r="EP9" s="906"/>
      <c r="EQ9" s="906"/>
      <c r="ER9" s="906"/>
      <c r="ES9" s="906"/>
      <c r="ET9" s="906"/>
      <c r="EU9" s="906"/>
      <c r="EV9" s="906"/>
      <c r="EW9" s="906"/>
      <c r="EX9" s="906"/>
      <c r="EY9" s="906"/>
      <c r="EZ9" s="906"/>
      <c r="FA9" s="906"/>
      <c r="FB9" s="906"/>
      <c r="FC9" s="906"/>
      <c r="FD9" s="906"/>
      <c r="FE9" s="906"/>
      <c r="FF9" s="906"/>
      <c r="FG9" s="906"/>
      <c r="FH9" s="906"/>
      <c r="FI9" s="906"/>
      <c r="FJ9" s="906"/>
      <c r="FK9" s="906"/>
      <c r="FL9" s="906"/>
      <c r="FM9" s="906"/>
      <c r="FN9" s="906"/>
      <c r="FO9" s="906"/>
      <c r="FP9" s="906"/>
      <c r="FQ9" s="906"/>
      <c r="FR9" s="906"/>
      <c r="FS9" s="906"/>
      <c r="FT9" s="906"/>
      <c r="FU9" s="906"/>
      <c r="FV9" s="906"/>
      <c r="FW9" s="906"/>
      <c r="FX9" s="906"/>
      <c r="FY9" s="906"/>
      <c r="FZ9" s="906"/>
      <c r="GA9" s="906"/>
      <c r="GB9" s="906"/>
      <c r="GC9" s="906"/>
      <c r="GD9" s="906"/>
      <c r="GE9" s="906"/>
      <c r="GF9" s="906"/>
      <c r="GG9" s="906"/>
      <c r="GH9" s="906"/>
      <c r="GI9" s="906"/>
      <c r="GJ9" s="906"/>
      <c r="GK9" s="906"/>
      <c r="GL9" s="906"/>
      <c r="GM9" s="906"/>
      <c r="GN9" s="906"/>
      <c r="GO9" s="906"/>
      <c r="GP9" s="906"/>
      <c r="GQ9" s="906"/>
      <c r="GR9" s="906"/>
      <c r="GS9" s="906"/>
      <c r="GT9" s="906"/>
      <c r="GU9" s="906"/>
      <c r="GV9" s="906"/>
      <c r="GW9" s="906"/>
      <c r="GX9" s="906"/>
      <c r="GY9" s="906"/>
      <c r="GZ9" s="906"/>
      <c r="HA9" s="906"/>
      <c r="HB9" s="906"/>
      <c r="HC9" s="906"/>
      <c r="HD9" s="906"/>
      <c r="HE9" s="906"/>
      <c r="HF9" s="906"/>
      <c r="HG9" s="906"/>
      <c r="HH9" s="906"/>
      <c r="HI9" s="906"/>
      <c r="HJ9" s="906"/>
      <c r="HK9" s="906"/>
      <c r="HL9" s="906"/>
      <c r="HM9" s="906"/>
      <c r="HN9" s="906"/>
      <c r="HO9" s="906"/>
      <c r="HP9" s="906"/>
      <c r="HQ9" s="906"/>
      <c r="HR9" s="906"/>
      <c r="HS9" s="906"/>
      <c r="HT9" s="906"/>
      <c r="HU9" s="906"/>
      <c r="HV9" s="906"/>
      <c r="HW9" s="906"/>
      <c r="HX9" s="906"/>
      <c r="HY9" s="906"/>
      <c r="HZ9" s="906"/>
      <c r="IA9" s="906"/>
      <c r="IB9" s="906"/>
      <c r="IC9" s="906"/>
      <c r="ID9" s="906"/>
      <c r="IE9" s="906"/>
      <c r="IF9" s="906"/>
      <c r="IG9" s="906"/>
      <c r="IH9" s="906"/>
      <c r="II9" s="906"/>
      <c r="IJ9" s="906"/>
      <c r="IK9" s="906"/>
      <c r="IL9" s="906"/>
      <c r="IM9" s="906"/>
      <c r="IN9" s="906"/>
      <c r="IO9" s="906"/>
      <c r="IP9" s="906"/>
      <c r="IQ9" s="906"/>
      <c r="IR9" s="906"/>
      <c r="IS9" s="906"/>
      <c r="IT9" s="906"/>
      <c r="IU9" s="906"/>
      <c r="IV9" s="906"/>
    </row>
    <row r="10" spans="1:256" ht="12">
      <c r="A10" s="912" t="s">
        <v>484</v>
      </c>
      <c r="B10" s="913" t="s">
        <v>485</v>
      </c>
      <c r="C10" s="914">
        <v>181.015038</v>
      </c>
      <c r="D10" s="915">
        <v>25.325455</v>
      </c>
      <c r="E10" s="915">
        <v>155.68958299999997</v>
      </c>
      <c r="F10" s="915">
        <v>0</v>
      </c>
      <c r="G10" s="914">
        <v>202.73353499999996</v>
      </c>
      <c r="H10" s="915">
        <v>28.944811</v>
      </c>
      <c r="I10" s="915">
        <v>173.78872399999997</v>
      </c>
      <c r="J10" s="915">
        <v>0</v>
      </c>
      <c r="K10" s="914">
        <v>254.44402100000002</v>
      </c>
      <c r="L10" s="915">
        <v>29.8089</v>
      </c>
      <c r="M10" s="915">
        <v>224.63512100000003</v>
      </c>
      <c r="N10" s="915">
        <v>0</v>
      </c>
      <c r="O10" s="914">
        <v>194</v>
      </c>
      <c r="P10" s="915">
        <v>32</v>
      </c>
      <c r="Q10" s="915">
        <v>162.56454000000002</v>
      </c>
      <c r="R10" s="915">
        <v>0</v>
      </c>
      <c r="S10" s="914">
        <v>230.403995</v>
      </c>
      <c r="T10" s="915">
        <v>34.127395</v>
      </c>
      <c r="U10" s="915">
        <v>196.2766</v>
      </c>
      <c r="V10" s="915">
        <v>0</v>
      </c>
      <c r="W10" s="914">
        <v>262.9</v>
      </c>
      <c r="X10" s="915">
        <v>20.2</v>
      </c>
      <c r="Y10" s="915">
        <v>242.7</v>
      </c>
      <c r="Z10" s="915">
        <v>0</v>
      </c>
      <c r="AA10" s="914">
        <v>301.2</v>
      </c>
      <c r="AB10" s="915">
        <v>46.5</v>
      </c>
      <c r="AC10" s="915">
        <v>254.7</v>
      </c>
      <c r="AD10" s="915">
        <v>0</v>
      </c>
      <c r="AE10" s="914">
        <v>246.60000000000002</v>
      </c>
      <c r="AF10" s="915">
        <v>34.8</v>
      </c>
      <c r="AG10" s="915">
        <v>211.8</v>
      </c>
      <c r="AH10" s="915">
        <v>0</v>
      </c>
      <c r="AI10" s="914">
        <v>208.10594500000002</v>
      </c>
      <c r="AJ10" s="915">
        <v>26.054482</v>
      </c>
      <c r="AK10" s="915">
        <v>182.051463</v>
      </c>
      <c r="AL10" s="915">
        <v>0</v>
      </c>
      <c r="AM10" s="914">
        <v>252</v>
      </c>
      <c r="AN10" s="915">
        <v>20</v>
      </c>
      <c r="AO10" s="915">
        <v>232</v>
      </c>
      <c r="AP10" s="915">
        <v>0</v>
      </c>
      <c r="AQ10" s="914">
        <v>168</v>
      </c>
      <c r="AR10" s="916">
        <v>12</v>
      </c>
      <c r="AS10" s="916">
        <v>156</v>
      </c>
      <c r="AT10" s="916">
        <v>0</v>
      </c>
      <c r="AU10" s="914">
        <v>195.177978</v>
      </c>
      <c r="AV10" s="917">
        <v>27.782046</v>
      </c>
      <c r="AW10" s="917">
        <v>167.395932</v>
      </c>
      <c r="AX10" s="917">
        <v>0</v>
      </c>
      <c r="AY10" s="906"/>
      <c r="AZ10" s="906"/>
      <c r="BA10" s="906"/>
      <c r="BB10" s="906"/>
      <c r="BC10" s="906"/>
      <c r="BD10" s="906"/>
      <c r="BE10" s="906"/>
      <c r="BF10" s="906"/>
      <c r="BG10" s="906"/>
      <c r="BH10" s="906"/>
      <c r="BI10" s="906"/>
      <c r="BJ10" s="906"/>
      <c r="BK10" s="906"/>
      <c r="BL10" s="906"/>
      <c r="BM10" s="906"/>
      <c r="BN10" s="906"/>
      <c r="BO10" s="906"/>
      <c r="BP10" s="906"/>
      <c r="BQ10" s="906"/>
      <c r="BR10" s="906"/>
      <c r="BS10" s="906"/>
      <c r="BT10" s="906"/>
      <c r="BU10" s="906"/>
      <c r="BV10" s="906"/>
      <c r="BW10" s="906"/>
      <c r="BX10" s="906"/>
      <c r="BY10" s="906"/>
      <c r="BZ10" s="906"/>
      <c r="CA10" s="906"/>
      <c r="CB10" s="906"/>
      <c r="CC10" s="906"/>
      <c r="CD10" s="906"/>
      <c r="CE10" s="906"/>
      <c r="CF10" s="906"/>
      <c r="CG10" s="906"/>
      <c r="CH10" s="906"/>
      <c r="CI10" s="906"/>
      <c r="CJ10" s="906"/>
      <c r="CK10" s="906"/>
      <c r="CL10" s="906"/>
      <c r="CM10" s="906"/>
      <c r="CN10" s="906"/>
      <c r="CO10" s="906"/>
      <c r="CP10" s="906"/>
      <c r="CQ10" s="906"/>
      <c r="CR10" s="906"/>
      <c r="CS10" s="906"/>
      <c r="CT10" s="906"/>
      <c r="CU10" s="906"/>
      <c r="CV10" s="906"/>
      <c r="CW10" s="906"/>
      <c r="CX10" s="906"/>
      <c r="CY10" s="906"/>
      <c r="CZ10" s="906"/>
      <c r="DA10" s="906"/>
      <c r="DB10" s="906"/>
      <c r="DC10" s="906"/>
      <c r="DD10" s="906"/>
      <c r="DE10" s="906"/>
      <c r="DF10" s="906"/>
      <c r="DG10" s="906"/>
      <c r="DH10" s="906"/>
      <c r="DI10" s="906"/>
      <c r="DJ10" s="906"/>
      <c r="DK10" s="906"/>
      <c r="DL10" s="906"/>
      <c r="DM10" s="906"/>
      <c r="DN10" s="906"/>
      <c r="DO10" s="906"/>
      <c r="DP10" s="906"/>
      <c r="DQ10" s="906"/>
      <c r="DR10" s="906"/>
      <c r="DS10" s="906"/>
      <c r="DT10" s="906"/>
      <c r="DU10" s="906"/>
      <c r="DV10" s="906"/>
      <c r="DW10" s="906"/>
      <c r="DX10" s="906"/>
      <c r="DY10" s="906"/>
      <c r="DZ10" s="906"/>
      <c r="EA10" s="906"/>
      <c r="EB10" s="906"/>
      <c r="EC10" s="906"/>
      <c r="ED10" s="906"/>
      <c r="EE10" s="906"/>
      <c r="EF10" s="906"/>
      <c r="EG10" s="906"/>
      <c r="EH10" s="906"/>
      <c r="EI10" s="906"/>
      <c r="EJ10" s="906"/>
      <c r="EK10" s="906"/>
      <c r="EL10" s="906"/>
      <c r="EM10" s="906"/>
      <c r="EN10" s="906"/>
      <c r="EO10" s="906"/>
      <c r="EP10" s="906"/>
      <c r="EQ10" s="906"/>
      <c r="ER10" s="906"/>
      <c r="ES10" s="906"/>
      <c r="ET10" s="906"/>
      <c r="EU10" s="906"/>
      <c r="EV10" s="906"/>
      <c r="EW10" s="906"/>
      <c r="EX10" s="906"/>
      <c r="EY10" s="906"/>
      <c r="EZ10" s="906"/>
      <c r="FA10" s="906"/>
      <c r="FB10" s="906"/>
      <c r="FC10" s="906"/>
      <c r="FD10" s="906"/>
      <c r="FE10" s="906"/>
      <c r="FF10" s="906"/>
      <c r="FG10" s="906"/>
      <c r="FH10" s="906"/>
      <c r="FI10" s="906"/>
      <c r="FJ10" s="906"/>
      <c r="FK10" s="906"/>
      <c r="FL10" s="906"/>
      <c r="FM10" s="906"/>
      <c r="FN10" s="906"/>
      <c r="FO10" s="906"/>
      <c r="FP10" s="906"/>
      <c r="FQ10" s="906"/>
      <c r="FR10" s="906"/>
      <c r="FS10" s="906"/>
      <c r="FT10" s="906"/>
      <c r="FU10" s="906"/>
      <c r="FV10" s="906"/>
      <c r="FW10" s="906"/>
      <c r="FX10" s="906"/>
      <c r="FY10" s="906"/>
      <c r="FZ10" s="906"/>
      <c r="GA10" s="906"/>
      <c r="GB10" s="906"/>
      <c r="GC10" s="906"/>
      <c r="GD10" s="906"/>
      <c r="GE10" s="906"/>
      <c r="GF10" s="906"/>
      <c r="GG10" s="906"/>
      <c r="GH10" s="906"/>
      <c r="GI10" s="906"/>
      <c r="GJ10" s="906"/>
      <c r="GK10" s="906"/>
      <c r="GL10" s="906"/>
      <c r="GM10" s="906"/>
      <c r="GN10" s="906"/>
      <c r="GO10" s="906"/>
      <c r="GP10" s="906"/>
      <c r="GQ10" s="906"/>
      <c r="GR10" s="906"/>
      <c r="GS10" s="906"/>
      <c r="GT10" s="906"/>
      <c r="GU10" s="906"/>
      <c r="GV10" s="906"/>
      <c r="GW10" s="906"/>
      <c r="GX10" s="906"/>
      <c r="GY10" s="906"/>
      <c r="GZ10" s="906"/>
      <c r="HA10" s="906"/>
      <c r="HB10" s="906"/>
      <c r="HC10" s="906"/>
      <c r="HD10" s="906"/>
      <c r="HE10" s="906"/>
      <c r="HF10" s="906"/>
      <c r="HG10" s="906"/>
      <c r="HH10" s="906"/>
      <c r="HI10" s="906"/>
      <c r="HJ10" s="906"/>
      <c r="HK10" s="906"/>
      <c r="HL10" s="906"/>
      <c r="HM10" s="906"/>
      <c r="HN10" s="906"/>
      <c r="HO10" s="906"/>
      <c r="HP10" s="906"/>
      <c r="HQ10" s="906"/>
      <c r="HR10" s="906"/>
      <c r="HS10" s="906"/>
      <c r="HT10" s="906"/>
      <c r="HU10" s="906"/>
      <c r="HV10" s="906"/>
      <c r="HW10" s="906"/>
      <c r="HX10" s="906"/>
      <c r="HY10" s="906"/>
      <c r="HZ10" s="906"/>
      <c r="IA10" s="906"/>
      <c r="IB10" s="906"/>
      <c r="IC10" s="906"/>
      <c r="ID10" s="906"/>
      <c r="IE10" s="906"/>
      <c r="IF10" s="906"/>
      <c r="IG10" s="906"/>
      <c r="IH10" s="906"/>
      <c r="II10" s="906"/>
      <c r="IJ10" s="906"/>
      <c r="IK10" s="906"/>
      <c r="IL10" s="906"/>
      <c r="IM10" s="906"/>
      <c r="IN10" s="906"/>
      <c r="IO10" s="906"/>
      <c r="IP10" s="906"/>
      <c r="IQ10" s="906"/>
      <c r="IR10" s="906"/>
      <c r="IS10" s="906"/>
      <c r="IT10" s="906"/>
      <c r="IU10" s="906"/>
      <c r="IV10" s="906"/>
    </row>
    <row r="11" spans="1:256" ht="12">
      <c r="A11" s="912" t="s">
        <v>486</v>
      </c>
      <c r="B11" s="913" t="s">
        <v>487</v>
      </c>
      <c r="C11" s="914">
        <v>2228.3566549999996</v>
      </c>
      <c r="D11" s="915">
        <v>2228.3566549999996</v>
      </c>
      <c r="E11" s="915">
        <v>0</v>
      </c>
      <c r="F11" s="915">
        <v>0</v>
      </c>
      <c r="G11" s="914">
        <v>2615.6392370000003</v>
      </c>
      <c r="H11" s="915">
        <v>2615.6392370000003</v>
      </c>
      <c r="I11" s="915">
        <v>0</v>
      </c>
      <c r="J11" s="915">
        <v>0</v>
      </c>
      <c r="K11" s="914">
        <v>2821.480395</v>
      </c>
      <c r="L11" s="915">
        <v>2821.480395</v>
      </c>
      <c r="M11" s="915">
        <v>0</v>
      </c>
      <c r="N11" s="915">
        <v>0</v>
      </c>
      <c r="O11" s="914">
        <v>3397</v>
      </c>
      <c r="P11" s="915">
        <v>3397</v>
      </c>
      <c r="Q11" s="915">
        <v>0</v>
      </c>
      <c r="R11" s="915">
        <v>0</v>
      </c>
      <c r="S11" s="914">
        <v>4079.7465070000003</v>
      </c>
      <c r="T11" s="915">
        <v>4079.7465070000003</v>
      </c>
      <c r="U11" s="915">
        <v>0</v>
      </c>
      <c r="V11" s="915">
        <v>0</v>
      </c>
      <c r="W11" s="914">
        <v>4048.5</v>
      </c>
      <c r="X11" s="915">
        <v>4048.5</v>
      </c>
      <c r="Y11" s="915">
        <v>0</v>
      </c>
      <c r="Z11" s="915">
        <v>0</v>
      </c>
      <c r="AA11" s="914">
        <v>2942</v>
      </c>
      <c r="AB11" s="915">
        <v>2942</v>
      </c>
      <c r="AC11" s="915">
        <v>0</v>
      </c>
      <c r="AD11" s="915">
        <v>0</v>
      </c>
      <c r="AE11" s="914">
        <v>2687.4</v>
      </c>
      <c r="AF11" s="915">
        <v>2687.4</v>
      </c>
      <c r="AG11" s="915">
        <v>0</v>
      </c>
      <c r="AH11" s="915">
        <v>0</v>
      </c>
      <c r="AI11" s="914">
        <v>3657.485498</v>
      </c>
      <c r="AJ11" s="915">
        <v>3657.485498</v>
      </c>
      <c r="AK11" s="915">
        <v>0</v>
      </c>
      <c r="AL11" s="915">
        <v>0</v>
      </c>
      <c r="AM11" s="914">
        <v>3717</v>
      </c>
      <c r="AN11" s="915">
        <v>3717</v>
      </c>
      <c r="AO11" s="915">
        <v>0</v>
      </c>
      <c r="AP11" s="915">
        <v>0</v>
      </c>
      <c r="AQ11" s="914">
        <v>2354</v>
      </c>
      <c r="AR11" s="916">
        <v>2354</v>
      </c>
      <c r="AS11" s="916">
        <v>0</v>
      </c>
      <c r="AT11" s="916">
        <v>0</v>
      </c>
      <c r="AU11" s="914">
        <v>4126.265666</v>
      </c>
      <c r="AV11" s="917">
        <v>4126.265666</v>
      </c>
      <c r="AW11" s="917">
        <v>0</v>
      </c>
      <c r="AX11" s="917">
        <v>0</v>
      </c>
      <c r="AY11" s="906"/>
      <c r="AZ11" s="906"/>
      <c r="BA11" s="906"/>
      <c r="BB11" s="906"/>
      <c r="BC11" s="906"/>
      <c r="BD11" s="906"/>
      <c r="BE11" s="906"/>
      <c r="BF11" s="906"/>
      <c r="BG11" s="906"/>
      <c r="BH11" s="906"/>
      <c r="BI11" s="906"/>
      <c r="BJ11" s="906"/>
      <c r="BK11" s="906"/>
      <c r="BL11" s="906"/>
      <c r="BM11" s="906"/>
      <c r="BN11" s="906"/>
      <c r="BO11" s="906"/>
      <c r="BP11" s="906"/>
      <c r="BQ11" s="906"/>
      <c r="BR11" s="906"/>
      <c r="BS11" s="906"/>
      <c r="BT11" s="906"/>
      <c r="BU11" s="906"/>
      <c r="BV11" s="906"/>
      <c r="BW11" s="906"/>
      <c r="BX11" s="906"/>
      <c r="BY11" s="906"/>
      <c r="BZ11" s="906"/>
      <c r="CA11" s="906"/>
      <c r="CB11" s="906"/>
      <c r="CC11" s="906"/>
      <c r="CD11" s="906"/>
      <c r="CE11" s="906"/>
      <c r="CF11" s="906"/>
      <c r="CG11" s="906"/>
      <c r="CH11" s="906"/>
      <c r="CI11" s="906"/>
      <c r="CJ11" s="906"/>
      <c r="CK11" s="906"/>
      <c r="CL11" s="906"/>
      <c r="CM11" s="906"/>
      <c r="CN11" s="906"/>
      <c r="CO11" s="906"/>
      <c r="CP11" s="906"/>
      <c r="CQ11" s="906"/>
      <c r="CR11" s="906"/>
      <c r="CS11" s="906"/>
      <c r="CT11" s="906"/>
      <c r="CU11" s="906"/>
      <c r="CV11" s="906"/>
      <c r="CW11" s="906"/>
      <c r="CX11" s="906"/>
      <c r="CY11" s="906"/>
      <c r="CZ11" s="906"/>
      <c r="DA11" s="906"/>
      <c r="DB11" s="906"/>
      <c r="DC11" s="906"/>
      <c r="DD11" s="906"/>
      <c r="DE11" s="906"/>
      <c r="DF11" s="906"/>
      <c r="DG11" s="906"/>
      <c r="DH11" s="906"/>
      <c r="DI11" s="906"/>
      <c r="DJ11" s="906"/>
      <c r="DK11" s="906"/>
      <c r="DL11" s="906"/>
      <c r="DM11" s="906"/>
      <c r="DN11" s="906"/>
      <c r="DO11" s="906"/>
      <c r="DP11" s="906"/>
      <c r="DQ11" s="906"/>
      <c r="DR11" s="906"/>
      <c r="DS11" s="906"/>
      <c r="DT11" s="906"/>
      <c r="DU11" s="906"/>
      <c r="DV11" s="906"/>
      <c r="DW11" s="906"/>
      <c r="DX11" s="906"/>
      <c r="DY11" s="906"/>
      <c r="DZ11" s="906"/>
      <c r="EA11" s="906"/>
      <c r="EB11" s="906"/>
      <c r="EC11" s="906"/>
      <c r="ED11" s="906"/>
      <c r="EE11" s="906"/>
      <c r="EF11" s="906"/>
      <c r="EG11" s="906"/>
      <c r="EH11" s="906"/>
      <c r="EI11" s="906"/>
      <c r="EJ11" s="906"/>
      <c r="EK11" s="906"/>
      <c r="EL11" s="906"/>
      <c r="EM11" s="906"/>
      <c r="EN11" s="906"/>
      <c r="EO11" s="906"/>
      <c r="EP11" s="906"/>
      <c r="EQ11" s="906"/>
      <c r="ER11" s="906"/>
      <c r="ES11" s="906"/>
      <c r="ET11" s="906"/>
      <c r="EU11" s="906"/>
      <c r="EV11" s="906"/>
      <c r="EW11" s="906"/>
      <c r="EX11" s="906"/>
      <c r="EY11" s="906"/>
      <c r="EZ11" s="906"/>
      <c r="FA11" s="906"/>
      <c r="FB11" s="906"/>
      <c r="FC11" s="906"/>
      <c r="FD11" s="906"/>
      <c r="FE11" s="906"/>
      <c r="FF11" s="906"/>
      <c r="FG11" s="906"/>
      <c r="FH11" s="906"/>
      <c r="FI11" s="906"/>
      <c r="FJ11" s="906"/>
      <c r="FK11" s="906"/>
      <c r="FL11" s="906"/>
      <c r="FM11" s="906"/>
      <c r="FN11" s="906"/>
      <c r="FO11" s="906"/>
      <c r="FP11" s="906"/>
      <c r="FQ11" s="906"/>
      <c r="FR11" s="906"/>
      <c r="FS11" s="906"/>
      <c r="FT11" s="906"/>
      <c r="FU11" s="906"/>
      <c r="FV11" s="906"/>
      <c r="FW11" s="906"/>
      <c r="FX11" s="906"/>
      <c r="FY11" s="906"/>
      <c r="FZ11" s="906"/>
      <c r="GA11" s="906"/>
      <c r="GB11" s="906"/>
      <c r="GC11" s="906"/>
      <c r="GD11" s="906"/>
      <c r="GE11" s="906"/>
      <c r="GF11" s="906"/>
      <c r="GG11" s="906"/>
      <c r="GH11" s="906"/>
      <c r="GI11" s="906"/>
      <c r="GJ11" s="906"/>
      <c r="GK11" s="906"/>
      <c r="GL11" s="906"/>
      <c r="GM11" s="906"/>
      <c r="GN11" s="906"/>
      <c r="GO11" s="906"/>
      <c r="GP11" s="906"/>
      <c r="GQ11" s="906"/>
      <c r="GR11" s="906"/>
      <c r="GS11" s="906"/>
      <c r="GT11" s="906"/>
      <c r="GU11" s="906"/>
      <c r="GV11" s="906"/>
      <c r="GW11" s="906"/>
      <c r="GX11" s="906"/>
      <c r="GY11" s="906"/>
      <c r="GZ11" s="906"/>
      <c r="HA11" s="906"/>
      <c r="HB11" s="906"/>
      <c r="HC11" s="906"/>
      <c r="HD11" s="906"/>
      <c r="HE11" s="906"/>
      <c r="HF11" s="906"/>
      <c r="HG11" s="906"/>
      <c r="HH11" s="906"/>
      <c r="HI11" s="906"/>
      <c r="HJ11" s="906"/>
      <c r="HK11" s="906"/>
      <c r="HL11" s="906"/>
      <c r="HM11" s="906"/>
      <c r="HN11" s="906"/>
      <c r="HO11" s="906"/>
      <c r="HP11" s="906"/>
      <c r="HQ11" s="906"/>
      <c r="HR11" s="906"/>
      <c r="HS11" s="906"/>
      <c r="HT11" s="906"/>
      <c r="HU11" s="906"/>
      <c r="HV11" s="906"/>
      <c r="HW11" s="906"/>
      <c r="HX11" s="906"/>
      <c r="HY11" s="906"/>
      <c r="HZ11" s="906"/>
      <c r="IA11" s="906"/>
      <c r="IB11" s="906"/>
      <c r="IC11" s="906"/>
      <c r="ID11" s="906"/>
      <c r="IE11" s="906"/>
      <c r="IF11" s="906"/>
      <c r="IG11" s="906"/>
      <c r="IH11" s="906"/>
      <c r="II11" s="906"/>
      <c r="IJ11" s="906"/>
      <c r="IK11" s="906"/>
      <c r="IL11" s="906"/>
      <c r="IM11" s="906"/>
      <c r="IN11" s="906"/>
      <c r="IO11" s="906"/>
      <c r="IP11" s="906"/>
      <c r="IQ11" s="906"/>
      <c r="IR11" s="906"/>
      <c r="IS11" s="906"/>
      <c r="IT11" s="906"/>
      <c r="IU11" s="906"/>
      <c r="IV11" s="906"/>
    </row>
    <row r="12" spans="1:256" ht="12">
      <c r="A12" s="912" t="s">
        <v>488</v>
      </c>
      <c r="B12" s="913" t="s">
        <v>489</v>
      </c>
      <c r="C12" s="914">
        <v>20875.854534999995</v>
      </c>
      <c r="D12" s="915">
        <v>8525.838005</v>
      </c>
      <c r="E12" s="915">
        <v>12350.016529999999</v>
      </c>
      <c r="F12" s="915">
        <v>0</v>
      </c>
      <c r="G12" s="914">
        <v>22261.39882</v>
      </c>
      <c r="H12" s="915">
        <v>10388.991262</v>
      </c>
      <c r="I12" s="915">
        <v>11872.407557999999</v>
      </c>
      <c r="J12" s="915">
        <v>0</v>
      </c>
      <c r="K12" s="914">
        <v>22995.390482000003</v>
      </c>
      <c r="L12" s="915">
        <v>11872.776866</v>
      </c>
      <c r="M12" s="915">
        <v>11122.613616</v>
      </c>
      <c r="N12" s="915">
        <v>0</v>
      </c>
      <c r="O12" s="914">
        <v>24247</v>
      </c>
      <c r="P12" s="915">
        <v>12563</v>
      </c>
      <c r="Q12" s="915">
        <v>11684</v>
      </c>
      <c r="R12" s="915">
        <v>0</v>
      </c>
      <c r="S12" s="914">
        <v>24282.343166000002</v>
      </c>
      <c r="T12" s="915">
        <v>10996.487068</v>
      </c>
      <c r="U12" s="915">
        <v>13285.856098</v>
      </c>
      <c r="V12" s="915">
        <v>0</v>
      </c>
      <c r="W12" s="914">
        <v>23591.3</v>
      </c>
      <c r="X12" s="915">
        <v>10632.2</v>
      </c>
      <c r="Y12" s="915">
        <v>12959.1</v>
      </c>
      <c r="Z12" s="915">
        <v>0</v>
      </c>
      <c r="AA12" s="914">
        <v>24172.5</v>
      </c>
      <c r="AB12" s="915">
        <v>10843.5</v>
      </c>
      <c r="AC12" s="915">
        <v>13329</v>
      </c>
      <c r="AD12" s="915">
        <v>0</v>
      </c>
      <c r="AE12" s="914">
        <v>28986.6</v>
      </c>
      <c r="AF12" s="915">
        <v>14339.1</v>
      </c>
      <c r="AG12" s="915">
        <v>14647.5</v>
      </c>
      <c r="AH12" s="915">
        <v>0</v>
      </c>
      <c r="AI12" s="914">
        <v>26810.521906</v>
      </c>
      <c r="AJ12" s="915">
        <v>10950.387237</v>
      </c>
      <c r="AK12" s="915">
        <v>15860.134669</v>
      </c>
      <c r="AL12" s="915">
        <v>0</v>
      </c>
      <c r="AM12" s="914">
        <v>27027</v>
      </c>
      <c r="AN12" s="915">
        <v>11941</v>
      </c>
      <c r="AO12" s="915">
        <v>15086</v>
      </c>
      <c r="AP12" s="915">
        <v>0</v>
      </c>
      <c r="AQ12" s="914">
        <v>28535</v>
      </c>
      <c r="AR12" s="916">
        <v>3127</v>
      </c>
      <c r="AS12" s="916">
        <v>25408</v>
      </c>
      <c r="AT12" s="916">
        <v>0</v>
      </c>
      <c r="AU12" s="914">
        <v>32206.480488</v>
      </c>
      <c r="AV12" s="917">
        <v>13697.623346</v>
      </c>
      <c r="AW12" s="917">
        <v>18508.857142</v>
      </c>
      <c r="AX12" s="917">
        <v>0</v>
      </c>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c r="BX12" s="906"/>
      <c r="BY12" s="906"/>
      <c r="BZ12" s="906"/>
      <c r="CA12" s="906"/>
      <c r="CB12" s="906"/>
      <c r="CC12" s="906"/>
      <c r="CD12" s="906"/>
      <c r="CE12" s="906"/>
      <c r="CF12" s="906"/>
      <c r="CG12" s="906"/>
      <c r="CH12" s="906"/>
      <c r="CI12" s="906"/>
      <c r="CJ12" s="906"/>
      <c r="CK12" s="906"/>
      <c r="CL12" s="906"/>
      <c r="CM12" s="906"/>
      <c r="CN12" s="906"/>
      <c r="CO12" s="906"/>
      <c r="CP12" s="906"/>
      <c r="CQ12" s="906"/>
      <c r="CR12" s="906"/>
      <c r="CS12" s="906"/>
      <c r="CT12" s="906"/>
      <c r="CU12" s="906"/>
      <c r="CV12" s="906"/>
      <c r="CW12" s="906"/>
      <c r="CX12" s="906"/>
      <c r="CY12" s="906"/>
      <c r="CZ12" s="906"/>
      <c r="DA12" s="906"/>
      <c r="DB12" s="906"/>
      <c r="DC12" s="906"/>
      <c r="DD12" s="906"/>
      <c r="DE12" s="906"/>
      <c r="DF12" s="906"/>
      <c r="DG12" s="906"/>
      <c r="DH12" s="906"/>
      <c r="DI12" s="906"/>
      <c r="DJ12" s="906"/>
      <c r="DK12" s="906"/>
      <c r="DL12" s="906"/>
      <c r="DM12" s="906"/>
      <c r="DN12" s="906"/>
      <c r="DO12" s="906"/>
      <c r="DP12" s="906"/>
      <c r="DQ12" s="906"/>
      <c r="DR12" s="906"/>
      <c r="DS12" s="906"/>
      <c r="DT12" s="906"/>
      <c r="DU12" s="906"/>
      <c r="DV12" s="906"/>
      <c r="DW12" s="906"/>
      <c r="DX12" s="906"/>
      <c r="DY12" s="906"/>
      <c r="DZ12" s="906"/>
      <c r="EA12" s="906"/>
      <c r="EB12" s="906"/>
      <c r="EC12" s="906"/>
      <c r="ED12" s="906"/>
      <c r="EE12" s="906"/>
      <c r="EF12" s="906"/>
      <c r="EG12" s="906"/>
      <c r="EH12" s="906"/>
      <c r="EI12" s="906"/>
      <c r="EJ12" s="906"/>
      <c r="EK12" s="906"/>
      <c r="EL12" s="906"/>
      <c r="EM12" s="906"/>
      <c r="EN12" s="906"/>
      <c r="EO12" s="906"/>
      <c r="EP12" s="906"/>
      <c r="EQ12" s="906"/>
      <c r="ER12" s="906"/>
      <c r="ES12" s="906"/>
      <c r="ET12" s="906"/>
      <c r="EU12" s="906"/>
      <c r="EV12" s="906"/>
      <c r="EW12" s="906"/>
      <c r="EX12" s="906"/>
      <c r="EY12" s="906"/>
      <c r="EZ12" s="906"/>
      <c r="FA12" s="906"/>
      <c r="FB12" s="906"/>
      <c r="FC12" s="906"/>
      <c r="FD12" s="906"/>
      <c r="FE12" s="906"/>
      <c r="FF12" s="906"/>
      <c r="FG12" s="906"/>
      <c r="FH12" s="906"/>
      <c r="FI12" s="906"/>
      <c r="FJ12" s="906"/>
      <c r="FK12" s="906"/>
      <c r="FL12" s="906"/>
      <c r="FM12" s="906"/>
      <c r="FN12" s="906"/>
      <c r="FO12" s="906"/>
      <c r="FP12" s="906"/>
      <c r="FQ12" s="906"/>
      <c r="FR12" s="906"/>
      <c r="FS12" s="906"/>
      <c r="FT12" s="906"/>
      <c r="FU12" s="906"/>
      <c r="FV12" s="906"/>
      <c r="FW12" s="906"/>
      <c r="FX12" s="906"/>
      <c r="FY12" s="906"/>
      <c r="FZ12" s="906"/>
      <c r="GA12" s="906"/>
      <c r="GB12" s="906"/>
      <c r="GC12" s="906"/>
      <c r="GD12" s="906"/>
      <c r="GE12" s="906"/>
      <c r="GF12" s="906"/>
      <c r="GG12" s="906"/>
      <c r="GH12" s="906"/>
      <c r="GI12" s="906"/>
      <c r="GJ12" s="906"/>
      <c r="GK12" s="906"/>
      <c r="GL12" s="906"/>
      <c r="GM12" s="906"/>
      <c r="GN12" s="906"/>
      <c r="GO12" s="906"/>
      <c r="GP12" s="906"/>
      <c r="GQ12" s="906"/>
      <c r="GR12" s="906"/>
      <c r="GS12" s="906"/>
      <c r="GT12" s="906"/>
      <c r="GU12" s="906"/>
      <c r="GV12" s="906"/>
      <c r="GW12" s="906"/>
      <c r="GX12" s="906"/>
      <c r="GY12" s="906"/>
      <c r="GZ12" s="906"/>
      <c r="HA12" s="906"/>
      <c r="HB12" s="906"/>
      <c r="HC12" s="906"/>
      <c r="HD12" s="906"/>
      <c r="HE12" s="906"/>
      <c r="HF12" s="906"/>
      <c r="HG12" s="906"/>
      <c r="HH12" s="906"/>
      <c r="HI12" s="906"/>
      <c r="HJ12" s="906"/>
      <c r="HK12" s="906"/>
      <c r="HL12" s="906"/>
      <c r="HM12" s="906"/>
      <c r="HN12" s="906"/>
      <c r="HO12" s="906"/>
      <c r="HP12" s="906"/>
      <c r="HQ12" s="906"/>
      <c r="HR12" s="906"/>
      <c r="HS12" s="906"/>
      <c r="HT12" s="906"/>
      <c r="HU12" s="906"/>
      <c r="HV12" s="906"/>
      <c r="HW12" s="906"/>
      <c r="HX12" s="906"/>
      <c r="HY12" s="906"/>
      <c r="HZ12" s="906"/>
      <c r="IA12" s="906"/>
      <c r="IB12" s="906"/>
      <c r="IC12" s="906"/>
      <c r="ID12" s="906"/>
      <c r="IE12" s="906"/>
      <c r="IF12" s="906"/>
      <c r="IG12" s="906"/>
      <c r="IH12" s="906"/>
      <c r="II12" s="906"/>
      <c r="IJ12" s="906"/>
      <c r="IK12" s="906"/>
      <c r="IL12" s="906"/>
      <c r="IM12" s="906"/>
      <c r="IN12" s="906"/>
      <c r="IO12" s="906"/>
      <c r="IP12" s="906"/>
      <c r="IQ12" s="906"/>
      <c r="IR12" s="906"/>
      <c r="IS12" s="906"/>
      <c r="IT12" s="906"/>
      <c r="IU12" s="906"/>
      <c r="IV12" s="906"/>
    </row>
    <row r="13" spans="1:256" ht="12">
      <c r="A13" s="912" t="s">
        <v>490</v>
      </c>
      <c r="B13" s="913" t="s">
        <v>491</v>
      </c>
      <c r="C13" s="914">
        <v>1305.809288</v>
      </c>
      <c r="D13" s="915">
        <v>1.549404</v>
      </c>
      <c r="E13" s="915">
        <v>1304.2598839999998</v>
      </c>
      <c r="F13" s="915">
        <v>0</v>
      </c>
      <c r="G13" s="914">
        <v>1287.44359</v>
      </c>
      <c r="H13" s="915">
        <v>3.1142339999999997</v>
      </c>
      <c r="I13" s="915">
        <v>1284.3293560000002</v>
      </c>
      <c r="J13" s="915">
        <v>0</v>
      </c>
      <c r="K13" s="914">
        <v>1304.003711</v>
      </c>
      <c r="L13" s="915">
        <v>2.307654</v>
      </c>
      <c r="M13" s="915">
        <v>1301.696057</v>
      </c>
      <c r="N13" s="915">
        <v>0</v>
      </c>
      <c r="O13" s="914">
        <v>1476</v>
      </c>
      <c r="P13" s="915">
        <v>1</v>
      </c>
      <c r="Q13" s="915">
        <v>1475</v>
      </c>
      <c r="R13" s="915">
        <v>0</v>
      </c>
      <c r="S13" s="914">
        <v>1447.9044270000002</v>
      </c>
      <c r="T13" s="915">
        <v>0.810627</v>
      </c>
      <c r="U13" s="915">
        <v>1447.0938</v>
      </c>
      <c r="V13" s="915">
        <v>0</v>
      </c>
      <c r="W13" s="914">
        <v>1598.5</v>
      </c>
      <c r="X13" s="915">
        <v>1</v>
      </c>
      <c r="Y13" s="915">
        <v>1597.5</v>
      </c>
      <c r="Z13" s="915">
        <v>0</v>
      </c>
      <c r="AA13" s="914">
        <v>1729.6</v>
      </c>
      <c r="AB13" s="915">
        <v>0.7</v>
      </c>
      <c r="AC13" s="915">
        <v>1728.9</v>
      </c>
      <c r="AD13" s="915">
        <v>0</v>
      </c>
      <c r="AE13" s="914">
        <v>1689.7</v>
      </c>
      <c r="AF13" s="915">
        <v>1.4</v>
      </c>
      <c r="AG13" s="915">
        <v>1688.3</v>
      </c>
      <c r="AH13" s="915">
        <v>0</v>
      </c>
      <c r="AI13" s="914">
        <v>1942.436752</v>
      </c>
      <c r="AJ13" s="915">
        <v>0.205482</v>
      </c>
      <c r="AK13" s="915">
        <v>1942.23127</v>
      </c>
      <c r="AL13" s="915">
        <v>0</v>
      </c>
      <c r="AM13" s="914">
        <v>1387</v>
      </c>
      <c r="AN13" s="915">
        <v>0</v>
      </c>
      <c r="AO13" s="915">
        <v>1387</v>
      </c>
      <c r="AP13" s="915">
        <v>0</v>
      </c>
      <c r="AQ13" s="914">
        <v>1184</v>
      </c>
      <c r="AR13" s="916">
        <v>0</v>
      </c>
      <c r="AS13" s="916">
        <v>1184</v>
      </c>
      <c r="AT13" s="916">
        <v>0</v>
      </c>
      <c r="AU13" s="914">
        <v>1132.6822829999999</v>
      </c>
      <c r="AV13" s="917">
        <v>0.211805</v>
      </c>
      <c r="AW13" s="917">
        <v>1132.470478</v>
      </c>
      <c r="AX13" s="917">
        <v>0</v>
      </c>
      <c r="AY13" s="906"/>
      <c r="AZ13" s="906"/>
      <c r="BA13" s="906"/>
      <c r="BB13" s="906"/>
      <c r="BC13" s="906"/>
      <c r="BD13" s="906"/>
      <c r="BE13" s="906"/>
      <c r="BF13" s="906"/>
      <c r="BG13" s="906"/>
      <c r="BH13" s="906"/>
      <c r="BI13" s="906"/>
      <c r="BJ13" s="906"/>
      <c r="BK13" s="906"/>
      <c r="BL13" s="906"/>
      <c r="BM13" s="906"/>
      <c r="BN13" s="906"/>
      <c r="BO13" s="906"/>
      <c r="BP13" s="906"/>
      <c r="BQ13" s="906"/>
      <c r="BR13" s="906"/>
      <c r="BS13" s="906"/>
      <c r="BT13" s="906"/>
      <c r="BU13" s="906"/>
      <c r="BV13" s="906"/>
      <c r="BW13" s="906"/>
      <c r="BX13" s="906"/>
      <c r="BY13" s="906"/>
      <c r="BZ13" s="906"/>
      <c r="CA13" s="906"/>
      <c r="CB13" s="906"/>
      <c r="CC13" s="906"/>
      <c r="CD13" s="906"/>
      <c r="CE13" s="906"/>
      <c r="CF13" s="906"/>
      <c r="CG13" s="906"/>
      <c r="CH13" s="906"/>
      <c r="CI13" s="906"/>
      <c r="CJ13" s="906"/>
      <c r="CK13" s="906"/>
      <c r="CL13" s="906"/>
      <c r="CM13" s="906"/>
      <c r="CN13" s="906"/>
      <c r="CO13" s="906"/>
      <c r="CP13" s="906"/>
      <c r="CQ13" s="906"/>
      <c r="CR13" s="906"/>
      <c r="CS13" s="906"/>
      <c r="CT13" s="906"/>
      <c r="CU13" s="906"/>
      <c r="CV13" s="906"/>
      <c r="CW13" s="906"/>
      <c r="CX13" s="906"/>
      <c r="CY13" s="906"/>
      <c r="CZ13" s="906"/>
      <c r="DA13" s="906"/>
      <c r="DB13" s="906"/>
      <c r="DC13" s="906"/>
      <c r="DD13" s="906"/>
      <c r="DE13" s="906"/>
      <c r="DF13" s="906"/>
      <c r="DG13" s="906"/>
      <c r="DH13" s="906"/>
      <c r="DI13" s="906"/>
      <c r="DJ13" s="906"/>
      <c r="DK13" s="906"/>
      <c r="DL13" s="906"/>
      <c r="DM13" s="906"/>
      <c r="DN13" s="906"/>
      <c r="DO13" s="906"/>
      <c r="DP13" s="906"/>
      <c r="DQ13" s="906"/>
      <c r="DR13" s="906"/>
      <c r="DS13" s="906"/>
      <c r="DT13" s="906"/>
      <c r="DU13" s="906"/>
      <c r="DV13" s="906"/>
      <c r="DW13" s="906"/>
      <c r="DX13" s="906"/>
      <c r="DY13" s="906"/>
      <c r="DZ13" s="906"/>
      <c r="EA13" s="906"/>
      <c r="EB13" s="906"/>
      <c r="EC13" s="906"/>
      <c r="ED13" s="906"/>
      <c r="EE13" s="906"/>
      <c r="EF13" s="906"/>
      <c r="EG13" s="906"/>
      <c r="EH13" s="906"/>
      <c r="EI13" s="906"/>
      <c r="EJ13" s="906"/>
      <c r="EK13" s="906"/>
      <c r="EL13" s="906"/>
      <c r="EM13" s="906"/>
      <c r="EN13" s="906"/>
      <c r="EO13" s="906"/>
      <c r="EP13" s="906"/>
      <c r="EQ13" s="906"/>
      <c r="ER13" s="906"/>
      <c r="ES13" s="906"/>
      <c r="ET13" s="906"/>
      <c r="EU13" s="906"/>
      <c r="EV13" s="906"/>
      <c r="EW13" s="906"/>
      <c r="EX13" s="906"/>
      <c r="EY13" s="906"/>
      <c r="EZ13" s="906"/>
      <c r="FA13" s="906"/>
      <c r="FB13" s="906"/>
      <c r="FC13" s="906"/>
      <c r="FD13" s="906"/>
      <c r="FE13" s="906"/>
      <c r="FF13" s="906"/>
      <c r="FG13" s="906"/>
      <c r="FH13" s="906"/>
      <c r="FI13" s="906"/>
      <c r="FJ13" s="906"/>
      <c r="FK13" s="906"/>
      <c r="FL13" s="906"/>
      <c r="FM13" s="906"/>
      <c r="FN13" s="906"/>
      <c r="FO13" s="906"/>
      <c r="FP13" s="906"/>
      <c r="FQ13" s="906"/>
      <c r="FR13" s="906"/>
      <c r="FS13" s="906"/>
      <c r="FT13" s="906"/>
      <c r="FU13" s="906"/>
      <c r="FV13" s="906"/>
      <c r="FW13" s="906"/>
      <c r="FX13" s="906"/>
      <c r="FY13" s="906"/>
      <c r="FZ13" s="906"/>
      <c r="GA13" s="906"/>
      <c r="GB13" s="906"/>
      <c r="GC13" s="906"/>
      <c r="GD13" s="906"/>
      <c r="GE13" s="906"/>
      <c r="GF13" s="906"/>
      <c r="GG13" s="906"/>
      <c r="GH13" s="906"/>
      <c r="GI13" s="906"/>
      <c r="GJ13" s="906"/>
      <c r="GK13" s="906"/>
      <c r="GL13" s="906"/>
      <c r="GM13" s="906"/>
      <c r="GN13" s="906"/>
      <c r="GO13" s="906"/>
      <c r="GP13" s="906"/>
      <c r="GQ13" s="906"/>
      <c r="GR13" s="906"/>
      <c r="GS13" s="906"/>
      <c r="GT13" s="906"/>
      <c r="GU13" s="906"/>
      <c r="GV13" s="906"/>
      <c r="GW13" s="906"/>
      <c r="GX13" s="906"/>
      <c r="GY13" s="906"/>
      <c r="GZ13" s="906"/>
      <c r="HA13" s="906"/>
      <c r="HB13" s="906"/>
      <c r="HC13" s="906"/>
      <c r="HD13" s="906"/>
      <c r="HE13" s="906"/>
      <c r="HF13" s="906"/>
      <c r="HG13" s="906"/>
      <c r="HH13" s="906"/>
      <c r="HI13" s="906"/>
      <c r="HJ13" s="906"/>
      <c r="HK13" s="906"/>
      <c r="HL13" s="906"/>
      <c r="HM13" s="906"/>
      <c r="HN13" s="906"/>
      <c r="HO13" s="906"/>
      <c r="HP13" s="906"/>
      <c r="HQ13" s="906"/>
      <c r="HR13" s="906"/>
      <c r="HS13" s="906"/>
      <c r="HT13" s="906"/>
      <c r="HU13" s="906"/>
      <c r="HV13" s="906"/>
      <c r="HW13" s="906"/>
      <c r="HX13" s="906"/>
      <c r="HY13" s="906"/>
      <c r="HZ13" s="906"/>
      <c r="IA13" s="906"/>
      <c r="IB13" s="906"/>
      <c r="IC13" s="906"/>
      <c r="ID13" s="906"/>
      <c r="IE13" s="906"/>
      <c r="IF13" s="906"/>
      <c r="IG13" s="906"/>
      <c r="IH13" s="906"/>
      <c r="II13" s="906"/>
      <c r="IJ13" s="906"/>
      <c r="IK13" s="906"/>
      <c r="IL13" s="906"/>
      <c r="IM13" s="906"/>
      <c r="IN13" s="906"/>
      <c r="IO13" s="906"/>
      <c r="IP13" s="906"/>
      <c r="IQ13" s="906"/>
      <c r="IR13" s="906"/>
      <c r="IS13" s="906"/>
      <c r="IT13" s="906"/>
      <c r="IU13" s="906"/>
      <c r="IV13" s="906"/>
    </row>
    <row r="14" spans="1:256" ht="12">
      <c r="A14" s="912" t="s">
        <v>492</v>
      </c>
      <c r="B14" s="913" t="s">
        <v>493</v>
      </c>
      <c r="C14" s="914">
        <v>2357.2457769999996</v>
      </c>
      <c r="D14" s="915">
        <v>0.002944</v>
      </c>
      <c r="E14" s="915">
        <v>2357.242833</v>
      </c>
      <c r="F14" s="915">
        <v>0</v>
      </c>
      <c r="G14" s="914">
        <v>2691.557347</v>
      </c>
      <c r="H14" s="915">
        <v>0</v>
      </c>
      <c r="I14" s="915">
        <v>2691.557347</v>
      </c>
      <c r="J14" s="915">
        <v>0</v>
      </c>
      <c r="K14" s="914">
        <v>1561.204961</v>
      </c>
      <c r="L14" s="915">
        <v>0.0015</v>
      </c>
      <c r="M14" s="915">
        <v>1561.2034609999998</v>
      </c>
      <c r="N14" s="915">
        <v>0</v>
      </c>
      <c r="O14" s="914">
        <v>1680.424548</v>
      </c>
      <c r="P14" s="915">
        <v>0</v>
      </c>
      <c r="Q14" s="915">
        <v>1680.424548</v>
      </c>
      <c r="R14" s="915">
        <v>0</v>
      </c>
      <c r="S14" s="914">
        <v>1770.886346</v>
      </c>
      <c r="T14" s="915">
        <v>0</v>
      </c>
      <c r="U14" s="915">
        <v>1770.886346</v>
      </c>
      <c r="V14" s="915">
        <v>0</v>
      </c>
      <c r="W14" s="914">
        <v>1672.9</v>
      </c>
      <c r="X14" s="915">
        <v>0</v>
      </c>
      <c r="Y14" s="915">
        <v>1672.9</v>
      </c>
      <c r="Z14" s="915">
        <v>0</v>
      </c>
      <c r="AA14" s="914">
        <v>1618.1</v>
      </c>
      <c r="AB14" s="915">
        <v>0</v>
      </c>
      <c r="AC14" s="915">
        <v>1618.1</v>
      </c>
      <c r="AD14" s="915">
        <v>0</v>
      </c>
      <c r="AE14" s="914">
        <v>1958</v>
      </c>
      <c r="AF14" s="915">
        <v>0</v>
      </c>
      <c r="AG14" s="915">
        <v>1958</v>
      </c>
      <c r="AH14" s="915">
        <v>0</v>
      </c>
      <c r="AI14" s="914">
        <v>1966.475987</v>
      </c>
      <c r="AJ14" s="915">
        <v>0</v>
      </c>
      <c r="AK14" s="915">
        <v>1966.475987</v>
      </c>
      <c r="AL14" s="915">
        <v>0</v>
      </c>
      <c r="AM14" s="914">
        <v>1943</v>
      </c>
      <c r="AN14" s="915">
        <v>0</v>
      </c>
      <c r="AO14" s="915">
        <v>1943</v>
      </c>
      <c r="AP14" s="915">
        <v>0</v>
      </c>
      <c r="AQ14" s="914">
        <v>24</v>
      </c>
      <c r="AR14" s="916">
        <v>3</v>
      </c>
      <c r="AS14" s="916">
        <v>21</v>
      </c>
      <c r="AT14" s="916">
        <v>0</v>
      </c>
      <c r="AU14" s="914">
        <v>7.348214</v>
      </c>
      <c r="AV14" s="917">
        <v>0</v>
      </c>
      <c r="AW14" s="917">
        <v>7.348214</v>
      </c>
      <c r="AX14" s="917">
        <v>0</v>
      </c>
      <c r="AY14" s="906"/>
      <c r="AZ14" s="906"/>
      <c r="BA14" s="906"/>
      <c r="BB14" s="906"/>
      <c r="BC14" s="906"/>
      <c r="BD14" s="906"/>
      <c r="BE14" s="906"/>
      <c r="BF14" s="906"/>
      <c r="BG14" s="906"/>
      <c r="BH14" s="906"/>
      <c r="BI14" s="906"/>
      <c r="BJ14" s="906"/>
      <c r="BK14" s="906"/>
      <c r="BL14" s="906"/>
      <c r="BM14" s="906"/>
      <c r="BN14" s="906"/>
      <c r="BO14" s="906"/>
      <c r="BP14" s="906"/>
      <c r="BQ14" s="906"/>
      <c r="BR14" s="906"/>
      <c r="BS14" s="906"/>
      <c r="BT14" s="906"/>
      <c r="BU14" s="906"/>
      <c r="BV14" s="906"/>
      <c r="BW14" s="906"/>
      <c r="BX14" s="906"/>
      <c r="BY14" s="906"/>
      <c r="BZ14" s="906"/>
      <c r="CA14" s="906"/>
      <c r="CB14" s="906"/>
      <c r="CC14" s="906"/>
      <c r="CD14" s="906"/>
      <c r="CE14" s="906"/>
      <c r="CF14" s="906"/>
      <c r="CG14" s="906"/>
      <c r="CH14" s="906"/>
      <c r="CI14" s="906"/>
      <c r="CJ14" s="906"/>
      <c r="CK14" s="906"/>
      <c r="CL14" s="906"/>
      <c r="CM14" s="906"/>
      <c r="CN14" s="906"/>
      <c r="CO14" s="906"/>
      <c r="CP14" s="906"/>
      <c r="CQ14" s="906"/>
      <c r="CR14" s="906"/>
      <c r="CS14" s="906"/>
      <c r="CT14" s="906"/>
      <c r="CU14" s="906"/>
      <c r="CV14" s="906"/>
      <c r="CW14" s="906"/>
      <c r="CX14" s="906"/>
      <c r="CY14" s="906"/>
      <c r="CZ14" s="906"/>
      <c r="DA14" s="906"/>
      <c r="DB14" s="906"/>
      <c r="DC14" s="906"/>
      <c r="DD14" s="906"/>
      <c r="DE14" s="906"/>
      <c r="DF14" s="906"/>
      <c r="DG14" s="906"/>
      <c r="DH14" s="906"/>
      <c r="DI14" s="906"/>
      <c r="DJ14" s="906"/>
      <c r="DK14" s="906"/>
      <c r="DL14" s="906"/>
      <c r="DM14" s="906"/>
      <c r="DN14" s="906"/>
      <c r="DO14" s="906"/>
      <c r="DP14" s="906"/>
      <c r="DQ14" s="906"/>
      <c r="DR14" s="906"/>
      <c r="DS14" s="906"/>
      <c r="DT14" s="906"/>
      <c r="DU14" s="906"/>
      <c r="DV14" s="906"/>
      <c r="DW14" s="906"/>
      <c r="DX14" s="906"/>
      <c r="DY14" s="906"/>
      <c r="DZ14" s="906"/>
      <c r="EA14" s="906"/>
      <c r="EB14" s="906"/>
      <c r="EC14" s="906"/>
      <c r="ED14" s="906"/>
      <c r="EE14" s="906"/>
      <c r="EF14" s="906"/>
      <c r="EG14" s="906"/>
      <c r="EH14" s="906"/>
      <c r="EI14" s="906"/>
      <c r="EJ14" s="906"/>
      <c r="EK14" s="906"/>
      <c r="EL14" s="906"/>
      <c r="EM14" s="906"/>
      <c r="EN14" s="906"/>
      <c r="EO14" s="906"/>
      <c r="EP14" s="906"/>
      <c r="EQ14" s="906"/>
      <c r="ER14" s="906"/>
      <c r="ES14" s="906"/>
      <c r="ET14" s="906"/>
      <c r="EU14" s="906"/>
      <c r="EV14" s="906"/>
      <c r="EW14" s="906"/>
      <c r="EX14" s="906"/>
      <c r="EY14" s="906"/>
      <c r="EZ14" s="906"/>
      <c r="FA14" s="906"/>
      <c r="FB14" s="906"/>
      <c r="FC14" s="906"/>
      <c r="FD14" s="906"/>
      <c r="FE14" s="906"/>
      <c r="FF14" s="906"/>
      <c r="FG14" s="906"/>
      <c r="FH14" s="906"/>
      <c r="FI14" s="906"/>
      <c r="FJ14" s="906"/>
      <c r="FK14" s="906"/>
      <c r="FL14" s="906"/>
      <c r="FM14" s="906"/>
      <c r="FN14" s="906"/>
      <c r="FO14" s="906"/>
      <c r="FP14" s="906"/>
      <c r="FQ14" s="906"/>
      <c r="FR14" s="906"/>
      <c r="FS14" s="906"/>
      <c r="FT14" s="906"/>
      <c r="FU14" s="906"/>
      <c r="FV14" s="906"/>
      <c r="FW14" s="906"/>
      <c r="FX14" s="906"/>
      <c r="FY14" s="906"/>
      <c r="FZ14" s="906"/>
      <c r="GA14" s="906"/>
      <c r="GB14" s="906"/>
      <c r="GC14" s="906"/>
      <c r="GD14" s="906"/>
      <c r="GE14" s="906"/>
      <c r="GF14" s="906"/>
      <c r="GG14" s="906"/>
      <c r="GH14" s="906"/>
      <c r="GI14" s="906"/>
      <c r="GJ14" s="906"/>
      <c r="GK14" s="906"/>
      <c r="GL14" s="906"/>
      <c r="GM14" s="906"/>
      <c r="GN14" s="906"/>
      <c r="GO14" s="906"/>
      <c r="GP14" s="906"/>
      <c r="GQ14" s="906"/>
      <c r="GR14" s="906"/>
      <c r="GS14" s="906"/>
      <c r="GT14" s="906"/>
      <c r="GU14" s="906"/>
      <c r="GV14" s="906"/>
      <c r="GW14" s="906"/>
      <c r="GX14" s="906"/>
      <c r="GY14" s="906"/>
      <c r="GZ14" s="906"/>
      <c r="HA14" s="906"/>
      <c r="HB14" s="906"/>
      <c r="HC14" s="906"/>
      <c r="HD14" s="906"/>
      <c r="HE14" s="906"/>
      <c r="HF14" s="906"/>
      <c r="HG14" s="906"/>
      <c r="HH14" s="906"/>
      <c r="HI14" s="906"/>
      <c r="HJ14" s="906"/>
      <c r="HK14" s="906"/>
      <c r="HL14" s="906"/>
      <c r="HM14" s="906"/>
      <c r="HN14" s="906"/>
      <c r="HO14" s="906"/>
      <c r="HP14" s="906"/>
      <c r="HQ14" s="906"/>
      <c r="HR14" s="906"/>
      <c r="HS14" s="906"/>
      <c r="HT14" s="906"/>
      <c r="HU14" s="906"/>
      <c r="HV14" s="906"/>
      <c r="HW14" s="906"/>
      <c r="HX14" s="906"/>
      <c r="HY14" s="906"/>
      <c r="HZ14" s="906"/>
      <c r="IA14" s="906"/>
      <c r="IB14" s="906"/>
      <c r="IC14" s="906"/>
      <c r="ID14" s="906"/>
      <c r="IE14" s="906"/>
      <c r="IF14" s="906"/>
      <c r="IG14" s="906"/>
      <c r="IH14" s="906"/>
      <c r="II14" s="906"/>
      <c r="IJ14" s="906"/>
      <c r="IK14" s="906"/>
      <c r="IL14" s="906"/>
      <c r="IM14" s="906"/>
      <c r="IN14" s="906"/>
      <c r="IO14" s="906"/>
      <c r="IP14" s="906"/>
      <c r="IQ14" s="906"/>
      <c r="IR14" s="906"/>
      <c r="IS14" s="906"/>
      <c r="IT14" s="906"/>
      <c r="IU14" s="906"/>
      <c r="IV14" s="906"/>
    </row>
    <row r="15" spans="1:256" ht="12">
      <c r="A15" s="912" t="s">
        <v>494</v>
      </c>
      <c r="B15" s="913" t="s">
        <v>495</v>
      </c>
      <c r="C15" s="914">
        <v>7211.330186</v>
      </c>
      <c r="D15" s="915">
        <v>6900.881479</v>
      </c>
      <c r="E15" s="915">
        <v>310.448707</v>
      </c>
      <c r="F15" s="915">
        <v>0</v>
      </c>
      <c r="G15" s="914">
        <v>8074.075838</v>
      </c>
      <c r="H15" s="915">
        <v>7786.997886</v>
      </c>
      <c r="I15" s="915">
        <v>287.077952</v>
      </c>
      <c r="J15" s="915">
        <v>0</v>
      </c>
      <c r="K15" s="914">
        <v>7498.075433</v>
      </c>
      <c r="L15" s="915">
        <v>7146.892962</v>
      </c>
      <c r="M15" s="915">
        <v>351.182471</v>
      </c>
      <c r="N15" s="915">
        <v>0</v>
      </c>
      <c r="O15" s="914">
        <v>8586</v>
      </c>
      <c r="P15" s="915">
        <v>8215</v>
      </c>
      <c r="Q15" s="915">
        <v>371</v>
      </c>
      <c r="R15" s="915">
        <v>0</v>
      </c>
      <c r="S15" s="914">
        <v>8574.985331</v>
      </c>
      <c r="T15" s="915">
        <v>8197.948012</v>
      </c>
      <c r="U15" s="915">
        <v>377.037319</v>
      </c>
      <c r="V15" s="915">
        <v>0</v>
      </c>
      <c r="W15" s="914">
        <v>8874.5</v>
      </c>
      <c r="X15" s="915">
        <v>8456</v>
      </c>
      <c r="Y15" s="915">
        <v>418.6</v>
      </c>
      <c r="Z15" s="915">
        <v>0</v>
      </c>
      <c r="AA15" s="914">
        <v>8031.7</v>
      </c>
      <c r="AB15" s="915">
        <v>7650.4</v>
      </c>
      <c r="AC15" s="915">
        <v>381.3</v>
      </c>
      <c r="AD15" s="915">
        <v>0</v>
      </c>
      <c r="AE15" s="914">
        <v>8021.7</v>
      </c>
      <c r="AF15" s="915">
        <v>7469.7</v>
      </c>
      <c r="AG15" s="915">
        <v>552</v>
      </c>
      <c r="AH15" s="915">
        <v>0</v>
      </c>
      <c r="AI15" s="914">
        <v>7901.025265</v>
      </c>
      <c r="AJ15" s="915">
        <v>7351.90203</v>
      </c>
      <c r="AK15" s="915">
        <v>549.123235</v>
      </c>
      <c r="AL15" s="915">
        <v>0</v>
      </c>
      <c r="AM15" s="914">
        <v>7373</v>
      </c>
      <c r="AN15" s="915">
        <v>6752</v>
      </c>
      <c r="AO15" s="915">
        <v>621</v>
      </c>
      <c r="AP15" s="915">
        <v>0</v>
      </c>
      <c r="AQ15" s="914">
        <v>6212</v>
      </c>
      <c r="AR15" s="916">
        <v>5104</v>
      </c>
      <c r="AS15" s="916">
        <v>1108</v>
      </c>
      <c r="AT15" s="916">
        <v>0</v>
      </c>
      <c r="AU15" s="914">
        <v>8140.656008</v>
      </c>
      <c r="AV15" s="917">
        <v>7561.47682</v>
      </c>
      <c r="AW15" s="917">
        <v>579.179188</v>
      </c>
      <c r="AX15" s="917">
        <v>0</v>
      </c>
      <c r="AY15" s="906"/>
      <c r="AZ15" s="906"/>
      <c r="BA15" s="906"/>
      <c r="BB15" s="906"/>
      <c r="BC15" s="906"/>
      <c r="BD15" s="906"/>
      <c r="BE15" s="906"/>
      <c r="BF15" s="906"/>
      <c r="BG15" s="906"/>
      <c r="BH15" s="906"/>
      <c r="BI15" s="906"/>
      <c r="BJ15" s="906"/>
      <c r="BK15" s="906"/>
      <c r="BL15" s="906"/>
      <c r="BM15" s="906"/>
      <c r="BN15" s="906"/>
      <c r="BO15" s="906"/>
      <c r="BP15" s="906"/>
      <c r="BQ15" s="906"/>
      <c r="BR15" s="906"/>
      <c r="BS15" s="906"/>
      <c r="BT15" s="906"/>
      <c r="BU15" s="906"/>
      <c r="BV15" s="906"/>
      <c r="BW15" s="906"/>
      <c r="BX15" s="906"/>
      <c r="BY15" s="906"/>
      <c r="BZ15" s="906"/>
      <c r="CA15" s="906"/>
      <c r="CB15" s="906"/>
      <c r="CC15" s="906"/>
      <c r="CD15" s="906"/>
      <c r="CE15" s="906"/>
      <c r="CF15" s="906"/>
      <c r="CG15" s="906"/>
      <c r="CH15" s="906"/>
      <c r="CI15" s="906"/>
      <c r="CJ15" s="906"/>
      <c r="CK15" s="906"/>
      <c r="CL15" s="906"/>
      <c r="CM15" s="906"/>
      <c r="CN15" s="906"/>
      <c r="CO15" s="906"/>
      <c r="CP15" s="906"/>
      <c r="CQ15" s="906"/>
      <c r="CR15" s="906"/>
      <c r="CS15" s="906"/>
      <c r="CT15" s="906"/>
      <c r="CU15" s="906"/>
      <c r="CV15" s="906"/>
      <c r="CW15" s="906"/>
      <c r="CX15" s="906"/>
      <c r="CY15" s="906"/>
      <c r="CZ15" s="906"/>
      <c r="DA15" s="906"/>
      <c r="DB15" s="906"/>
      <c r="DC15" s="906"/>
      <c r="DD15" s="906"/>
      <c r="DE15" s="906"/>
      <c r="DF15" s="906"/>
      <c r="DG15" s="906"/>
      <c r="DH15" s="906"/>
      <c r="DI15" s="906"/>
      <c r="DJ15" s="906"/>
      <c r="DK15" s="906"/>
      <c r="DL15" s="906"/>
      <c r="DM15" s="906"/>
      <c r="DN15" s="906"/>
      <c r="DO15" s="906"/>
      <c r="DP15" s="906"/>
      <c r="DQ15" s="906"/>
      <c r="DR15" s="906"/>
      <c r="DS15" s="906"/>
      <c r="DT15" s="906"/>
      <c r="DU15" s="906"/>
      <c r="DV15" s="906"/>
      <c r="DW15" s="906"/>
      <c r="DX15" s="906"/>
      <c r="DY15" s="906"/>
      <c r="DZ15" s="906"/>
      <c r="EA15" s="906"/>
      <c r="EB15" s="906"/>
      <c r="EC15" s="906"/>
      <c r="ED15" s="906"/>
      <c r="EE15" s="906"/>
      <c r="EF15" s="906"/>
      <c r="EG15" s="906"/>
      <c r="EH15" s="906"/>
      <c r="EI15" s="906"/>
      <c r="EJ15" s="906"/>
      <c r="EK15" s="906"/>
      <c r="EL15" s="906"/>
      <c r="EM15" s="906"/>
      <c r="EN15" s="906"/>
      <c r="EO15" s="906"/>
      <c r="EP15" s="906"/>
      <c r="EQ15" s="906"/>
      <c r="ER15" s="906"/>
      <c r="ES15" s="906"/>
      <c r="ET15" s="906"/>
      <c r="EU15" s="906"/>
      <c r="EV15" s="906"/>
      <c r="EW15" s="906"/>
      <c r="EX15" s="906"/>
      <c r="EY15" s="906"/>
      <c r="EZ15" s="906"/>
      <c r="FA15" s="906"/>
      <c r="FB15" s="906"/>
      <c r="FC15" s="906"/>
      <c r="FD15" s="906"/>
      <c r="FE15" s="906"/>
      <c r="FF15" s="906"/>
      <c r="FG15" s="906"/>
      <c r="FH15" s="906"/>
      <c r="FI15" s="906"/>
      <c r="FJ15" s="906"/>
      <c r="FK15" s="906"/>
      <c r="FL15" s="906"/>
      <c r="FM15" s="906"/>
      <c r="FN15" s="906"/>
      <c r="FO15" s="906"/>
      <c r="FP15" s="906"/>
      <c r="FQ15" s="906"/>
      <c r="FR15" s="906"/>
      <c r="FS15" s="906"/>
      <c r="FT15" s="906"/>
      <c r="FU15" s="906"/>
      <c r="FV15" s="906"/>
      <c r="FW15" s="906"/>
      <c r="FX15" s="906"/>
      <c r="FY15" s="906"/>
      <c r="FZ15" s="906"/>
      <c r="GA15" s="906"/>
      <c r="GB15" s="906"/>
      <c r="GC15" s="906"/>
      <c r="GD15" s="906"/>
      <c r="GE15" s="906"/>
      <c r="GF15" s="906"/>
      <c r="GG15" s="906"/>
      <c r="GH15" s="906"/>
      <c r="GI15" s="906"/>
      <c r="GJ15" s="906"/>
      <c r="GK15" s="906"/>
      <c r="GL15" s="906"/>
      <c r="GM15" s="906"/>
      <c r="GN15" s="906"/>
      <c r="GO15" s="906"/>
      <c r="GP15" s="906"/>
      <c r="GQ15" s="906"/>
      <c r="GR15" s="906"/>
      <c r="GS15" s="906"/>
      <c r="GT15" s="906"/>
      <c r="GU15" s="906"/>
      <c r="GV15" s="906"/>
      <c r="GW15" s="906"/>
      <c r="GX15" s="906"/>
      <c r="GY15" s="906"/>
      <c r="GZ15" s="906"/>
      <c r="HA15" s="906"/>
      <c r="HB15" s="906"/>
      <c r="HC15" s="906"/>
      <c r="HD15" s="906"/>
      <c r="HE15" s="906"/>
      <c r="HF15" s="906"/>
      <c r="HG15" s="906"/>
      <c r="HH15" s="906"/>
      <c r="HI15" s="906"/>
      <c r="HJ15" s="906"/>
      <c r="HK15" s="906"/>
      <c r="HL15" s="906"/>
      <c r="HM15" s="906"/>
      <c r="HN15" s="906"/>
      <c r="HO15" s="906"/>
      <c r="HP15" s="906"/>
      <c r="HQ15" s="906"/>
      <c r="HR15" s="906"/>
      <c r="HS15" s="906"/>
      <c r="HT15" s="906"/>
      <c r="HU15" s="906"/>
      <c r="HV15" s="906"/>
      <c r="HW15" s="906"/>
      <c r="HX15" s="906"/>
      <c r="HY15" s="906"/>
      <c r="HZ15" s="906"/>
      <c r="IA15" s="906"/>
      <c r="IB15" s="906"/>
      <c r="IC15" s="906"/>
      <c r="ID15" s="906"/>
      <c r="IE15" s="906"/>
      <c r="IF15" s="906"/>
      <c r="IG15" s="906"/>
      <c r="IH15" s="906"/>
      <c r="II15" s="906"/>
      <c r="IJ15" s="906"/>
      <c r="IK15" s="906"/>
      <c r="IL15" s="906"/>
      <c r="IM15" s="906"/>
      <c r="IN15" s="906"/>
      <c r="IO15" s="906"/>
      <c r="IP15" s="906"/>
      <c r="IQ15" s="906"/>
      <c r="IR15" s="906"/>
      <c r="IS15" s="906"/>
      <c r="IT15" s="906"/>
      <c r="IU15" s="906"/>
      <c r="IV15" s="906"/>
    </row>
    <row r="16" spans="1:256" ht="12">
      <c r="A16" s="912" t="s">
        <v>496</v>
      </c>
      <c r="B16" s="913" t="s">
        <v>497</v>
      </c>
      <c r="C16" s="914">
        <v>1922.936763</v>
      </c>
      <c r="D16" s="915">
        <v>209.61885</v>
      </c>
      <c r="E16" s="915">
        <v>1713.3179129999999</v>
      </c>
      <c r="F16" s="915">
        <v>0</v>
      </c>
      <c r="G16" s="914">
        <v>2007.000565</v>
      </c>
      <c r="H16" s="915">
        <v>236.598885</v>
      </c>
      <c r="I16" s="915">
        <v>1770.40168</v>
      </c>
      <c r="J16" s="915">
        <v>0</v>
      </c>
      <c r="K16" s="914">
        <v>2125.769215</v>
      </c>
      <c r="L16" s="915">
        <v>257.95785</v>
      </c>
      <c r="M16" s="915">
        <v>1867.811365</v>
      </c>
      <c r="N16" s="915">
        <v>0</v>
      </c>
      <c r="O16" s="914">
        <v>2281</v>
      </c>
      <c r="P16" s="915">
        <v>274</v>
      </c>
      <c r="Q16" s="915">
        <v>2007</v>
      </c>
      <c r="R16" s="915">
        <v>0</v>
      </c>
      <c r="S16" s="914">
        <v>2298.705674</v>
      </c>
      <c r="T16" s="915">
        <v>299.600122</v>
      </c>
      <c r="U16" s="915">
        <v>1999.105552</v>
      </c>
      <c r="V16" s="915">
        <v>0</v>
      </c>
      <c r="W16" s="914">
        <v>2327.2</v>
      </c>
      <c r="X16" s="915">
        <v>254.5</v>
      </c>
      <c r="Y16" s="915">
        <v>2072.7</v>
      </c>
      <c r="Z16" s="915">
        <v>0</v>
      </c>
      <c r="AA16" s="914">
        <v>2367.8</v>
      </c>
      <c r="AB16" s="915">
        <v>242.4</v>
      </c>
      <c r="AC16" s="915">
        <v>2125.5</v>
      </c>
      <c r="AD16" s="915">
        <v>0</v>
      </c>
      <c r="AE16" s="914">
        <v>2936.3</v>
      </c>
      <c r="AF16" s="915">
        <v>223.3</v>
      </c>
      <c r="AG16" s="915">
        <v>2713</v>
      </c>
      <c r="AH16" s="915">
        <v>0</v>
      </c>
      <c r="AI16" s="914">
        <v>2977.58536</v>
      </c>
      <c r="AJ16" s="915">
        <v>168.882621</v>
      </c>
      <c r="AK16" s="915">
        <v>2808.702739</v>
      </c>
      <c r="AL16" s="915">
        <v>0</v>
      </c>
      <c r="AM16" s="914">
        <v>3270</v>
      </c>
      <c r="AN16" s="915">
        <v>214</v>
      </c>
      <c r="AO16" s="915">
        <v>3056</v>
      </c>
      <c r="AP16" s="915">
        <v>0</v>
      </c>
      <c r="AQ16" s="914">
        <v>2653</v>
      </c>
      <c r="AR16" s="916">
        <v>7</v>
      </c>
      <c r="AS16" s="916">
        <v>2646</v>
      </c>
      <c r="AT16" s="916">
        <v>0</v>
      </c>
      <c r="AU16" s="914">
        <v>3303.21156</v>
      </c>
      <c r="AV16" s="917">
        <v>149.056963</v>
      </c>
      <c r="AW16" s="917">
        <v>3154.154597</v>
      </c>
      <c r="AX16" s="917">
        <v>0</v>
      </c>
      <c r="AY16" s="906"/>
      <c r="AZ16" s="906"/>
      <c r="BA16" s="906"/>
      <c r="BB16" s="906"/>
      <c r="BC16" s="906"/>
      <c r="BD16" s="906"/>
      <c r="BE16" s="906"/>
      <c r="BF16" s="906"/>
      <c r="BG16" s="906"/>
      <c r="BH16" s="906"/>
      <c r="BI16" s="906"/>
      <c r="BJ16" s="906"/>
      <c r="BK16" s="906"/>
      <c r="BL16" s="906"/>
      <c r="BM16" s="906"/>
      <c r="BN16" s="906"/>
      <c r="BO16" s="906"/>
      <c r="BP16" s="906"/>
      <c r="BQ16" s="906"/>
      <c r="BR16" s="906"/>
      <c r="BS16" s="906"/>
      <c r="BT16" s="906"/>
      <c r="BU16" s="906"/>
      <c r="BV16" s="906"/>
      <c r="BW16" s="906"/>
      <c r="BX16" s="906"/>
      <c r="BY16" s="906"/>
      <c r="BZ16" s="906"/>
      <c r="CA16" s="906"/>
      <c r="CB16" s="906"/>
      <c r="CC16" s="906"/>
      <c r="CD16" s="906"/>
      <c r="CE16" s="906"/>
      <c r="CF16" s="906"/>
      <c r="CG16" s="906"/>
      <c r="CH16" s="906"/>
      <c r="CI16" s="906"/>
      <c r="CJ16" s="906"/>
      <c r="CK16" s="906"/>
      <c r="CL16" s="906"/>
      <c r="CM16" s="906"/>
      <c r="CN16" s="906"/>
      <c r="CO16" s="906"/>
      <c r="CP16" s="906"/>
      <c r="CQ16" s="906"/>
      <c r="CR16" s="906"/>
      <c r="CS16" s="906"/>
      <c r="CT16" s="906"/>
      <c r="CU16" s="906"/>
      <c r="CV16" s="906"/>
      <c r="CW16" s="906"/>
      <c r="CX16" s="906"/>
      <c r="CY16" s="906"/>
      <c r="CZ16" s="906"/>
      <c r="DA16" s="906"/>
      <c r="DB16" s="906"/>
      <c r="DC16" s="906"/>
      <c r="DD16" s="906"/>
      <c r="DE16" s="906"/>
      <c r="DF16" s="906"/>
      <c r="DG16" s="906"/>
      <c r="DH16" s="906"/>
      <c r="DI16" s="906"/>
      <c r="DJ16" s="906"/>
      <c r="DK16" s="906"/>
      <c r="DL16" s="906"/>
      <c r="DM16" s="906"/>
      <c r="DN16" s="906"/>
      <c r="DO16" s="906"/>
      <c r="DP16" s="906"/>
      <c r="DQ16" s="906"/>
      <c r="DR16" s="906"/>
      <c r="DS16" s="906"/>
      <c r="DT16" s="906"/>
      <c r="DU16" s="906"/>
      <c r="DV16" s="906"/>
      <c r="DW16" s="906"/>
      <c r="DX16" s="906"/>
      <c r="DY16" s="906"/>
      <c r="DZ16" s="906"/>
      <c r="EA16" s="906"/>
      <c r="EB16" s="906"/>
      <c r="EC16" s="906"/>
      <c r="ED16" s="906"/>
      <c r="EE16" s="906"/>
      <c r="EF16" s="906"/>
      <c r="EG16" s="906"/>
      <c r="EH16" s="906"/>
      <c r="EI16" s="906"/>
      <c r="EJ16" s="906"/>
      <c r="EK16" s="906"/>
      <c r="EL16" s="906"/>
      <c r="EM16" s="906"/>
      <c r="EN16" s="906"/>
      <c r="EO16" s="906"/>
      <c r="EP16" s="906"/>
      <c r="EQ16" s="906"/>
      <c r="ER16" s="906"/>
      <c r="ES16" s="906"/>
      <c r="ET16" s="906"/>
      <c r="EU16" s="906"/>
      <c r="EV16" s="906"/>
      <c r="EW16" s="906"/>
      <c r="EX16" s="906"/>
      <c r="EY16" s="906"/>
      <c r="EZ16" s="906"/>
      <c r="FA16" s="906"/>
      <c r="FB16" s="906"/>
      <c r="FC16" s="906"/>
      <c r="FD16" s="906"/>
      <c r="FE16" s="906"/>
      <c r="FF16" s="906"/>
      <c r="FG16" s="906"/>
      <c r="FH16" s="906"/>
      <c r="FI16" s="906"/>
      <c r="FJ16" s="906"/>
      <c r="FK16" s="906"/>
      <c r="FL16" s="906"/>
      <c r="FM16" s="906"/>
      <c r="FN16" s="906"/>
      <c r="FO16" s="906"/>
      <c r="FP16" s="906"/>
      <c r="FQ16" s="906"/>
      <c r="FR16" s="906"/>
      <c r="FS16" s="906"/>
      <c r="FT16" s="906"/>
      <c r="FU16" s="906"/>
      <c r="FV16" s="906"/>
      <c r="FW16" s="906"/>
      <c r="FX16" s="906"/>
      <c r="FY16" s="906"/>
      <c r="FZ16" s="906"/>
      <c r="GA16" s="906"/>
      <c r="GB16" s="906"/>
      <c r="GC16" s="906"/>
      <c r="GD16" s="906"/>
      <c r="GE16" s="906"/>
      <c r="GF16" s="906"/>
      <c r="GG16" s="906"/>
      <c r="GH16" s="906"/>
      <c r="GI16" s="906"/>
      <c r="GJ16" s="906"/>
      <c r="GK16" s="906"/>
      <c r="GL16" s="906"/>
      <c r="GM16" s="906"/>
      <c r="GN16" s="906"/>
      <c r="GO16" s="906"/>
      <c r="GP16" s="906"/>
      <c r="GQ16" s="906"/>
      <c r="GR16" s="906"/>
      <c r="GS16" s="906"/>
      <c r="GT16" s="906"/>
      <c r="GU16" s="906"/>
      <c r="GV16" s="906"/>
      <c r="GW16" s="906"/>
      <c r="GX16" s="906"/>
      <c r="GY16" s="906"/>
      <c r="GZ16" s="906"/>
      <c r="HA16" s="906"/>
      <c r="HB16" s="906"/>
      <c r="HC16" s="906"/>
      <c r="HD16" s="906"/>
      <c r="HE16" s="906"/>
      <c r="HF16" s="906"/>
      <c r="HG16" s="906"/>
      <c r="HH16" s="906"/>
      <c r="HI16" s="906"/>
      <c r="HJ16" s="906"/>
      <c r="HK16" s="906"/>
      <c r="HL16" s="906"/>
      <c r="HM16" s="906"/>
      <c r="HN16" s="906"/>
      <c r="HO16" s="906"/>
      <c r="HP16" s="906"/>
      <c r="HQ16" s="906"/>
      <c r="HR16" s="906"/>
      <c r="HS16" s="906"/>
      <c r="HT16" s="906"/>
      <c r="HU16" s="906"/>
      <c r="HV16" s="906"/>
      <c r="HW16" s="906"/>
      <c r="HX16" s="906"/>
      <c r="HY16" s="906"/>
      <c r="HZ16" s="906"/>
      <c r="IA16" s="906"/>
      <c r="IB16" s="906"/>
      <c r="IC16" s="906"/>
      <c r="ID16" s="906"/>
      <c r="IE16" s="906"/>
      <c r="IF16" s="906"/>
      <c r="IG16" s="906"/>
      <c r="IH16" s="906"/>
      <c r="II16" s="906"/>
      <c r="IJ16" s="906"/>
      <c r="IK16" s="906"/>
      <c r="IL16" s="906"/>
      <c r="IM16" s="906"/>
      <c r="IN16" s="906"/>
      <c r="IO16" s="906"/>
      <c r="IP16" s="906"/>
      <c r="IQ16" s="906"/>
      <c r="IR16" s="906"/>
      <c r="IS16" s="906"/>
      <c r="IT16" s="906"/>
      <c r="IU16" s="906"/>
      <c r="IV16" s="906"/>
    </row>
    <row r="17" spans="1:256" ht="12">
      <c r="A17" s="912" t="s">
        <v>498</v>
      </c>
      <c r="B17" s="913" t="s">
        <v>499</v>
      </c>
      <c r="C17" s="914">
        <v>1240.205087</v>
      </c>
      <c r="D17" s="915">
        <v>501.93692000000004</v>
      </c>
      <c r="E17" s="915">
        <v>738.2681670000001</v>
      </c>
      <c r="F17" s="915">
        <v>0</v>
      </c>
      <c r="G17" s="914">
        <v>1316.444175</v>
      </c>
      <c r="H17" s="915">
        <v>472.89995600000003</v>
      </c>
      <c r="I17" s="915">
        <v>843.544219</v>
      </c>
      <c r="J17" s="915">
        <v>0</v>
      </c>
      <c r="K17" s="914">
        <v>1583.358216</v>
      </c>
      <c r="L17" s="915">
        <v>509.288275</v>
      </c>
      <c r="M17" s="915">
        <v>1074.0699410000002</v>
      </c>
      <c r="N17" s="915">
        <v>0</v>
      </c>
      <c r="O17" s="914">
        <v>1814</v>
      </c>
      <c r="P17" s="915">
        <v>607</v>
      </c>
      <c r="Q17" s="915">
        <v>1207</v>
      </c>
      <c r="R17" s="915">
        <v>0</v>
      </c>
      <c r="S17" s="914">
        <v>1935.206379</v>
      </c>
      <c r="T17" s="915">
        <v>652.35125</v>
      </c>
      <c r="U17" s="915">
        <v>1282.855129</v>
      </c>
      <c r="V17" s="915">
        <v>0</v>
      </c>
      <c r="W17" s="914">
        <v>1915.3</v>
      </c>
      <c r="X17" s="915">
        <v>544.4</v>
      </c>
      <c r="Y17" s="915">
        <v>1370.9</v>
      </c>
      <c r="Z17" s="915">
        <v>0</v>
      </c>
      <c r="AA17" s="914">
        <v>1578.6</v>
      </c>
      <c r="AB17" s="915">
        <v>390.4</v>
      </c>
      <c r="AC17" s="915">
        <v>1188.2</v>
      </c>
      <c r="AD17" s="915">
        <v>0</v>
      </c>
      <c r="AE17" s="914">
        <v>1935.5</v>
      </c>
      <c r="AF17" s="915">
        <v>429.2</v>
      </c>
      <c r="AG17" s="915">
        <v>1506.3</v>
      </c>
      <c r="AH17" s="915">
        <v>0</v>
      </c>
      <c r="AI17" s="914">
        <v>1928.969575</v>
      </c>
      <c r="AJ17" s="915">
        <v>361.322388</v>
      </c>
      <c r="AK17" s="915">
        <v>1567.647187</v>
      </c>
      <c r="AL17" s="915">
        <v>0</v>
      </c>
      <c r="AM17" s="914">
        <v>1941</v>
      </c>
      <c r="AN17" s="915">
        <v>238</v>
      </c>
      <c r="AO17" s="915">
        <v>1703</v>
      </c>
      <c r="AP17" s="915">
        <v>0</v>
      </c>
      <c r="AQ17" s="914">
        <v>1500</v>
      </c>
      <c r="AR17" s="916">
        <v>176</v>
      </c>
      <c r="AS17" s="916">
        <v>1324</v>
      </c>
      <c r="AT17" s="916">
        <v>0</v>
      </c>
      <c r="AU17" s="914">
        <v>1841.830898</v>
      </c>
      <c r="AV17" s="917">
        <v>296.660212</v>
      </c>
      <c r="AW17" s="917">
        <v>1545.170686</v>
      </c>
      <c r="AX17" s="917">
        <v>0</v>
      </c>
      <c r="AY17" s="906"/>
      <c r="AZ17" s="906"/>
      <c r="BA17" s="906"/>
      <c r="BB17" s="906"/>
      <c r="BC17" s="906"/>
      <c r="BD17" s="906"/>
      <c r="BE17" s="906"/>
      <c r="BF17" s="906"/>
      <c r="BG17" s="906"/>
      <c r="BH17" s="906"/>
      <c r="BI17" s="906"/>
      <c r="BJ17" s="906"/>
      <c r="BK17" s="906"/>
      <c r="BL17" s="906"/>
      <c r="BM17" s="906"/>
      <c r="BN17" s="906"/>
      <c r="BO17" s="906"/>
      <c r="BP17" s="906"/>
      <c r="BQ17" s="906"/>
      <c r="BR17" s="906"/>
      <c r="BS17" s="906"/>
      <c r="BT17" s="906"/>
      <c r="BU17" s="906"/>
      <c r="BV17" s="906"/>
      <c r="BW17" s="906"/>
      <c r="BX17" s="906"/>
      <c r="BY17" s="906"/>
      <c r="BZ17" s="906"/>
      <c r="CA17" s="906"/>
      <c r="CB17" s="906"/>
      <c r="CC17" s="906"/>
      <c r="CD17" s="906"/>
      <c r="CE17" s="906"/>
      <c r="CF17" s="906"/>
      <c r="CG17" s="906"/>
      <c r="CH17" s="906"/>
      <c r="CI17" s="906"/>
      <c r="CJ17" s="906"/>
      <c r="CK17" s="906"/>
      <c r="CL17" s="906"/>
      <c r="CM17" s="906"/>
      <c r="CN17" s="906"/>
      <c r="CO17" s="906"/>
      <c r="CP17" s="906"/>
      <c r="CQ17" s="906"/>
      <c r="CR17" s="906"/>
      <c r="CS17" s="906"/>
      <c r="CT17" s="906"/>
      <c r="CU17" s="906"/>
      <c r="CV17" s="906"/>
      <c r="CW17" s="906"/>
      <c r="CX17" s="906"/>
      <c r="CY17" s="906"/>
      <c r="CZ17" s="906"/>
      <c r="DA17" s="906"/>
      <c r="DB17" s="906"/>
      <c r="DC17" s="906"/>
      <c r="DD17" s="906"/>
      <c r="DE17" s="906"/>
      <c r="DF17" s="906"/>
      <c r="DG17" s="906"/>
      <c r="DH17" s="906"/>
      <c r="DI17" s="906"/>
      <c r="DJ17" s="906"/>
      <c r="DK17" s="906"/>
      <c r="DL17" s="906"/>
      <c r="DM17" s="906"/>
      <c r="DN17" s="906"/>
      <c r="DO17" s="906"/>
      <c r="DP17" s="906"/>
      <c r="DQ17" s="906"/>
      <c r="DR17" s="906"/>
      <c r="DS17" s="906"/>
      <c r="DT17" s="906"/>
      <c r="DU17" s="906"/>
      <c r="DV17" s="906"/>
      <c r="DW17" s="906"/>
      <c r="DX17" s="906"/>
      <c r="DY17" s="906"/>
      <c r="DZ17" s="906"/>
      <c r="EA17" s="906"/>
      <c r="EB17" s="906"/>
      <c r="EC17" s="906"/>
      <c r="ED17" s="906"/>
      <c r="EE17" s="906"/>
      <c r="EF17" s="906"/>
      <c r="EG17" s="906"/>
      <c r="EH17" s="906"/>
      <c r="EI17" s="906"/>
      <c r="EJ17" s="906"/>
      <c r="EK17" s="906"/>
      <c r="EL17" s="906"/>
      <c r="EM17" s="906"/>
      <c r="EN17" s="906"/>
      <c r="EO17" s="906"/>
      <c r="EP17" s="906"/>
      <c r="EQ17" s="906"/>
      <c r="ER17" s="906"/>
      <c r="ES17" s="906"/>
      <c r="ET17" s="906"/>
      <c r="EU17" s="906"/>
      <c r="EV17" s="906"/>
      <c r="EW17" s="906"/>
      <c r="EX17" s="906"/>
      <c r="EY17" s="906"/>
      <c r="EZ17" s="906"/>
      <c r="FA17" s="906"/>
      <c r="FB17" s="906"/>
      <c r="FC17" s="906"/>
      <c r="FD17" s="906"/>
      <c r="FE17" s="906"/>
      <c r="FF17" s="906"/>
      <c r="FG17" s="906"/>
      <c r="FH17" s="906"/>
      <c r="FI17" s="906"/>
      <c r="FJ17" s="906"/>
      <c r="FK17" s="906"/>
      <c r="FL17" s="906"/>
      <c r="FM17" s="906"/>
      <c r="FN17" s="906"/>
      <c r="FO17" s="906"/>
      <c r="FP17" s="906"/>
      <c r="FQ17" s="906"/>
      <c r="FR17" s="906"/>
      <c r="FS17" s="906"/>
      <c r="FT17" s="906"/>
      <c r="FU17" s="906"/>
      <c r="FV17" s="906"/>
      <c r="FW17" s="906"/>
      <c r="FX17" s="906"/>
      <c r="FY17" s="906"/>
      <c r="FZ17" s="906"/>
      <c r="GA17" s="906"/>
      <c r="GB17" s="906"/>
      <c r="GC17" s="906"/>
      <c r="GD17" s="906"/>
      <c r="GE17" s="906"/>
      <c r="GF17" s="906"/>
      <c r="GG17" s="906"/>
      <c r="GH17" s="906"/>
      <c r="GI17" s="906"/>
      <c r="GJ17" s="906"/>
      <c r="GK17" s="906"/>
      <c r="GL17" s="906"/>
      <c r="GM17" s="906"/>
      <c r="GN17" s="906"/>
      <c r="GO17" s="906"/>
      <c r="GP17" s="906"/>
      <c r="GQ17" s="906"/>
      <c r="GR17" s="906"/>
      <c r="GS17" s="906"/>
      <c r="GT17" s="906"/>
      <c r="GU17" s="906"/>
      <c r="GV17" s="906"/>
      <c r="GW17" s="906"/>
      <c r="GX17" s="906"/>
      <c r="GY17" s="906"/>
      <c r="GZ17" s="906"/>
      <c r="HA17" s="906"/>
      <c r="HB17" s="906"/>
      <c r="HC17" s="906"/>
      <c r="HD17" s="906"/>
      <c r="HE17" s="906"/>
      <c r="HF17" s="906"/>
      <c r="HG17" s="906"/>
      <c r="HH17" s="906"/>
      <c r="HI17" s="906"/>
      <c r="HJ17" s="906"/>
      <c r="HK17" s="906"/>
      <c r="HL17" s="906"/>
      <c r="HM17" s="906"/>
      <c r="HN17" s="906"/>
      <c r="HO17" s="906"/>
      <c r="HP17" s="906"/>
      <c r="HQ17" s="906"/>
      <c r="HR17" s="906"/>
      <c r="HS17" s="906"/>
      <c r="HT17" s="906"/>
      <c r="HU17" s="906"/>
      <c r="HV17" s="906"/>
      <c r="HW17" s="906"/>
      <c r="HX17" s="906"/>
      <c r="HY17" s="906"/>
      <c r="HZ17" s="906"/>
      <c r="IA17" s="906"/>
      <c r="IB17" s="906"/>
      <c r="IC17" s="906"/>
      <c r="ID17" s="906"/>
      <c r="IE17" s="906"/>
      <c r="IF17" s="906"/>
      <c r="IG17" s="906"/>
      <c r="IH17" s="906"/>
      <c r="II17" s="906"/>
      <c r="IJ17" s="906"/>
      <c r="IK17" s="906"/>
      <c r="IL17" s="906"/>
      <c r="IM17" s="906"/>
      <c r="IN17" s="906"/>
      <c r="IO17" s="906"/>
      <c r="IP17" s="906"/>
      <c r="IQ17" s="906"/>
      <c r="IR17" s="906"/>
      <c r="IS17" s="906"/>
      <c r="IT17" s="906"/>
      <c r="IU17" s="906"/>
      <c r="IV17" s="906"/>
    </row>
    <row r="18" spans="1:256" ht="36">
      <c r="A18" s="918" t="s">
        <v>500</v>
      </c>
      <c r="B18" s="913" t="s">
        <v>501</v>
      </c>
      <c r="C18" s="914">
        <v>1356.7329780000002</v>
      </c>
      <c r="D18" s="915">
        <v>1328.755157</v>
      </c>
      <c r="E18" s="915">
        <v>27.977821</v>
      </c>
      <c r="F18" s="915">
        <v>0</v>
      </c>
      <c r="G18" s="914">
        <v>1209.095959</v>
      </c>
      <c r="H18" s="915">
        <v>1184.020453</v>
      </c>
      <c r="I18" s="915">
        <v>25.075506</v>
      </c>
      <c r="J18" s="915">
        <v>0</v>
      </c>
      <c r="K18" s="914">
        <v>1248.1991839999998</v>
      </c>
      <c r="L18" s="915">
        <v>1212.899203</v>
      </c>
      <c r="M18" s="915">
        <v>35.299981</v>
      </c>
      <c r="N18" s="915">
        <v>0</v>
      </c>
      <c r="O18" s="914">
        <v>1262.734093</v>
      </c>
      <c r="P18" s="915">
        <v>1224</v>
      </c>
      <c r="Q18" s="915">
        <v>38.734093</v>
      </c>
      <c r="R18" s="915">
        <v>0</v>
      </c>
      <c r="S18" s="914">
        <v>1306.0267609999999</v>
      </c>
      <c r="T18" s="915">
        <v>1266.802274</v>
      </c>
      <c r="U18" s="915">
        <v>39.224487</v>
      </c>
      <c r="V18" s="915">
        <v>0</v>
      </c>
      <c r="W18" s="914">
        <v>1345.9</v>
      </c>
      <c r="X18" s="915">
        <v>1296.7</v>
      </c>
      <c r="Y18" s="915">
        <v>49.2</v>
      </c>
      <c r="Z18" s="915">
        <v>0</v>
      </c>
      <c r="AA18" s="914">
        <v>1323.7</v>
      </c>
      <c r="AB18" s="915">
        <v>1271.3</v>
      </c>
      <c r="AC18" s="915">
        <v>52.4</v>
      </c>
      <c r="AD18" s="915">
        <v>0</v>
      </c>
      <c r="AE18" s="914">
        <v>1559.3999999999999</v>
      </c>
      <c r="AF18" s="915">
        <v>1503.1</v>
      </c>
      <c r="AG18" s="915">
        <v>56.3</v>
      </c>
      <c r="AH18" s="915">
        <v>0</v>
      </c>
      <c r="AI18" s="914">
        <v>1672.484681</v>
      </c>
      <c r="AJ18" s="915">
        <v>1621.070505</v>
      </c>
      <c r="AK18" s="915">
        <v>51.414176</v>
      </c>
      <c r="AL18" s="915">
        <v>0</v>
      </c>
      <c r="AM18" s="914">
        <v>1770</v>
      </c>
      <c r="AN18" s="915">
        <v>1688</v>
      </c>
      <c r="AO18" s="915">
        <v>82</v>
      </c>
      <c r="AP18" s="915">
        <v>0</v>
      </c>
      <c r="AQ18" s="914">
        <v>1641</v>
      </c>
      <c r="AR18" s="916">
        <v>1589</v>
      </c>
      <c r="AS18" s="916">
        <v>52</v>
      </c>
      <c r="AT18" s="916">
        <v>0</v>
      </c>
      <c r="AU18" s="914">
        <v>2177.262765</v>
      </c>
      <c r="AV18" s="917">
        <v>2102.877352</v>
      </c>
      <c r="AW18" s="917">
        <v>74.385413</v>
      </c>
      <c r="AX18" s="917">
        <v>0</v>
      </c>
      <c r="AY18" s="906"/>
      <c r="AZ18" s="906"/>
      <c r="BA18" s="906"/>
      <c r="BB18" s="906"/>
      <c r="BC18" s="906"/>
      <c r="BD18" s="906"/>
      <c r="BE18" s="906"/>
      <c r="BF18" s="906"/>
      <c r="BG18" s="906"/>
      <c r="BH18" s="906"/>
      <c r="BI18" s="906"/>
      <c r="BJ18" s="906"/>
      <c r="BK18" s="906"/>
      <c r="BL18" s="906"/>
      <c r="BM18" s="906"/>
      <c r="BN18" s="906"/>
      <c r="BO18" s="906"/>
      <c r="BP18" s="906"/>
      <c r="BQ18" s="906"/>
      <c r="BR18" s="906"/>
      <c r="BS18" s="906"/>
      <c r="BT18" s="906"/>
      <c r="BU18" s="906"/>
      <c r="BV18" s="906"/>
      <c r="BW18" s="906"/>
      <c r="BX18" s="906"/>
      <c r="BY18" s="906"/>
      <c r="BZ18" s="906"/>
      <c r="CA18" s="906"/>
      <c r="CB18" s="906"/>
      <c r="CC18" s="906"/>
      <c r="CD18" s="906"/>
      <c r="CE18" s="906"/>
      <c r="CF18" s="906"/>
      <c r="CG18" s="906"/>
      <c r="CH18" s="906"/>
      <c r="CI18" s="906"/>
      <c r="CJ18" s="906"/>
      <c r="CK18" s="906"/>
      <c r="CL18" s="906"/>
      <c r="CM18" s="906"/>
      <c r="CN18" s="906"/>
      <c r="CO18" s="906"/>
      <c r="CP18" s="906"/>
      <c r="CQ18" s="906"/>
      <c r="CR18" s="906"/>
      <c r="CS18" s="906"/>
      <c r="CT18" s="906"/>
      <c r="CU18" s="906"/>
      <c r="CV18" s="906"/>
      <c r="CW18" s="906"/>
      <c r="CX18" s="906"/>
      <c r="CY18" s="906"/>
      <c r="CZ18" s="906"/>
      <c r="DA18" s="906"/>
      <c r="DB18" s="906"/>
      <c r="DC18" s="906"/>
      <c r="DD18" s="906"/>
      <c r="DE18" s="906"/>
      <c r="DF18" s="906"/>
      <c r="DG18" s="906"/>
      <c r="DH18" s="906"/>
      <c r="DI18" s="906"/>
      <c r="DJ18" s="906"/>
      <c r="DK18" s="906"/>
      <c r="DL18" s="906"/>
      <c r="DM18" s="906"/>
      <c r="DN18" s="906"/>
      <c r="DO18" s="906"/>
      <c r="DP18" s="906"/>
      <c r="DQ18" s="906"/>
      <c r="DR18" s="906"/>
      <c r="DS18" s="906"/>
      <c r="DT18" s="906"/>
      <c r="DU18" s="906"/>
      <c r="DV18" s="906"/>
      <c r="DW18" s="906"/>
      <c r="DX18" s="906"/>
      <c r="DY18" s="906"/>
      <c r="DZ18" s="906"/>
      <c r="EA18" s="906"/>
      <c r="EB18" s="906"/>
      <c r="EC18" s="906"/>
      <c r="ED18" s="906"/>
      <c r="EE18" s="906"/>
      <c r="EF18" s="906"/>
      <c r="EG18" s="906"/>
      <c r="EH18" s="906"/>
      <c r="EI18" s="906"/>
      <c r="EJ18" s="906"/>
      <c r="EK18" s="906"/>
      <c r="EL18" s="906"/>
      <c r="EM18" s="906"/>
      <c r="EN18" s="906"/>
      <c r="EO18" s="906"/>
      <c r="EP18" s="906"/>
      <c r="EQ18" s="906"/>
      <c r="ER18" s="906"/>
      <c r="ES18" s="906"/>
      <c r="ET18" s="906"/>
      <c r="EU18" s="906"/>
      <c r="EV18" s="906"/>
      <c r="EW18" s="906"/>
      <c r="EX18" s="906"/>
      <c r="EY18" s="906"/>
      <c r="EZ18" s="906"/>
      <c r="FA18" s="906"/>
      <c r="FB18" s="906"/>
      <c r="FC18" s="906"/>
      <c r="FD18" s="906"/>
      <c r="FE18" s="906"/>
      <c r="FF18" s="906"/>
      <c r="FG18" s="906"/>
      <c r="FH18" s="906"/>
      <c r="FI18" s="906"/>
      <c r="FJ18" s="906"/>
      <c r="FK18" s="906"/>
      <c r="FL18" s="906"/>
      <c r="FM18" s="906"/>
      <c r="FN18" s="906"/>
      <c r="FO18" s="906"/>
      <c r="FP18" s="906"/>
      <c r="FQ18" s="906"/>
      <c r="FR18" s="906"/>
      <c r="FS18" s="906"/>
      <c r="FT18" s="906"/>
      <c r="FU18" s="906"/>
      <c r="FV18" s="906"/>
      <c r="FW18" s="906"/>
      <c r="FX18" s="906"/>
      <c r="FY18" s="906"/>
      <c r="FZ18" s="906"/>
      <c r="GA18" s="906"/>
      <c r="GB18" s="906"/>
      <c r="GC18" s="906"/>
      <c r="GD18" s="906"/>
      <c r="GE18" s="906"/>
      <c r="GF18" s="906"/>
      <c r="GG18" s="906"/>
      <c r="GH18" s="906"/>
      <c r="GI18" s="906"/>
      <c r="GJ18" s="906"/>
      <c r="GK18" s="906"/>
      <c r="GL18" s="906"/>
      <c r="GM18" s="906"/>
      <c r="GN18" s="906"/>
      <c r="GO18" s="906"/>
      <c r="GP18" s="906"/>
      <c r="GQ18" s="906"/>
      <c r="GR18" s="906"/>
      <c r="GS18" s="906"/>
      <c r="GT18" s="906"/>
      <c r="GU18" s="906"/>
      <c r="GV18" s="906"/>
      <c r="GW18" s="906"/>
      <c r="GX18" s="906"/>
      <c r="GY18" s="906"/>
      <c r="GZ18" s="906"/>
      <c r="HA18" s="906"/>
      <c r="HB18" s="906"/>
      <c r="HC18" s="906"/>
      <c r="HD18" s="906"/>
      <c r="HE18" s="906"/>
      <c r="HF18" s="906"/>
      <c r="HG18" s="906"/>
      <c r="HH18" s="906"/>
      <c r="HI18" s="906"/>
      <c r="HJ18" s="906"/>
      <c r="HK18" s="906"/>
      <c r="HL18" s="906"/>
      <c r="HM18" s="906"/>
      <c r="HN18" s="906"/>
      <c r="HO18" s="906"/>
      <c r="HP18" s="906"/>
      <c r="HQ18" s="906"/>
      <c r="HR18" s="906"/>
      <c r="HS18" s="906"/>
      <c r="HT18" s="906"/>
      <c r="HU18" s="906"/>
      <c r="HV18" s="906"/>
      <c r="HW18" s="906"/>
      <c r="HX18" s="906"/>
      <c r="HY18" s="906"/>
      <c r="HZ18" s="906"/>
      <c r="IA18" s="906"/>
      <c r="IB18" s="906"/>
      <c r="IC18" s="906"/>
      <c r="ID18" s="906"/>
      <c r="IE18" s="906"/>
      <c r="IF18" s="906"/>
      <c r="IG18" s="906"/>
      <c r="IH18" s="906"/>
      <c r="II18" s="906"/>
      <c r="IJ18" s="906"/>
      <c r="IK18" s="906"/>
      <c r="IL18" s="906"/>
      <c r="IM18" s="906"/>
      <c r="IN18" s="906"/>
      <c r="IO18" s="906"/>
      <c r="IP18" s="906"/>
      <c r="IQ18" s="906"/>
      <c r="IR18" s="906"/>
      <c r="IS18" s="906"/>
      <c r="IT18" s="906"/>
      <c r="IU18" s="906"/>
      <c r="IV18" s="906"/>
    </row>
    <row r="19" spans="1:256" ht="12">
      <c r="A19" s="912" t="s">
        <v>502</v>
      </c>
      <c r="B19" s="913" t="s">
        <v>503</v>
      </c>
      <c r="C19" s="914">
        <v>1867.3756389999999</v>
      </c>
      <c r="D19" s="915">
        <v>1586.490541</v>
      </c>
      <c r="E19" s="915">
        <v>280.88509799999997</v>
      </c>
      <c r="F19" s="915">
        <v>0</v>
      </c>
      <c r="G19" s="914">
        <v>1915.90491</v>
      </c>
      <c r="H19" s="915">
        <v>1624.0762109999998</v>
      </c>
      <c r="I19" s="915">
        <v>291.82869900000003</v>
      </c>
      <c r="J19" s="915">
        <v>0</v>
      </c>
      <c r="K19" s="914">
        <v>1699.3582419999998</v>
      </c>
      <c r="L19" s="915">
        <v>1588.9463899999998</v>
      </c>
      <c r="M19" s="915">
        <v>110.411852</v>
      </c>
      <c r="N19" s="915">
        <v>0</v>
      </c>
      <c r="O19" s="914">
        <v>1864.6849849999999</v>
      </c>
      <c r="P19" s="915">
        <v>1709</v>
      </c>
      <c r="Q19" s="915">
        <v>155.68498499999998</v>
      </c>
      <c r="R19" s="915">
        <v>0</v>
      </c>
      <c r="S19" s="914">
        <v>1869.500628</v>
      </c>
      <c r="T19" s="915">
        <v>1697.0892749999998</v>
      </c>
      <c r="U19" s="915">
        <v>172.411353</v>
      </c>
      <c r="V19" s="915">
        <v>0</v>
      </c>
      <c r="W19" s="914">
        <v>1993</v>
      </c>
      <c r="X19" s="915">
        <v>1793.4</v>
      </c>
      <c r="Y19" s="915">
        <v>199.5</v>
      </c>
      <c r="Z19" s="915">
        <v>0</v>
      </c>
      <c r="AA19" s="914">
        <v>1975.4</v>
      </c>
      <c r="AB19" s="915">
        <v>1749.4</v>
      </c>
      <c r="AC19" s="915">
        <v>226</v>
      </c>
      <c r="AD19" s="915">
        <v>0</v>
      </c>
      <c r="AE19" s="914">
        <v>2085.3</v>
      </c>
      <c r="AF19" s="915">
        <v>1840.7</v>
      </c>
      <c r="AG19" s="915">
        <v>244.6</v>
      </c>
      <c r="AH19" s="915">
        <v>0</v>
      </c>
      <c r="AI19" s="914">
        <v>2301.383292</v>
      </c>
      <c r="AJ19" s="915">
        <v>2006.793503</v>
      </c>
      <c r="AK19" s="915">
        <v>294.589789</v>
      </c>
      <c r="AL19" s="915">
        <v>0</v>
      </c>
      <c r="AM19" s="914">
        <v>2494</v>
      </c>
      <c r="AN19" s="915">
        <v>2160</v>
      </c>
      <c r="AO19" s="915">
        <v>334</v>
      </c>
      <c r="AP19" s="915">
        <v>0</v>
      </c>
      <c r="AQ19" s="914">
        <v>2060</v>
      </c>
      <c r="AR19" s="916">
        <v>1699</v>
      </c>
      <c r="AS19" s="916">
        <v>361</v>
      </c>
      <c r="AT19" s="916">
        <v>0</v>
      </c>
      <c r="AU19" s="914">
        <v>2853.0187880000003</v>
      </c>
      <c r="AV19" s="917">
        <v>2434.652422</v>
      </c>
      <c r="AW19" s="917">
        <v>418.366366</v>
      </c>
      <c r="AX19" s="917">
        <v>0</v>
      </c>
      <c r="AY19" s="906"/>
      <c r="AZ19" s="906"/>
      <c r="BA19" s="906"/>
      <c r="BB19" s="906"/>
      <c r="BC19" s="906"/>
      <c r="BD19" s="906"/>
      <c r="BE19" s="906"/>
      <c r="BF19" s="906"/>
      <c r="BG19" s="906"/>
      <c r="BH19" s="906"/>
      <c r="BI19" s="906"/>
      <c r="BJ19" s="906"/>
      <c r="BK19" s="906"/>
      <c r="BL19" s="906"/>
      <c r="BM19" s="906"/>
      <c r="BN19" s="906"/>
      <c r="BO19" s="906"/>
      <c r="BP19" s="906"/>
      <c r="BQ19" s="906"/>
      <c r="BR19" s="906"/>
      <c r="BS19" s="906"/>
      <c r="BT19" s="906"/>
      <c r="BU19" s="906"/>
      <c r="BV19" s="906"/>
      <c r="BW19" s="906"/>
      <c r="BX19" s="906"/>
      <c r="BY19" s="906"/>
      <c r="BZ19" s="906"/>
      <c r="CA19" s="906"/>
      <c r="CB19" s="906"/>
      <c r="CC19" s="906"/>
      <c r="CD19" s="906"/>
      <c r="CE19" s="906"/>
      <c r="CF19" s="906"/>
      <c r="CG19" s="906"/>
      <c r="CH19" s="906"/>
      <c r="CI19" s="906"/>
      <c r="CJ19" s="906"/>
      <c r="CK19" s="906"/>
      <c r="CL19" s="906"/>
      <c r="CM19" s="906"/>
      <c r="CN19" s="906"/>
      <c r="CO19" s="906"/>
      <c r="CP19" s="906"/>
      <c r="CQ19" s="906"/>
      <c r="CR19" s="906"/>
      <c r="CS19" s="906"/>
      <c r="CT19" s="906"/>
      <c r="CU19" s="906"/>
      <c r="CV19" s="906"/>
      <c r="CW19" s="906"/>
      <c r="CX19" s="906"/>
      <c r="CY19" s="906"/>
      <c r="CZ19" s="906"/>
      <c r="DA19" s="906"/>
      <c r="DB19" s="906"/>
      <c r="DC19" s="906"/>
      <c r="DD19" s="906"/>
      <c r="DE19" s="906"/>
      <c r="DF19" s="906"/>
      <c r="DG19" s="906"/>
      <c r="DH19" s="906"/>
      <c r="DI19" s="906"/>
      <c r="DJ19" s="906"/>
      <c r="DK19" s="906"/>
      <c r="DL19" s="906"/>
      <c r="DM19" s="906"/>
      <c r="DN19" s="906"/>
      <c r="DO19" s="906"/>
      <c r="DP19" s="906"/>
      <c r="DQ19" s="906"/>
      <c r="DR19" s="906"/>
      <c r="DS19" s="906"/>
      <c r="DT19" s="906"/>
      <c r="DU19" s="906"/>
      <c r="DV19" s="906"/>
      <c r="DW19" s="906"/>
      <c r="DX19" s="906"/>
      <c r="DY19" s="906"/>
      <c r="DZ19" s="906"/>
      <c r="EA19" s="906"/>
      <c r="EB19" s="906"/>
      <c r="EC19" s="906"/>
      <c r="ED19" s="906"/>
      <c r="EE19" s="906"/>
      <c r="EF19" s="906"/>
      <c r="EG19" s="906"/>
      <c r="EH19" s="906"/>
      <c r="EI19" s="906"/>
      <c r="EJ19" s="906"/>
      <c r="EK19" s="906"/>
      <c r="EL19" s="906"/>
      <c r="EM19" s="906"/>
      <c r="EN19" s="906"/>
      <c r="EO19" s="906"/>
      <c r="EP19" s="906"/>
      <c r="EQ19" s="906"/>
      <c r="ER19" s="906"/>
      <c r="ES19" s="906"/>
      <c r="ET19" s="906"/>
      <c r="EU19" s="906"/>
      <c r="EV19" s="906"/>
      <c r="EW19" s="906"/>
      <c r="EX19" s="906"/>
      <c r="EY19" s="906"/>
      <c r="EZ19" s="906"/>
      <c r="FA19" s="906"/>
      <c r="FB19" s="906"/>
      <c r="FC19" s="906"/>
      <c r="FD19" s="906"/>
      <c r="FE19" s="906"/>
      <c r="FF19" s="906"/>
      <c r="FG19" s="906"/>
      <c r="FH19" s="906"/>
      <c r="FI19" s="906"/>
      <c r="FJ19" s="906"/>
      <c r="FK19" s="906"/>
      <c r="FL19" s="906"/>
      <c r="FM19" s="906"/>
      <c r="FN19" s="906"/>
      <c r="FO19" s="906"/>
      <c r="FP19" s="906"/>
      <c r="FQ19" s="906"/>
      <c r="FR19" s="906"/>
      <c r="FS19" s="906"/>
      <c r="FT19" s="906"/>
      <c r="FU19" s="906"/>
      <c r="FV19" s="906"/>
      <c r="FW19" s="906"/>
      <c r="FX19" s="906"/>
      <c r="FY19" s="906"/>
      <c r="FZ19" s="906"/>
      <c r="GA19" s="906"/>
      <c r="GB19" s="906"/>
      <c r="GC19" s="906"/>
      <c r="GD19" s="906"/>
      <c r="GE19" s="906"/>
      <c r="GF19" s="906"/>
      <c r="GG19" s="906"/>
      <c r="GH19" s="906"/>
      <c r="GI19" s="906"/>
      <c r="GJ19" s="906"/>
      <c r="GK19" s="906"/>
      <c r="GL19" s="906"/>
      <c r="GM19" s="906"/>
      <c r="GN19" s="906"/>
      <c r="GO19" s="906"/>
      <c r="GP19" s="906"/>
      <c r="GQ19" s="906"/>
      <c r="GR19" s="906"/>
      <c r="GS19" s="906"/>
      <c r="GT19" s="906"/>
      <c r="GU19" s="906"/>
      <c r="GV19" s="906"/>
      <c r="GW19" s="906"/>
      <c r="GX19" s="906"/>
      <c r="GY19" s="906"/>
      <c r="GZ19" s="906"/>
      <c r="HA19" s="906"/>
      <c r="HB19" s="906"/>
      <c r="HC19" s="906"/>
      <c r="HD19" s="906"/>
      <c r="HE19" s="906"/>
      <c r="HF19" s="906"/>
      <c r="HG19" s="906"/>
      <c r="HH19" s="906"/>
      <c r="HI19" s="906"/>
      <c r="HJ19" s="906"/>
      <c r="HK19" s="906"/>
      <c r="HL19" s="906"/>
      <c r="HM19" s="906"/>
      <c r="HN19" s="906"/>
      <c r="HO19" s="906"/>
      <c r="HP19" s="906"/>
      <c r="HQ19" s="906"/>
      <c r="HR19" s="906"/>
      <c r="HS19" s="906"/>
      <c r="HT19" s="906"/>
      <c r="HU19" s="906"/>
      <c r="HV19" s="906"/>
      <c r="HW19" s="906"/>
      <c r="HX19" s="906"/>
      <c r="HY19" s="906"/>
      <c r="HZ19" s="906"/>
      <c r="IA19" s="906"/>
      <c r="IB19" s="906"/>
      <c r="IC19" s="906"/>
      <c r="ID19" s="906"/>
      <c r="IE19" s="906"/>
      <c r="IF19" s="906"/>
      <c r="IG19" s="906"/>
      <c r="IH19" s="906"/>
      <c r="II19" s="906"/>
      <c r="IJ19" s="906"/>
      <c r="IK19" s="906"/>
      <c r="IL19" s="906"/>
      <c r="IM19" s="906"/>
      <c r="IN19" s="906"/>
      <c r="IO19" s="906"/>
      <c r="IP19" s="906"/>
      <c r="IQ19" s="906"/>
      <c r="IR19" s="906"/>
      <c r="IS19" s="906"/>
      <c r="IT19" s="906"/>
      <c r="IU19" s="906"/>
      <c r="IV19" s="906"/>
    </row>
    <row r="20" spans="1:256" ht="12">
      <c r="A20" s="912" t="s">
        <v>504</v>
      </c>
      <c r="B20" s="913" t="s">
        <v>505</v>
      </c>
      <c r="C20" s="914">
        <v>18272.102704999998</v>
      </c>
      <c r="D20" s="915">
        <v>8222.446217249999</v>
      </c>
      <c r="E20" s="915">
        <v>10049.656487749999</v>
      </c>
      <c r="F20" s="915">
        <v>0</v>
      </c>
      <c r="G20" s="914">
        <v>23132.532418</v>
      </c>
      <c r="H20" s="915">
        <v>10409.639588099999</v>
      </c>
      <c r="I20" s="915">
        <v>12722.8928299</v>
      </c>
      <c r="J20" s="915">
        <v>0</v>
      </c>
      <c r="K20" s="914">
        <v>26188.586939000004</v>
      </c>
      <c r="L20" s="915">
        <v>11784.864122550001</v>
      </c>
      <c r="M20" s="915">
        <v>14403.722816450001</v>
      </c>
      <c r="N20" s="915">
        <v>0</v>
      </c>
      <c r="O20" s="914">
        <v>25201</v>
      </c>
      <c r="P20" s="915">
        <v>11340</v>
      </c>
      <c r="Q20" s="915">
        <v>13860</v>
      </c>
      <c r="R20" s="915">
        <v>0</v>
      </c>
      <c r="S20" s="914">
        <v>22309.386309</v>
      </c>
      <c r="T20" s="915">
        <v>10039.22383905</v>
      </c>
      <c r="U20" s="915">
        <v>12270.162469950003</v>
      </c>
      <c r="V20" s="915">
        <v>0</v>
      </c>
      <c r="W20" s="914">
        <v>16702.7</v>
      </c>
      <c r="X20" s="915">
        <v>7516.2</v>
      </c>
      <c r="Y20" s="915">
        <v>9186.5</v>
      </c>
      <c r="Z20" s="915">
        <v>0</v>
      </c>
      <c r="AA20" s="914">
        <v>8724.4</v>
      </c>
      <c r="AB20" s="915">
        <v>3926</v>
      </c>
      <c r="AC20" s="915">
        <v>4798.4</v>
      </c>
      <c r="AD20" s="915">
        <v>0</v>
      </c>
      <c r="AE20" s="914">
        <v>15655.7</v>
      </c>
      <c r="AF20" s="915">
        <v>7045.1</v>
      </c>
      <c r="AG20" s="915">
        <v>8610.6</v>
      </c>
      <c r="AH20" s="915">
        <v>0</v>
      </c>
      <c r="AI20" s="914">
        <v>21168.469026856714</v>
      </c>
      <c r="AJ20" s="915">
        <v>9525.811062085522</v>
      </c>
      <c r="AK20" s="915">
        <v>11642.657964771193</v>
      </c>
      <c r="AL20" s="915">
        <v>0</v>
      </c>
      <c r="AM20" s="914">
        <v>21918</v>
      </c>
      <c r="AN20" s="915">
        <v>8258</v>
      </c>
      <c r="AO20" s="915">
        <v>13660</v>
      </c>
      <c r="AP20" s="915">
        <v>0</v>
      </c>
      <c r="AQ20" s="914">
        <v>13447</v>
      </c>
      <c r="AR20" s="916">
        <v>13447</v>
      </c>
      <c r="AS20" s="916">
        <v>0</v>
      </c>
      <c r="AT20" s="916">
        <v>0</v>
      </c>
      <c r="AU20" s="914">
        <v>45468.59280499999</v>
      </c>
      <c r="AV20" s="917">
        <v>31473.435583799997</v>
      </c>
      <c r="AW20" s="917">
        <v>13995.1572212</v>
      </c>
      <c r="AX20" s="917">
        <v>0</v>
      </c>
      <c r="AY20" s="906"/>
      <c r="AZ20" s="906"/>
      <c r="BA20" s="906"/>
      <c r="BB20" s="906"/>
      <c r="BC20" s="906"/>
      <c r="BD20" s="906"/>
      <c r="BE20" s="906"/>
      <c r="BF20" s="906"/>
      <c r="BG20" s="906"/>
      <c r="BH20" s="906"/>
      <c r="BI20" s="906"/>
      <c r="BJ20" s="906"/>
      <c r="BK20" s="906"/>
      <c r="BL20" s="906"/>
      <c r="BM20" s="906"/>
      <c r="BN20" s="906"/>
      <c r="BO20" s="906"/>
      <c r="BP20" s="906"/>
      <c r="BQ20" s="906"/>
      <c r="BR20" s="906"/>
      <c r="BS20" s="906"/>
      <c r="BT20" s="906"/>
      <c r="BU20" s="906"/>
      <c r="BV20" s="906"/>
      <c r="BW20" s="906"/>
      <c r="BX20" s="906"/>
      <c r="BY20" s="906"/>
      <c r="BZ20" s="906"/>
      <c r="CA20" s="906"/>
      <c r="CB20" s="906"/>
      <c r="CC20" s="906"/>
      <c r="CD20" s="906"/>
      <c r="CE20" s="906"/>
      <c r="CF20" s="906"/>
      <c r="CG20" s="906"/>
      <c r="CH20" s="906"/>
      <c r="CI20" s="906"/>
      <c r="CJ20" s="906"/>
      <c r="CK20" s="906"/>
      <c r="CL20" s="906"/>
      <c r="CM20" s="906"/>
      <c r="CN20" s="906"/>
      <c r="CO20" s="906"/>
      <c r="CP20" s="906"/>
      <c r="CQ20" s="906"/>
      <c r="CR20" s="906"/>
      <c r="CS20" s="906"/>
      <c r="CT20" s="906"/>
      <c r="CU20" s="906"/>
      <c r="CV20" s="906"/>
      <c r="CW20" s="906"/>
      <c r="CX20" s="906"/>
      <c r="CY20" s="906"/>
      <c r="CZ20" s="906"/>
      <c r="DA20" s="906"/>
      <c r="DB20" s="906"/>
      <c r="DC20" s="906"/>
      <c r="DD20" s="906"/>
      <c r="DE20" s="906"/>
      <c r="DF20" s="906"/>
      <c r="DG20" s="906"/>
      <c r="DH20" s="906"/>
      <c r="DI20" s="906"/>
      <c r="DJ20" s="906"/>
      <c r="DK20" s="906"/>
      <c r="DL20" s="906"/>
      <c r="DM20" s="906"/>
      <c r="DN20" s="906"/>
      <c r="DO20" s="906"/>
      <c r="DP20" s="906"/>
      <c r="DQ20" s="906"/>
      <c r="DR20" s="906"/>
      <c r="DS20" s="906"/>
      <c r="DT20" s="906"/>
      <c r="DU20" s="906"/>
      <c r="DV20" s="906"/>
      <c r="DW20" s="906"/>
      <c r="DX20" s="906"/>
      <c r="DY20" s="906"/>
      <c r="DZ20" s="906"/>
      <c r="EA20" s="906"/>
      <c r="EB20" s="906"/>
      <c r="EC20" s="906"/>
      <c r="ED20" s="906"/>
      <c r="EE20" s="906"/>
      <c r="EF20" s="906"/>
      <c r="EG20" s="906"/>
      <c r="EH20" s="906"/>
      <c r="EI20" s="906"/>
      <c r="EJ20" s="906"/>
      <c r="EK20" s="906"/>
      <c r="EL20" s="906"/>
      <c r="EM20" s="906"/>
      <c r="EN20" s="906"/>
      <c r="EO20" s="906"/>
      <c r="EP20" s="906"/>
      <c r="EQ20" s="906"/>
      <c r="ER20" s="906"/>
      <c r="ES20" s="906"/>
      <c r="ET20" s="906"/>
      <c r="EU20" s="906"/>
      <c r="EV20" s="906"/>
      <c r="EW20" s="906"/>
      <c r="EX20" s="906"/>
      <c r="EY20" s="906"/>
      <c r="EZ20" s="906"/>
      <c r="FA20" s="906"/>
      <c r="FB20" s="906"/>
      <c r="FC20" s="906"/>
      <c r="FD20" s="906"/>
      <c r="FE20" s="906"/>
      <c r="FF20" s="906"/>
      <c r="FG20" s="906"/>
      <c r="FH20" s="906"/>
      <c r="FI20" s="906"/>
      <c r="FJ20" s="906"/>
      <c r="FK20" s="906"/>
      <c r="FL20" s="906"/>
      <c r="FM20" s="906"/>
      <c r="FN20" s="906"/>
      <c r="FO20" s="906"/>
      <c r="FP20" s="906"/>
      <c r="FQ20" s="906"/>
      <c r="FR20" s="906"/>
      <c r="FS20" s="906"/>
      <c r="FT20" s="906"/>
      <c r="FU20" s="906"/>
      <c r="FV20" s="906"/>
      <c r="FW20" s="906"/>
      <c r="FX20" s="906"/>
      <c r="FY20" s="906"/>
      <c r="FZ20" s="906"/>
      <c r="GA20" s="906"/>
      <c r="GB20" s="906"/>
      <c r="GC20" s="906"/>
      <c r="GD20" s="906"/>
      <c r="GE20" s="906"/>
      <c r="GF20" s="906"/>
      <c r="GG20" s="906"/>
      <c r="GH20" s="906"/>
      <c r="GI20" s="906"/>
      <c r="GJ20" s="906"/>
      <c r="GK20" s="906"/>
      <c r="GL20" s="906"/>
      <c r="GM20" s="906"/>
      <c r="GN20" s="906"/>
      <c r="GO20" s="906"/>
      <c r="GP20" s="906"/>
      <c r="GQ20" s="906"/>
      <c r="GR20" s="906"/>
      <c r="GS20" s="906"/>
      <c r="GT20" s="906"/>
      <c r="GU20" s="906"/>
      <c r="GV20" s="906"/>
      <c r="GW20" s="906"/>
      <c r="GX20" s="906"/>
      <c r="GY20" s="906"/>
      <c r="GZ20" s="906"/>
      <c r="HA20" s="906"/>
      <c r="HB20" s="906"/>
      <c r="HC20" s="906"/>
      <c r="HD20" s="906"/>
      <c r="HE20" s="906"/>
      <c r="HF20" s="906"/>
      <c r="HG20" s="906"/>
      <c r="HH20" s="906"/>
      <c r="HI20" s="906"/>
      <c r="HJ20" s="906"/>
      <c r="HK20" s="906"/>
      <c r="HL20" s="906"/>
      <c r="HM20" s="906"/>
      <c r="HN20" s="906"/>
      <c r="HO20" s="906"/>
      <c r="HP20" s="906"/>
      <c r="HQ20" s="906"/>
      <c r="HR20" s="906"/>
      <c r="HS20" s="906"/>
      <c r="HT20" s="906"/>
      <c r="HU20" s="906"/>
      <c r="HV20" s="906"/>
      <c r="HW20" s="906"/>
      <c r="HX20" s="906"/>
      <c r="HY20" s="906"/>
      <c r="HZ20" s="906"/>
      <c r="IA20" s="906"/>
      <c r="IB20" s="906"/>
      <c r="IC20" s="906"/>
      <c r="ID20" s="906"/>
      <c r="IE20" s="906"/>
      <c r="IF20" s="906"/>
      <c r="IG20" s="906"/>
      <c r="IH20" s="906"/>
      <c r="II20" s="906"/>
      <c r="IJ20" s="906"/>
      <c r="IK20" s="906"/>
      <c r="IL20" s="906"/>
      <c r="IM20" s="906"/>
      <c r="IN20" s="906"/>
      <c r="IO20" s="906"/>
      <c r="IP20" s="906"/>
      <c r="IQ20" s="906"/>
      <c r="IR20" s="906"/>
      <c r="IS20" s="906"/>
      <c r="IT20" s="906"/>
      <c r="IU20" s="906"/>
      <c r="IV20" s="906"/>
    </row>
    <row r="21" spans="1:256" ht="12">
      <c r="A21" s="912" t="s">
        <v>506</v>
      </c>
      <c r="B21" s="913" t="s">
        <v>507</v>
      </c>
      <c r="C21" s="914">
        <v>10607.532232000001</v>
      </c>
      <c r="D21" s="915">
        <v>6216.93114</v>
      </c>
      <c r="E21" s="915">
        <v>4390.601092</v>
      </c>
      <c r="F21" s="915">
        <v>0</v>
      </c>
      <c r="G21" s="914">
        <v>10532.811230000001</v>
      </c>
      <c r="H21" s="915">
        <v>6679.376423000001</v>
      </c>
      <c r="I21" s="915">
        <v>3853.434807</v>
      </c>
      <c r="J21" s="915">
        <v>0</v>
      </c>
      <c r="K21" s="914">
        <v>10176.02681</v>
      </c>
      <c r="L21" s="915">
        <v>5819.576629</v>
      </c>
      <c r="M21" s="915">
        <v>4356.450181</v>
      </c>
      <c r="N21" s="915">
        <v>0</v>
      </c>
      <c r="O21" s="914">
        <v>10751</v>
      </c>
      <c r="P21" s="915">
        <v>5903</v>
      </c>
      <c r="Q21" s="915">
        <v>4848</v>
      </c>
      <c r="R21" s="915">
        <v>0</v>
      </c>
      <c r="S21" s="914">
        <v>10998.614059</v>
      </c>
      <c r="T21" s="915">
        <v>5928.930639</v>
      </c>
      <c r="U21" s="915">
        <v>5069.68342</v>
      </c>
      <c r="V21" s="915">
        <v>0</v>
      </c>
      <c r="W21" s="914">
        <v>11609.8</v>
      </c>
      <c r="X21" s="915">
        <v>5974.4</v>
      </c>
      <c r="Y21" s="915">
        <v>5635.4</v>
      </c>
      <c r="Z21" s="915">
        <v>0</v>
      </c>
      <c r="AA21" s="914">
        <v>11425.1</v>
      </c>
      <c r="AB21" s="915">
        <v>5668.1</v>
      </c>
      <c r="AC21" s="915">
        <v>5756.9</v>
      </c>
      <c r="AD21" s="915">
        <v>0</v>
      </c>
      <c r="AE21" s="914">
        <v>12237.5</v>
      </c>
      <c r="AF21" s="915">
        <v>6166.2</v>
      </c>
      <c r="AG21" s="915">
        <v>6071.3</v>
      </c>
      <c r="AH21" s="915">
        <v>0</v>
      </c>
      <c r="AI21" s="914">
        <v>13217.183393</v>
      </c>
      <c r="AJ21" s="915">
        <v>6478.323592</v>
      </c>
      <c r="AK21" s="915">
        <v>6738.859801</v>
      </c>
      <c r="AL21" s="915">
        <v>0</v>
      </c>
      <c r="AM21" s="914">
        <v>13947</v>
      </c>
      <c r="AN21" s="915">
        <v>6487</v>
      </c>
      <c r="AO21" s="915">
        <v>7460</v>
      </c>
      <c r="AP21" s="915">
        <v>0</v>
      </c>
      <c r="AQ21" s="914">
        <v>13917</v>
      </c>
      <c r="AR21" s="916">
        <v>10817</v>
      </c>
      <c r="AS21" s="916">
        <v>3100</v>
      </c>
      <c r="AT21" s="916">
        <v>0</v>
      </c>
      <c r="AU21" s="914">
        <v>17907.206495</v>
      </c>
      <c r="AV21" s="917">
        <v>9351.60032</v>
      </c>
      <c r="AW21" s="917">
        <v>8555.606175</v>
      </c>
      <c r="AX21" s="917">
        <v>0</v>
      </c>
      <c r="AY21" s="906"/>
      <c r="AZ21" s="906"/>
      <c r="BA21" s="906"/>
      <c r="BB21" s="906"/>
      <c r="BC21" s="906"/>
      <c r="BD21" s="906"/>
      <c r="BE21" s="906"/>
      <c r="BF21" s="906"/>
      <c r="BG21" s="906"/>
      <c r="BH21" s="906"/>
      <c r="BI21" s="906"/>
      <c r="BJ21" s="906"/>
      <c r="BK21" s="906"/>
      <c r="BL21" s="906"/>
      <c r="BM21" s="906"/>
      <c r="BN21" s="906"/>
      <c r="BO21" s="906"/>
      <c r="BP21" s="906"/>
      <c r="BQ21" s="906"/>
      <c r="BR21" s="906"/>
      <c r="BS21" s="906"/>
      <c r="BT21" s="906"/>
      <c r="BU21" s="906"/>
      <c r="BV21" s="906"/>
      <c r="BW21" s="906"/>
      <c r="BX21" s="906"/>
      <c r="BY21" s="906"/>
      <c r="BZ21" s="906"/>
      <c r="CA21" s="906"/>
      <c r="CB21" s="906"/>
      <c r="CC21" s="906"/>
      <c r="CD21" s="906"/>
      <c r="CE21" s="906"/>
      <c r="CF21" s="906"/>
      <c r="CG21" s="906"/>
      <c r="CH21" s="906"/>
      <c r="CI21" s="906"/>
      <c r="CJ21" s="906"/>
      <c r="CK21" s="906"/>
      <c r="CL21" s="906"/>
      <c r="CM21" s="906"/>
      <c r="CN21" s="906"/>
      <c r="CO21" s="906"/>
      <c r="CP21" s="906"/>
      <c r="CQ21" s="906"/>
      <c r="CR21" s="906"/>
      <c r="CS21" s="906"/>
      <c r="CT21" s="906"/>
      <c r="CU21" s="906"/>
      <c r="CV21" s="906"/>
      <c r="CW21" s="906"/>
      <c r="CX21" s="906"/>
      <c r="CY21" s="906"/>
      <c r="CZ21" s="906"/>
      <c r="DA21" s="906"/>
      <c r="DB21" s="906"/>
      <c r="DC21" s="906"/>
      <c r="DD21" s="906"/>
      <c r="DE21" s="906"/>
      <c r="DF21" s="906"/>
      <c r="DG21" s="906"/>
      <c r="DH21" s="906"/>
      <c r="DI21" s="906"/>
      <c r="DJ21" s="906"/>
      <c r="DK21" s="906"/>
      <c r="DL21" s="906"/>
      <c r="DM21" s="906"/>
      <c r="DN21" s="906"/>
      <c r="DO21" s="906"/>
      <c r="DP21" s="906"/>
      <c r="DQ21" s="906"/>
      <c r="DR21" s="906"/>
      <c r="DS21" s="906"/>
      <c r="DT21" s="906"/>
      <c r="DU21" s="906"/>
      <c r="DV21" s="906"/>
      <c r="DW21" s="906"/>
      <c r="DX21" s="906"/>
      <c r="DY21" s="906"/>
      <c r="DZ21" s="906"/>
      <c r="EA21" s="906"/>
      <c r="EB21" s="906"/>
      <c r="EC21" s="906"/>
      <c r="ED21" s="906"/>
      <c r="EE21" s="906"/>
      <c r="EF21" s="906"/>
      <c r="EG21" s="906"/>
      <c r="EH21" s="906"/>
      <c r="EI21" s="906"/>
      <c r="EJ21" s="906"/>
      <c r="EK21" s="906"/>
      <c r="EL21" s="906"/>
      <c r="EM21" s="906"/>
      <c r="EN21" s="906"/>
      <c r="EO21" s="906"/>
      <c r="EP21" s="906"/>
      <c r="EQ21" s="906"/>
      <c r="ER21" s="906"/>
      <c r="ES21" s="906"/>
      <c r="ET21" s="906"/>
      <c r="EU21" s="906"/>
      <c r="EV21" s="906"/>
      <c r="EW21" s="906"/>
      <c r="EX21" s="906"/>
      <c r="EY21" s="906"/>
      <c r="EZ21" s="906"/>
      <c r="FA21" s="906"/>
      <c r="FB21" s="906"/>
      <c r="FC21" s="906"/>
      <c r="FD21" s="906"/>
      <c r="FE21" s="906"/>
      <c r="FF21" s="906"/>
      <c r="FG21" s="906"/>
      <c r="FH21" s="906"/>
      <c r="FI21" s="906"/>
      <c r="FJ21" s="906"/>
      <c r="FK21" s="906"/>
      <c r="FL21" s="906"/>
      <c r="FM21" s="906"/>
      <c r="FN21" s="906"/>
      <c r="FO21" s="906"/>
      <c r="FP21" s="906"/>
      <c r="FQ21" s="906"/>
      <c r="FR21" s="906"/>
      <c r="FS21" s="906"/>
      <c r="FT21" s="906"/>
      <c r="FU21" s="906"/>
      <c r="FV21" s="906"/>
      <c r="FW21" s="906"/>
      <c r="FX21" s="906"/>
      <c r="FY21" s="906"/>
      <c r="FZ21" s="906"/>
      <c r="GA21" s="906"/>
      <c r="GB21" s="906"/>
      <c r="GC21" s="906"/>
      <c r="GD21" s="906"/>
      <c r="GE21" s="906"/>
      <c r="GF21" s="906"/>
      <c r="GG21" s="906"/>
      <c r="GH21" s="906"/>
      <c r="GI21" s="906"/>
      <c r="GJ21" s="906"/>
      <c r="GK21" s="906"/>
      <c r="GL21" s="906"/>
      <c r="GM21" s="906"/>
      <c r="GN21" s="906"/>
      <c r="GO21" s="906"/>
      <c r="GP21" s="906"/>
      <c r="GQ21" s="906"/>
      <c r="GR21" s="906"/>
      <c r="GS21" s="906"/>
      <c r="GT21" s="906"/>
      <c r="GU21" s="906"/>
      <c r="GV21" s="906"/>
      <c r="GW21" s="906"/>
      <c r="GX21" s="906"/>
      <c r="GY21" s="906"/>
      <c r="GZ21" s="906"/>
      <c r="HA21" s="906"/>
      <c r="HB21" s="906"/>
      <c r="HC21" s="906"/>
      <c r="HD21" s="906"/>
      <c r="HE21" s="906"/>
      <c r="HF21" s="906"/>
      <c r="HG21" s="906"/>
      <c r="HH21" s="906"/>
      <c r="HI21" s="906"/>
      <c r="HJ21" s="906"/>
      <c r="HK21" s="906"/>
      <c r="HL21" s="906"/>
      <c r="HM21" s="906"/>
      <c r="HN21" s="906"/>
      <c r="HO21" s="906"/>
      <c r="HP21" s="906"/>
      <c r="HQ21" s="906"/>
      <c r="HR21" s="906"/>
      <c r="HS21" s="906"/>
      <c r="HT21" s="906"/>
      <c r="HU21" s="906"/>
      <c r="HV21" s="906"/>
      <c r="HW21" s="906"/>
      <c r="HX21" s="906"/>
      <c r="HY21" s="906"/>
      <c r="HZ21" s="906"/>
      <c r="IA21" s="906"/>
      <c r="IB21" s="906"/>
      <c r="IC21" s="906"/>
      <c r="ID21" s="906"/>
      <c r="IE21" s="906"/>
      <c r="IF21" s="906"/>
      <c r="IG21" s="906"/>
      <c r="IH21" s="906"/>
      <c r="II21" s="906"/>
      <c r="IJ21" s="906"/>
      <c r="IK21" s="906"/>
      <c r="IL21" s="906"/>
      <c r="IM21" s="906"/>
      <c r="IN21" s="906"/>
      <c r="IO21" s="906"/>
      <c r="IP21" s="906"/>
      <c r="IQ21" s="906"/>
      <c r="IR21" s="906"/>
      <c r="IS21" s="906"/>
      <c r="IT21" s="906"/>
      <c r="IU21" s="906"/>
      <c r="IV21" s="906"/>
    </row>
    <row r="22" spans="1:256" ht="12">
      <c r="A22" s="912" t="s">
        <v>508</v>
      </c>
      <c r="B22" s="913" t="s">
        <v>509</v>
      </c>
      <c r="C22" s="914">
        <v>3247.6567869999994</v>
      </c>
      <c r="D22" s="915">
        <v>2866.863923</v>
      </c>
      <c r="E22" s="915">
        <v>380.79246475</v>
      </c>
      <c r="F22" s="915">
        <v>0</v>
      </c>
      <c r="G22" s="914">
        <v>3292.1871149999997</v>
      </c>
      <c r="H22" s="915">
        <v>2880.314121</v>
      </c>
      <c r="I22" s="915">
        <v>411.872994</v>
      </c>
      <c r="J22" s="915">
        <v>0</v>
      </c>
      <c r="K22" s="914">
        <v>3517.124564</v>
      </c>
      <c r="L22" s="915">
        <v>3028.859657</v>
      </c>
      <c r="M22" s="915">
        <v>488.264907</v>
      </c>
      <c r="N22" s="915">
        <v>0</v>
      </c>
      <c r="O22" s="914">
        <v>3599</v>
      </c>
      <c r="P22" s="915">
        <v>3049</v>
      </c>
      <c r="Q22" s="915">
        <v>551</v>
      </c>
      <c r="R22" s="915">
        <v>0</v>
      </c>
      <c r="S22" s="914">
        <v>3604.4249990000003</v>
      </c>
      <c r="T22" s="915">
        <v>3005.794001</v>
      </c>
      <c r="U22" s="915">
        <v>598.630998</v>
      </c>
      <c r="V22" s="915">
        <v>0</v>
      </c>
      <c r="W22" s="914">
        <v>3716.5</v>
      </c>
      <c r="X22" s="915">
        <v>3066.9</v>
      </c>
      <c r="Y22" s="915">
        <v>649.6</v>
      </c>
      <c r="Z22" s="915">
        <v>0</v>
      </c>
      <c r="AA22" s="914">
        <v>3670.4</v>
      </c>
      <c r="AB22" s="915">
        <v>3063.2</v>
      </c>
      <c r="AC22" s="915">
        <v>607.2</v>
      </c>
      <c r="AD22" s="915">
        <v>0</v>
      </c>
      <c r="AE22" s="914">
        <v>4011.2</v>
      </c>
      <c r="AF22" s="915">
        <v>3289.2</v>
      </c>
      <c r="AG22" s="915">
        <v>722</v>
      </c>
      <c r="AH22" s="915">
        <v>0</v>
      </c>
      <c r="AI22" s="914">
        <v>4323.50683</v>
      </c>
      <c r="AJ22" s="915">
        <v>3538.988381</v>
      </c>
      <c r="AK22" s="915">
        <v>784.518449</v>
      </c>
      <c r="AL22" s="915">
        <v>0</v>
      </c>
      <c r="AM22" s="914">
        <v>4744</v>
      </c>
      <c r="AN22" s="915">
        <v>3692</v>
      </c>
      <c r="AO22" s="915">
        <v>1052</v>
      </c>
      <c r="AP22" s="915">
        <v>0</v>
      </c>
      <c r="AQ22" s="914">
        <v>4018</v>
      </c>
      <c r="AR22" s="916">
        <v>2562</v>
      </c>
      <c r="AS22" s="916">
        <v>1456</v>
      </c>
      <c r="AT22" s="916">
        <v>0</v>
      </c>
      <c r="AU22" s="914">
        <v>5074.461958999999</v>
      </c>
      <c r="AV22" s="917">
        <v>4130.359766</v>
      </c>
      <c r="AW22" s="917">
        <v>944.102193</v>
      </c>
      <c r="AX22" s="917">
        <v>0</v>
      </c>
      <c r="AY22" s="906"/>
      <c r="AZ22" s="906"/>
      <c r="BA22" s="906"/>
      <c r="BB22" s="906"/>
      <c r="BC22" s="906"/>
      <c r="BD22" s="906"/>
      <c r="BE22" s="906"/>
      <c r="BF22" s="906"/>
      <c r="BG22" s="906"/>
      <c r="BH22" s="906"/>
      <c r="BI22" s="906"/>
      <c r="BJ22" s="906"/>
      <c r="BK22" s="906"/>
      <c r="BL22" s="906"/>
      <c r="BM22" s="906"/>
      <c r="BN22" s="906"/>
      <c r="BO22" s="906"/>
      <c r="BP22" s="906"/>
      <c r="BQ22" s="906"/>
      <c r="BR22" s="906"/>
      <c r="BS22" s="906"/>
      <c r="BT22" s="906"/>
      <c r="BU22" s="906"/>
      <c r="BV22" s="906"/>
      <c r="BW22" s="906"/>
      <c r="BX22" s="906"/>
      <c r="BY22" s="906"/>
      <c r="BZ22" s="906"/>
      <c r="CA22" s="906"/>
      <c r="CB22" s="906"/>
      <c r="CC22" s="906"/>
      <c r="CD22" s="906"/>
      <c r="CE22" s="906"/>
      <c r="CF22" s="906"/>
      <c r="CG22" s="906"/>
      <c r="CH22" s="906"/>
      <c r="CI22" s="906"/>
      <c r="CJ22" s="906"/>
      <c r="CK22" s="906"/>
      <c r="CL22" s="906"/>
      <c r="CM22" s="906"/>
      <c r="CN22" s="906"/>
      <c r="CO22" s="906"/>
      <c r="CP22" s="906"/>
      <c r="CQ22" s="906"/>
      <c r="CR22" s="906"/>
      <c r="CS22" s="906"/>
      <c r="CT22" s="906"/>
      <c r="CU22" s="906"/>
      <c r="CV22" s="906"/>
      <c r="CW22" s="906"/>
      <c r="CX22" s="906"/>
      <c r="CY22" s="906"/>
      <c r="CZ22" s="906"/>
      <c r="DA22" s="906"/>
      <c r="DB22" s="906"/>
      <c r="DC22" s="906"/>
      <c r="DD22" s="906"/>
      <c r="DE22" s="906"/>
      <c r="DF22" s="906"/>
      <c r="DG22" s="906"/>
      <c r="DH22" s="906"/>
      <c r="DI22" s="906"/>
      <c r="DJ22" s="906"/>
      <c r="DK22" s="906"/>
      <c r="DL22" s="906"/>
      <c r="DM22" s="906"/>
      <c r="DN22" s="906"/>
      <c r="DO22" s="906"/>
      <c r="DP22" s="906"/>
      <c r="DQ22" s="906"/>
      <c r="DR22" s="906"/>
      <c r="DS22" s="906"/>
      <c r="DT22" s="906"/>
      <c r="DU22" s="906"/>
      <c r="DV22" s="906"/>
      <c r="DW22" s="906"/>
      <c r="DX22" s="906"/>
      <c r="DY22" s="906"/>
      <c r="DZ22" s="906"/>
      <c r="EA22" s="906"/>
      <c r="EB22" s="906"/>
      <c r="EC22" s="906"/>
      <c r="ED22" s="906"/>
      <c r="EE22" s="906"/>
      <c r="EF22" s="906"/>
      <c r="EG22" s="906"/>
      <c r="EH22" s="906"/>
      <c r="EI22" s="906"/>
      <c r="EJ22" s="906"/>
      <c r="EK22" s="906"/>
      <c r="EL22" s="906"/>
      <c r="EM22" s="906"/>
      <c r="EN22" s="906"/>
      <c r="EO22" s="906"/>
      <c r="EP22" s="906"/>
      <c r="EQ22" s="906"/>
      <c r="ER22" s="906"/>
      <c r="ES22" s="906"/>
      <c r="ET22" s="906"/>
      <c r="EU22" s="906"/>
      <c r="EV22" s="906"/>
      <c r="EW22" s="906"/>
      <c r="EX22" s="906"/>
      <c r="EY22" s="906"/>
      <c r="EZ22" s="906"/>
      <c r="FA22" s="906"/>
      <c r="FB22" s="906"/>
      <c r="FC22" s="906"/>
      <c r="FD22" s="906"/>
      <c r="FE22" s="906"/>
      <c r="FF22" s="906"/>
      <c r="FG22" s="906"/>
      <c r="FH22" s="906"/>
      <c r="FI22" s="906"/>
      <c r="FJ22" s="906"/>
      <c r="FK22" s="906"/>
      <c r="FL22" s="906"/>
      <c r="FM22" s="906"/>
      <c r="FN22" s="906"/>
      <c r="FO22" s="906"/>
      <c r="FP22" s="906"/>
      <c r="FQ22" s="906"/>
      <c r="FR22" s="906"/>
      <c r="FS22" s="906"/>
      <c r="FT22" s="906"/>
      <c r="FU22" s="906"/>
      <c r="FV22" s="906"/>
      <c r="FW22" s="906"/>
      <c r="FX22" s="906"/>
      <c r="FY22" s="906"/>
      <c r="FZ22" s="906"/>
      <c r="GA22" s="906"/>
      <c r="GB22" s="906"/>
      <c r="GC22" s="906"/>
      <c r="GD22" s="906"/>
      <c r="GE22" s="906"/>
      <c r="GF22" s="906"/>
      <c r="GG22" s="906"/>
      <c r="GH22" s="906"/>
      <c r="GI22" s="906"/>
      <c r="GJ22" s="906"/>
      <c r="GK22" s="906"/>
      <c r="GL22" s="906"/>
      <c r="GM22" s="906"/>
      <c r="GN22" s="906"/>
      <c r="GO22" s="906"/>
      <c r="GP22" s="906"/>
      <c r="GQ22" s="906"/>
      <c r="GR22" s="906"/>
      <c r="GS22" s="906"/>
      <c r="GT22" s="906"/>
      <c r="GU22" s="906"/>
      <c r="GV22" s="906"/>
      <c r="GW22" s="906"/>
      <c r="GX22" s="906"/>
      <c r="GY22" s="906"/>
      <c r="GZ22" s="906"/>
      <c r="HA22" s="906"/>
      <c r="HB22" s="906"/>
      <c r="HC22" s="906"/>
      <c r="HD22" s="906"/>
      <c r="HE22" s="906"/>
      <c r="HF22" s="906"/>
      <c r="HG22" s="906"/>
      <c r="HH22" s="906"/>
      <c r="HI22" s="906"/>
      <c r="HJ22" s="906"/>
      <c r="HK22" s="906"/>
      <c r="HL22" s="906"/>
      <c r="HM22" s="906"/>
      <c r="HN22" s="906"/>
      <c r="HO22" s="906"/>
      <c r="HP22" s="906"/>
      <c r="HQ22" s="906"/>
      <c r="HR22" s="906"/>
      <c r="HS22" s="906"/>
      <c r="HT22" s="906"/>
      <c r="HU22" s="906"/>
      <c r="HV22" s="906"/>
      <c r="HW22" s="906"/>
      <c r="HX22" s="906"/>
      <c r="HY22" s="906"/>
      <c r="HZ22" s="906"/>
      <c r="IA22" s="906"/>
      <c r="IB22" s="906"/>
      <c r="IC22" s="906"/>
      <c r="ID22" s="906"/>
      <c r="IE22" s="906"/>
      <c r="IF22" s="906"/>
      <c r="IG22" s="906"/>
      <c r="IH22" s="906"/>
      <c r="II22" s="906"/>
      <c r="IJ22" s="906"/>
      <c r="IK22" s="906"/>
      <c r="IL22" s="906"/>
      <c r="IM22" s="906"/>
      <c r="IN22" s="906"/>
      <c r="IO22" s="906"/>
      <c r="IP22" s="906"/>
      <c r="IQ22" s="906"/>
      <c r="IR22" s="906"/>
      <c r="IS22" s="906"/>
      <c r="IT22" s="906"/>
      <c r="IU22" s="906"/>
      <c r="IV22" s="906"/>
    </row>
    <row r="23" spans="1:256" ht="12">
      <c r="A23" s="912" t="s">
        <v>510</v>
      </c>
      <c r="B23" s="913" t="s">
        <v>511</v>
      </c>
      <c r="C23" s="914">
        <v>3689.6328089999997</v>
      </c>
      <c r="D23" s="915">
        <v>3507.4075940000002</v>
      </c>
      <c r="E23" s="915">
        <v>182.225215</v>
      </c>
      <c r="F23" s="915">
        <v>0</v>
      </c>
      <c r="G23" s="914">
        <v>3604.4220950000004</v>
      </c>
      <c r="H23" s="915">
        <v>3426.7054170000006</v>
      </c>
      <c r="I23" s="915">
        <v>177.71667799999997</v>
      </c>
      <c r="J23" s="915">
        <v>0</v>
      </c>
      <c r="K23" s="914">
        <v>4631.695247</v>
      </c>
      <c r="L23" s="915">
        <v>4476.560477</v>
      </c>
      <c r="M23" s="915">
        <v>155.13477</v>
      </c>
      <c r="N23" s="915">
        <v>0</v>
      </c>
      <c r="O23" s="914">
        <v>3971.974996</v>
      </c>
      <c r="P23" s="915">
        <v>3814</v>
      </c>
      <c r="Q23" s="915">
        <v>157.974996</v>
      </c>
      <c r="R23" s="915">
        <v>0</v>
      </c>
      <c r="S23" s="914">
        <v>3676.836083</v>
      </c>
      <c r="T23" s="915">
        <v>3509.002971</v>
      </c>
      <c r="U23" s="915">
        <v>167.833112</v>
      </c>
      <c r="V23" s="915">
        <v>0</v>
      </c>
      <c r="W23" s="914">
        <v>4004.3</v>
      </c>
      <c r="X23" s="915">
        <v>3815.3</v>
      </c>
      <c r="Y23" s="915">
        <v>189</v>
      </c>
      <c r="Z23" s="915">
        <v>0</v>
      </c>
      <c r="AA23" s="914">
        <v>3259.7</v>
      </c>
      <c r="AB23" s="915">
        <v>3077</v>
      </c>
      <c r="AC23" s="915">
        <v>182.7</v>
      </c>
      <c r="AD23" s="915">
        <v>0</v>
      </c>
      <c r="AE23" s="914">
        <v>3508.6</v>
      </c>
      <c r="AF23" s="915">
        <v>2782.6</v>
      </c>
      <c r="AG23" s="915">
        <v>726</v>
      </c>
      <c r="AH23" s="915">
        <v>0</v>
      </c>
      <c r="AI23" s="914">
        <v>3795.015282</v>
      </c>
      <c r="AJ23" s="915">
        <v>3094.407218</v>
      </c>
      <c r="AK23" s="915">
        <v>700.608064</v>
      </c>
      <c r="AL23" s="915">
        <v>0</v>
      </c>
      <c r="AM23" s="914">
        <v>4604</v>
      </c>
      <c r="AN23" s="915">
        <v>3951</v>
      </c>
      <c r="AO23" s="915">
        <v>653</v>
      </c>
      <c r="AP23" s="915">
        <v>0</v>
      </c>
      <c r="AQ23" s="914">
        <v>4202</v>
      </c>
      <c r="AR23" s="916">
        <v>4200</v>
      </c>
      <c r="AS23" s="916">
        <v>2</v>
      </c>
      <c r="AT23" s="916">
        <v>0</v>
      </c>
      <c r="AU23" s="914">
        <v>5496.70834</v>
      </c>
      <c r="AV23" s="917">
        <v>4757.560216</v>
      </c>
      <c r="AW23" s="917">
        <v>739.148124</v>
      </c>
      <c r="AX23" s="917">
        <v>0</v>
      </c>
      <c r="AY23" s="906"/>
      <c r="AZ23" s="906"/>
      <c r="BA23" s="906"/>
      <c r="BB23" s="906"/>
      <c r="BC23" s="906"/>
      <c r="BD23" s="906"/>
      <c r="BE23" s="906"/>
      <c r="BF23" s="906"/>
      <c r="BG23" s="906"/>
      <c r="BH23" s="906"/>
      <c r="BI23" s="906"/>
      <c r="BJ23" s="906"/>
      <c r="BK23" s="906"/>
      <c r="BL23" s="906"/>
      <c r="BM23" s="906"/>
      <c r="BN23" s="906"/>
      <c r="BO23" s="906"/>
      <c r="BP23" s="906"/>
      <c r="BQ23" s="906"/>
      <c r="BR23" s="906"/>
      <c r="BS23" s="906"/>
      <c r="BT23" s="906"/>
      <c r="BU23" s="906"/>
      <c r="BV23" s="906"/>
      <c r="BW23" s="906"/>
      <c r="BX23" s="906"/>
      <c r="BY23" s="906"/>
      <c r="BZ23" s="906"/>
      <c r="CA23" s="906"/>
      <c r="CB23" s="906"/>
      <c r="CC23" s="906"/>
      <c r="CD23" s="906"/>
      <c r="CE23" s="906"/>
      <c r="CF23" s="906"/>
      <c r="CG23" s="906"/>
      <c r="CH23" s="906"/>
      <c r="CI23" s="906"/>
      <c r="CJ23" s="906"/>
      <c r="CK23" s="906"/>
      <c r="CL23" s="906"/>
      <c r="CM23" s="906"/>
      <c r="CN23" s="906"/>
      <c r="CO23" s="906"/>
      <c r="CP23" s="906"/>
      <c r="CQ23" s="906"/>
      <c r="CR23" s="906"/>
      <c r="CS23" s="906"/>
      <c r="CT23" s="906"/>
      <c r="CU23" s="906"/>
      <c r="CV23" s="906"/>
      <c r="CW23" s="906"/>
      <c r="CX23" s="906"/>
      <c r="CY23" s="906"/>
      <c r="CZ23" s="906"/>
      <c r="DA23" s="906"/>
      <c r="DB23" s="906"/>
      <c r="DC23" s="906"/>
      <c r="DD23" s="906"/>
      <c r="DE23" s="906"/>
      <c r="DF23" s="906"/>
      <c r="DG23" s="906"/>
      <c r="DH23" s="906"/>
      <c r="DI23" s="906"/>
      <c r="DJ23" s="906"/>
      <c r="DK23" s="906"/>
      <c r="DL23" s="906"/>
      <c r="DM23" s="906"/>
      <c r="DN23" s="906"/>
      <c r="DO23" s="906"/>
      <c r="DP23" s="906"/>
      <c r="DQ23" s="906"/>
      <c r="DR23" s="906"/>
      <c r="DS23" s="906"/>
      <c r="DT23" s="906"/>
      <c r="DU23" s="906"/>
      <c r="DV23" s="906"/>
      <c r="DW23" s="906"/>
      <c r="DX23" s="906"/>
      <c r="DY23" s="906"/>
      <c r="DZ23" s="906"/>
      <c r="EA23" s="906"/>
      <c r="EB23" s="906"/>
      <c r="EC23" s="906"/>
      <c r="ED23" s="906"/>
      <c r="EE23" s="906"/>
      <c r="EF23" s="906"/>
      <c r="EG23" s="906"/>
      <c r="EH23" s="906"/>
      <c r="EI23" s="906"/>
      <c r="EJ23" s="906"/>
      <c r="EK23" s="906"/>
      <c r="EL23" s="906"/>
      <c r="EM23" s="906"/>
      <c r="EN23" s="906"/>
      <c r="EO23" s="906"/>
      <c r="EP23" s="906"/>
      <c r="EQ23" s="906"/>
      <c r="ER23" s="906"/>
      <c r="ES23" s="906"/>
      <c r="ET23" s="906"/>
      <c r="EU23" s="906"/>
      <c r="EV23" s="906"/>
      <c r="EW23" s="906"/>
      <c r="EX23" s="906"/>
      <c r="EY23" s="906"/>
      <c r="EZ23" s="906"/>
      <c r="FA23" s="906"/>
      <c r="FB23" s="906"/>
      <c r="FC23" s="906"/>
      <c r="FD23" s="906"/>
      <c r="FE23" s="906"/>
      <c r="FF23" s="906"/>
      <c r="FG23" s="906"/>
      <c r="FH23" s="906"/>
      <c r="FI23" s="906"/>
      <c r="FJ23" s="906"/>
      <c r="FK23" s="906"/>
      <c r="FL23" s="906"/>
      <c r="FM23" s="906"/>
      <c r="FN23" s="906"/>
      <c r="FO23" s="906"/>
      <c r="FP23" s="906"/>
      <c r="FQ23" s="906"/>
      <c r="FR23" s="906"/>
      <c r="FS23" s="906"/>
      <c r="FT23" s="906"/>
      <c r="FU23" s="906"/>
      <c r="FV23" s="906"/>
      <c r="FW23" s="906"/>
      <c r="FX23" s="906"/>
      <c r="FY23" s="906"/>
      <c r="FZ23" s="906"/>
      <c r="GA23" s="906"/>
      <c r="GB23" s="906"/>
      <c r="GC23" s="906"/>
      <c r="GD23" s="906"/>
      <c r="GE23" s="906"/>
      <c r="GF23" s="906"/>
      <c r="GG23" s="906"/>
      <c r="GH23" s="906"/>
      <c r="GI23" s="906"/>
      <c r="GJ23" s="906"/>
      <c r="GK23" s="906"/>
      <c r="GL23" s="906"/>
      <c r="GM23" s="906"/>
      <c r="GN23" s="906"/>
      <c r="GO23" s="906"/>
      <c r="GP23" s="906"/>
      <c r="GQ23" s="906"/>
      <c r="GR23" s="906"/>
      <c r="GS23" s="906"/>
      <c r="GT23" s="906"/>
      <c r="GU23" s="906"/>
      <c r="GV23" s="906"/>
      <c r="GW23" s="906"/>
      <c r="GX23" s="906"/>
      <c r="GY23" s="906"/>
      <c r="GZ23" s="906"/>
      <c r="HA23" s="906"/>
      <c r="HB23" s="906"/>
      <c r="HC23" s="906"/>
      <c r="HD23" s="906"/>
      <c r="HE23" s="906"/>
      <c r="HF23" s="906"/>
      <c r="HG23" s="906"/>
      <c r="HH23" s="906"/>
      <c r="HI23" s="906"/>
      <c r="HJ23" s="906"/>
      <c r="HK23" s="906"/>
      <c r="HL23" s="906"/>
      <c r="HM23" s="906"/>
      <c r="HN23" s="906"/>
      <c r="HO23" s="906"/>
      <c r="HP23" s="906"/>
      <c r="HQ23" s="906"/>
      <c r="HR23" s="906"/>
      <c r="HS23" s="906"/>
      <c r="HT23" s="906"/>
      <c r="HU23" s="906"/>
      <c r="HV23" s="906"/>
      <c r="HW23" s="906"/>
      <c r="HX23" s="906"/>
      <c r="HY23" s="906"/>
      <c r="HZ23" s="906"/>
      <c r="IA23" s="906"/>
      <c r="IB23" s="906"/>
      <c r="IC23" s="906"/>
      <c r="ID23" s="906"/>
      <c r="IE23" s="906"/>
      <c r="IF23" s="906"/>
      <c r="IG23" s="906"/>
      <c r="IH23" s="906"/>
      <c r="II23" s="906"/>
      <c r="IJ23" s="906"/>
      <c r="IK23" s="906"/>
      <c r="IL23" s="906"/>
      <c r="IM23" s="906"/>
      <c r="IN23" s="906"/>
      <c r="IO23" s="906"/>
      <c r="IP23" s="906"/>
      <c r="IQ23" s="906"/>
      <c r="IR23" s="906"/>
      <c r="IS23" s="906"/>
      <c r="IT23" s="906"/>
      <c r="IU23" s="906"/>
      <c r="IV23" s="906"/>
    </row>
    <row r="24" spans="1:256" ht="12">
      <c r="A24" s="912" t="s">
        <v>512</v>
      </c>
      <c r="B24" s="913" t="s">
        <v>513</v>
      </c>
      <c r="C24" s="914">
        <v>5270.086369</v>
      </c>
      <c r="D24" s="915">
        <v>5270.086369</v>
      </c>
      <c r="E24" s="915">
        <v>0</v>
      </c>
      <c r="F24" s="915">
        <v>0</v>
      </c>
      <c r="G24" s="914">
        <v>5028.277646</v>
      </c>
      <c r="H24" s="915">
        <v>5028.277646</v>
      </c>
      <c r="I24" s="915">
        <v>0</v>
      </c>
      <c r="J24" s="915">
        <v>0</v>
      </c>
      <c r="K24" s="914">
        <v>5445.517231</v>
      </c>
      <c r="L24" s="915">
        <v>5445.517231</v>
      </c>
      <c r="M24" s="915">
        <v>0</v>
      </c>
      <c r="N24" s="915">
        <v>0</v>
      </c>
      <c r="O24" s="914">
        <v>5074</v>
      </c>
      <c r="P24" s="915">
        <v>5074</v>
      </c>
      <c r="Q24" s="915">
        <v>0</v>
      </c>
      <c r="R24" s="915">
        <v>0</v>
      </c>
      <c r="S24" s="914">
        <v>4674.816062</v>
      </c>
      <c r="T24" s="915">
        <v>4674.816062</v>
      </c>
      <c r="U24" s="915">
        <v>0</v>
      </c>
      <c r="V24" s="915">
        <v>0</v>
      </c>
      <c r="W24" s="914">
        <v>5553.7</v>
      </c>
      <c r="X24" s="915">
        <v>5553.7</v>
      </c>
      <c r="Y24" s="915">
        <v>0</v>
      </c>
      <c r="Z24" s="915">
        <v>0</v>
      </c>
      <c r="AA24" s="914">
        <v>4603.1</v>
      </c>
      <c r="AB24" s="915">
        <v>4603.1</v>
      </c>
      <c r="AC24" s="915">
        <v>0</v>
      </c>
      <c r="AD24" s="915">
        <v>0</v>
      </c>
      <c r="AE24" s="914">
        <v>5573.8</v>
      </c>
      <c r="AF24" s="915">
        <v>5573.8</v>
      </c>
      <c r="AG24" s="915">
        <v>0</v>
      </c>
      <c r="AH24" s="915">
        <v>0</v>
      </c>
      <c r="AI24" s="914">
        <v>6238.777196</v>
      </c>
      <c r="AJ24" s="915">
        <v>6238.777196</v>
      </c>
      <c r="AK24" s="915">
        <v>0</v>
      </c>
      <c r="AL24" s="915">
        <v>0</v>
      </c>
      <c r="AM24" s="914">
        <v>6142</v>
      </c>
      <c r="AN24" s="915">
        <v>6142</v>
      </c>
      <c r="AO24" s="915">
        <v>0</v>
      </c>
      <c r="AP24" s="915">
        <v>0</v>
      </c>
      <c r="AQ24" s="914">
        <v>5794</v>
      </c>
      <c r="AR24" s="916">
        <v>5794</v>
      </c>
      <c r="AS24" s="916">
        <v>0</v>
      </c>
      <c r="AT24" s="916">
        <v>0</v>
      </c>
      <c r="AU24" s="914">
        <v>9225.54197</v>
      </c>
      <c r="AV24" s="917">
        <v>9225.54197</v>
      </c>
      <c r="AW24" s="917">
        <v>0</v>
      </c>
      <c r="AX24" s="917">
        <v>0</v>
      </c>
      <c r="AY24" s="906"/>
      <c r="AZ24" s="906"/>
      <c r="BA24" s="906"/>
      <c r="BB24" s="906"/>
      <c r="BC24" s="906"/>
      <c r="BD24" s="906"/>
      <c r="BE24" s="906"/>
      <c r="BF24" s="906"/>
      <c r="BG24" s="906"/>
      <c r="BH24" s="906"/>
      <c r="BI24" s="906"/>
      <c r="BJ24" s="906"/>
      <c r="BK24" s="906"/>
      <c r="BL24" s="906"/>
      <c r="BM24" s="906"/>
      <c r="BN24" s="906"/>
      <c r="BO24" s="906"/>
      <c r="BP24" s="906"/>
      <c r="BQ24" s="906"/>
      <c r="BR24" s="906"/>
      <c r="BS24" s="906"/>
      <c r="BT24" s="906"/>
      <c r="BU24" s="906"/>
      <c r="BV24" s="906"/>
      <c r="BW24" s="906"/>
      <c r="BX24" s="906"/>
      <c r="BY24" s="906"/>
      <c r="BZ24" s="906"/>
      <c r="CA24" s="906"/>
      <c r="CB24" s="906"/>
      <c r="CC24" s="906"/>
      <c r="CD24" s="906"/>
      <c r="CE24" s="906"/>
      <c r="CF24" s="906"/>
      <c r="CG24" s="906"/>
      <c r="CH24" s="906"/>
      <c r="CI24" s="906"/>
      <c r="CJ24" s="906"/>
      <c r="CK24" s="906"/>
      <c r="CL24" s="906"/>
      <c r="CM24" s="906"/>
      <c r="CN24" s="906"/>
      <c r="CO24" s="906"/>
      <c r="CP24" s="906"/>
      <c r="CQ24" s="906"/>
      <c r="CR24" s="906"/>
      <c r="CS24" s="906"/>
      <c r="CT24" s="906"/>
      <c r="CU24" s="906"/>
      <c r="CV24" s="906"/>
      <c r="CW24" s="906"/>
      <c r="CX24" s="906"/>
      <c r="CY24" s="906"/>
      <c r="CZ24" s="906"/>
      <c r="DA24" s="906"/>
      <c r="DB24" s="906"/>
      <c r="DC24" s="906"/>
      <c r="DD24" s="906"/>
      <c r="DE24" s="906"/>
      <c r="DF24" s="906"/>
      <c r="DG24" s="906"/>
      <c r="DH24" s="906"/>
      <c r="DI24" s="906"/>
      <c r="DJ24" s="906"/>
      <c r="DK24" s="906"/>
      <c r="DL24" s="906"/>
      <c r="DM24" s="906"/>
      <c r="DN24" s="906"/>
      <c r="DO24" s="906"/>
      <c r="DP24" s="906"/>
      <c r="DQ24" s="906"/>
      <c r="DR24" s="906"/>
      <c r="DS24" s="906"/>
      <c r="DT24" s="906"/>
      <c r="DU24" s="906"/>
      <c r="DV24" s="906"/>
      <c r="DW24" s="906"/>
      <c r="DX24" s="906"/>
      <c r="DY24" s="906"/>
      <c r="DZ24" s="906"/>
      <c r="EA24" s="906"/>
      <c r="EB24" s="906"/>
      <c r="EC24" s="906"/>
      <c r="ED24" s="906"/>
      <c r="EE24" s="906"/>
      <c r="EF24" s="906"/>
      <c r="EG24" s="906"/>
      <c r="EH24" s="906"/>
      <c r="EI24" s="906"/>
      <c r="EJ24" s="906"/>
      <c r="EK24" s="906"/>
      <c r="EL24" s="906"/>
      <c r="EM24" s="906"/>
      <c r="EN24" s="906"/>
      <c r="EO24" s="906"/>
      <c r="EP24" s="906"/>
      <c r="EQ24" s="906"/>
      <c r="ER24" s="906"/>
      <c r="ES24" s="906"/>
      <c r="ET24" s="906"/>
      <c r="EU24" s="906"/>
      <c r="EV24" s="906"/>
      <c r="EW24" s="906"/>
      <c r="EX24" s="906"/>
      <c r="EY24" s="906"/>
      <c r="EZ24" s="906"/>
      <c r="FA24" s="906"/>
      <c r="FB24" s="906"/>
      <c r="FC24" s="906"/>
      <c r="FD24" s="906"/>
      <c r="FE24" s="906"/>
      <c r="FF24" s="906"/>
      <c r="FG24" s="906"/>
      <c r="FH24" s="906"/>
      <c r="FI24" s="906"/>
      <c r="FJ24" s="906"/>
      <c r="FK24" s="906"/>
      <c r="FL24" s="906"/>
      <c r="FM24" s="906"/>
      <c r="FN24" s="906"/>
      <c r="FO24" s="906"/>
      <c r="FP24" s="906"/>
      <c r="FQ24" s="906"/>
      <c r="FR24" s="906"/>
      <c r="FS24" s="906"/>
      <c r="FT24" s="906"/>
      <c r="FU24" s="906"/>
      <c r="FV24" s="906"/>
      <c r="FW24" s="906"/>
      <c r="FX24" s="906"/>
      <c r="FY24" s="906"/>
      <c r="FZ24" s="906"/>
      <c r="GA24" s="906"/>
      <c r="GB24" s="906"/>
      <c r="GC24" s="906"/>
      <c r="GD24" s="906"/>
      <c r="GE24" s="906"/>
      <c r="GF24" s="906"/>
      <c r="GG24" s="906"/>
      <c r="GH24" s="906"/>
      <c r="GI24" s="906"/>
      <c r="GJ24" s="906"/>
      <c r="GK24" s="906"/>
      <c r="GL24" s="906"/>
      <c r="GM24" s="906"/>
      <c r="GN24" s="906"/>
      <c r="GO24" s="906"/>
      <c r="GP24" s="906"/>
      <c r="GQ24" s="906"/>
      <c r="GR24" s="906"/>
      <c r="GS24" s="906"/>
      <c r="GT24" s="906"/>
      <c r="GU24" s="906"/>
      <c r="GV24" s="906"/>
      <c r="GW24" s="906"/>
      <c r="GX24" s="906"/>
      <c r="GY24" s="906"/>
      <c r="GZ24" s="906"/>
      <c r="HA24" s="906"/>
      <c r="HB24" s="906"/>
      <c r="HC24" s="906"/>
      <c r="HD24" s="906"/>
      <c r="HE24" s="906"/>
      <c r="HF24" s="906"/>
      <c r="HG24" s="906"/>
      <c r="HH24" s="906"/>
      <c r="HI24" s="906"/>
      <c r="HJ24" s="906"/>
      <c r="HK24" s="906"/>
      <c r="HL24" s="906"/>
      <c r="HM24" s="906"/>
      <c r="HN24" s="906"/>
      <c r="HO24" s="906"/>
      <c r="HP24" s="906"/>
      <c r="HQ24" s="906"/>
      <c r="HR24" s="906"/>
      <c r="HS24" s="906"/>
      <c r="HT24" s="906"/>
      <c r="HU24" s="906"/>
      <c r="HV24" s="906"/>
      <c r="HW24" s="906"/>
      <c r="HX24" s="906"/>
      <c r="HY24" s="906"/>
      <c r="HZ24" s="906"/>
      <c r="IA24" s="906"/>
      <c r="IB24" s="906"/>
      <c r="IC24" s="906"/>
      <c r="ID24" s="906"/>
      <c r="IE24" s="906"/>
      <c r="IF24" s="906"/>
      <c r="IG24" s="906"/>
      <c r="IH24" s="906"/>
      <c r="II24" s="906"/>
      <c r="IJ24" s="906"/>
      <c r="IK24" s="906"/>
      <c r="IL24" s="906"/>
      <c r="IM24" s="906"/>
      <c r="IN24" s="906"/>
      <c r="IO24" s="906"/>
      <c r="IP24" s="906"/>
      <c r="IQ24" s="906"/>
      <c r="IR24" s="906"/>
      <c r="IS24" s="906"/>
      <c r="IT24" s="906"/>
      <c r="IU24" s="906"/>
      <c r="IV24" s="906"/>
    </row>
    <row r="25" spans="1:256" ht="24">
      <c r="A25" s="912" t="s">
        <v>514</v>
      </c>
      <c r="B25" s="913" t="s">
        <v>515</v>
      </c>
      <c r="C25" s="914">
        <v>3544.357623000001</v>
      </c>
      <c r="D25" s="915">
        <v>2831.9588289500007</v>
      </c>
      <c r="E25" s="915">
        <v>443.85769925</v>
      </c>
      <c r="F25" s="915">
        <v>268.5410948</v>
      </c>
      <c r="G25" s="914">
        <v>4867.852951999999</v>
      </c>
      <c r="H25" s="915">
        <v>4021.4142408000002</v>
      </c>
      <c r="I25" s="915">
        <v>463.45350075</v>
      </c>
      <c r="J25" s="915">
        <v>382.98521045</v>
      </c>
      <c r="K25" s="914">
        <v>4652.17007</v>
      </c>
      <c r="L25" s="915">
        <v>3870.2002850500003</v>
      </c>
      <c r="M25" s="915">
        <v>543.2406090000001</v>
      </c>
      <c r="N25" s="915">
        <v>238.72917595</v>
      </c>
      <c r="O25" s="914">
        <v>3887.73176475</v>
      </c>
      <c r="P25" s="915">
        <v>2899</v>
      </c>
      <c r="Q25" s="915">
        <v>561.73176475</v>
      </c>
      <c r="R25" s="915">
        <v>427</v>
      </c>
      <c r="S25" s="914">
        <v>3533.7943079999995</v>
      </c>
      <c r="T25" s="915">
        <v>2874.9193515999996</v>
      </c>
      <c r="U25" s="915">
        <v>576.71948525</v>
      </c>
      <c r="V25" s="915">
        <v>82.15547115000001</v>
      </c>
      <c r="W25" s="914">
        <v>4104.5</v>
      </c>
      <c r="X25" s="915">
        <v>3125.2</v>
      </c>
      <c r="Y25" s="915">
        <v>622.4</v>
      </c>
      <c r="Z25" s="915">
        <v>356.9</v>
      </c>
      <c r="AA25" s="914">
        <v>3853.2</v>
      </c>
      <c r="AB25" s="915">
        <v>2869</v>
      </c>
      <c r="AC25" s="915">
        <v>670.2</v>
      </c>
      <c r="AD25" s="915">
        <v>314</v>
      </c>
      <c r="AE25" s="914">
        <v>4244.799999999999</v>
      </c>
      <c r="AF25" s="915">
        <v>3164.2</v>
      </c>
      <c r="AG25" s="915">
        <v>748.6</v>
      </c>
      <c r="AH25" s="915">
        <v>332</v>
      </c>
      <c r="AI25" s="914">
        <v>4943.955538</v>
      </c>
      <c r="AJ25" s="915">
        <v>3694.4598909500005</v>
      </c>
      <c r="AK25" s="915">
        <v>791.7215655</v>
      </c>
      <c r="AL25" s="915">
        <v>457.77408155</v>
      </c>
      <c r="AM25" s="914">
        <v>6296</v>
      </c>
      <c r="AN25" s="915">
        <v>4864</v>
      </c>
      <c r="AO25" s="915">
        <v>849</v>
      </c>
      <c r="AP25" s="915">
        <v>583</v>
      </c>
      <c r="AQ25" s="914">
        <v>4500</v>
      </c>
      <c r="AR25" s="916">
        <v>4091</v>
      </c>
      <c r="AS25" s="916">
        <v>216</v>
      </c>
      <c r="AT25" s="916">
        <v>193</v>
      </c>
      <c r="AU25" s="914">
        <v>5467.1623672999995</v>
      </c>
      <c r="AV25" s="917">
        <v>4222.7409483</v>
      </c>
      <c r="AW25" s="917">
        <v>905.147472</v>
      </c>
      <c r="AX25" s="917">
        <v>339.273947</v>
      </c>
      <c r="AY25" s="906"/>
      <c r="AZ25" s="906"/>
      <c r="BA25" s="906"/>
      <c r="BB25" s="906"/>
      <c r="BC25" s="906"/>
      <c r="BD25" s="906"/>
      <c r="BE25" s="906"/>
      <c r="BF25" s="906"/>
      <c r="BG25" s="906"/>
      <c r="BH25" s="906"/>
      <c r="BI25" s="906"/>
      <c r="BJ25" s="906"/>
      <c r="BK25" s="906"/>
      <c r="BL25" s="906"/>
      <c r="BM25" s="906"/>
      <c r="BN25" s="906"/>
      <c r="BO25" s="906"/>
      <c r="BP25" s="906"/>
      <c r="BQ25" s="906"/>
      <c r="BR25" s="906"/>
      <c r="BS25" s="906"/>
      <c r="BT25" s="906"/>
      <c r="BU25" s="906"/>
      <c r="BV25" s="906"/>
      <c r="BW25" s="906"/>
      <c r="BX25" s="906"/>
      <c r="BY25" s="906"/>
      <c r="BZ25" s="906"/>
      <c r="CA25" s="906"/>
      <c r="CB25" s="906"/>
      <c r="CC25" s="906"/>
      <c r="CD25" s="906"/>
      <c r="CE25" s="906"/>
      <c r="CF25" s="906"/>
      <c r="CG25" s="906"/>
      <c r="CH25" s="906"/>
      <c r="CI25" s="906"/>
      <c r="CJ25" s="906"/>
      <c r="CK25" s="906"/>
      <c r="CL25" s="906"/>
      <c r="CM25" s="906"/>
      <c r="CN25" s="906"/>
      <c r="CO25" s="906"/>
      <c r="CP25" s="906"/>
      <c r="CQ25" s="906"/>
      <c r="CR25" s="906"/>
      <c r="CS25" s="906"/>
      <c r="CT25" s="906"/>
      <c r="CU25" s="906"/>
      <c r="CV25" s="906"/>
      <c r="CW25" s="906"/>
      <c r="CX25" s="906"/>
      <c r="CY25" s="906"/>
      <c r="CZ25" s="906"/>
      <c r="DA25" s="906"/>
      <c r="DB25" s="906"/>
      <c r="DC25" s="906"/>
      <c r="DD25" s="906"/>
      <c r="DE25" s="906"/>
      <c r="DF25" s="906"/>
      <c r="DG25" s="906"/>
      <c r="DH25" s="906"/>
      <c r="DI25" s="906"/>
      <c r="DJ25" s="906"/>
      <c r="DK25" s="906"/>
      <c r="DL25" s="906"/>
      <c r="DM25" s="906"/>
      <c r="DN25" s="906"/>
      <c r="DO25" s="906"/>
      <c r="DP25" s="906"/>
      <c r="DQ25" s="906"/>
      <c r="DR25" s="906"/>
      <c r="DS25" s="906"/>
      <c r="DT25" s="906"/>
      <c r="DU25" s="906"/>
      <c r="DV25" s="906"/>
      <c r="DW25" s="906"/>
      <c r="DX25" s="906"/>
      <c r="DY25" s="906"/>
      <c r="DZ25" s="906"/>
      <c r="EA25" s="906"/>
      <c r="EB25" s="906"/>
      <c r="EC25" s="906"/>
      <c r="ED25" s="906"/>
      <c r="EE25" s="906"/>
      <c r="EF25" s="906"/>
      <c r="EG25" s="906"/>
      <c r="EH25" s="906"/>
      <c r="EI25" s="906"/>
      <c r="EJ25" s="906"/>
      <c r="EK25" s="906"/>
      <c r="EL25" s="906"/>
      <c r="EM25" s="906"/>
      <c r="EN25" s="906"/>
      <c r="EO25" s="906"/>
      <c r="EP25" s="906"/>
      <c r="EQ25" s="906"/>
      <c r="ER25" s="906"/>
      <c r="ES25" s="906"/>
      <c r="ET25" s="906"/>
      <c r="EU25" s="906"/>
      <c r="EV25" s="906"/>
      <c r="EW25" s="906"/>
      <c r="EX25" s="906"/>
      <c r="EY25" s="906"/>
      <c r="EZ25" s="906"/>
      <c r="FA25" s="906"/>
      <c r="FB25" s="906"/>
      <c r="FC25" s="906"/>
      <c r="FD25" s="906"/>
      <c r="FE25" s="906"/>
      <c r="FF25" s="906"/>
      <c r="FG25" s="906"/>
      <c r="FH25" s="906"/>
      <c r="FI25" s="906"/>
      <c r="FJ25" s="906"/>
      <c r="FK25" s="906"/>
      <c r="FL25" s="906"/>
      <c r="FM25" s="906"/>
      <c r="FN25" s="906"/>
      <c r="FO25" s="906"/>
      <c r="FP25" s="906"/>
      <c r="FQ25" s="906"/>
      <c r="FR25" s="906"/>
      <c r="FS25" s="906"/>
      <c r="FT25" s="906"/>
      <c r="FU25" s="906"/>
      <c r="FV25" s="906"/>
      <c r="FW25" s="906"/>
      <c r="FX25" s="906"/>
      <c r="FY25" s="906"/>
      <c r="FZ25" s="906"/>
      <c r="GA25" s="906"/>
      <c r="GB25" s="906"/>
      <c r="GC25" s="906"/>
      <c r="GD25" s="906"/>
      <c r="GE25" s="906"/>
      <c r="GF25" s="906"/>
      <c r="GG25" s="906"/>
      <c r="GH25" s="906"/>
      <c r="GI25" s="906"/>
      <c r="GJ25" s="906"/>
      <c r="GK25" s="906"/>
      <c r="GL25" s="906"/>
      <c r="GM25" s="906"/>
      <c r="GN25" s="906"/>
      <c r="GO25" s="906"/>
      <c r="GP25" s="906"/>
      <c r="GQ25" s="906"/>
      <c r="GR25" s="906"/>
      <c r="GS25" s="906"/>
      <c r="GT25" s="906"/>
      <c r="GU25" s="906"/>
      <c r="GV25" s="906"/>
      <c r="GW25" s="906"/>
      <c r="GX25" s="906"/>
      <c r="GY25" s="906"/>
      <c r="GZ25" s="906"/>
      <c r="HA25" s="906"/>
      <c r="HB25" s="906"/>
      <c r="HC25" s="906"/>
      <c r="HD25" s="906"/>
      <c r="HE25" s="906"/>
      <c r="HF25" s="906"/>
      <c r="HG25" s="906"/>
      <c r="HH25" s="906"/>
      <c r="HI25" s="906"/>
      <c r="HJ25" s="906"/>
      <c r="HK25" s="906"/>
      <c r="HL25" s="906"/>
      <c r="HM25" s="906"/>
      <c r="HN25" s="906"/>
      <c r="HO25" s="906"/>
      <c r="HP25" s="906"/>
      <c r="HQ25" s="906"/>
      <c r="HR25" s="906"/>
      <c r="HS25" s="906"/>
      <c r="HT25" s="906"/>
      <c r="HU25" s="906"/>
      <c r="HV25" s="906"/>
      <c r="HW25" s="906"/>
      <c r="HX25" s="906"/>
      <c r="HY25" s="906"/>
      <c r="HZ25" s="906"/>
      <c r="IA25" s="906"/>
      <c r="IB25" s="906"/>
      <c r="IC25" s="906"/>
      <c r="ID25" s="906"/>
      <c r="IE25" s="906"/>
      <c r="IF25" s="906"/>
      <c r="IG25" s="906"/>
      <c r="IH25" s="906"/>
      <c r="II25" s="906"/>
      <c r="IJ25" s="906"/>
      <c r="IK25" s="906"/>
      <c r="IL25" s="906"/>
      <c r="IM25" s="906"/>
      <c r="IN25" s="906"/>
      <c r="IO25" s="906"/>
      <c r="IP25" s="906"/>
      <c r="IQ25" s="906"/>
      <c r="IR25" s="906"/>
      <c r="IS25" s="906"/>
      <c r="IT25" s="906"/>
      <c r="IU25" s="906"/>
      <c r="IV25" s="906"/>
    </row>
    <row r="26" spans="1:256" ht="24">
      <c r="A26" s="912" t="s">
        <v>516</v>
      </c>
      <c r="B26" s="913" t="s">
        <v>517</v>
      </c>
      <c r="C26" s="914">
        <v>8130.421798</v>
      </c>
      <c r="D26" s="915">
        <v>984.8108755500001</v>
      </c>
      <c r="E26" s="915">
        <v>3203.37402895</v>
      </c>
      <c r="F26" s="915">
        <v>3942.2368935</v>
      </c>
      <c r="G26" s="914">
        <v>8058.496026</v>
      </c>
      <c r="H26" s="915">
        <v>1279.13176705</v>
      </c>
      <c r="I26" s="915">
        <v>3100.6185782499992</v>
      </c>
      <c r="J26" s="915">
        <v>3678.745680700001</v>
      </c>
      <c r="K26" s="914">
        <v>9535.837406999999</v>
      </c>
      <c r="L26" s="915">
        <v>2397.4033735499997</v>
      </c>
      <c r="M26" s="915">
        <v>2707.64751025</v>
      </c>
      <c r="N26" s="915">
        <v>4430.7865231999995</v>
      </c>
      <c r="O26" s="914">
        <v>9440</v>
      </c>
      <c r="P26" s="915">
        <v>1708</v>
      </c>
      <c r="Q26" s="915">
        <v>3686</v>
      </c>
      <c r="R26" s="915">
        <v>4045</v>
      </c>
      <c r="S26" s="914">
        <v>9492.260285999999</v>
      </c>
      <c r="T26" s="915">
        <v>2444.7144578499997</v>
      </c>
      <c r="U26" s="915">
        <v>2911.31960675</v>
      </c>
      <c r="V26" s="915">
        <v>4136.226221399999</v>
      </c>
      <c r="W26" s="914">
        <v>8719</v>
      </c>
      <c r="X26" s="915">
        <v>1921</v>
      </c>
      <c r="Y26" s="915">
        <v>2905.1</v>
      </c>
      <c r="Z26" s="915">
        <v>3892.8</v>
      </c>
      <c r="AA26" s="914">
        <v>9875.8</v>
      </c>
      <c r="AB26" s="915">
        <v>1704</v>
      </c>
      <c r="AC26" s="915">
        <v>3322.8</v>
      </c>
      <c r="AD26" s="915">
        <v>4849</v>
      </c>
      <c r="AE26" s="914">
        <v>11138.1</v>
      </c>
      <c r="AF26" s="915">
        <v>2821.6</v>
      </c>
      <c r="AG26" s="915">
        <v>3553.4</v>
      </c>
      <c r="AH26" s="915">
        <v>4763.1</v>
      </c>
      <c r="AI26" s="914">
        <v>13271.364087999998</v>
      </c>
      <c r="AJ26" s="915">
        <v>1939.06387195</v>
      </c>
      <c r="AK26" s="915">
        <v>4231.1064968</v>
      </c>
      <c r="AL26" s="915">
        <v>7101.193719249999</v>
      </c>
      <c r="AM26" s="914">
        <v>12729</v>
      </c>
      <c r="AN26" s="915">
        <v>1439</v>
      </c>
      <c r="AO26" s="915">
        <v>4895</v>
      </c>
      <c r="AP26" s="915">
        <v>6395</v>
      </c>
      <c r="AQ26" s="914">
        <v>11106</v>
      </c>
      <c r="AR26" s="916">
        <v>182</v>
      </c>
      <c r="AS26" s="916">
        <v>3503</v>
      </c>
      <c r="AT26" s="916">
        <v>7421</v>
      </c>
      <c r="AU26" s="914">
        <v>7953.159890850001</v>
      </c>
      <c r="AV26" s="917">
        <v>2483.6283875500003</v>
      </c>
      <c r="AW26" s="917">
        <v>1739.7214353000004</v>
      </c>
      <c r="AX26" s="917">
        <v>3729.810068</v>
      </c>
      <c r="AY26" s="906"/>
      <c r="AZ26" s="906"/>
      <c r="BA26" s="906"/>
      <c r="BB26" s="906"/>
      <c r="BC26" s="906"/>
      <c r="BD26" s="906"/>
      <c r="BE26" s="906"/>
      <c r="BF26" s="906"/>
      <c r="BG26" s="906"/>
      <c r="BH26" s="906"/>
      <c r="BI26" s="906"/>
      <c r="BJ26" s="906"/>
      <c r="BK26" s="906"/>
      <c r="BL26" s="906"/>
      <c r="BM26" s="906"/>
      <c r="BN26" s="906"/>
      <c r="BO26" s="906"/>
      <c r="BP26" s="906"/>
      <c r="BQ26" s="906"/>
      <c r="BR26" s="906"/>
      <c r="BS26" s="906"/>
      <c r="BT26" s="906"/>
      <c r="BU26" s="906"/>
      <c r="BV26" s="906"/>
      <c r="BW26" s="906"/>
      <c r="BX26" s="906"/>
      <c r="BY26" s="906"/>
      <c r="BZ26" s="906"/>
      <c r="CA26" s="906"/>
      <c r="CB26" s="906"/>
      <c r="CC26" s="906"/>
      <c r="CD26" s="906"/>
      <c r="CE26" s="906"/>
      <c r="CF26" s="906"/>
      <c r="CG26" s="906"/>
      <c r="CH26" s="906"/>
      <c r="CI26" s="906"/>
      <c r="CJ26" s="906"/>
      <c r="CK26" s="906"/>
      <c r="CL26" s="906"/>
      <c r="CM26" s="906"/>
      <c r="CN26" s="906"/>
      <c r="CO26" s="906"/>
      <c r="CP26" s="906"/>
      <c r="CQ26" s="906"/>
      <c r="CR26" s="906"/>
      <c r="CS26" s="906"/>
      <c r="CT26" s="906"/>
      <c r="CU26" s="906"/>
      <c r="CV26" s="906"/>
      <c r="CW26" s="906"/>
      <c r="CX26" s="906"/>
      <c r="CY26" s="906"/>
      <c r="CZ26" s="906"/>
      <c r="DA26" s="906"/>
      <c r="DB26" s="906"/>
      <c r="DC26" s="906"/>
      <c r="DD26" s="906"/>
      <c r="DE26" s="906"/>
      <c r="DF26" s="906"/>
      <c r="DG26" s="906"/>
      <c r="DH26" s="906"/>
      <c r="DI26" s="906"/>
      <c r="DJ26" s="906"/>
      <c r="DK26" s="906"/>
      <c r="DL26" s="906"/>
      <c r="DM26" s="906"/>
      <c r="DN26" s="906"/>
      <c r="DO26" s="906"/>
      <c r="DP26" s="906"/>
      <c r="DQ26" s="906"/>
      <c r="DR26" s="906"/>
      <c r="DS26" s="906"/>
      <c r="DT26" s="906"/>
      <c r="DU26" s="906"/>
      <c r="DV26" s="906"/>
      <c r="DW26" s="906"/>
      <c r="DX26" s="906"/>
      <c r="DY26" s="906"/>
      <c r="DZ26" s="906"/>
      <c r="EA26" s="906"/>
      <c r="EB26" s="906"/>
      <c r="EC26" s="906"/>
      <c r="ED26" s="906"/>
      <c r="EE26" s="906"/>
      <c r="EF26" s="906"/>
      <c r="EG26" s="906"/>
      <c r="EH26" s="906"/>
      <c r="EI26" s="906"/>
      <c r="EJ26" s="906"/>
      <c r="EK26" s="906"/>
      <c r="EL26" s="906"/>
      <c r="EM26" s="906"/>
      <c r="EN26" s="906"/>
      <c r="EO26" s="906"/>
      <c r="EP26" s="906"/>
      <c r="EQ26" s="906"/>
      <c r="ER26" s="906"/>
      <c r="ES26" s="906"/>
      <c r="ET26" s="906"/>
      <c r="EU26" s="906"/>
      <c r="EV26" s="906"/>
      <c r="EW26" s="906"/>
      <c r="EX26" s="906"/>
      <c r="EY26" s="906"/>
      <c r="EZ26" s="906"/>
      <c r="FA26" s="906"/>
      <c r="FB26" s="906"/>
      <c r="FC26" s="906"/>
      <c r="FD26" s="906"/>
      <c r="FE26" s="906"/>
      <c r="FF26" s="906"/>
      <c r="FG26" s="906"/>
      <c r="FH26" s="906"/>
      <c r="FI26" s="906"/>
      <c r="FJ26" s="906"/>
      <c r="FK26" s="906"/>
      <c r="FL26" s="906"/>
      <c r="FM26" s="906"/>
      <c r="FN26" s="906"/>
      <c r="FO26" s="906"/>
      <c r="FP26" s="906"/>
      <c r="FQ26" s="906"/>
      <c r="FR26" s="906"/>
      <c r="FS26" s="906"/>
      <c r="FT26" s="906"/>
      <c r="FU26" s="906"/>
      <c r="FV26" s="906"/>
      <c r="FW26" s="906"/>
      <c r="FX26" s="906"/>
      <c r="FY26" s="906"/>
      <c r="FZ26" s="906"/>
      <c r="GA26" s="906"/>
      <c r="GB26" s="906"/>
      <c r="GC26" s="906"/>
      <c r="GD26" s="906"/>
      <c r="GE26" s="906"/>
      <c r="GF26" s="906"/>
      <c r="GG26" s="906"/>
      <c r="GH26" s="906"/>
      <c r="GI26" s="906"/>
      <c r="GJ26" s="906"/>
      <c r="GK26" s="906"/>
      <c r="GL26" s="906"/>
      <c r="GM26" s="906"/>
      <c r="GN26" s="906"/>
      <c r="GO26" s="906"/>
      <c r="GP26" s="906"/>
      <c r="GQ26" s="906"/>
      <c r="GR26" s="906"/>
      <c r="GS26" s="906"/>
      <c r="GT26" s="906"/>
      <c r="GU26" s="906"/>
      <c r="GV26" s="906"/>
      <c r="GW26" s="906"/>
      <c r="GX26" s="906"/>
      <c r="GY26" s="906"/>
      <c r="GZ26" s="906"/>
      <c r="HA26" s="906"/>
      <c r="HB26" s="906"/>
      <c r="HC26" s="906"/>
      <c r="HD26" s="906"/>
      <c r="HE26" s="906"/>
      <c r="HF26" s="906"/>
      <c r="HG26" s="906"/>
      <c r="HH26" s="906"/>
      <c r="HI26" s="906"/>
      <c r="HJ26" s="906"/>
      <c r="HK26" s="906"/>
      <c r="HL26" s="906"/>
      <c r="HM26" s="906"/>
      <c r="HN26" s="906"/>
      <c r="HO26" s="906"/>
      <c r="HP26" s="906"/>
      <c r="HQ26" s="906"/>
      <c r="HR26" s="906"/>
      <c r="HS26" s="906"/>
      <c r="HT26" s="906"/>
      <c r="HU26" s="906"/>
      <c r="HV26" s="906"/>
      <c r="HW26" s="906"/>
      <c r="HX26" s="906"/>
      <c r="HY26" s="906"/>
      <c r="HZ26" s="906"/>
      <c r="IA26" s="906"/>
      <c r="IB26" s="906"/>
      <c r="IC26" s="906"/>
      <c r="ID26" s="906"/>
      <c r="IE26" s="906"/>
      <c r="IF26" s="906"/>
      <c r="IG26" s="906"/>
      <c r="IH26" s="906"/>
      <c r="II26" s="906"/>
      <c r="IJ26" s="906"/>
      <c r="IK26" s="906"/>
      <c r="IL26" s="906"/>
      <c r="IM26" s="906"/>
      <c r="IN26" s="906"/>
      <c r="IO26" s="906"/>
      <c r="IP26" s="906"/>
      <c r="IQ26" s="906"/>
      <c r="IR26" s="906"/>
      <c r="IS26" s="906"/>
      <c r="IT26" s="906"/>
      <c r="IU26" s="906"/>
      <c r="IV26" s="906"/>
    </row>
    <row r="27" spans="1:256" ht="12">
      <c r="A27" s="912" t="s">
        <v>518</v>
      </c>
      <c r="B27" s="913" t="s">
        <v>519</v>
      </c>
      <c r="C27" s="914">
        <v>3688.8956389999994</v>
      </c>
      <c r="D27" s="915">
        <v>1724.42776775</v>
      </c>
      <c r="E27" s="915">
        <v>379.74017499999997</v>
      </c>
      <c r="F27" s="915">
        <v>1584.72769625</v>
      </c>
      <c r="G27" s="914">
        <v>3439.432105</v>
      </c>
      <c r="H27" s="915">
        <v>1575.0215265499999</v>
      </c>
      <c r="I27" s="915">
        <v>362.7745325</v>
      </c>
      <c r="J27" s="915">
        <v>1501.63604595</v>
      </c>
      <c r="K27" s="914">
        <v>4200.679107</v>
      </c>
      <c r="L27" s="915">
        <v>1936.1967032</v>
      </c>
      <c r="M27" s="915">
        <v>346.489584</v>
      </c>
      <c r="N27" s="915">
        <v>1917.9928198000002</v>
      </c>
      <c r="O27" s="914">
        <v>3506</v>
      </c>
      <c r="P27" s="915">
        <v>1669</v>
      </c>
      <c r="Q27" s="915">
        <v>380.52169549999996</v>
      </c>
      <c r="R27" s="915">
        <v>1457</v>
      </c>
      <c r="S27" s="914">
        <v>3984.7746260000004</v>
      </c>
      <c r="T27" s="915">
        <v>1929.72385545</v>
      </c>
      <c r="U27" s="915">
        <v>369.851917</v>
      </c>
      <c r="V27" s="915">
        <v>1685.1988535500002</v>
      </c>
      <c r="W27" s="914">
        <v>3972.7</v>
      </c>
      <c r="X27" s="915">
        <v>1853.6</v>
      </c>
      <c r="Y27" s="915">
        <v>357.8</v>
      </c>
      <c r="Z27" s="915">
        <v>1761.2</v>
      </c>
      <c r="AA27" s="914">
        <v>4301.9</v>
      </c>
      <c r="AB27" s="915">
        <v>2410.3</v>
      </c>
      <c r="AC27" s="915">
        <v>387.6</v>
      </c>
      <c r="AD27" s="915">
        <v>1504</v>
      </c>
      <c r="AE27" s="914">
        <v>5591.4</v>
      </c>
      <c r="AF27" s="915">
        <v>2243.2</v>
      </c>
      <c r="AG27" s="915">
        <v>362</v>
      </c>
      <c r="AH27" s="915">
        <v>2986.2</v>
      </c>
      <c r="AI27" s="914">
        <v>6836.147197</v>
      </c>
      <c r="AJ27" s="915">
        <v>2632.0714805</v>
      </c>
      <c r="AK27" s="915">
        <v>542.066317</v>
      </c>
      <c r="AL27" s="915">
        <v>3662.0093995</v>
      </c>
      <c r="AM27" s="914">
        <v>5878</v>
      </c>
      <c r="AN27" s="915">
        <v>3913</v>
      </c>
      <c r="AO27" s="915">
        <v>462</v>
      </c>
      <c r="AP27" s="915">
        <v>1503</v>
      </c>
      <c r="AQ27" s="914">
        <v>4345</v>
      </c>
      <c r="AR27" s="916">
        <v>716</v>
      </c>
      <c r="AS27" s="916">
        <v>0</v>
      </c>
      <c r="AT27" s="916">
        <v>3629</v>
      </c>
      <c r="AU27" s="914">
        <v>3851.893011</v>
      </c>
      <c r="AV27" s="917">
        <v>932.00555025</v>
      </c>
      <c r="AW27" s="917">
        <v>153.88823575</v>
      </c>
      <c r="AX27" s="917">
        <v>2765.999225</v>
      </c>
      <c r="AY27" s="906"/>
      <c r="AZ27" s="906"/>
      <c r="BA27" s="906"/>
      <c r="BB27" s="906"/>
      <c r="BC27" s="906"/>
      <c r="BD27" s="906"/>
      <c r="BE27" s="906"/>
      <c r="BF27" s="906"/>
      <c r="BG27" s="906"/>
      <c r="BH27" s="906"/>
      <c r="BI27" s="906"/>
      <c r="BJ27" s="906"/>
      <c r="BK27" s="906"/>
      <c r="BL27" s="906"/>
      <c r="BM27" s="906"/>
      <c r="BN27" s="906"/>
      <c r="BO27" s="906"/>
      <c r="BP27" s="906"/>
      <c r="BQ27" s="906"/>
      <c r="BR27" s="906"/>
      <c r="BS27" s="906"/>
      <c r="BT27" s="906"/>
      <c r="BU27" s="906"/>
      <c r="BV27" s="906"/>
      <c r="BW27" s="906"/>
      <c r="BX27" s="906"/>
      <c r="BY27" s="906"/>
      <c r="BZ27" s="906"/>
      <c r="CA27" s="906"/>
      <c r="CB27" s="906"/>
      <c r="CC27" s="906"/>
      <c r="CD27" s="906"/>
      <c r="CE27" s="906"/>
      <c r="CF27" s="906"/>
      <c r="CG27" s="906"/>
      <c r="CH27" s="906"/>
      <c r="CI27" s="906"/>
      <c r="CJ27" s="906"/>
      <c r="CK27" s="906"/>
      <c r="CL27" s="906"/>
      <c r="CM27" s="906"/>
      <c r="CN27" s="906"/>
      <c r="CO27" s="906"/>
      <c r="CP27" s="906"/>
      <c r="CQ27" s="906"/>
      <c r="CR27" s="906"/>
      <c r="CS27" s="906"/>
      <c r="CT27" s="906"/>
      <c r="CU27" s="906"/>
      <c r="CV27" s="906"/>
      <c r="CW27" s="906"/>
      <c r="CX27" s="906"/>
      <c r="CY27" s="906"/>
      <c r="CZ27" s="906"/>
      <c r="DA27" s="906"/>
      <c r="DB27" s="906"/>
      <c r="DC27" s="906"/>
      <c r="DD27" s="906"/>
      <c r="DE27" s="906"/>
      <c r="DF27" s="906"/>
      <c r="DG27" s="906"/>
      <c r="DH27" s="906"/>
      <c r="DI27" s="906"/>
      <c r="DJ27" s="906"/>
      <c r="DK27" s="906"/>
      <c r="DL27" s="906"/>
      <c r="DM27" s="906"/>
      <c r="DN27" s="906"/>
      <c r="DO27" s="906"/>
      <c r="DP27" s="906"/>
      <c r="DQ27" s="906"/>
      <c r="DR27" s="906"/>
      <c r="DS27" s="906"/>
      <c r="DT27" s="906"/>
      <c r="DU27" s="906"/>
      <c r="DV27" s="906"/>
      <c r="DW27" s="906"/>
      <c r="DX27" s="906"/>
      <c r="DY27" s="906"/>
      <c r="DZ27" s="906"/>
      <c r="EA27" s="906"/>
      <c r="EB27" s="906"/>
      <c r="EC27" s="906"/>
      <c r="ED27" s="906"/>
      <c r="EE27" s="906"/>
      <c r="EF27" s="906"/>
      <c r="EG27" s="906"/>
      <c r="EH27" s="906"/>
      <c r="EI27" s="906"/>
      <c r="EJ27" s="906"/>
      <c r="EK27" s="906"/>
      <c r="EL27" s="906"/>
      <c r="EM27" s="906"/>
      <c r="EN27" s="906"/>
      <c r="EO27" s="906"/>
      <c r="EP27" s="906"/>
      <c r="EQ27" s="906"/>
      <c r="ER27" s="906"/>
      <c r="ES27" s="906"/>
      <c r="ET27" s="906"/>
      <c r="EU27" s="906"/>
      <c r="EV27" s="906"/>
      <c r="EW27" s="906"/>
      <c r="EX27" s="906"/>
      <c r="EY27" s="906"/>
      <c r="EZ27" s="906"/>
      <c r="FA27" s="906"/>
      <c r="FB27" s="906"/>
      <c r="FC27" s="906"/>
      <c r="FD27" s="906"/>
      <c r="FE27" s="906"/>
      <c r="FF27" s="906"/>
      <c r="FG27" s="906"/>
      <c r="FH27" s="906"/>
      <c r="FI27" s="906"/>
      <c r="FJ27" s="906"/>
      <c r="FK27" s="906"/>
      <c r="FL27" s="906"/>
      <c r="FM27" s="906"/>
      <c r="FN27" s="906"/>
      <c r="FO27" s="906"/>
      <c r="FP27" s="906"/>
      <c r="FQ27" s="906"/>
      <c r="FR27" s="906"/>
      <c r="FS27" s="906"/>
      <c r="FT27" s="906"/>
      <c r="FU27" s="906"/>
      <c r="FV27" s="906"/>
      <c r="FW27" s="906"/>
      <c r="FX27" s="906"/>
      <c r="FY27" s="906"/>
      <c r="FZ27" s="906"/>
      <c r="GA27" s="906"/>
      <c r="GB27" s="906"/>
      <c r="GC27" s="906"/>
      <c r="GD27" s="906"/>
      <c r="GE27" s="906"/>
      <c r="GF27" s="906"/>
      <c r="GG27" s="906"/>
      <c r="GH27" s="906"/>
      <c r="GI27" s="906"/>
      <c r="GJ27" s="906"/>
      <c r="GK27" s="906"/>
      <c r="GL27" s="906"/>
      <c r="GM27" s="906"/>
      <c r="GN27" s="906"/>
      <c r="GO27" s="906"/>
      <c r="GP27" s="906"/>
      <c r="GQ27" s="906"/>
      <c r="GR27" s="906"/>
      <c r="GS27" s="906"/>
      <c r="GT27" s="906"/>
      <c r="GU27" s="906"/>
      <c r="GV27" s="906"/>
      <c r="GW27" s="906"/>
      <c r="GX27" s="906"/>
      <c r="GY27" s="906"/>
      <c r="GZ27" s="906"/>
      <c r="HA27" s="906"/>
      <c r="HB27" s="906"/>
      <c r="HC27" s="906"/>
      <c r="HD27" s="906"/>
      <c r="HE27" s="906"/>
      <c r="HF27" s="906"/>
      <c r="HG27" s="906"/>
      <c r="HH27" s="906"/>
      <c r="HI27" s="906"/>
      <c r="HJ27" s="906"/>
      <c r="HK27" s="906"/>
      <c r="HL27" s="906"/>
      <c r="HM27" s="906"/>
      <c r="HN27" s="906"/>
      <c r="HO27" s="906"/>
      <c r="HP27" s="906"/>
      <c r="HQ27" s="906"/>
      <c r="HR27" s="906"/>
      <c r="HS27" s="906"/>
      <c r="HT27" s="906"/>
      <c r="HU27" s="906"/>
      <c r="HV27" s="906"/>
      <c r="HW27" s="906"/>
      <c r="HX27" s="906"/>
      <c r="HY27" s="906"/>
      <c r="HZ27" s="906"/>
      <c r="IA27" s="906"/>
      <c r="IB27" s="906"/>
      <c r="IC27" s="906"/>
      <c r="ID27" s="906"/>
      <c r="IE27" s="906"/>
      <c r="IF27" s="906"/>
      <c r="IG27" s="906"/>
      <c r="IH27" s="906"/>
      <c r="II27" s="906"/>
      <c r="IJ27" s="906"/>
      <c r="IK27" s="906"/>
      <c r="IL27" s="906"/>
      <c r="IM27" s="906"/>
      <c r="IN27" s="906"/>
      <c r="IO27" s="906"/>
      <c r="IP27" s="906"/>
      <c r="IQ27" s="906"/>
      <c r="IR27" s="906"/>
      <c r="IS27" s="906"/>
      <c r="IT27" s="906"/>
      <c r="IU27" s="906"/>
      <c r="IV27" s="906"/>
    </row>
    <row r="28" spans="1:256" ht="12">
      <c r="A28" s="912" t="s">
        <v>520</v>
      </c>
      <c r="B28" s="913" t="s">
        <v>521</v>
      </c>
      <c r="C28" s="914">
        <v>8709.69559</v>
      </c>
      <c r="D28" s="915">
        <v>1945.9657467999998</v>
      </c>
      <c r="E28" s="915">
        <v>1211.36503815</v>
      </c>
      <c r="F28" s="915">
        <v>5552.3648050500005</v>
      </c>
      <c r="G28" s="914">
        <v>8419.759644</v>
      </c>
      <c r="H28" s="915">
        <v>2066.1987401</v>
      </c>
      <c r="I28" s="915">
        <v>1187.19661805</v>
      </c>
      <c r="J28" s="915">
        <v>5166.36428585</v>
      </c>
      <c r="K28" s="914">
        <v>9706.406821</v>
      </c>
      <c r="L28" s="915">
        <v>2877</v>
      </c>
      <c r="M28" s="915">
        <v>1265.5454536500001</v>
      </c>
      <c r="N28" s="915">
        <v>5564</v>
      </c>
      <c r="O28" s="914">
        <v>8744</v>
      </c>
      <c r="P28" s="915">
        <v>1810</v>
      </c>
      <c r="Q28" s="915">
        <v>1186</v>
      </c>
      <c r="R28" s="915">
        <v>5748</v>
      </c>
      <c r="S28" s="914">
        <v>8721.734652</v>
      </c>
      <c r="T28" s="915">
        <v>2116.25479335</v>
      </c>
      <c r="U28" s="915">
        <v>974.9241635000001</v>
      </c>
      <c r="V28" s="915">
        <v>5630.55569515</v>
      </c>
      <c r="W28" s="914">
        <v>8750.6</v>
      </c>
      <c r="X28" s="915">
        <v>2003.1</v>
      </c>
      <c r="Y28" s="915">
        <v>947.6</v>
      </c>
      <c r="Z28" s="915">
        <v>5799.9</v>
      </c>
      <c r="AA28" s="914">
        <v>9372.9</v>
      </c>
      <c r="AB28" s="915">
        <v>2555.8</v>
      </c>
      <c r="AC28" s="915">
        <v>1099</v>
      </c>
      <c r="AD28" s="915">
        <v>5718</v>
      </c>
      <c r="AE28" s="914">
        <v>11694.3</v>
      </c>
      <c r="AF28" s="915">
        <v>2546.3</v>
      </c>
      <c r="AG28" s="915">
        <v>1069.7</v>
      </c>
      <c r="AH28" s="915">
        <v>8078.3</v>
      </c>
      <c r="AI28" s="914">
        <v>11201.228721</v>
      </c>
      <c r="AJ28" s="915">
        <v>2104.18172735</v>
      </c>
      <c r="AK28" s="915">
        <v>1416.78678485</v>
      </c>
      <c r="AL28" s="915">
        <v>7680.2602088</v>
      </c>
      <c r="AM28" s="914">
        <v>10055</v>
      </c>
      <c r="AN28" s="915">
        <v>1013</v>
      </c>
      <c r="AO28" s="915">
        <v>2439</v>
      </c>
      <c r="AP28" s="915">
        <v>6603</v>
      </c>
      <c r="AQ28" s="914">
        <v>9997</v>
      </c>
      <c r="AR28" s="916">
        <v>520</v>
      </c>
      <c r="AS28" s="916">
        <v>1117</v>
      </c>
      <c r="AT28" s="916">
        <v>8360</v>
      </c>
      <c r="AU28" s="914">
        <v>10482.273220600002</v>
      </c>
      <c r="AV28" s="917">
        <v>883.7917341</v>
      </c>
      <c r="AW28" s="917">
        <v>1300.5026735</v>
      </c>
      <c r="AX28" s="917">
        <v>8297.978813000002</v>
      </c>
      <c r="AY28" s="906"/>
      <c r="AZ28" s="906"/>
      <c r="BA28" s="906"/>
      <c r="BB28" s="906"/>
      <c r="BC28" s="906"/>
      <c r="BD28" s="906"/>
      <c r="BE28" s="906"/>
      <c r="BF28" s="906"/>
      <c r="BG28" s="906"/>
      <c r="BH28" s="906"/>
      <c r="BI28" s="906"/>
      <c r="BJ28" s="906"/>
      <c r="BK28" s="906"/>
      <c r="BL28" s="906"/>
      <c r="BM28" s="906"/>
      <c r="BN28" s="906"/>
      <c r="BO28" s="906"/>
      <c r="BP28" s="906"/>
      <c r="BQ28" s="906"/>
      <c r="BR28" s="906"/>
      <c r="BS28" s="906"/>
      <c r="BT28" s="906"/>
      <c r="BU28" s="906"/>
      <c r="BV28" s="906"/>
      <c r="BW28" s="906"/>
      <c r="BX28" s="906"/>
      <c r="BY28" s="906"/>
      <c r="BZ28" s="906"/>
      <c r="CA28" s="906"/>
      <c r="CB28" s="906"/>
      <c r="CC28" s="906"/>
      <c r="CD28" s="906"/>
      <c r="CE28" s="906"/>
      <c r="CF28" s="906"/>
      <c r="CG28" s="906"/>
      <c r="CH28" s="906"/>
      <c r="CI28" s="906"/>
      <c r="CJ28" s="906"/>
      <c r="CK28" s="906"/>
      <c r="CL28" s="906"/>
      <c r="CM28" s="906"/>
      <c r="CN28" s="906"/>
      <c r="CO28" s="906"/>
      <c r="CP28" s="906"/>
      <c r="CQ28" s="906"/>
      <c r="CR28" s="906"/>
      <c r="CS28" s="906"/>
      <c r="CT28" s="906"/>
      <c r="CU28" s="906"/>
      <c r="CV28" s="906"/>
      <c r="CW28" s="906"/>
      <c r="CX28" s="906"/>
      <c r="CY28" s="906"/>
      <c r="CZ28" s="906"/>
      <c r="DA28" s="906"/>
      <c r="DB28" s="906"/>
      <c r="DC28" s="906"/>
      <c r="DD28" s="906"/>
      <c r="DE28" s="906"/>
      <c r="DF28" s="906"/>
      <c r="DG28" s="906"/>
      <c r="DH28" s="906"/>
      <c r="DI28" s="906"/>
      <c r="DJ28" s="906"/>
      <c r="DK28" s="906"/>
      <c r="DL28" s="906"/>
      <c r="DM28" s="906"/>
      <c r="DN28" s="906"/>
      <c r="DO28" s="906"/>
      <c r="DP28" s="906"/>
      <c r="DQ28" s="906"/>
      <c r="DR28" s="906"/>
      <c r="DS28" s="906"/>
      <c r="DT28" s="906"/>
      <c r="DU28" s="906"/>
      <c r="DV28" s="906"/>
      <c r="DW28" s="906"/>
      <c r="DX28" s="906"/>
      <c r="DY28" s="906"/>
      <c r="DZ28" s="906"/>
      <c r="EA28" s="906"/>
      <c r="EB28" s="906"/>
      <c r="EC28" s="906"/>
      <c r="ED28" s="906"/>
      <c r="EE28" s="906"/>
      <c r="EF28" s="906"/>
      <c r="EG28" s="906"/>
      <c r="EH28" s="906"/>
      <c r="EI28" s="906"/>
      <c r="EJ28" s="906"/>
      <c r="EK28" s="906"/>
      <c r="EL28" s="906"/>
      <c r="EM28" s="906"/>
      <c r="EN28" s="906"/>
      <c r="EO28" s="906"/>
      <c r="EP28" s="906"/>
      <c r="EQ28" s="906"/>
      <c r="ER28" s="906"/>
      <c r="ES28" s="906"/>
      <c r="ET28" s="906"/>
      <c r="EU28" s="906"/>
      <c r="EV28" s="906"/>
      <c r="EW28" s="906"/>
      <c r="EX28" s="906"/>
      <c r="EY28" s="906"/>
      <c r="EZ28" s="906"/>
      <c r="FA28" s="906"/>
      <c r="FB28" s="906"/>
      <c r="FC28" s="906"/>
      <c r="FD28" s="906"/>
      <c r="FE28" s="906"/>
      <c r="FF28" s="906"/>
      <c r="FG28" s="906"/>
      <c r="FH28" s="906"/>
      <c r="FI28" s="906"/>
      <c r="FJ28" s="906"/>
      <c r="FK28" s="906"/>
      <c r="FL28" s="906"/>
      <c r="FM28" s="906"/>
      <c r="FN28" s="906"/>
      <c r="FO28" s="906"/>
      <c r="FP28" s="906"/>
      <c r="FQ28" s="906"/>
      <c r="FR28" s="906"/>
      <c r="FS28" s="906"/>
      <c r="FT28" s="906"/>
      <c r="FU28" s="906"/>
      <c r="FV28" s="906"/>
      <c r="FW28" s="906"/>
      <c r="FX28" s="906"/>
      <c r="FY28" s="906"/>
      <c r="FZ28" s="906"/>
      <c r="GA28" s="906"/>
      <c r="GB28" s="906"/>
      <c r="GC28" s="906"/>
      <c r="GD28" s="906"/>
      <c r="GE28" s="906"/>
      <c r="GF28" s="906"/>
      <c r="GG28" s="906"/>
      <c r="GH28" s="906"/>
      <c r="GI28" s="906"/>
      <c r="GJ28" s="906"/>
      <c r="GK28" s="906"/>
      <c r="GL28" s="906"/>
      <c r="GM28" s="906"/>
      <c r="GN28" s="906"/>
      <c r="GO28" s="906"/>
      <c r="GP28" s="906"/>
      <c r="GQ28" s="906"/>
      <c r="GR28" s="906"/>
      <c r="GS28" s="906"/>
      <c r="GT28" s="906"/>
      <c r="GU28" s="906"/>
      <c r="GV28" s="906"/>
      <c r="GW28" s="906"/>
      <c r="GX28" s="906"/>
      <c r="GY28" s="906"/>
      <c r="GZ28" s="906"/>
      <c r="HA28" s="906"/>
      <c r="HB28" s="906"/>
      <c r="HC28" s="906"/>
      <c r="HD28" s="906"/>
      <c r="HE28" s="906"/>
      <c r="HF28" s="906"/>
      <c r="HG28" s="906"/>
      <c r="HH28" s="906"/>
      <c r="HI28" s="906"/>
      <c r="HJ28" s="906"/>
      <c r="HK28" s="906"/>
      <c r="HL28" s="906"/>
      <c r="HM28" s="906"/>
      <c r="HN28" s="906"/>
      <c r="HO28" s="906"/>
      <c r="HP28" s="906"/>
      <c r="HQ28" s="906"/>
      <c r="HR28" s="906"/>
      <c r="HS28" s="906"/>
      <c r="HT28" s="906"/>
      <c r="HU28" s="906"/>
      <c r="HV28" s="906"/>
      <c r="HW28" s="906"/>
      <c r="HX28" s="906"/>
      <c r="HY28" s="906"/>
      <c r="HZ28" s="906"/>
      <c r="IA28" s="906"/>
      <c r="IB28" s="906"/>
      <c r="IC28" s="906"/>
      <c r="ID28" s="906"/>
      <c r="IE28" s="906"/>
      <c r="IF28" s="906"/>
      <c r="IG28" s="906"/>
      <c r="IH28" s="906"/>
      <c r="II28" s="906"/>
      <c r="IJ28" s="906"/>
      <c r="IK28" s="906"/>
      <c r="IL28" s="906"/>
      <c r="IM28" s="906"/>
      <c r="IN28" s="906"/>
      <c r="IO28" s="906"/>
      <c r="IP28" s="906"/>
      <c r="IQ28" s="906"/>
      <c r="IR28" s="906"/>
      <c r="IS28" s="906"/>
      <c r="IT28" s="906"/>
      <c r="IU28" s="906"/>
      <c r="IV28" s="906"/>
    </row>
    <row r="29" spans="1:256" ht="12">
      <c r="A29" s="912" t="s">
        <v>522</v>
      </c>
      <c r="B29" s="913" t="s">
        <v>523</v>
      </c>
      <c r="C29" s="914">
        <v>6490.742783</v>
      </c>
      <c r="D29" s="915">
        <v>797.9428702000001</v>
      </c>
      <c r="E29" s="915">
        <v>2239.7121963</v>
      </c>
      <c r="F29" s="915">
        <v>3453.0877165</v>
      </c>
      <c r="G29" s="914">
        <v>6962.318066</v>
      </c>
      <c r="H29" s="915">
        <v>746.0836172</v>
      </c>
      <c r="I29" s="915">
        <v>2348.9847726000003</v>
      </c>
      <c r="J29" s="915">
        <v>3867.2496761999996</v>
      </c>
      <c r="K29" s="914">
        <v>6930.8620200000005</v>
      </c>
      <c r="L29" s="915">
        <v>590.2709414000001</v>
      </c>
      <c r="M29" s="915">
        <v>2434.58684435</v>
      </c>
      <c r="N29" s="915">
        <v>3906.00423425</v>
      </c>
      <c r="O29" s="914">
        <v>7221</v>
      </c>
      <c r="P29" s="915">
        <v>600</v>
      </c>
      <c r="Q29" s="915">
        <v>2922</v>
      </c>
      <c r="R29" s="915">
        <v>3699</v>
      </c>
      <c r="S29" s="914">
        <v>7460.956019</v>
      </c>
      <c r="T29" s="915">
        <v>707.2252537999999</v>
      </c>
      <c r="U29" s="915">
        <v>2915.5310820500004</v>
      </c>
      <c r="V29" s="915">
        <v>3838.19968315</v>
      </c>
      <c r="W29" s="914">
        <v>7816.8</v>
      </c>
      <c r="X29" s="915">
        <v>689.4</v>
      </c>
      <c r="Y29" s="915">
        <v>3195.4</v>
      </c>
      <c r="Z29" s="915">
        <v>3932</v>
      </c>
      <c r="AA29" s="914">
        <v>9673.8</v>
      </c>
      <c r="AB29" s="915">
        <v>808.9</v>
      </c>
      <c r="AC29" s="915">
        <v>5656.9</v>
      </c>
      <c r="AD29" s="915">
        <v>3208</v>
      </c>
      <c r="AE29" s="914">
        <v>10869</v>
      </c>
      <c r="AF29" s="915">
        <v>921.9</v>
      </c>
      <c r="AG29" s="915">
        <v>3154.2</v>
      </c>
      <c r="AH29" s="915">
        <v>6792.9</v>
      </c>
      <c r="AI29" s="914">
        <v>12008.364953</v>
      </c>
      <c r="AJ29" s="915">
        <v>929.126336</v>
      </c>
      <c r="AK29" s="915">
        <v>3375.279786</v>
      </c>
      <c r="AL29" s="915">
        <v>7703.958831</v>
      </c>
      <c r="AM29" s="914">
        <v>8121</v>
      </c>
      <c r="AN29" s="915">
        <v>1227</v>
      </c>
      <c r="AO29" s="915">
        <v>2388</v>
      </c>
      <c r="AP29" s="915">
        <v>4506</v>
      </c>
      <c r="AQ29" s="914">
        <v>2402</v>
      </c>
      <c r="AR29" s="916">
        <v>898</v>
      </c>
      <c r="AS29" s="916">
        <v>219</v>
      </c>
      <c r="AT29" s="916">
        <v>1285</v>
      </c>
      <c r="AU29" s="914">
        <v>8230.0907172</v>
      </c>
      <c r="AV29" s="917">
        <v>1289.9626965999998</v>
      </c>
      <c r="AW29" s="917">
        <v>1058.7634565999997</v>
      </c>
      <c r="AX29" s="917">
        <v>5881.364564</v>
      </c>
      <c r="AY29" s="906"/>
      <c r="AZ29" s="906"/>
      <c r="BA29" s="906"/>
      <c r="BB29" s="906"/>
      <c r="BC29" s="906"/>
      <c r="BD29" s="906"/>
      <c r="BE29" s="906"/>
      <c r="BF29" s="906"/>
      <c r="BG29" s="906"/>
      <c r="BH29" s="906"/>
      <c r="BI29" s="906"/>
      <c r="BJ29" s="906"/>
      <c r="BK29" s="906"/>
      <c r="BL29" s="906"/>
      <c r="BM29" s="906"/>
      <c r="BN29" s="906"/>
      <c r="BO29" s="906"/>
      <c r="BP29" s="906"/>
      <c r="BQ29" s="906"/>
      <c r="BR29" s="906"/>
      <c r="BS29" s="906"/>
      <c r="BT29" s="906"/>
      <c r="BU29" s="906"/>
      <c r="BV29" s="906"/>
      <c r="BW29" s="906"/>
      <c r="BX29" s="906"/>
      <c r="BY29" s="906"/>
      <c r="BZ29" s="906"/>
      <c r="CA29" s="906"/>
      <c r="CB29" s="906"/>
      <c r="CC29" s="906"/>
      <c r="CD29" s="906"/>
      <c r="CE29" s="906"/>
      <c r="CF29" s="906"/>
      <c r="CG29" s="906"/>
      <c r="CH29" s="906"/>
      <c r="CI29" s="906"/>
      <c r="CJ29" s="906"/>
      <c r="CK29" s="906"/>
      <c r="CL29" s="906"/>
      <c r="CM29" s="906"/>
      <c r="CN29" s="906"/>
      <c r="CO29" s="906"/>
      <c r="CP29" s="906"/>
      <c r="CQ29" s="906"/>
      <c r="CR29" s="906"/>
      <c r="CS29" s="906"/>
      <c r="CT29" s="906"/>
      <c r="CU29" s="906"/>
      <c r="CV29" s="906"/>
      <c r="CW29" s="906"/>
      <c r="CX29" s="906"/>
      <c r="CY29" s="906"/>
      <c r="CZ29" s="906"/>
      <c r="DA29" s="906"/>
      <c r="DB29" s="906"/>
      <c r="DC29" s="906"/>
      <c r="DD29" s="906"/>
      <c r="DE29" s="906"/>
      <c r="DF29" s="906"/>
      <c r="DG29" s="906"/>
      <c r="DH29" s="906"/>
      <c r="DI29" s="906"/>
      <c r="DJ29" s="906"/>
      <c r="DK29" s="906"/>
      <c r="DL29" s="906"/>
      <c r="DM29" s="906"/>
      <c r="DN29" s="906"/>
      <c r="DO29" s="906"/>
      <c r="DP29" s="906"/>
      <c r="DQ29" s="906"/>
      <c r="DR29" s="906"/>
      <c r="DS29" s="906"/>
      <c r="DT29" s="906"/>
      <c r="DU29" s="906"/>
      <c r="DV29" s="906"/>
      <c r="DW29" s="906"/>
      <c r="DX29" s="906"/>
      <c r="DY29" s="906"/>
      <c r="DZ29" s="906"/>
      <c r="EA29" s="906"/>
      <c r="EB29" s="906"/>
      <c r="EC29" s="906"/>
      <c r="ED29" s="906"/>
      <c r="EE29" s="906"/>
      <c r="EF29" s="906"/>
      <c r="EG29" s="906"/>
      <c r="EH29" s="906"/>
      <c r="EI29" s="906"/>
      <c r="EJ29" s="906"/>
      <c r="EK29" s="906"/>
      <c r="EL29" s="906"/>
      <c r="EM29" s="906"/>
      <c r="EN29" s="906"/>
      <c r="EO29" s="906"/>
      <c r="EP29" s="906"/>
      <c r="EQ29" s="906"/>
      <c r="ER29" s="906"/>
      <c r="ES29" s="906"/>
      <c r="ET29" s="906"/>
      <c r="EU29" s="906"/>
      <c r="EV29" s="906"/>
      <c r="EW29" s="906"/>
      <c r="EX29" s="906"/>
      <c r="EY29" s="906"/>
      <c r="EZ29" s="906"/>
      <c r="FA29" s="906"/>
      <c r="FB29" s="906"/>
      <c r="FC29" s="906"/>
      <c r="FD29" s="906"/>
      <c r="FE29" s="906"/>
      <c r="FF29" s="906"/>
      <c r="FG29" s="906"/>
      <c r="FH29" s="906"/>
      <c r="FI29" s="906"/>
      <c r="FJ29" s="906"/>
      <c r="FK29" s="906"/>
      <c r="FL29" s="906"/>
      <c r="FM29" s="906"/>
      <c r="FN29" s="906"/>
      <c r="FO29" s="906"/>
      <c r="FP29" s="906"/>
      <c r="FQ29" s="906"/>
      <c r="FR29" s="906"/>
      <c r="FS29" s="906"/>
      <c r="FT29" s="906"/>
      <c r="FU29" s="906"/>
      <c r="FV29" s="906"/>
      <c r="FW29" s="906"/>
      <c r="FX29" s="906"/>
      <c r="FY29" s="906"/>
      <c r="FZ29" s="906"/>
      <c r="GA29" s="906"/>
      <c r="GB29" s="906"/>
      <c r="GC29" s="906"/>
      <c r="GD29" s="906"/>
      <c r="GE29" s="906"/>
      <c r="GF29" s="906"/>
      <c r="GG29" s="906"/>
      <c r="GH29" s="906"/>
      <c r="GI29" s="906"/>
      <c r="GJ29" s="906"/>
      <c r="GK29" s="906"/>
      <c r="GL29" s="906"/>
      <c r="GM29" s="906"/>
      <c r="GN29" s="906"/>
      <c r="GO29" s="906"/>
      <c r="GP29" s="906"/>
      <c r="GQ29" s="906"/>
      <c r="GR29" s="906"/>
      <c r="GS29" s="906"/>
      <c r="GT29" s="906"/>
      <c r="GU29" s="906"/>
      <c r="GV29" s="906"/>
      <c r="GW29" s="906"/>
      <c r="GX29" s="906"/>
      <c r="GY29" s="906"/>
      <c r="GZ29" s="906"/>
      <c r="HA29" s="906"/>
      <c r="HB29" s="906"/>
      <c r="HC29" s="906"/>
      <c r="HD29" s="906"/>
      <c r="HE29" s="906"/>
      <c r="HF29" s="906"/>
      <c r="HG29" s="906"/>
      <c r="HH29" s="906"/>
      <c r="HI29" s="906"/>
      <c r="HJ29" s="906"/>
      <c r="HK29" s="906"/>
      <c r="HL29" s="906"/>
      <c r="HM29" s="906"/>
      <c r="HN29" s="906"/>
      <c r="HO29" s="906"/>
      <c r="HP29" s="906"/>
      <c r="HQ29" s="906"/>
      <c r="HR29" s="906"/>
      <c r="HS29" s="906"/>
      <c r="HT29" s="906"/>
      <c r="HU29" s="906"/>
      <c r="HV29" s="906"/>
      <c r="HW29" s="906"/>
      <c r="HX29" s="906"/>
      <c r="HY29" s="906"/>
      <c r="HZ29" s="906"/>
      <c r="IA29" s="906"/>
      <c r="IB29" s="906"/>
      <c r="IC29" s="906"/>
      <c r="ID29" s="906"/>
      <c r="IE29" s="906"/>
      <c r="IF29" s="906"/>
      <c r="IG29" s="906"/>
      <c r="IH29" s="906"/>
      <c r="II29" s="906"/>
      <c r="IJ29" s="906"/>
      <c r="IK29" s="906"/>
      <c r="IL29" s="906"/>
      <c r="IM29" s="906"/>
      <c r="IN29" s="906"/>
      <c r="IO29" s="906"/>
      <c r="IP29" s="906"/>
      <c r="IQ29" s="906"/>
      <c r="IR29" s="906"/>
      <c r="IS29" s="906"/>
      <c r="IT29" s="906"/>
      <c r="IU29" s="906"/>
      <c r="IV29" s="906"/>
    </row>
    <row r="30" spans="1:256" ht="12">
      <c r="A30" s="912" t="s">
        <v>524</v>
      </c>
      <c r="B30" s="913" t="s">
        <v>525</v>
      </c>
      <c r="C30" s="914">
        <v>1358.820348</v>
      </c>
      <c r="D30" s="915">
        <v>111.14663985000001</v>
      </c>
      <c r="E30" s="915">
        <v>222.12241315</v>
      </c>
      <c r="F30" s="915">
        <v>1025.551295</v>
      </c>
      <c r="G30" s="914">
        <v>896.4940670000001</v>
      </c>
      <c r="H30" s="915">
        <v>54.84833195</v>
      </c>
      <c r="I30" s="915">
        <v>279.87682509999996</v>
      </c>
      <c r="J30" s="915">
        <v>561.76890995</v>
      </c>
      <c r="K30" s="914">
        <v>724.1677960000001</v>
      </c>
      <c r="L30" s="915">
        <v>46.57729635</v>
      </c>
      <c r="M30" s="915">
        <v>305.42031740000004</v>
      </c>
      <c r="N30" s="915">
        <v>372.17018225000004</v>
      </c>
      <c r="O30" s="914">
        <v>2673</v>
      </c>
      <c r="P30" s="915">
        <v>39</v>
      </c>
      <c r="Q30" s="915">
        <v>366</v>
      </c>
      <c r="R30" s="915">
        <v>2267</v>
      </c>
      <c r="S30" s="914">
        <v>3062.8148699999997</v>
      </c>
      <c r="T30" s="915">
        <v>45.456610649999995</v>
      </c>
      <c r="U30" s="915">
        <v>366.73734414999996</v>
      </c>
      <c r="V30" s="915">
        <v>2650.6209151999997</v>
      </c>
      <c r="W30" s="914">
        <v>905</v>
      </c>
      <c r="X30" s="915">
        <v>41.3</v>
      </c>
      <c r="Y30" s="915">
        <v>329.1</v>
      </c>
      <c r="Z30" s="915">
        <v>534.7</v>
      </c>
      <c r="AA30" s="914">
        <v>943.7</v>
      </c>
      <c r="AB30" s="915">
        <v>127.5</v>
      </c>
      <c r="AC30" s="915">
        <v>338.2</v>
      </c>
      <c r="AD30" s="915">
        <v>478</v>
      </c>
      <c r="AE30" s="914">
        <v>1768.8000000000002</v>
      </c>
      <c r="AF30" s="915">
        <v>132.9</v>
      </c>
      <c r="AG30" s="915">
        <v>323.2</v>
      </c>
      <c r="AH30" s="915">
        <v>1312.7</v>
      </c>
      <c r="AI30" s="914">
        <v>1004.7802449999999</v>
      </c>
      <c r="AJ30" s="915">
        <v>64.7513055</v>
      </c>
      <c r="AK30" s="915">
        <v>425.0638376999999</v>
      </c>
      <c r="AL30" s="915">
        <v>514.9651018</v>
      </c>
      <c r="AM30" s="914">
        <v>1086</v>
      </c>
      <c r="AN30" s="915">
        <v>64</v>
      </c>
      <c r="AO30" s="915">
        <v>295</v>
      </c>
      <c r="AP30" s="915">
        <v>727</v>
      </c>
      <c r="AQ30" s="914">
        <v>2475</v>
      </c>
      <c r="AR30" s="916">
        <v>0</v>
      </c>
      <c r="AS30" s="916">
        <v>92</v>
      </c>
      <c r="AT30" s="916">
        <v>2383</v>
      </c>
      <c r="AU30" s="914">
        <v>696.9909700000001</v>
      </c>
      <c r="AV30" s="917">
        <v>248.170366</v>
      </c>
      <c r="AW30" s="917">
        <v>268.412938</v>
      </c>
      <c r="AX30" s="917">
        <v>180.407666</v>
      </c>
      <c r="AY30" s="906"/>
      <c r="AZ30" s="906"/>
      <c r="BA30" s="906"/>
      <c r="BB30" s="906"/>
      <c r="BC30" s="906"/>
      <c r="BD30" s="906"/>
      <c r="BE30" s="906"/>
      <c r="BF30" s="906"/>
      <c r="BG30" s="906"/>
      <c r="BH30" s="906"/>
      <c r="BI30" s="906"/>
      <c r="BJ30" s="906"/>
      <c r="BK30" s="906"/>
      <c r="BL30" s="906"/>
      <c r="BM30" s="906"/>
      <c r="BN30" s="906"/>
      <c r="BO30" s="906"/>
      <c r="BP30" s="906"/>
      <c r="BQ30" s="906"/>
      <c r="BR30" s="906"/>
      <c r="BS30" s="906"/>
      <c r="BT30" s="906"/>
      <c r="BU30" s="906"/>
      <c r="BV30" s="906"/>
      <c r="BW30" s="906"/>
      <c r="BX30" s="906"/>
      <c r="BY30" s="906"/>
      <c r="BZ30" s="906"/>
      <c r="CA30" s="906"/>
      <c r="CB30" s="906"/>
      <c r="CC30" s="906"/>
      <c r="CD30" s="906"/>
      <c r="CE30" s="906"/>
      <c r="CF30" s="906"/>
      <c r="CG30" s="906"/>
      <c r="CH30" s="906"/>
      <c r="CI30" s="906"/>
      <c r="CJ30" s="906"/>
      <c r="CK30" s="906"/>
      <c r="CL30" s="906"/>
      <c r="CM30" s="906"/>
      <c r="CN30" s="906"/>
      <c r="CO30" s="906"/>
      <c r="CP30" s="906"/>
      <c r="CQ30" s="906"/>
      <c r="CR30" s="906"/>
      <c r="CS30" s="906"/>
      <c r="CT30" s="906"/>
      <c r="CU30" s="906"/>
      <c r="CV30" s="906"/>
      <c r="CW30" s="906"/>
      <c r="CX30" s="906"/>
      <c r="CY30" s="906"/>
      <c r="CZ30" s="906"/>
      <c r="DA30" s="906"/>
      <c r="DB30" s="906"/>
      <c r="DC30" s="906"/>
      <c r="DD30" s="906"/>
      <c r="DE30" s="906"/>
      <c r="DF30" s="906"/>
      <c r="DG30" s="906"/>
      <c r="DH30" s="906"/>
      <c r="DI30" s="906"/>
      <c r="DJ30" s="906"/>
      <c r="DK30" s="906"/>
      <c r="DL30" s="906"/>
      <c r="DM30" s="906"/>
      <c r="DN30" s="906"/>
      <c r="DO30" s="906"/>
      <c r="DP30" s="906"/>
      <c r="DQ30" s="906"/>
      <c r="DR30" s="906"/>
      <c r="DS30" s="906"/>
      <c r="DT30" s="906"/>
      <c r="DU30" s="906"/>
      <c r="DV30" s="906"/>
      <c r="DW30" s="906"/>
      <c r="DX30" s="906"/>
      <c r="DY30" s="906"/>
      <c r="DZ30" s="906"/>
      <c r="EA30" s="906"/>
      <c r="EB30" s="906"/>
      <c r="EC30" s="906"/>
      <c r="ED30" s="906"/>
      <c r="EE30" s="906"/>
      <c r="EF30" s="906"/>
      <c r="EG30" s="906"/>
      <c r="EH30" s="906"/>
      <c r="EI30" s="906"/>
      <c r="EJ30" s="906"/>
      <c r="EK30" s="906"/>
      <c r="EL30" s="906"/>
      <c r="EM30" s="906"/>
      <c r="EN30" s="906"/>
      <c r="EO30" s="906"/>
      <c r="EP30" s="906"/>
      <c r="EQ30" s="906"/>
      <c r="ER30" s="906"/>
      <c r="ES30" s="906"/>
      <c r="ET30" s="906"/>
      <c r="EU30" s="906"/>
      <c r="EV30" s="906"/>
      <c r="EW30" s="906"/>
      <c r="EX30" s="906"/>
      <c r="EY30" s="906"/>
      <c r="EZ30" s="906"/>
      <c r="FA30" s="906"/>
      <c r="FB30" s="906"/>
      <c r="FC30" s="906"/>
      <c r="FD30" s="906"/>
      <c r="FE30" s="906"/>
      <c r="FF30" s="906"/>
      <c r="FG30" s="906"/>
      <c r="FH30" s="906"/>
      <c r="FI30" s="906"/>
      <c r="FJ30" s="906"/>
      <c r="FK30" s="906"/>
      <c r="FL30" s="906"/>
      <c r="FM30" s="906"/>
      <c r="FN30" s="906"/>
      <c r="FO30" s="906"/>
      <c r="FP30" s="906"/>
      <c r="FQ30" s="906"/>
      <c r="FR30" s="906"/>
      <c r="FS30" s="906"/>
      <c r="FT30" s="906"/>
      <c r="FU30" s="906"/>
      <c r="FV30" s="906"/>
      <c r="FW30" s="906"/>
      <c r="FX30" s="906"/>
      <c r="FY30" s="906"/>
      <c r="FZ30" s="906"/>
      <c r="GA30" s="906"/>
      <c r="GB30" s="906"/>
      <c r="GC30" s="906"/>
      <c r="GD30" s="906"/>
      <c r="GE30" s="906"/>
      <c r="GF30" s="906"/>
      <c r="GG30" s="906"/>
      <c r="GH30" s="906"/>
      <c r="GI30" s="906"/>
      <c r="GJ30" s="906"/>
      <c r="GK30" s="906"/>
      <c r="GL30" s="906"/>
      <c r="GM30" s="906"/>
      <c r="GN30" s="906"/>
      <c r="GO30" s="906"/>
      <c r="GP30" s="906"/>
      <c r="GQ30" s="906"/>
      <c r="GR30" s="906"/>
      <c r="GS30" s="906"/>
      <c r="GT30" s="906"/>
      <c r="GU30" s="906"/>
      <c r="GV30" s="906"/>
      <c r="GW30" s="906"/>
      <c r="GX30" s="906"/>
      <c r="GY30" s="906"/>
      <c r="GZ30" s="906"/>
      <c r="HA30" s="906"/>
      <c r="HB30" s="906"/>
      <c r="HC30" s="906"/>
      <c r="HD30" s="906"/>
      <c r="HE30" s="906"/>
      <c r="HF30" s="906"/>
      <c r="HG30" s="906"/>
      <c r="HH30" s="906"/>
      <c r="HI30" s="906"/>
      <c r="HJ30" s="906"/>
      <c r="HK30" s="906"/>
      <c r="HL30" s="906"/>
      <c r="HM30" s="906"/>
      <c r="HN30" s="906"/>
      <c r="HO30" s="906"/>
      <c r="HP30" s="906"/>
      <c r="HQ30" s="906"/>
      <c r="HR30" s="906"/>
      <c r="HS30" s="906"/>
      <c r="HT30" s="906"/>
      <c r="HU30" s="906"/>
      <c r="HV30" s="906"/>
      <c r="HW30" s="906"/>
      <c r="HX30" s="906"/>
      <c r="HY30" s="906"/>
      <c r="HZ30" s="906"/>
      <c r="IA30" s="906"/>
      <c r="IB30" s="906"/>
      <c r="IC30" s="906"/>
      <c r="ID30" s="906"/>
      <c r="IE30" s="906"/>
      <c r="IF30" s="906"/>
      <c r="IG30" s="906"/>
      <c r="IH30" s="906"/>
      <c r="II30" s="906"/>
      <c r="IJ30" s="906"/>
      <c r="IK30" s="906"/>
      <c r="IL30" s="906"/>
      <c r="IM30" s="906"/>
      <c r="IN30" s="906"/>
      <c r="IO30" s="906"/>
      <c r="IP30" s="906"/>
      <c r="IQ30" s="906"/>
      <c r="IR30" s="906"/>
      <c r="IS30" s="906"/>
      <c r="IT30" s="906"/>
      <c r="IU30" s="906"/>
      <c r="IV30" s="906"/>
    </row>
    <row r="31" spans="1:256" ht="12">
      <c r="A31" s="912" t="s">
        <v>526</v>
      </c>
      <c r="B31" s="913" t="s">
        <v>527</v>
      </c>
      <c r="C31" s="914">
        <v>3931.7514010000004</v>
      </c>
      <c r="D31" s="915">
        <v>1516.3968105</v>
      </c>
      <c r="E31" s="915">
        <v>1933.0108203000007</v>
      </c>
      <c r="F31" s="915">
        <v>482.3437702</v>
      </c>
      <c r="G31" s="914">
        <v>3921.1346569999996</v>
      </c>
      <c r="H31" s="915">
        <v>1573.0879571500002</v>
      </c>
      <c r="I31" s="915">
        <v>1880.3708128999997</v>
      </c>
      <c r="J31" s="915">
        <v>467.67588695</v>
      </c>
      <c r="K31" s="914">
        <v>3784.6607120000003</v>
      </c>
      <c r="L31" s="915">
        <v>1578.9503771500001</v>
      </c>
      <c r="M31" s="915">
        <v>1676.5598013000001</v>
      </c>
      <c r="N31" s="915">
        <v>529.15053355</v>
      </c>
      <c r="O31" s="914">
        <v>4132</v>
      </c>
      <c r="P31" s="915">
        <v>1606</v>
      </c>
      <c r="Q31" s="915">
        <v>1981</v>
      </c>
      <c r="R31" s="915">
        <v>544</v>
      </c>
      <c r="S31" s="914">
        <v>3639.500295</v>
      </c>
      <c r="T31" s="915">
        <v>1257.0492109</v>
      </c>
      <c r="U31" s="915">
        <v>1836.895905</v>
      </c>
      <c r="V31" s="915">
        <v>545.5551791</v>
      </c>
      <c r="W31" s="914">
        <v>3474.1</v>
      </c>
      <c r="X31" s="915">
        <v>1109.6</v>
      </c>
      <c r="Y31" s="915">
        <v>1849.2</v>
      </c>
      <c r="Z31" s="915">
        <v>515.3</v>
      </c>
      <c r="AA31" s="914">
        <v>3372.4</v>
      </c>
      <c r="AB31" s="915">
        <v>1046.8</v>
      </c>
      <c r="AC31" s="915">
        <v>2028.6</v>
      </c>
      <c r="AD31" s="915">
        <v>297</v>
      </c>
      <c r="AE31" s="914">
        <v>4058.9</v>
      </c>
      <c r="AF31" s="915">
        <v>1054.3</v>
      </c>
      <c r="AG31" s="915">
        <v>2323.5</v>
      </c>
      <c r="AH31" s="915">
        <v>681.1</v>
      </c>
      <c r="AI31" s="914">
        <v>4032.8328260000003</v>
      </c>
      <c r="AJ31" s="915">
        <v>943.4359585000001</v>
      </c>
      <c r="AK31" s="915">
        <v>2386.1350833</v>
      </c>
      <c r="AL31" s="915">
        <v>703.2617842</v>
      </c>
      <c r="AM31" s="914">
        <v>4445</v>
      </c>
      <c r="AN31" s="915">
        <v>605</v>
      </c>
      <c r="AO31" s="915">
        <v>3015</v>
      </c>
      <c r="AP31" s="915">
        <v>825</v>
      </c>
      <c r="AQ31" s="914">
        <v>3542</v>
      </c>
      <c r="AR31" s="916">
        <v>228</v>
      </c>
      <c r="AS31" s="916">
        <v>1985</v>
      </c>
      <c r="AT31" s="916">
        <v>1329</v>
      </c>
      <c r="AU31" s="914">
        <v>4212.0017960000005</v>
      </c>
      <c r="AV31" s="917">
        <v>1165.6908</v>
      </c>
      <c r="AW31" s="917">
        <v>1769.11695</v>
      </c>
      <c r="AX31" s="917">
        <v>1277.194046</v>
      </c>
      <c r="AY31" s="906"/>
      <c r="AZ31" s="906"/>
      <c r="BA31" s="906"/>
      <c r="BB31" s="906"/>
      <c r="BC31" s="906"/>
      <c r="BD31" s="906"/>
      <c r="BE31" s="906"/>
      <c r="BF31" s="906"/>
      <c r="BG31" s="906"/>
      <c r="BH31" s="906"/>
      <c r="BI31" s="906"/>
      <c r="BJ31" s="906"/>
      <c r="BK31" s="906"/>
      <c r="BL31" s="906"/>
      <c r="BM31" s="906"/>
      <c r="BN31" s="906"/>
      <c r="BO31" s="906"/>
      <c r="BP31" s="906"/>
      <c r="BQ31" s="906"/>
      <c r="BR31" s="906"/>
      <c r="BS31" s="906"/>
      <c r="BT31" s="906"/>
      <c r="BU31" s="906"/>
      <c r="BV31" s="906"/>
      <c r="BW31" s="906"/>
      <c r="BX31" s="906"/>
      <c r="BY31" s="906"/>
      <c r="BZ31" s="906"/>
      <c r="CA31" s="906"/>
      <c r="CB31" s="906"/>
      <c r="CC31" s="906"/>
      <c r="CD31" s="906"/>
      <c r="CE31" s="906"/>
      <c r="CF31" s="906"/>
      <c r="CG31" s="906"/>
      <c r="CH31" s="906"/>
      <c r="CI31" s="906"/>
      <c r="CJ31" s="906"/>
      <c r="CK31" s="906"/>
      <c r="CL31" s="906"/>
      <c r="CM31" s="906"/>
      <c r="CN31" s="906"/>
      <c r="CO31" s="906"/>
      <c r="CP31" s="906"/>
      <c r="CQ31" s="906"/>
      <c r="CR31" s="906"/>
      <c r="CS31" s="906"/>
      <c r="CT31" s="906"/>
      <c r="CU31" s="906"/>
      <c r="CV31" s="906"/>
      <c r="CW31" s="906"/>
      <c r="CX31" s="906"/>
      <c r="CY31" s="906"/>
      <c r="CZ31" s="906"/>
      <c r="DA31" s="906"/>
      <c r="DB31" s="906"/>
      <c r="DC31" s="906"/>
      <c r="DD31" s="906"/>
      <c r="DE31" s="906"/>
      <c r="DF31" s="906"/>
      <c r="DG31" s="906"/>
      <c r="DH31" s="906"/>
      <c r="DI31" s="906"/>
      <c r="DJ31" s="906"/>
      <c r="DK31" s="906"/>
      <c r="DL31" s="906"/>
      <c r="DM31" s="906"/>
      <c r="DN31" s="906"/>
      <c r="DO31" s="906"/>
      <c r="DP31" s="906"/>
      <c r="DQ31" s="906"/>
      <c r="DR31" s="906"/>
      <c r="DS31" s="906"/>
      <c r="DT31" s="906"/>
      <c r="DU31" s="906"/>
      <c r="DV31" s="906"/>
      <c r="DW31" s="906"/>
      <c r="DX31" s="906"/>
      <c r="DY31" s="906"/>
      <c r="DZ31" s="906"/>
      <c r="EA31" s="906"/>
      <c r="EB31" s="906"/>
      <c r="EC31" s="906"/>
      <c r="ED31" s="906"/>
      <c r="EE31" s="906"/>
      <c r="EF31" s="906"/>
      <c r="EG31" s="906"/>
      <c r="EH31" s="906"/>
      <c r="EI31" s="906"/>
      <c r="EJ31" s="906"/>
      <c r="EK31" s="906"/>
      <c r="EL31" s="906"/>
      <c r="EM31" s="906"/>
      <c r="EN31" s="906"/>
      <c r="EO31" s="906"/>
      <c r="EP31" s="906"/>
      <c r="EQ31" s="906"/>
      <c r="ER31" s="906"/>
      <c r="ES31" s="906"/>
      <c r="ET31" s="906"/>
      <c r="EU31" s="906"/>
      <c r="EV31" s="906"/>
      <c r="EW31" s="906"/>
      <c r="EX31" s="906"/>
      <c r="EY31" s="906"/>
      <c r="EZ31" s="906"/>
      <c r="FA31" s="906"/>
      <c r="FB31" s="906"/>
      <c r="FC31" s="906"/>
      <c r="FD31" s="906"/>
      <c r="FE31" s="906"/>
      <c r="FF31" s="906"/>
      <c r="FG31" s="906"/>
      <c r="FH31" s="906"/>
      <c r="FI31" s="906"/>
      <c r="FJ31" s="906"/>
      <c r="FK31" s="906"/>
      <c r="FL31" s="906"/>
      <c r="FM31" s="906"/>
      <c r="FN31" s="906"/>
      <c r="FO31" s="906"/>
      <c r="FP31" s="906"/>
      <c r="FQ31" s="906"/>
      <c r="FR31" s="906"/>
      <c r="FS31" s="906"/>
      <c r="FT31" s="906"/>
      <c r="FU31" s="906"/>
      <c r="FV31" s="906"/>
      <c r="FW31" s="906"/>
      <c r="FX31" s="906"/>
      <c r="FY31" s="906"/>
      <c r="FZ31" s="906"/>
      <c r="GA31" s="906"/>
      <c r="GB31" s="906"/>
      <c r="GC31" s="906"/>
      <c r="GD31" s="906"/>
      <c r="GE31" s="906"/>
      <c r="GF31" s="906"/>
      <c r="GG31" s="906"/>
      <c r="GH31" s="906"/>
      <c r="GI31" s="906"/>
      <c r="GJ31" s="906"/>
      <c r="GK31" s="906"/>
      <c r="GL31" s="906"/>
      <c r="GM31" s="906"/>
      <c r="GN31" s="906"/>
      <c r="GO31" s="906"/>
      <c r="GP31" s="906"/>
      <c r="GQ31" s="906"/>
      <c r="GR31" s="906"/>
      <c r="GS31" s="906"/>
      <c r="GT31" s="906"/>
      <c r="GU31" s="906"/>
      <c r="GV31" s="906"/>
      <c r="GW31" s="906"/>
      <c r="GX31" s="906"/>
      <c r="GY31" s="906"/>
      <c r="GZ31" s="906"/>
      <c r="HA31" s="906"/>
      <c r="HB31" s="906"/>
      <c r="HC31" s="906"/>
      <c r="HD31" s="906"/>
      <c r="HE31" s="906"/>
      <c r="HF31" s="906"/>
      <c r="HG31" s="906"/>
      <c r="HH31" s="906"/>
      <c r="HI31" s="906"/>
      <c r="HJ31" s="906"/>
      <c r="HK31" s="906"/>
      <c r="HL31" s="906"/>
      <c r="HM31" s="906"/>
      <c r="HN31" s="906"/>
      <c r="HO31" s="906"/>
      <c r="HP31" s="906"/>
      <c r="HQ31" s="906"/>
      <c r="HR31" s="906"/>
      <c r="HS31" s="906"/>
      <c r="HT31" s="906"/>
      <c r="HU31" s="906"/>
      <c r="HV31" s="906"/>
      <c r="HW31" s="906"/>
      <c r="HX31" s="906"/>
      <c r="HY31" s="906"/>
      <c r="HZ31" s="906"/>
      <c r="IA31" s="906"/>
      <c r="IB31" s="906"/>
      <c r="IC31" s="906"/>
      <c r="ID31" s="906"/>
      <c r="IE31" s="906"/>
      <c r="IF31" s="906"/>
      <c r="IG31" s="906"/>
      <c r="IH31" s="906"/>
      <c r="II31" s="906"/>
      <c r="IJ31" s="906"/>
      <c r="IK31" s="906"/>
      <c r="IL31" s="906"/>
      <c r="IM31" s="906"/>
      <c r="IN31" s="906"/>
      <c r="IO31" s="906"/>
      <c r="IP31" s="906"/>
      <c r="IQ31" s="906"/>
      <c r="IR31" s="906"/>
      <c r="IS31" s="906"/>
      <c r="IT31" s="906"/>
      <c r="IU31" s="906"/>
      <c r="IV31" s="906"/>
    </row>
    <row r="32" spans="1:256" ht="12">
      <c r="A32" s="912" t="s">
        <v>528</v>
      </c>
      <c r="B32" s="913" t="s">
        <v>329</v>
      </c>
      <c r="C32" s="914">
        <v>0</v>
      </c>
      <c r="D32" s="915">
        <v>0</v>
      </c>
      <c r="E32" s="915">
        <v>0</v>
      </c>
      <c r="F32" s="915">
        <v>0</v>
      </c>
      <c r="G32" s="914">
        <v>0</v>
      </c>
      <c r="H32" s="915">
        <v>0</v>
      </c>
      <c r="I32" s="915">
        <v>0</v>
      </c>
      <c r="J32" s="915">
        <v>0</v>
      </c>
      <c r="K32" s="914">
        <v>0</v>
      </c>
      <c r="L32" s="915">
        <v>0</v>
      </c>
      <c r="M32" s="915">
        <v>0</v>
      </c>
      <c r="N32" s="915">
        <v>0</v>
      </c>
      <c r="O32" s="914">
        <v>0</v>
      </c>
      <c r="P32" s="915">
        <v>0</v>
      </c>
      <c r="Q32" s="915">
        <v>0</v>
      </c>
      <c r="R32" s="915">
        <v>0</v>
      </c>
      <c r="S32" s="914">
        <v>0</v>
      </c>
      <c r="T32" s="915">
        <v>0</v>
      </c>
      <c r="U32" s="915">
        <v>0</v>
      </c>
      <c r="V32" s="915">
        <v>0</v>
      </c>
      <c r="W32" s="914">
        <v>0</v>
      </c>
      <c r="X32" s="915">
        <v>0</v>
      </c>
      <c r="Y32" s="915">
        <v>0</v>
      </c>
      <c r="Z32" s="915">
        <v>0</v>
      </c>
      <c r="AA32" s="914">
        <v>0</v>
      </c>
      <c r="AB32" s="915">
        <v>0</v>
      </c>
      <c r="AC32" s="915">
        <v>0</v>
      </c>
      <c r="AD32" s="915">
        <v>0</v>
      </c>
      <c r="AE32" s="914">
        <v>4.8</v>
      </c>
      <c r="AF32" s="915">
        <v>4.8</v>
      </c>
      <c r="AG32" s="915">
        <v>0</v>
      </c>
      <c r="AH32" s="915">
        <v>0</v>
      </c>
      <c r="AI32" s="914">
        <v>1.02394</v>
      </c>
      <c r="AJ32" s="915">
        <v>1.02394</v>
      </c>
      <c r="AK32" s="915">
        <v>0</v>
      </c>
      <c r="AL32" s="915">
        <v>0</v>
      </c>
      <c r="AM32" s="914">
        <v>3</v>
      </c>
      <c r="AN32" s="915">
        <v>0</v>
      </c>
      <c r="AO32" s="915">
        <v>0</v>
      </c>
      <c r="AP32" s="915">
        <v>3</v>
      </c>
      <c r="AQ32" s="914">
        <v>0</v>
      </c>
      <c r="AR32" s="916">
        <v>0</v>
      </c>
      <c r="AS32" s="916">
        <v>0</v>
      </c>
      <c r="AT32" s="916">
        <v>0</v>
      </c>
      <c r="AU32" s="914">
        <v>0</v>
      </c>
      <c r="AV32" s="919">
        <v>0</v>
      </c>
      <c r="AW32" s="919">
        <v>0</v>
      </c>
      <c r="AX32" s="919">
        <v>0</v>
      </c>
      <c r="AY32" s="906"/>
      <c r="AZ32" s="906"/>
      <c r="BA32" s="906"/>
      <c r="BB32" s="906"/>
      <c r="BC32" s="906"/>
      <c r="BD32" s="906"/>
      <c r="BE32" s="906"/>
      <c r="BF32" s="906"/>
      <c r="BG32" s="906"/>
      <c r="BH32" s="906"/>
      <c r="BI32" s="906"/>
      <c r="BJ32" s="906"/>
      <c r="BK32" s="906"/>
      <c r="BL32" s="906"/>
      <c r="BM32" s="906"/>
      <c r="BN32" s="906"/>
      <c r="BO32" s="906"/>
      <c r="BP32" s="906"/>
      <c r="BQ32" s="906"/>
      <c r="BR32" s="906"/>
      <c r="BS32" s="906"/>
      <c r="BT32" s="906"/>
      <c r="BU32" s="906"/>
      <c r="BV32" s="906"/>
      <c r="BW32" s="906"/>
      <c r="BX32" s="906"/>
      <c r="BY32" s="906"/>
      <c r="BZ32" s="906"/>
      <c r="CA32" s="906"/>
      <c r="CB32" s="906"/>
      <c r="CC32" s="906"/>
      <c r="CD32" s="906"/>
      <c r="CE32" s="906"/>
      <c r="CF32" s="906"/>
      <c r="CG32" s="906"/>
      <c r="CH32" s="906"/>
      <c r="CI32" s="906"/>
      <c r="CJ32" s="906"/>
      <c r="CK32" s="906"/>
      <c r="CL32" s="906"/>
      <c r="CM32" s="906"/>
      <c r="CN32" s="906"/>
      <c r="CO32" s="906"/>
      <c r="CP32" s="906"/>
      <c r="CQ32" s="906"/>
      <c r="CR32" s="906"/>
      <c r="CS32" s="906"/>
      <c r="CT32" s="906"/>
      <c r="CU32" s="906"/>
      <c r="CV32" s="906"/>
      <c r="CW32" s="906"/>
      <c r="CX32" s="906"/>
      <c r="CY32" s="906"/>
      <c r="CZ32" s="906"/>
      <c r="DA32" s="906"/>
      <c r="DB32" s="906"/>
      <c r="DC32" s="906"/>
      <c r="DD32" s="906"/>
      <c r="DE32" s="906"/>
      <c r="DF32" s="906"/>
      <c r="DG32" s="906"/>
      <c r="DH32" s="906"/>
      <c r="DI32" s="906"/>
      <c r="DJ32" s="906"/>
      <c r="DK32" s="906"/>
      <c r="DL32" s="906"/>
      <c r="DM32" s="906"/>
      <c r="DN32" s="906"/>
      <c r="DO32" s="906"/>
      <c r="DP32" s="906"/>
      <c r="DQ32" s="906"/>
      <c r="DR32" s="906"/>
      <c r="DS32" s="906"/>
      <c r="DT32" s="906"/>
      <c r="DU32" s="906"/>
      <c r="DV32" s="906"/>
      <c r="DW32" s="906"/>
      <c r="DX32" s="906"/>
      <c r="DY32" s="906"/>
      <c r="DZ32" s="906"/>
      <c r="EA32" s="906"/>
      <c r="EB32" s="906"/>
      <c r="EC32" s="906"/>
      <c r="ED32" s="906"/>
      <c r="EE32" s="906"/>
      <c r="EF32" s="906"/>
      <c r="EG32" s="906"/>
      <c r="EH32" s="906"/>
      <c r="EI32" s="906"/>
      <c r="EJ32" s="906"/>
      <c r="EK32" s="906"/>
      <c r="EL32" s="906"/>
      <c r="EM32" s="906"/>
      <c r="EN32" s="906"/>
      <c r="EO32" s="906"/>
      <c r="EP32" s="906"/>
      <c r="EQ32" s="906"/>
      <c r="ER32" s="906"/>
      <c r="ES32" s="906"/>
      <c r="ET32" s="906"/>
      <c r="EU32" s="906"/>
      <c r="EV32" s="906"/>
      <c r="EW32" s="906"/>
      <c r="EX32" s="906"/>
      <c r="EY32" s="906"/>
      <c r="EZ32" s="906"/>
      <c r="FA32" s="906"/>
      <c r="FB32" s="906"/>
      <c r="FC32" s="906"/>
      <c r="FD32" s="906"/>
      <c r="FE32" s="906"/>
      <c r="FF32" s="906"/>
      <c r="FG32" s="906"/>
      <c r="FH32" s="906"/>
      <c r="FI32" s="906"/>
      <c r="FJ32" s="906"/>
      <c r="FK32" s="906"/>
      <c r="FL32" s="906"/>
      <c r="FM32" s="906"/>
      <c r="FN32" s="906"/>
      <c r="FO32" s="906"/>
      <c r="FP32" s="906"/>
      <c r="FQ32" s="906"/>
      <c r="FR32" s="906"/>
      <c r="FS32" s="906"/>
      <c r="FT32" s="906"/>
      <c r="FU32" s="906"/>
      <c r="FV32" s="906"/>
      <c r="FW32" s="906"/>
      <c r="FX32" s="906"/>
      <c r="FY32" s="906"/>
      <c r="FZ32" s="906"/>
      <c r="GA32" s="906"/>
      <c r="GB32" s="906"/>
      <c r="GC32" s="906"/>
      <c r="GD32" s="906"/>
      <c r="GE32" s="906"/>
      <c r="GF32" s="906"/>
      <c r="GG32" s="906"/>
      <c r="GH32" s="906"/>
      <c r="GI32" s="906"/>
      <c r="GJ32" s="906"/>
      <c r="GK32" s="906"/>
      <c r="GL32" s="906"/>
      <c r="GM32" s="906"/>
      <c r="GN32" s="906"/>
      <c r="GO32" s="906"/>
      <c r="GP32" s="906"/>
      <c r="GQ32" s="906"/>
      <c r="GR32" s="906"/>
      <c r="GS32" s="906"/>
      <c r="GT32" s="906"/>
      <c r="GU32" s="906"/>
      <c r="GV32" s="906"/>
      <c r="GW32" s="906"/>
      <c r="GX32" s="906"/>
      <c r="GY32" s="906"/>
      <c r="GZ32" s="906"/>
      <c r="HA32" s="906"/>
      <c r="HB32" s="906"/>
      <c r="HC32" s="906"/>
      <c r="HD32" s="906"/>
      <c r="HE32" s="906"/>
      <c r="HF32" s="906"/>
      <c r="HG32" s="906"/>
      <c r="HH32" s="906"/>
      <c r="HI32" s="906"/>
      <c r="HJ32" s="906"/>
      <c r="HK32" s="906"/>
      <c r="HL32" s="906"/>
      <c r="HM32" s="906"/>
      <c r="HN32" s="906"/>
      <c r="HO32" s="906"/>
      <c r="HP32" s="906"/>
      <c r="HQ32" s="906"/>
      <c r="HR32" s="906"/>
      <c r="HS32" s="906"/>
      <c r="HT32" s="906"/>
      <c r="HU32" s="906"/>
      <c r="HV32" s="906"/>
      <c r="HW32" s="906"/>
      <c r="HX32" s="906"/>
      <c r="HY32" s="906"/>
      <c r="HZ32" s="906"/>
      <c r="IA32" s="906"/>
      <c r="IB32" s="906"/>
      <c r="IC32" s="906"/>
      <c r="ID32" s="906"/>
      <c r="IE32" s="906"/>
      <c r="IF32" s="906"/>
      <c r="IG32" s="906"/>
      <c r="IH32" s="906"/>
      <c r="II32" s="906"/>
      <c r="IJ32" s="906"/>
      <c r="IK32" s="906"/>
      <c r="IL32" s="906"/>
      <c r="IM32" s="906"/>
      <c r="IN32" s="906"/>
      <c r="IO32" s="906"/>
      <c r="IP32" s="906"/>
      <c r="IQ32" s="906"/>
      <c r="IR32" s="906"/>
      <c r="IS32" s="906"/>
      <c r="IT32" s="906"/>
      <c r="IU32" s="906"/>
      <c r="IV32" s="906"/>
    </row>
    <row r="33" spans="1:256" ht="24">
      <c r="A33" s="912" t="s">
        <v>529</v>
      </c>
      <c r="B33" s="913" t="s">
        <v>530</v>
      </c>
      <c r="C33" s="914">
        <v>1.212164</v>
      </c>
      <c r="D33" s="915">
        <v>1.212164</v>
      </c>
      <c r="E33" s="915">
        <v>0</v>
      </c>
      <c r="F33" s="915">
        <v>0</v>
      </c>
      <c r="G33" s="914">
        <v>0</v>
      </c>
      <c r="H33" s="915">
        <v>0</v>
      </c>
      <c r="I33" s="915">
        <v>0</v>
      </c>
      <c r="J33" s="915">
        <v>0</v>
      </c>
      <c r="K33" s="914">
        <v>656.5005500000001</v>
      </c>
      <c r="L33" s="915">
        <v>264.67694900000004</v>
      </c>
      <c r="M33" s="915">
        <v>391.823601</v>
      </c>
      <c r="N33" s="915">
        <v>0</v>
      </c>
      <c r="O33" s="914">
        <v>1</v>
      </c>
      <c r="P33" s="915">
        <v>1</v>
      </c>
      <c r="Q33" s="915">
        <v>0</v>
      </c>
      <c r="R33" s="915">
        <v>0</v>
      </c>
      <c r="S33" s="914">
        <v>0</v>
      </c>
      <c r="T33" s="915">
        <v>0</v>
      </c>
      <c r="U33" s="915">
        <v>0</v>
      </c>
      <c r="V33" s="915">
        <v>0</v>
      </c>
      <c r="W33" s="914">
        <v>1.5</v>
      </c>
      <c r="X33" s="915">
        <v>1.5</v>
      </c>
      <c r="Y33" s="915">
        <v>0</v>
      </c>
      <c r="Z33" s="915">
        <v>0</v>
      </c>
      <c r="AA33" s="914">
        <v>1.7</v>
      </c>
      <c r="AB33" s="915">
        <v>1.7</v>
      </c>
      <c r="AC33" s="915">
        <v>0</v>
      </c>
      <c r="AD33" s="915">
        <v>0</v>
      </c>
      <c r="AE33" s="914">
        <v>678.9</v>
      </c>
      <c r="AF33" s="915">
        <v>289.5</v>
      </c>
      <c r="AG33" s="915">
        <v>389.4</v>
      </c>
      <c r="AH33" s="915">
        <v>0</v>
      </c>
      <c r="AI33" s="914">
        <v>617.579923</v>
      </c>
      <c r="AJ33" s="915">
        <v>272.552617</v>
      </c>
      <c r="AK33" s="915">
        <v>345.027306</v>
      </c>
      <c r="AL33" s="915">
        <v>0</v>
      </c>
      <c r="AM33" s="914">
        <v>33</v>
      </c>
      <c r="AN33" s="915">
        <v>33</v>
      </c>
      <c r="AO33" s="915">
        <v>0</v>
      </c>
      <c r="AP33" s="915">
        <v>0</v>
      </c>
      <c r="AQ33" s="914">
        <v>168</v>
      </c>
      <c r="AR33" s="916">
        <v>168</v>
      </c>
      <c r="AS33" s="916">
        <v>0</v>
      </c>
      <c r="AT33" s="916">
        <v>0</v>
      </c>
      <c r="AU33" s="914">
        <v>258.299258</v>
      </c>
      <c r="AV33" s="917">
        <v>258.299258</v>
      </c>
      <c r="AW33" s="917">
        <v>0</v>
      </c>
      <c r="AX33" s="919">
        <v>0</v>
      </c>
      <c r="AY33" s="906"/>
      <c r="AZ33" s="906"/>
      <c r="BA33" s="906"/>
      <c r="BB33" s="906"/>
      <c r="BC33" s="906"/>
      <c r="BD33" s="906"/>
      <c r="BE33" s="906"/>
      <c r="BF33" s="906"/>
      <c r="BG33" s="906"/>
      <c r="BH33" s="906"/>
      <c r="BI33" s="906"/>
      <c r="BJ33" s="906"/>
      <c r="BK33" s="906"/>
      <c r="BL33" s="906"/>
      <c r="BM33" s="906"/>
      <c r="BN33" s="906"/>
      <c r="BO33" s="906"/>
      <c r="BP33" s="906"/>
      <c r="BQ33" s="906"/>
      <c r="BR33" s="906"/>
      <c r="BS33" s="906"/>
      <c r="BT33" s="906"/>
      <c r="BU33" s="906"/>
      <c r="BV33" s="906"/>
      <c r="BW33" s="906"/>
      <c r="BX33" s="906"/>
      <c r="BY33" s="906"/>
      <c r="BZ33" s="906"/>
      <c r="CA33" s="906"/>
      <c r="CB33" s="906"/>
      <c r="CC33" s="906"/>
      <c r="CD33" s="906"/>
      <c r="CE33" s="906"/>
      <c r="CF33" s="906"/>
      <c r="CG33" s="906"/>
      <c r="CH33" s="906"/>
      <c r="CI33" s="906"/>
      <c r="CJ33" s="906"/>
      <c r="CK33" s="906"/>
      <c r="CL33" s="906"/>
      <c r="CM33" s="906"/>
      <c r="CN33" s="906"/>
      <c r="CO33" s="906"/>
      <c r="CP33" s="906"/>
      <c r="CQ33" s="906"/>
      <c r="CR33" s="906"/>
      <c r="CS33" s="906"/>
      <c r="CT33" s="906"/>
      <c r="CU33" s="906"/>
      <c r="CV33" s="906"/>
      <c r="CW33" s="906"/>
      <c r="CX33" s="906"/>
      <c r="CY33" s="906"/>
      <c r="CZ33" s="906"/>
      <c r="DA33" s="906"/>
      <c r="DB33" s="906"/>
      <c r="DC33" s="906"/>
      <c r="DD33" s="906"/>
      <c r="DE33" s="906"/>
      <c r="DF33" s="906"/>
      <c r="DG33" s="906"/>
      <c r="DH33" s="906"/>
      <c r="DI33" s="906"/>
      <c r="DJ33" s="906"/>
      <c r="DK33" s="906"/>
      <c r="DL33" s="906"/>
      <c r="DM33" s="906"/>
      <c r="DN33" s="906"/>
      <c r="DO33" s="906"/>
      <c r="DP33" s="906"/>
      <c r="DQ33" s="906"/>
      <c r="DR33" s="906"/>
      <c r="DS33" s="906"/>
      <c r="DT33" s="906"/>
      <c r="DU33" s="906"/>
      <c r="DV33" s="906"/>
      <c r="DW33" s="906"/>
      <c r="DX33" s="906"/>
      <c r="DY33" s="906"/>
      <c r="DZ33" s="906"/>
      <c r="EA33" s="906"/>
      <c r="EB33" s="906"/>
      <c r="EC33" s="906"/>
      <c r="ED33" s="906"/>
      <c r="EE33" s="906"/>
      <c r="EF33" s="906"/>
      <c r="EG33" s="906"/>
      <c r="EH33" s="906"/>
      <c r="EI33" s="906"/>
      <c r="EJ33" s="906"/>
      <c r="EK33" s="906"/>
      <c r="EL33" s="906"/>
      <c r="EM33" s="906"/>
      <c r="EN33" s="906"/>
      <c r="EO33" s="906"/>
      <c r="EP33" s="906"/>
      <c r="EQ33" s="906"/>
      <c r="ER33" s="906"/>
      <c r="ES33" s="906"/>
      <c r="ET33" s="906"/>
      <c r="EU33" s="906"/>
      <c r="EV33" s="906"/>
      <c r="EW33" s="906"/>
      <c r="EX33" s="906"/>
      <c r="EY33" s="906"/>
      <c r="EZ33" s="906"/>
      <c r="FA33" s="906"/>
      <c r="FB33" s="906"/>
      <c r="FC33" s="906"/>
      <c r="FD33" s="906"/>
      <c r="FE33" s="906"/>
      <c r="FF33" s="906"/>
      <c r="FG33" s="906"/>
      <c r="FH33" s="906"/>
      <c r="FI33" s="906"/>
      <c r="FJ33" s="906"/>
      <c r="FK33" s="906"/>
      <c r="FL33" s="906"/>
      <c r="FM33" s="906"/>
      <c r="FN33" s="906"/>
      <c r="FO33" s="906"/>
      <c r="FP33" s="906"/>
      <c r="FQ33" s="906"/>
      <c r="FR33" s="906"/>
      <c r="FS33" s="906"/>
      <c r="FT33" s="906"/>
      <c r="FU33" s="906"/>
      <c r="FV33" s="906"/>
      <c r="FW33" s="906"/>
      <c r="FX33" s="906"/>
      <c r="FY33" s="906"/>
      <c r="FZ33" s="906"/>
      <c r="GA33" s="906"/>
      <c r="GB33" s="906"/>
      <c r="GC33" s="906"/>
      <c r="GD33" s="906"/>
      <c r="GE33" s="906"/>
      <c r="GF33" s="906"/>
      <c r="GG33" s="906"/>
      <c r="GH33" s="906"/>
      <c r="GI33" s="906"/>
      <c r="GJ33" s="906"/>
      <c r="GK33" s="906"/>
      <c r="GL33" s="906"/>
      <c r="GM33" s="906"/>
      <c r="GN33" s="906"/>
      <c r="GO33" s="906"/>
      <c r="GP33" s="906"/>
      <c r="GQ33" s="906"/>
      <c r="GR33" s="906"/>
      <c r="GS33" s="906"/>
      <c r="GT33" s="906"/>
      <c r="GU33" s="906"/>
      <c r="GV33" s="906"/>
      <c r="GW33" s="906"/>
      <c r="GX33" s="906"/>
      <c r="GY33" s="906"/>
      <c r="GZ33" s="906"/>
      <c r="HA33" s="906"/>
      <c r="HB33" s="906"/>
      <c r="HC33" s="906"/>
      <c r="HD33" s="906"/>
      <c r="HE33" s="906"/>
      <c r="HF33" s="906"/>
      <c r="HG33" s="906"/>
      <c r="HH33" s="906"/>
      <c r="HI33" s="906"/>
      <c r="HJ33" s="906"/>
      <c r="HK33" s="906"/>
      <c r="HL33" s="906"/>
      <c r="HM33" s="906"/>
      <c r="HN33" s="906"/>
      <c r="HO33" s="906"/>
      <c r="HP33" s="906"/>
      <c r="HQ33" s="906"/>
      <c r="HR33" s="906"/>
      <c r="HS33" s="906"/>
      <c r="HT33" s="906"/>
      <c r="HU33" s="906"/>
      <c r="HV33" s="906"/>
      <c r="HW33" s="906"/>
      <c r="HX33" s="906"/>
      <c r="HY33" s="906"/>
      <c r="HZ33" s="906"/>
      <c r="IA33" s="906"/>
      <c r="IB33" s="906"/>
      <c r="IC33" s="906"/>
      <c r="ID33" s="906"/>
      <c r="IE33" s="906"/>
      <c r="IF33" s="906"/>
      <c r="IG33" s="906"/>
      <c r="IH33" s="906"/>
      <c r="II33" s="906"/>
      <c r="IJ33" s="906"/>
      <c r="IK33" s="906"/>
      <c r="IL33" s="906"/>
      <c r="IM33" s="906"/>
      <c r="IN33" s="906"/>
      <c r="IO33" s="906"/>
      <c r="IP33" s="906"/>
      <c r="IQ33" s="906"/>
      <c r="IR33" s="906"/>
      <c r="IS33" s="906"/>
      <c r="IT33" s="906"/>
      <c r="IU33" s="906"/>
      <c r="IV33" s="906"/>
    </row>
    <row r="34" spans="1:256" ht="12">
      <c r="A34" s="912" t="s">
        <v>531</v>
      </c>
      <c r="B34" s="913" t="s">
        <v>532</v>
      </c>
      <c r="C34" s="914">
        <v>741.667413</v>
      </c>
      <c r="D34" s="915">
        <v>336.64624100000003</v>
      </c>
      <c r="E34" s="915">
        <v>405.02117200000004</v>
      </c>
      <c r="F34" s="915">
        <v>0</v>
      </c>
      <c r="G34" s="914">
        <v>670.783174</v>
      </c>
      <c r="H34" s="915">
        <v>301.77477000000005</v>
      </c>
      <c r="I34" s="915">
        <v>369.008404</v>
      </c>
      <c r="J34" s="915">
        <v>0</v>
      </c>
      <c r="K34" s="914">
        <v>0</v>
      </c>
      <c r="L34" s="915">
        <v>0</v>
      </c>
      <c r="M34" s="915">
        <v>0</v>
      </c>
      <c r="N34" s="915">
        <v>0</v>
      </c>
      <c r="O34" s="914">
        <v>720.162681</v>
      </c>
      <c r="P34" s="915">
        <v>333</v>
      </c>
      <c r="Q34" s="915">
        <v>387.16268099999996</v>
      </c>
      <c r="R34" s="915">
        <v>0</v>
      </c>
      <c r="S34" s="914">
        <v>718.89426</v>
      </c>
      <c r="T34" s="915">
        <v>325.398347</v>
      </c>
      <c r="U34" s="915">
        <v>393.495913</v>
      </c>
      <c r="V34" s="915">
        <v>0</v>
      </c>
      <c r="W34" s="914">
        <v>677.9</v>
      </c>
      <c r="X34" s="915">
        <v>285.8</v>
      </c>
      <c r="Y34" s="915">
        <v>392.2</v>
      </c>
      <c r="Z34" s="915">
        <v>0</v>
      </c>
      <c r="AA34" s="914">
        <v>657.8</v>
      </c>
      <c r="AB34" s="915">
        <v>288.3</v>
      </c>
      <c r="AC34" s="915">
        <v>369.5</v>
      </c>
      <c r="AD34" s="915">
        <v>0</v>
      </c>
      <c r="AE34" s="914">
        <v>0</v>
      </c>
      <c r="AF34" s="915">
        <v>0</v>
      </c>
      <c r="AG34" s="915">
        <v>0</v>
      </c>
      <c r="AH34" s="915">
        <v>0</v>
      </c>
      <c r="AI34" s="914">
        <v>0</v>
      </c>
      <c r="AJ34" s="915">
        <v>0</v>
      </c>
      <c r="AK34" s="915">
        <v>0</v>
      </c>
      <c r="AL34" s="915">
        <v>0</v>
      </c>
      <c r="AM34" s="914">
        <v>623</v>
      </c>
      <c r="AN34" s="915">
        <v>280</v>
      </c>
      <c r="AO34" s="915">
        <v>343</v>
      </c>
      <c r="AP34" s="915">
        <v>0</v>
      </c>
      <c r="AQ34" s="914">
        <v>418</v>
      </c>
      <c r="AR34" s="916">
        <v>380</v>
      </c>
      <c r="AS34" s="916">
        <v>38</v>
      </c>
      <c r="AT34" s="916">
        <v>0</v>
      </c>
      <c r="AU34" s="914">
        <v>583.4201949999999</v>
      </c>
      <c r="AV34" s="917">
        <v>260.024522</v>
      </c>
      <c r="AW34" s="917">
        <v>323.395673</v>
      </c>
      <c r="AX34" s="919">
        <v>0</v>
      </c>
      <c r="AY34" s="906"/>
      <c r="AZ34" s="906"/>
      <c r="BA34" s="906"/>
      <c r="BB34" s="906"/>
      <c r="BC34" s="906"/>
      <c r="BD34" s="906"/>
      <c r="BE34" s="906"/>
      <c r="BF34" s="906"/>
      <c r="BG34" s="906"/>
      <c r="BH34" s="906"/>
      <c r="BI34" s="906"/>
      <c r="BJ34" s="906"/>
      <c r="BK34" s="906"/>
      <c r="BL34" s="906"/>
      <c r="BM34" s="906"/>
      <c r="BN34" s="906"/>
      <c r="BO34" s="906"/>
      <c r="BP34" s="906"/>
      <c r="BQ34" s="906"/>
      <c r="BR34" s="906"/>
      <c r="BS34" s="906"/>
      <c r="BT34" s="906"/>
      <c r="BU34" s="906"/>
      <c r="BV34" s="906"/>
      <c r="BW34" s="906"/>
      <c r="BX34" s="906"/>
      <c r="BY34" s="906"/>
      <c r="BZ34" s="906"/>
      <c r="CA34" s="906"/>
      <c r="CB34" s="906"/>
      <c r="CC34" s="906"/>
      <c r="CD34" s="906"/>
      <c r="CE34" s="906"/>
      <c r="CF34" s="906"/>
      <c r="CG34" s="906"/>
      <c r="CH34" s="906"/>
      <c r="CI34" s="906"/>
      <c r="CJ34" s="906"/>
      <c r="CK34" s="906"/>
      <c r="CL34" s="906"/>
      <c r="CM34" s="906"/>
      <c r="CN34" s="906"/>
      <c r="CO34" s="906"/>
      <c r="CP34" s="906"/>
      <c r="CQ34" s="906"/>
      <c r="CR34" s="906"/>
      <c r="CS34" s="906"/>
      <c r="CT34" s="906"/>
      <c r="CU34" s="906"/>
      <c r="CV34" s="906"/>
      <c r="CW34" s="906"/>
      <c r="CX34" s="906"/>
      <c r="CY34" s="906"/>
      <c r="CZ34" s="906"/>
      <c r="DA34" s="906"/>
      <c r="DB34" s="906"/>
      <c r="DC34" s="906"/>
      <c r="DD34" s="906"/>
      <c r="DE34" s="906"/>
      <c r="DF34" s="906"/>
      <c r="DG34" s="906"/>
      <c r="DH34" s="906"/>
      <c r="DI34" s="906"/>
      <c r="DJ34" s="906"/>
      <c r="DK34" s="906"/>
      <c r="DL34" s="906"/>
      <c r="DM34" s="906"/>
      <c r="DN34" s="906"/>
      <c r="DO34" s="906"/>
      <c r="DP34" s="906"/>
      <c r="DQ34" s="906"/>
      <c r="DR34" s="906"/>
      <c r="DS34" s="906"/>
      <c r="DT34" s="906"/>
      <c r="DU34" s="906"/>
      <c r="DV34" s="906"/>
      <c r="DW34" s="906"/>
      <c r="DX34" s="906"/>
      <c r="DY34" s="906"/>
      <c r="DZ34" s="906"/>
      <c r="EA34" s="906"/>
      <c r="EB34" s="906"/>
      <c r="EC34" s="906"/>
      <c r="ED34" s="906"/>
      <c r="EE34" s="906"/>
      <c r="EF34" s="906"/>
      <c r="EG34" s="906"/>
      <c r="EH34" s="906"/>
      <c r="EI34" s="906"/>
      <c r="EJ34" s="906"/>
      <c r="EK34" s="906"/>
      <c r="EL34" s="906"/>
      <c r="EM34" s="906"/>
      <c r="EN34" s="906"/>
      <c r="EO34" s="906"/>
      <c r="EP34" s="906"/>
      <c r="EQ34" s="906"/>
      <c r="ER34" s="906"/>
      <c r="ES34" s="906"/>
      <c r="ET34" s="906"/>
      <c r="EU34" s="906"/>
      <c r="EV34" s="906"/>
      <c r="EW34" s="906"/>
      <c r="EX34" s="906"/>
      <c r="EY34" s="906"/>
      <c r="EZ34" s="906"/>
      <c r="FA34" s="906"/>
      <c r="FB34" s="906"/>
      <c r="FC34" s="906"/>
      <c r="FD34" s="906"/>
      <c r="FE34" s="906"/>
      <c r="FF34" s="906"/>
      <c r="FG34" s="906"/>
      <c r="FH34" s="906"/>
      <c r="FI34" s="906"/>
      <c r="FJ34" s="906"/>
      <c r="FK34" s="906"/>
      <c r="FL34" s="906"/>
      <c r="FM34" s="906"/>
      <c r="FN34" s="906"/>
      <c r="FO34" s="906"/>
      <c r="FP34" s="906"/>
      <c r="FQ34" s="906"/>
      <c r="FR34" s="906"/>
      <c r="FS34" s="906"/>
      <c r="FT34" s="906"/>
      <c r="FU34" s="906"/>
      <c r="FV34" s="906"/>
      <c r="FW34" s="906"/>
      <c r="FX34" s="906"/>
      <c r="FY34" s="906"/>
      <c r="FZ34" s="906"/>
      <c r="GA34" s="906"/>
      <c r="GB34" s="906"/>
      <c r="GC34" s="906"/>
      <c r="GD34" s="906"/>
      <c r="GE34" s="906"/>
      <c r="GF34" s="906"/>
      <c r="GG34" s="906"/>
      <c r="GH34" s="906"/>
      <c r="GI34" s="906"/>
      <c r="GJ34" s="906"/>
      <c r="GK34" s="906"/>
      <c r="GL34" s="906"/>
      <c r="GM34" s="906"/>
      <c r="GN34" s="906"/>
      <c r="GO34" s="906"/>
      <c r="GP34" s="906"/>
      <c r="GQ34" s="906"/>
      <c r="GR34" s="906"/>
      <c r="GS34" s="906"/>
      <c r="GT34" s="906"/>
      <c r="GU34" s="906"/>
      <c r="GV34" s="906"/>
      <c r="GW34" s="906"/>
      <c r="GX34" s="906"/>
      <c r="GY34" s="906"/>
      <c r="GZ34" s="906"/>
      <c r="HA34" s="906"/>
      <c r="HB34" s="906"/>
      <c r="HC34" s="906"/>
      <c r="HD34" s="906"/>
      <c r="HE34" s="906"/>
      <c r="HF34" s="906"/>
      <c r="HG34" s="906"/>
      <c r="HH34" s="906"/>
      <c r="HI34" s="906"/>
      <c r="HJ34" s="906"/>
      <c r="HK34" s="906"/>
      <c r="HL34" s="906"/>
      <c r="HM34" s="906"/>
      <c r="HN34" s="906"/>
      <c r="HO34" s="906"/>
      <c r="HP34" s="906"/>
      <c r="HQ34" s="906"/>
      <c r="HR34" s="906"/>
      <c r="HS34" s="906"/>
      <c r="HT34" s="906"/>
      <c r="HU34" s="906"/>
      <c r="HV34" s="906"/>
      <c r="HW34" s="906"/>
      <c r="HX34" s="906"/>
      <c r="HY34" s="906"/>
      <c r="HZ34" s="906"/>
      <c r="IA34" s="906"/>
      <c r="IB34" s="906"/>
      <c r="IC34" s="906"/>
      <c r="ID34" s="906"/>
      <c r="IE34" s="906"/>
      <c r="IF34" s="906"/>
      <c r="IG34" s="906"/>
      <c r="IH34" s="906"/>
      <c r="II34" s="906"/>
      <c r="IJ34" s="906"/>
      <c r="IK34" s="906"/>
      <c r="IL34" s="906"/>
      <c r="IM34" s="906"/>
      <c r="IN34" s="906"/>
      <c r="IO34" s="906"/>
      <c r="IP34" s="906"/>
      <c r="IQ34" s="906"/>
      <c r="IR34" s="906"/>
      <c r="IS34" s="906"/>
      <c r="IT34" s="906"/>
      <c r="IU34" s="906"/>
      <c r="IV34" s="906"/>
    </row>
    <row r="35" spans="1:256" ht="24">
      <c r="A35" s="912" t="s">
        <v>533</v>
      </c>
      <c r="B35" s="913" t="s">
        <v>534</v>
      </c>
      <c r="C35" s="914">
        <v>0</v>
      </c>
      <c r="D35" s="915">
        <v>0</v>
      </c>
      <c r="E35" s="915">
        <v>0</v>
      </c>
      <c r="F35" s="915">
        <v>0</v>
      </c>
      <c r="G35" s="914">
        <v>0</v>
      </c>
      <c r="H35" s="915">
        <v>0</v>
      </c>
      <c r="I35" s="915">
        <v>0</v>
      </c>
      <c r="J35" s="915">
        <v>0</v>
      </c>
      <c r="K35" s="914">
        <v>0</v>
      </c>
      <c r="L35" s="915">
        <v>0</v>
      </c>
      <c r="M35" s="915">
        <v>0</v>
      </c>
      <c r="N35" s="915">
        <v>0</v>
      </c>
      <c r="O35" s="914">
        <v>0</v>
      </c>
      <c r="P35" s="915">
        <v>0</v>
      </c>
      <c r="Q35" s="915">
        <v>0</v>
      </c>
      <c r="R35" s="915">
        <v>0</v>
      </c>
      <c r="S35" s="914">
        <v>0</v>
      </c>
      <c r="T35" s="915">
        <v>0</v>
      </c>
      <c r="U35" s="915">
        <v>0</v>
      </c>
      <c r="V35" s="915">
        <v>0</v>
      </c>
      <c r="W35" s="914">
        <v>0</v>
      </c>
      <c r="X35" s="915">
        <v>0</v>
      </c>
      <c r="Y35" s="915">
        <v>0</v>
      </c>
      <c r="Z35" s="915">
        <v>0</v>
      </c>
      <c r="AA35" s="914">
        <v>0</v>
      </c>
      <c r="AB35" s="915">
        <v>0</v>
      </c>
      <c r="AC35" s="915">
        <v>0</v>
      </c>
      <c r="AD35" s="915">
        <v>0</v>
      </c>
      <c r="AE35" s="914">
        <v>0</v>
      </c>
      <c r="AF35" s="915">
        <v>0</v>
      </c>
      <c r="AG35" s="915">
        <v>0</v>
      </c>
      <c r="AH35" s="915">
        <v>0</v>
      </c>
      <c r="AI35" s="914">
        <v>0</v>
      </c>
      <c r="AJ35" s="915">
        <v>0</v>
      </c>
      <c r="AK35" s="915">
        <v>0</v>
      </c>
      <c r="AL35" s="915">
        <v>0</v>
      </c>
      <c r="AM35" s="914" t="s">
        <v>435</v>
      </c>
      <c r="AN35" s="915" t="s">
        <v>435</v>
      </c>
      <c r="AO35" s="915">
        <v>0</v>
      </c>
      <c r="AP35" s="915">
        <v>0</v>
      </c>
      <c r="AQ35" s="914">
        <v>0</v>
      </c>
      <c r="AR35" s="916">
        <v>0</v>
      </c>
      <c r="AS35" s="916">
        <v>0</v>
      </c>
      <c r="AT35" s="916">
        <v>0</v>
      </c>
      <c r="AU35" s="914">
        <v>0.046327</v>
      </c>
      <c r="AV35" s="917">
        <v>0.046327</v>
      </c>
      <c r="AW35" s="917">
        <v>0</v>
      </c>
      <c r="AX35" s="919">
        <v>0</v>
      </c>
      <c r="AY35" s="906"/>
      <c r="AZ35" s="906"/>
      <c r="BA35" s="906"/>
      <c r="BB35" s="906"/>
      <c r="BC35" s="906"/>
      <c r="BD35" s="906"/>
      <c r="BE35" s="906"/>
      <c r="BF35" s="906"/>
      <c r="BG35" s="906"/>
      <c r="BH35" s="906"/>
      <c r="BI35" s="906"/>
      <c r="BJ35" s="906"/>
      <c r="BK35" s="906"/>
      <c r="BL35" s="906"/>
      <c r="BM35" s="906"/>
      <c r="BN35" s="906"/>
      <c r="BO35" s="906"/>
      <c r="BP35" s="906"/>
      <c r="BQ35" s="906"/>
      <c r="BR35" s="906"/>
      <c r="BS35" s="906"/>
      <c r="BT35" s="906"/>
      <c r="BU35" s="906"/>
      <c r="BV35" s="906"/>
      <c r="BW35" s="906"/>
      <c r="BX35" s="906"/>
      <c r="BY35" s="906"/>
      <c r="BZ35" s="906"/>
      <c r="CA35" s="906"/>
      <c r="CB35" s="906"/>
      <c r="CC35" s="906"/>
      <c r="CD35" s="906"/>
      <c r="CE35" s="906"/>
      <c r="CF35" s="906"/>
      <c r="CG35" s="906"/>
      <c r="CH35" s="906"/>
      <c r="CI35" s="906"/>
      <c r="CJ35" s="906"/>
      <c r="CK35" s="906"/>
      <c r="CL35" s="906"/>
      <c r="CM35" s="906"/>
      <c r="CN35" s="906"/>
      <c r="CO35" s="906"/>
      <c r="CP35" s="906"/>
      <c r="CQ35" s="906"/>
      <c r="CR35" s="906"/>
      <c r="CS35" s="906"/>
      <c r="CT35" s="906"/>
      <c r="CU35" s="906"/>
      <c r="CV35" s="906"/>
      <c r="CW35" s="906"/>
      <c r="CX35" s="906"/>
      <c r="CY35" s="906"/>
      <c r="CZ35" s="906"/>
      <c r="DA35" s="906"/>
      <c r="DB35" s="906"/>
      <c r="DC35" s="906"/>
      <c r="DD35" s="906"/>
      <c r="DE35" s="906"/>
      <c r="DF35" s="906"/>
      <c r="DG35" s="906"/>
      <c r="DH35" s="906"/>
      <c r="DI35" s="906"/>
      <c r="DJ35" s="906"/>
      <c r="DK35" s="906"/>
      <c r="DL35" s="906"/>
      <c r="DM35" s="906"/>
      <c r="DN35" s="906"/>
      <c r="DO35" s="906"/>
      <c r="DP35" s="906"/>
      <c r="DQ35" s="906"/>
      <c r="DR35" s="906"/>
      <c r="DS35" s="906"/>
      <c r="DT35" s="906"/>
      <c r="DU35" s="906"/>
      <c r="DV35" s="906"/>
      <c r="DW35" s="906"/>
      <c r="DX35" s="906"/>
      <c r="DY35" s="906"/>
      <c r="DZ35" s="906"/>
      <c r="EA35" s="906"/>
      <c r="EB35" s="906"/>
      <c r="EC35" s="906"/>
      <c r="ED35" s="906"/>
      <c r="EE35" s="906"/>
      <c r="EF35" s="906"/>
      <c r="EG35" s="906"/>
      <c r="EH35" s="906"/>
      <c r="EI35" s="906"/>
      <c r="EJ35" s="906"/>
      <c r="EK35" s="906"/>
      <c r="EL35" s="906"/>
      <c r="EM35" s="906"/>
      <c r="EN35" s="906"/>
      <c r="EO35" s="906"/>
      <c r="EP35" s="906"/>
      <c r="EQ35" s="906"/>
      <c r="ER35" s="906"/>
      <c r="ES35" s="906"/>
      <c r="ET35" s="906"/>
      <c r="EU35" s="906"/>
      <c r="EV35" s="906"/>
      <c r="EW35" s="906"/>
      <c r="EX35" s="906"/>
      <c r="EY35" s="906"/>
      <c r="EZ35" s="906"/>
      <c r="FA35" s="906"/>
      <c r="FB35" s="906"/>
      <c r="FC35" s="906"/>
      <c r="FD35" s="906"/>
      <c r="FE35" s="906"/>
      <c r="FF35" s="906"/>
      <c r="FG35" s="906"/>
      <c r="FH35" s="906"/>
      <c r="FI35" s="906"/>
      <c r="FJ35" s="906"/>
      <c r="FK35" s="906"/>
      <c r="FL35" s="906"/>
      <c r="FM35" s="906"/>
      <c r="FN35" s="906"/>
      <c r="FO35" s="906"/>
      <c r="FP35" s="906"/>
      <c r="FQ35" s="906"/>
      <c r="FR35" s="906"/>
      <c r="FS35" s="906"/>
      <c r="FT35" s="906"/>
      <c r="FU35" s="906"/>
      <c r="FV35" s="906"/>
      <c r="FW35" s="906"/>
      <c r="FX35" s="906"/>
      <c r="FY35" s="906"/>
      <c r="FZ35" s="906"/>
      <c r="GA35" s="906"/>
      <c r="GB35" s="906"/>
      <c r="GC35" s="906"/>
      <c r="GD35" s="906"/>
      <c r="GE35" s="906"/>
      <c r="GF35" s="906"/>
      <c r="GG35" s="906"/>
      <c r="GH35" s="906"/>
      <c r="GI35" s="906"/>
      <c r="GJ35" s="906"/>
      <c r="GK35" s="906"/>
      <c r="GL35" s="906"/>
      <c r="GM35" s="906"/>
      <c r="GN35" s="906"/>
      <c r="GO35" s="906"/>
      <c r="GP35" s="906"/>
      <c r="GQ35" s="906"/>
      <c r="GR35" s="906"/>
      <c r="GS35" s="906"/>
      <c r="GT35" s="906"/>
      <c r="GU35" s="906"/>
      <c r="GV35" s="906"/>
      <c r="GW35" s="906"/>
      <c r="GX35" s="906"/>
      <c r="GY35" s="906"/>
      <c r="GZ35" s="906"/>
      <c r="HA35" s="906"/>
      <c r="HB35" s="906"/>
      <c r="HC35" s="906"/>
      <c r="HD35" s="906"/>
      <c r="HE35" s="906"/>
      <c r="HF35" s="906"/>
      <c r="HG35" s="906"/>
      <c r="HH35" s="906"/>
      <c r="HI35" s="906"/>
      <c r="HJ35" s="906"/>
      <c r="HK35" s="906"/>
      <c r="HL35" s="906"/>
      <c r="HM35" s="906"/>
      <c r="HN35" s="906"/>
      <c r="HO35" s="906"/>
      <c r="HP35" s="906"/>
      <c r="HQ35" s="906"/>
      <c r="HR35" s="906"/>
      <c r="HS35" s="906"/>
      <c r="HT35" s="906"/>
      <c r="HU35" s="906"/>
      <c r="HV35" s="906"/>
      <c r="HW35" s="906"/>
      <c r="HX35" s="906"/>
      <c r="HY35" s="906"/>
      <c r="HZ35" s="906"/>
      <c r="IA35" s="906"/>
      <c r="IB35" s="906"/>
      <c r="IC35" s="906"/>
      <c r="ID35" s="906"/>
      <c r="IE35" s="906"/>
      <c r="IF35" s="906"/>
      <c r="IG35" s="906"/>
      <c r="IH35" s="906"/>
      <c r="II35" s="906"/>
      <c r="IJ35" s="906"/>
      <c r="IK35" s="906"/>
      <c r="IL35" s="906"/>
      <c r="IM35" s="906"/>
      <c r="IN35" s="906"/>
      <c r="IO35" s="906"/>
      <c r="IP35" s="906"/>
      <c r="IQ35" s="906"/>
      <c r="IR35" s="906"/>
      <c r="IS35" s="906"/>
      <c r="IT35" s="906"/>
      <c r="IU35" s="906"/>
      <c r="IV35" s="906"/>
    </row>
    <row r="36" spans="1:256" ht="12">
      <c r="A36" s="912" t="s">
        <v>535</v>
      </c>
      <c r="B36" s="920" t="s">
        <v>536</v>
      </c>
      <c r="C36" s="914">
        <v>0</v>
      </c>
      <c r="D36" s="915">
        <v>0</v>
      </c>
      <c r="E36" s="915">
        <v>0</v>
      </c>
      <c r="F36" s="915">
        <v>0</v>
      </c>
      <c r="G36" s="914">
        <v>0</v>
      </c>
      <c r="H36" s="915">
        <v>0</v>
      </c>
      <c r="I36" s="915">
        <v>0</v>
      </c>
      <c r="J36" s="915">
        <v>0</v>
      </c>
      <c r="K36" s="914">
        <v>11.153905</v>
      </c>
      <c r="L36" s="915">
        <v>3.157578</v>
      </c>
      <c r="M36" s="915">
        <v>7.996327</v>
      </c>
      <c r="N36" s="915">
        <v>0</v>
      </c>
      <c r="O36" s="914">
        <v>0</v>
      </c>
      <c r="P36" s="915">
        <v>0</v>
      </c>
      <c r="Q36" s="915">
        <v>0</v>
      </c>
      <c r="R36" s="915">
        <v>0</v>
      </c>
      <c r="S36" s="914">
        <v>0</v>
      </c>
      <c r="T36" s="915">
        <v>0</v>
      </c>
      <c r="U36" s="915">
        <v>0</v>
      </c>
      <c r="V36" s="915">
        <v>0</v>
      </c>
      <c r="W36" s="914">
        <v>0</v>
      </c>
      <c r="X36" s="915">
        <v>0</v>
      </c>
      <c r="Y36" s="915">
        <v>0</v>
      </c>
      <c r="Z36" s="915">
        <v>0</v>
      </c>
      <c r="AA36" s="914">
        <v>0</v>
      </c>
      <c r="AB36" s="915">
        <v>0</v>
      </c>
      <c r="AC36" s="915">
        <v>0</v>
      </c>
      <c r="AD36" s="915">
        <v>0</v>
      </c>
      <c r="AE36" s="914">
        <v>50.1</v>
      </c>
      <c r="AF36" s="915">
        <v>0</v>
      </c>
      <c r="AG36" s="915">
        <v>50.1</v>
      </c>
      <c r="AH36" s="915">
        <v>0</v>
      </c>
      <c r="AI36" s="914">
        <v>0</v>
      </c>
      <c r="AJ36" s="915">
        <v>0</v>
      </c>
      <c r="AK36" s="915">
        <v>0</v>
      </c>
      <c r="AL36" s="915">
        <v>0</v>
      </c>
      <c r="AM36" s="914">
        <v>350</v>
      </c>
      <c r="AN36" s="915">
        <v>0</v>
      </c>
      <c r="AO36" s="915">
        <v>350</v>
      </c>
      <c r="AP36" s="915">
        <v>0</v>
      </c>
      <c r="AQ36" s="914">
        <v>0</v>
      </c>
      <c r="AR36" s="916">
        <v>0</v>
      </c>
      <c r="AS36" s="916">
        <v>0</v>
      </c>
      <c r="AT36" s="916">
        <v>0</v>
      </c>
      <c r="AU36" s="914">
        <v>0</v>
      </c>
      <c r="AV36" s="919">
        <v>0</v>
      </c>
      <c r="AW36" s="919">
        <v>0</v>
      </c>
      <c r="AX36" s="919">
        <v>0</v>
      </c>
      <c r="AY36" s="906"/>
      <c r="AZ36" s="906"/>
      <c r="BA36" s="906"/>
      <c r="BB36" s="906"/>
      <c r="BC36" s="906"/>
      <c r="BD36" s="906"/>
      <c r="BE36" s="906"/>
      <c r="BF36" s="906"/>
      <c r="BG36" s="906"/>
      <c r="BH36" s="906"/>
      <c r="BI36" s="906"/>
      <c r="BJ36" s="906"/>
      <c r="BK36" s="906"/>
      <c r="BL36" s="906"/>
      <c r="BM36" s="906"/>
      <c r="BN36" s="906"/>
      <c r="BO36" s="906"/>
      <c r="BP36" s="906"/>
      <c r="BQ36" s="906"/>
      <c r="BR36" s="906"/>
      <c r="BS36" s="906"/>
      <c r="BT36" s="906"/>
      <c r="BU36" s="906"/>
      <c r="BV36" s="906"/>
      <c r="BW36" s="906"/>
      <c r="BX36" s="906"/>
      <c r="BY36" s="906"/>
      <c r="BZ36" s="906"/>
      <c r="CA36" s="906"/>
      <c r="CB36" s="906"/>
      <c r="CC36" s="906"/>
      <c r="CD36" s="906"/>
      <c r="CE36" s="906"/>
      <c r="CF36" s="906"/>
      <c r="CG36" s="906"/>
      <c r="CH36" s="906"/>
      <c r="CI36" s="906"/>
      <c r="CJ36" s="906"/>
      <c r="CK36" s="906"/>
      <c r="CL36" s="906"/>
      <c r="CM36" s="906"/>
      <c r="CN36" s="906"/>
      <c r="CO36" s="906"/>
      <c r="CP36" s="906"/>
      <c r="CQ36" s="906"/>
      <c r="CR36" s="906"/>
      <c r="CS36" s="906"/>
      <c r="CT36" s="906"/>
      <c r="CU36" s="906"/>
      <c r="CV36" s="906"/>
      <c r="CW36" s="906"/>
      <c r="CX36" s="906"/>
      <c r="CY36" s="906"/>
      <c r="CZ36" s="906"/>
      <c r="DA36" s="906"/>
      <c r="DB36" s="906"/>
      <c r="DC36" s="906"/>
      <c r="DD36" s="906"/>
      <c r="DE36" s="906"/>
      <c r="DF36" s="906"/>
      <c r="DG36" s="906"/>
      <c r="DH36" s="906"/>
      <c r="DI36" s="906"/>
      <c r="DJ36" s="906"/>
      <c r="DK36" s="906"/>
      <c r="DL36" s="906"/>
      <c r="DM36" s="906"/>
      <c r="DN36" s="906"/>
      <c r="DO36" s="906"/>
      <c r="DP36" s="906"/>
      <c r="DQ36" s="906"/>
      <c r="DR36" s="906"/>
      <c r="DS36" s="906"/>
      <c r="DT36" s="906"/>
      <c r="DU36" s="906"/>
      <c r="DV36" s="906"/>
      <c r="DW36" s="906"/>
      <c r="DX36" s="906"/>
      <c r="DY36" s="906"/>
      <c r="DZ36" s="906"/>
      <c r="EA36" s="906"/>
      <c r="EB36" s="906"/>
      <c r="EC36" s="906"/>
      <c r="ED36" s="906"/>
      <c r="EE36" s="906"/>
      <c r="EF36" s="906"/>
      <c r="EG36" s="906"/>
      <c r="EH36" s="906"/>
      <c r="EI36" s="906"/>
      <c r="EJ36" s="906"/>
      <c r="EK36" s="906"/>
      <c r="EL36" s="906"/>
      <c r="EM36" s="906"/>
      <c r="EN36" s="906"/>
      <c r="EO36" s="906"/>
      <c r="EP36" s="906"/>
      <c r="EQ36" s="906"/>
      <c r="ER36" s="906"/>
      <c r="ES36" s="906"/>
      <c r="ET36" s="906"/>
      <c r="EU36" s="906"/>
      <c r="EV36" s="906"/>
      <c r="EW36" s="906"/>
      <c r="EX36" s="906"/>
      <c r="EY36" s="906"/>
      <c r="EZ36" s="906"/>
      <c r="FA36" s="906"/>
      <c r="FB36" s="906"/>
      <c r="FC36" s="906"/>
      <c r="FD36" s="906"/>
      <c r="FE36" s="906"/>
      <c r="FF36" s="906"/>
      <c r="FG36" s="906"/>
      <c r="FH36" s="906"/>
      <c r="FI36" s="906"/>
      <c r="FJ36" s="906"/>
      <c r="FK36" s="906"/>
      <c r="FL36" s="906"/>
      <c r="FM36" s="906"/>
      <c r="FN36" s="906"/>
      <c r="FO36" s="906"/>
      <c r="FP36" s="906"/>
      <c r="FQ36" s="906"/>
      <c r="FR36" s="906"/>
      <c r="FS36" s="906"/>
      <c r="FT36" s="906"/>
      <c r="FU36" s="906"/>
      <c r="FV36" s="906"/>
      <c r="FW36" s="906"/>
      <c r="FX36" s="906"/>
      <c r="FY36" s="906"/>
      <c r="FZ36" s="906"/>
      <c r="GA36" s="906"/>
      <c r="GB36" s="906"/>
      <c r="GC36" s="906"/>
      <c r="GD36" s="906"/>
      <c r="GE36" s="906"/>
      <c r="GF36" s="906"/>
      <c r="GG36" s="906"/>
      <c r="GH36" s="906"/>
      <c r="GI36" s="906"/>
      <c r="GJ36" s="906"/>
      <c r="GK36" s="906"/>
      <c r="GL36" s="906"/>
      <c r="GM36" s="906"/>
      <c r="GN36" s="906"/>
      <c r="GO36" s="906"/>
      <c r="GP36" s="906"/>
      <c r="GQ36" s="906"/>
      <c r="GR36" s="906"/>
      <c r="GS36" s="906"/>
      <c r="GT36" s="906"/>
      <c r="GU36" s="906"/>
      <c r="GV36" s="906"/>
      <c r="GW36" s="906"/>
      <c r="GX36" s="906"/>
      <c r="GY36" s="906"/>
      <c r="GZ36" s="906"/>
      <c r="HA36" s="906"/>
      <c r="HB36" s="906"/>
      <c r="HC36" s="906"/>
      <c r="HD36" s="906"/>
      <c r="HE36" s="906"/>
      <c r="HF36" s="906"/>
      <c r="HG36" s="906"/>
      <c r="HH36" s="906"/>
      <c r="HI36" s="906"/>
      <c r="HJ36" s="906"/>
      <c r="HK36" s="906"/>
      <c r="HL36" s="906"/>
      <c r="HM36" s="906"/>
      <c r="HN36" s="906"/>
      <c r="HO36" s="906"/>
      <c r="HP36" s="906"/>
      <c r="HQ36" s="906"/>
      <c r="HR36" s="906"/>
      <c r="HS36" s="906"/>
      <c r="HT36" s="906"/>
      <c r="HU36" s="906"/>
      <c r="HV36" s="906"/>
      <c r="HW36" s="906"/>
      <c r="HX36" s="906"/>
      <c r="HY36" s="906"/>
      <c r="HZ36" s="906"/>
      <c r="IA36" s="906"/>
      <c r="IB36" s="906"/>
      <c r="IC36" s="906"/>
      <c r="ID36" s="906"/>
      <c r="IE36" s="906"/>
      <c r="IF36" s="906"/>
      <c r="IG36" s="906"/>
      <c r="IH36" s="906"/>
      <c r="II36" s="906"/>
      <c r="IJ36" s="906"/>
      <c r="IK36" s="906"/>
      <c r="IL36" s="906"/>
      <c r="IM36" s="906"/>
      <c r="IN36" s="906"/>
      <c r="IO36" s="906"/>
      <c r="IP36" s="906"/>
      <c r="IQ36" s="906"/>
      <c r="IR36" s="906"/>
      <c r="IS36" s="906"/>
      <c r="IT36" s="906"/>
      <c r="IU36" s="906"/>
      <c r="IV36" s="906"/>
    </row>
    <row r="37" spans="1:256" ht="12">
      <c r="A37" s="912" t="s">
        <v>537</v>
      </c>
      <c r="B37" s="921" t="s">
        <v>538</v>
      </c>
      <c r="C37" s="914">
        <v>0</v>
      </c>
      <c r="D37" s="915">
        <v>0</v>
      </c>
      <c r="E37" s="915">
        <v>0</v>
      </c>
      <c r="F37" s="915">
        <v>0</v>
      </c>
      <c r="G37" s="914">
        <v>0</v>
      </c>
      <c r="H37" s="915">
        <v>0</v>
      </c>
      <c r="I37" s="915">
        <v>0</v>
      </c>
      <c r="J37" s="915">
        <v>0</v>
      </c>
      <c r="K37" s="914">
        <v>0</v>
      </c>
      <c r="L37" s="915">
        <v>0</v>
      </c>
      <c r="M37" s="915">
        <v>0</v>
      </c>
      <c r="N37" s="915">
        <v>0</v>
      </c>
      <c r="O37" s="914">
        <v>0</v>
      </c>
      <c r="P37" s="915">
        <v>0</v>
      </c>
      <c r="Q37" s="915">
        <v>0</v>
      </c>
      <c r="R37" s="915">
        <v>0</v>
      </c>
      <c r="S37" s="914">
        <v>0</v>
      </c>
      <c r="T37" s="915">
        <v>0</v>
      </c>
      <c r="U37" s="915">
        <v>0</v>
      </c>
      <c r="V37" s="915">
        <v>0</v>
      </c>
      <c r="W37" s="914">
        <v>0</v>
      </c>
      <c r="X37" s="915">
        <v>0</v>
      </c>
      <c r="Y37" s="915">
        <v>0</v>
      </c>
      <c r="Z37" s="915">
        <v>0</v>
      </c>
      <c r="AA37" s="914">
        <v>0</v>
      </c>
      <c r="AB37" s="915">
        <v>0</v>
      </c>
      <c r="AC37" s="915">
        <v>0</v>
      </c>
      <c r="AD37" s="915">
        <v>0</v>
      </c>
      <c r="AE37" s="914">
        <v>0</v>
      </c>
      <c r="AF37" s="915">
        <v>0</v>
      </c>
      <c r="AG37" s="915">
        <v>0</v>
      </c>
      <c r="AH37" s="915">
        <v>0</v>
      </c>
      <c r="AI37" s="914"/>
      <c r="AJ37" s="915"/>
      <c r="AK37" s="915"/>
      <c r="AL37" s="915"/>
      <c r="AM37" s="914" t="s">
        <v>435</v>
      </c>
      <c r="AN37" s="915" t="s">
        <v>435</v>
      </c>
      <c r="AO37" s="915">
        <v>0</v>
      </c>
      <c r="AP37" s="915">
        <v>0</v>
      </c>
      <c r="AQ37" s="914">
        <v>0</v>
      </c>
      <c r="AR37" s="916">
        <v>0</v>
      </c>
      <c r="AS37" s="916">
        <v>0</v>
      </c>
      <c r="AT37" s="916">
        <v>0</v>
      </c>
      <c r="AU37" s="914">
        <v>0</v>
      </c>
      <c r="AV37" s="919">
        <v>0</v>
      </c>
      <c r="AW37" s="919">
        <v>0</v>
      </c>
      <c r="AX37" s="919">
        <v>0</v>
      </c>
      <c r="AY37" s="906"/>
      <c r="AZ37" s="906"/>
      <c r="BA37" s="906"/>
      <c r="BB37" s="906"/>
      <c r="BC37" s="906"/>
      <c r="BD37" s="906"/>
      <c r="BE37" s="906"/>
      <c r="BF37" s="906"/>
      <c r="BG37" s="906"/>
      <c r="BH37" s="906"/>
      <c r="BI37" s="906"/>
      <c r="BJ37" s="906"/>
      <c r="BK37" s="906"/>
      <c r="BL37" s="906"/>
      <c r="BM37" s="906"/>
      <c r="BN37" s="906"/>
      <c r="BO37" s="906"/>
      <c r="BP37" s="906"/>
      <c r="BQ37" s="906"/>
      <c r="BR37" s="906"/>
      <c r="BS37" s="906"/>
      <c r="BT37" s="906"/>
      <c r="BU37" s="906"/>
      <c r="BV37" s="906"/>
      <c r="BW37" s="906"/>
      <c r="BX37" s="906"/>
      <c r="BY37" s="906"/>
      <c r="BZ37" s="906"/>
      <c r="CA37" s="906"/>
      <c r="CB37" s="906"/>
      <c r="CC37" s="906"/>
      <c r="CD37" s="906"/>
      <c r="CE37" s="906"/>
      <c r="CF37" s="906"/>
      <c r="CG37" s="906"/>
      <c r="CH37" s="906"/>
      <c r="CI37" s="906"/>
      <c r="CJ37" s="906"/>
      <c r="CK37" s="906"/>
      <c r="CL37" s="906"/>
      <c r="CM37" s="906"/>
      <c r="CN37" s="906"/>
      <c r="CO37" s="906"/>
      <c r="CP37" s="906"/>
      <c r="CQ37" s="906"/>
      <c r="CR37" s="906"/>
      <c r="CS37" s="906"/>
      <c r="CT37" s="906"/>
      <c r="CU37" s="906"/>
      <c r="CV37" s="906"/>
      <c r="CW37" s="906"/>
      <c r="CX37" s="906"/>
      <c r="CY37" s="906"/>
      <c r="CZ37" s="906"/>
      <c r="DA37" s="906"/>
      <c r="DB37" s="906"/>
      <c r="DC37" s="906"/>
      <c r="DD37" s="906"/>
      <c r="DE37" s="906"/>
      <c r="DF37" s="906"/>
      <c r="DG37" s="906"/>
      <c r="DH37" s="906"/>
      <c r="DI37" s="906"/>
      <c r="DJ37" s="906"/>
      <c r="DK37" s="906"/>
      <c r="DL37" s="906"/>
      <c r="DM37" s="906"/>
      <c r="DN37" s="906"/>
      <c r="DO37" s="906"/>
      <c r="DP37" s="906"/>
      <c r="DQ37" s="906"/>
      <c r="DR37" s="906"/>
      <c r="DS37" s="906"/>
      <c r="DT37" s="906"/>
      <c r="DU37" s="906"/>
      <c r="DV37" s="906"/>
      <c r="DW37" s="906"/>
      <c r="DX37" s="906"/>
      <c r="DY37" s="906"/>
      <c r="DZ37" s="906"/>
      <c r="EA37" s="906"/>
      <c r="EB37" s="906"/>
      <c r="EC37" s="906"/>
      <c r="ED37" s="906"/>
      <c r="EE37" s="906"/>
      <c r="EF37" s="906"/>
      <c r="EG37" s="906"/>
      <c r="EH37" s="906"/>
      <c r="EI37" s="906"/>
      <c r="EJ37" s="906"/>
      <c r="EK37" s="906"/>
      <c r="EL37" s="906"/>
      <c r="EM37" s="906"/>
      <c r="EN37" s="906"/>
      <c r="EO37" s="906"/>
      <c r="EP37" s="906"/>
      <c r="EQ37" s="906"/>
      <c r="ER37" s="906"/>
      <c r="ES37" s="906"/>
      <c r="ET37" s="906"/>
      <c r="EU37" s="906"/>
      <c r="EV37" s="906"/>
      <c r="EW37" s="906"/>
      <c r="EX37" s="906"/>
      <c r="EY37" s="906"/>
      <c r="EZ37" s="906"/>
      <c r="FA37" s="906"/>
      <c r="FB37" s="906"/>
      <c r="FC37" s="906"/>
      <c r="FD37" s="906"/>
      <c r="FE37" s="906"/>
      <c r="FF37" s="906"/>
      <c r="FG37" s="906"/>
      <c r="FH37" s="906"/>
      <c r="FI37" s="906"/>
      <c r="FJ37" s="906"/>
      <c r="FK37" s="906"/>
      <c r="FL37" s="906"/>
      <c r="FM37" s="906"/>
      <c r="FN37" s="906"/>
      <c r="FO37" s="906"/>
      <c r="FP37" s="906"/>
      <c r="FQ37" s="906"/>
      <c r="FR37" s="906"/>
      <c r="FS37" s="906"/>
      <c r="FT37" s="906"/>
      <c r="FU37" s="906"/>
      <c r="FV37" s="906"/>
      <c r="FW37" s="906"/>
      <c r="FX37" s="906"/>
      <c r="FY37" s="906"/>
      <c r="FZ37" s="906"/>
      <c r="GA37" s="906"/>
      <c r="GB37" s="906"/>
      <c r="GC37" s="906"/>
      <c r="GD37" s="906"/>
      <c r="GE37" s="906"/>
      <c r="GF37" s="906"/>
      <c r="GG37" s="906"/>
      <c r="GH37" s="906"/>
      <c r="GI37" s="906"/>
      <c r="GJ37" s="906"/>
      <c r="GK37" s="906"/>
      <c r="GL37" s="906"/>
      <c r="GM37" s="906"/>
      <c r="GN37" s="906"/>
      <c r="GO37" s="906"/>
      <c r="GP37" s="906"/>
      <c r="GQ37" s="906"/>
      <c r="GR37" s="906"/>
      <c r="GS37" s="906"/>
      <c r="GT37" s="906"/>
      <c r="GU37" s="906"/>
      <c r="GV37" s="906"/>
      <c r="GW37" s="906"/>
      <c r="GX37" s="906"/>
      <c r="GY37" s="906"/>
      <c r="GZ37" s="906"/>
      <c r="HA37" s="906"/>
      <c r="HB37" s="906"/>
      <c r="HC37" s="906"/>
      <c r="HD37" s="906"/>
      <c r="HE37" s="906"/>
      <c r="HF37" s="906"/>
      <c r="HG37" s="906"/>
      <c r="HH37" s="906"/>
      <c r="HI37" s="906"/>
      <c r="HJ37" s="906"/>
      <c r="HK37" s="906"/>
      <c r="HL37" s="906"/>
      <c r="HM37" s="906"/>
      <c r="HN37" s="906"/>
      <c r="HO37" s="906"/>
      <c r="HP37" s="906"/>
      <c r="HQ37" s="906"/>
      <c r="HR37" s="906"/>
      <c r="HS37" s="906"/>
      <c r="HT37" s="906"/>
      <c r="HU37" s="906"/>
      <c r="HV37" s="906"/>
      <c r="HW37" s="906"/>
      <c r="HX37" s="906"/>
      <c r="HY37" s="906"/>
      <c r="HZ37" s="906"/>
      <c r="IA37" s="906"/>
      <c r="IB37" s="906"/>
      <c r="IC37" s="906"/>
      <c r="ID37" s="906"/>
      <c r="IE37" s="906"/>
      <c r="IF37" s="906"/>
      <c r="IG37" s="906"/>
      <c r="IH37" s="906"/>
      <c r="II37" s="906"/>
      <c r="IJ37" s="906"/>
      <c r="IK37" s="906"/>
      <c r="IL37" s="906"/>
      <c r="IM37" s="906"/>
      <c r="IN37" s="906"/>
      <c r="IO37" s="906"/>
      <c r="IP37" s="906"/>
      <c r="IQ37" s="906"/>
      <c r="IR37" s="906"/>
      <c r="IS37" s="906"/>
      <c r="IT37" s="906"/>
      <c r="IU37" s="906"/>
      <c r="IV37" s="906"/>
    </row>
    <row r="38" spans="1:256" ht="12">
      <c r="A38" s="912" t="s">
        <v>539</v>
      </c>
      <c r="B38" s="922" t="s">
        <v>540</v>
      </c>
      <c r="C38" s="914">
        <v>30.50216</v>
      </c>
      <c r="D38" s="923">
        <v>6.537039</v>
      </c>
      <c r="E38" s="923">
        <v>23.965121</v>
      </c>
      <c r="F38" s="923">
        <v>0</v>
      </c>
      <c r="G38" s="914">
        <v>15.838563000000002</v>
      </c>
      <c r="H38" s="915">
        <v>0</v>
      </c>
      <c r="I38" s="923">
        <v>15.377328000000002</v>
      </c>
      <c r="J38" s="923">
        <v>0</v>
      </c>
      <c r="K38" s="914">
        <v>0</v>
      </c>
      <c r="L38" s="923">
        <v>0</v>
      </c>
      <c r="M38" s="923">
        <v>0</v>
      </c>
      <c r="N38" s="923">
        <v>0</v>
      </c>
      <c r="O38" s="914">
        <v>82.741227</v>
      </c>
      <c r="P38" s="923">
        <v>3</v>
      </c>
      <c r="Q38" s="923">
        <v>79.741227</v>
      </c>
      <c r="R38" s="923">
        <v>0</v>
      </c>
      <c r="S38" s="914">
        <v>62.611341</v>
      </c>
      <c r="T38" s="923">
        <v>1.716292</v>
      </c>
      <c r="U38" s="923">
        <v>60.895049</v>
      </c>
      <c r="V38" s="923">
        <v>0</v>
      </c>
      <c r="W38" s="914">
        <v>54.3</v>
      </c>
      <c r="X38" s="923">
        <v>0</v>
      </c>
      <c r="Y38" s="923">
        <v>53.9</v>
      </c>
      <c r="Z38" s="923">
        <v>0</v>
      </c>
      <c r="AA38" s="914">
        <v>94.2</v>
      </c>
      <c r="AB38" s="915">
        <v>0</v>
      </c>
      <c r="AC38" s="915">
        <v>94.2</v>
      </c>
      <c r="AD38" s="915">
        <v>0</v>
      </c>
      <c r="AE38" s="914">
        <v>0</v>
      </c>
      <c r="AF38" s="915">
        <v>0</v>
      </c>
      <c r="AG38" s="915">
        <v>0</v>
      </c>
      <c r="AH38" s="915">
        <v>0</v>
      </c>
      <c r="AI38" s="914">
        <v>226.022538</v>
      </c>
      <c r="AJ38" s="915"/>
      <c r="AK38" s="915">
        <v>226.022538</v>
      </c>
      <c r="AL38" s="915">
        <v>0</v>
      </c>
      <c r="AM38" s="914">
        <v>6</v>
      </c>
      <c r="AN38" s="915">
        <v>0</v>
      </c>
      <c r="AO38" s="915">
        <v>6</v>
      </c>
      <c r="AP38" s="915">
        <v>0</v>
      </c>
      <c r="AQ38" s="914">
        <v>41</v>
      </c>
      <c r="AR38" s="916">
        <v>0</v>
      </c>
      <c r="AS38" s="916">
        <v>41</v>
      </c>
      <c r="AT38" s="916">
        <v>0</v>
      </c>
      <c r="AU38" s="914">
        <v>20.476681</v>
      </c>
      <c r="AV38" s="917">
        <v>0.669355</v>
      </c>
      <c r="AW38" s="917">
        <v>19.807326</v>
      </c>
      <c r="AX38" s="919">
        <v>0</v>
      </c>
      <c r="AY38" s="906"/>
      <c r="AZ38" s="906"/>
      <c r="BA38" s="906"/>
      <c r="BB38" s="906"/>
      <c r="BC38" s="906"/>
      <c r="BD38" s="906"/>
      <c r="BE38" s="906"/>
      <c r="BF38" s="906"/>
      <c r="BG38" s="906"/>
      <c r="BH38" s="906"/>
      <c r="BI38" s="906"/>
      <c r="BJ38" s="906"/>
      <c r="BK38" s="906"/>
      <c r="BL38" s="906"/>
      <c r="BM38" s="906"/>
      <c r="BN38" s="906"/>
      <c r="BO38" s="906"/>
      <c r="BP38" s="906"/>
      <c r="BQ38" s="906"/>
      <c r="BR38" s="906"/>
      <c r="BS38" s="906"/>
      <c r="BT38" s="906"/>
      <c r="BU38" s="906"/>
      <c r="BV38" s="906"/>
      <c r="BW38" s="906"/>
      <c r="BX38" s="906"/>
      <c r="BY38" s="906"/>
      <c r="BZ38" s="906"/>
      <c r="CA38" s="906"/>
      <c r="CB38" s="906"/>
      <c r="CC38" s="906"/>
      <c r="CD38" s="906"/>
      <c r="CE38" s="906"/>
      <c r="CF38" s="906"/>
      <c r="CG38" s="906"/>
      <c r="CH38" s="906"/>
      <c r="CI38" s="906"/>
      <c r="CJ38" s="906"/>
      <c r="CK38" s="906"/>
      <c r="CL38" s="906"/>
      <c r="CM38" s="906"/>
      <c r="CN38" s="906"/>
      <c r="CO38" s="906"/>
      <c r="CP38" s="906"/>
      <c r="CQ38" s="906"/>
      <c r="CR38" s="906"/>
      <c r="CS38" s="906"/>
      <c r="CT38" s="906"/>
      <c r="CU38" s="906"/>
      <c r="CV38" s="906"/>
      <c r="CW38" s="906"/>
      <c r="CX38" s="906"/>
      <c r="CY38" s="906"/>
      <c r="CZ38" s="906"/>
      <c r="DA38" s="906"/>
      <c r="DB38" s="906"/>
      <c r="DC38" s="906"/>
      <c r="DD38" s="906"/>
      <c r="DE38" s="906"/>
      <c r="DF38" s="906"/>
      <c r="DG38" s="906"/>
      <c r="DH38" s="906"/>
      <c r="DI38" s="906"/>
      <c r="DJ38" s="906"/>
      <c r="DK38" s="906"/>
      <c r="DL38" s="906"/>
      <c r="DM38" s="906"/>
      <c r="DN38" s="906"/>
      <c r="DO38" s="906"/>
      <c r="DP38" s="906"/>
      <c r="DQ38" s="906"/>
      <c r="DR38" s="906"/>
      <c r="DS38" s="906"/>
      <c r="DT38" s="906"/>
      <c r="DU38" s="906"/>
      <c r="DV38" s="906"/>
      <c r="DW38" s="906"/>
      <c r="DX38" s="906"/>
      <c r="DY38" s="906"/>
      <c r="DZ38" s="906"/>
      <c r="EA38" s="906"/>
      <c r="EB38" s="906"/>
      <c r="EC38" s="906"/>
      <c r="ED38" s="906"/>
      <c r="EE38" s="906"/>
      <c r="EF38" s="906"/>
      <c r="EG38" s="906"/>
      <c r="EH38" s="906"/>
      <c r="EI38" s="906"/>
      <c r="EJ38" s="906"/>
      <c r="EK38" s="906"/>
      <c r="EL38" s="906"/>
      <c r="EM38" s="906"/>
      <c r="EN38" s="906"/>
      <c r="EO38" s="906"/>
      <c r="EP38" s="906"/>
      <c r="EQ38" s="906"/>
      <c r="ER38" s="906"/>
      <c r="ES38" s="906"/>
      <c r="ET38" s="906"/>
      <c r="EU38" s="906"/>
      <c r="EV38" s="906"/>
      <c r="EW38" s="906"/>
      <c r="EX38" s="906"/>
      <c r="EY38" s="906"/>
      <c r="EZ38" s="906"/>
      <c r="FA38" s="906"/>
      <c r="FB38" s="906"/>
      <c r="FC38" s="906"/>
      <c r="FD38" s="906"/>
      <c r="FE38" s="906"/>
      <c r="FF38" s="906"/>
      <c r="FG38" s="906"/>
      <c r="FH38" s="906"/>
      <c r="FI38" s="906"/>
      <c r="FJ38" s="906"/>
      <c r="FK38" s="906"/>
      <c r="FL38" s="906"/>
      <c r="FM38" s="906"/>
      <c r="FN38" s="906"/>
      <c r="FO38" s="906"/>
      <c r="FP38" s="906"/>
      <c r="FQ38" s="906"/>
      <c r="FR38" s="906"/>
      <c r="FS38" s="906"/>
      <c r="FT38" s="906"/>
      <c r="FU38" s="906"/>
      <c r="FV38" s="906"/>
      <c r="FW38" s="906"/>
      <c r="FX38" s="906"/>
      <c r="FY38" s="906"/>
      <c r="FZ38" s="906"/>
      <c r="GA38" s="906"/>
      <c r="GB38" s="906"/>
      <c r="GC38" s="906"/>
      <c r="GD38" s="906"/>
      <c r="GE38" s="906"/>
      <c r="GF38" s="906"/>
      <c r="GG38" s="906"/>
      <c r="GH38" s="906"/>
      <c r="GI38" s="906"/>
      <c r="GJ38" s="906"/>
      <c r="GK38" s="906"/>
      <c r="GL38" s="906"/>
      <c r="GM38" s="906"/>
      <c r="GN38" s="906"/>
      <c r="GO38" s="906"/>
      <c r="GP38" s="906"/>
      <c r="GQ38" s="906"/>
      <c r="GR38" s="906"/>
      <c r="GS38" s="906"/>
      <c r="GT38" s="906"/>
      <c r="GU38" s="906"/>
      <c r="GV38" s="906"/>
      <c r="GW38" s="906"/>
      <c r="GX38" s="906"/>
      <c r="GY38" s="906"/>
      <c r="GZ38" s="906"/>
      <c r="HA38" s="906"/>
      <c r="HB38" s="906"/>
      <c r="HC38" s="906"/>
      <c r="HD38" s="906"/>
      <c r="HE38" s="906"/>
      <c r="HF38" s="906"/>
      <c r="HG38" s="906"/>
      <c r="HH38" s="906"/>
      <c r="HI38" s="906"/>
      <c r="HJ38" s="906"/>
      <c r="HK38" s="906"/>
      <c r="HL38" s="906"/>
      <c r="HM38" s="906"/>
      <c r="HN38" s="906"/>
      <c r="HO38" s="906"/>
      <c r="HP38" s="906"/>
      <c r="HQ38" s="906"/>
      <c r="HR38" s="906"/>
      <c r="HS38" s="906"/>
      <c r="HT38" s="906"/>
      <c r="HU38" s="906"/>
      <c r="HV38" s="906"/>
      <c r="HW38" s="906"/>
      <c r="HX38" s="906"/>
      <c r="HY38" s="906"/>
      <c r="HZ38" s="906"/>
      <c r="IA38" s="906"/>
      <c r="IB38" s="906"/>
      <c r="IC38" s="906"/>
      <c r="ID38" s="906"/>
      <c r="IE38" s="906"/>
      <c r="IF38" s="906"/>
      <c r="IG38" s="906"/>
      <c r="IH38" s="906"/>
      <c r="II38" s="906"/>
      <c r="IJ38" s="906"/>
      <c r="IK38" s="906"/>
      <c r="IL38" s="906"/>
      <c r="IM38" s="906"/>
      <c r="IN38" s="906"/>
      <c r="IO38" s="906"/>
      <c r="IP38" s="906"/>
      <c r="IQ38" s="906"/>
      <c r="IR38" s="906"/>
      <c r="IS38" s="906"/>
      <c r="IT38" s="906"/>
      <c r="IU38" s="906"/>
      <c r="IV38" s="906"/>
    </row>
    <row r="39" spans="1:256" ht="12">
      <c r="A39" s="1030" t="s">
        <v>112</v>
      </c>
      <c r="B39" s="1030"/>
      <c r="C39" s="924">
        <v>124215.032151</v>
      </c>
      <c r="D39" s="925">
        <v>61843.74860785</v>
      </c>
      <c r="E39" s="925">
        <v>45969.949932599986</v>
      </c>
      <c r="F39" s="925">
        <v>16401.33361055</v>
      </c>
      <c r="G39" s="924">
        <v>133235.20112899996</v>
      </c>
      <c r="H39" s="925">
        <v>69692.9001379</v>
      </c>
      <c r="I39" s="925">
        <v>47830.45407905</v>
      </c>
      <c r="J39" s="925">
        <v>15711.84691205</v>
      </c>
      <c r="K39" s="924">
        <v>140194.010244</v>
      </c>
      <c r="L39" s="925">
        <v>74839</v>
      </c>
      <c r="M39" s="925">
        <v>48374.875843400005</v>
      </c>
      <c r="N39" s="925">
        <v>16980</v>
      </c>
      <c r="O39" s="924">
        <v>142863</v>
      </c>
      <c r="P39" s="925">
        <v>73057</v>
      </c>
      <c r="Q39" s="925">
        <v>51620</v>
      </c>
      <c r="R39" s="925">
        <v>18187</v>
      </c>
      <c r="S39" s="924">
        <v>140370.11875300002</v>
      </c>
      <c r="T39" s="925">
        <v>70758.50365564998</v>
      </c>
      <c r="U39" s="925">
        <v>51042.81373465002</v>
      </c>
      <c r="V39" s="925">
        <v>18568.801362699996</v>
      </c>
      <c r="W39" s="924">
        <v>135195.8</v>
      </c>
      <c r="X39" s="925">
        <v>69268.7</v>
      </c>
      <c r="Y39" s="925">
        <v>49128</v>
      </c>
      <c r="Z39" s="925">
        <v>16799.2</v>
      </c>
      <c r="AA39" s="924">
        <v>126734.7</v>
      </c>
      <c r="AB39" s="926">
        <v>61627.8</v>
      </c>
      <c r="AC39" s="926">
        <v>48738.8</v>
      </c>
      <c r="AD39" s="926">
        <v>16368</v>
      </c>
      <c r="AE39" s="924">
        <v>150781</v>
      </c>
      <c r="AF39" s="926">
        <v>71759</v>
      </c>
      <c r="AG39" s="926">
        <v>54076</v>
      </c>
      <c r="AH39" s="926">
        <v>24946.4</v>
      </c>
      <c r="AI39" s="924">
        <v>162010.83109085672</v>
      </c>
      <c r="AJ39" s="926">
        <v>72786.97173483555</v>
      </c>
      <c r="AK39" s="926">
        <v>61400.43622992119</v>
      </c>
      <c r="AL39" s="926">
        <v>27823.423126100002</v>
      </c>
      <c r="AM39" s="924">
        <v>161006</v>
      </c>
      <c r="AN39" s="926">
        <v>74727</v>
      </c>
      <c r="AO39" s="926">
        <v>64983</v>
      </c>
      <c r="AP39" s="926">
        <v>21296</v>
      </c>
      <c r="AQ39" s="924">
        <v>134478</v>
      </c>
      <c r="AR39" s="927">
        <v>62646</v>
      </c>
      <c r="AS39" s="927">
        <v>47232</v>
      </c>
      <c r="AT39" s="927">
        <v>24600</v>
      </c>
      <c r="AU39" s="924">
        <v>190794.92666495004</v>
      </c>
      <c r="AV39" s="928">
        <v>107971.45700760001</v>
      </c>
      <c r="AW39" s="928">
        <v>60351.441328349996</v>
      </c>
      <c r="AX39" s="928">
        <v>22472.028329</v>
      </c>
      <c r="AY39" s="906"/>
      <c r="AZ39" s="906"/>
      <c r="BA39" s="906"/>
      <c r="BB39" s="906"/>
      <c r="BC39" s="906"/>
      <c r="BD39" s="906"/>
      <c r="BE39" s="906"/>
      <c r="BF39" s="906"/>
      <c r="BG39" s="906"/>
      <c r="BH39" s="906"/>
      <c r="BI39" s="906"/>
      <c r="BJ39" s="906"/>
      <c r="BK39" s="906"/>
      <c r="BL39" s="906"/>
      <c r="BM39" s="906"/>
      <c r="BN39" s="906"/>
      <c r="BO39" s="906"/>
      <c r="BP39" s="906"/>
      <c r="BQ39" s="906"/>
      <c r="BR39" s="906"/>
      <c r="BS39" s="906"/>
      <c r="BT39" s="906"/>
      <c r="BU39" s="906"/>
      <c r="BV39" s="906"/>
      <c r="BW39" s="906"/>
      <c r="BX39" s="906"/>
      <c r="BY39" s="906"/>
      <c r="BZ39" s="906"/>
      <c r="CA39" s="906"/>
      <c r="CB39" s="906"/>
      <c r="CC39" s="906"/>
      <c r="CD39" s="906"/>
      <c r="CE39" s="906"/>
      <c r="CF39" s="906"/>
      <c r="CG39" s="906"/>
      <c r="CH39" s="906"/>
      <c r="CI39" s="906"/>
      <c r="CJ39" s="906"/>
      <c r="CK39" s="906"/>
      <c r="CL39" s="906"/>
      <c r="CM39" s="906"/>
      <c r="CN39" s="906"/>
      <c r="CO39" s="906"/>
      <c r="CP39" s="906"/>
      <c r="CQ39" s="906"/>
      <c r="CR39" s="906"/>
      <c r="CS39" s="906"/>
      <c r="CT39" s="906"/>
      <c r="CU39" s="906"/>
      <c r="CV39" s="906"/>
      <c r="CW39" s="906"/>
      <c r="CX39" s="906"/>
      <c r="CY39" s="906"/>
      <c r="CZ39" s="906"/>
      <c r="DA39" s="906"/>
      <c r="DB39" s="906"/>
      <c r="DC39" s="906"/>
      <c r="DD39" s="906"/>
      <c r="DE39" s="906"/>
      <c r="DF39" s="906"/>
      <c r="DG39" s="906"/>
      <c r="DH39" s="906"/>
      <c r="DI39" s="906"/>
      <c r="DJ39" s="906"/>
      <c r="DK39" s="906"/>
      <c r="DL39" s="906"/>
      <c r="DM39" s="906"/>
      <c r="DN39" s="906"/>
      <c r="DO39" s="906"/>
      <c r="DP39" s="906"/>
      <c r="DQ39" s="906"/>
      <c r="DR39" s="906"/>
      <c r="DS39" s="906"/>
      <c r="DT39" s="906"/>
      <c r="DU39" s="906"/>
      <c r="DV39" s="906"/>
      <c r="DW39" s="906"/>
      <c r="DX39" s="906"/>
      <c r="DY39" s="906"/>
      <c r="DZ39" s="906"/>
      <c r="EA39" s="906"/>
      <c r="EB39" s="906"/>
      <c r="EC39" s="906"/>
      <c r="ED39" s="906"/>
      <c r="EE39" s="906"/>
      <c r="EF39" s="906"/>
      <c r="EG39" s="906"/>
      <c r="EH39" s="906"/>
      <c r="EI39" s="906"/>
      <c r="EJ39" s="906"/>
      <c r="EK39" s="906"/>
      <c r="EL39" s="906"/>
      <c r="EM39" s="906"/>
      <c r="EN39" s="906"/>
      <c r="EO39" s="906"/>
      <c r="EP39" s="906"/>
      <c r="EQ39" s="906"/>
      <c r="ER39" s="906"/>
      <c r="ES39" s="906"/>
      <c r="ET39" s="906"/>
      <c r="EU39" s="906"/>
      <c r="EV39" s="906"/>
      <c r="EW39" s="906"/>
      <c r="EX39" s="906"/>
      <c r="EY39" s="906"/>
      <c r="EZ39" s="906"/>
      <c r="FA39" s="906"/>
      <c r="FB39" s="906"/>
      <c r="FC39" s="906"/>
      <c r="FD39" s="906"/>
      <c r="FE39" s="906"/>
      <c r="FF39" s="906"/>
      <c r="FG39" s="906"/>
      <c r="FH39" s="906"/>
      <c r="FI39" s="906"/>
      <c r="FJ39" s="906"/>
      <c r="FK39" s="906"/>
      <c r="FL39" s="906"/>
      <c r="FM39" s="906"/>
      <c r="FN39" s="906"/>
      <c r="FO39" s="906"/>
      <c r="FP39" s="906"/>
      <c r="FQ39" s="906"/>
      <c r="FR39" s="906"/>
      <c r="FS39" s="906"/>
      <c r="FT39" s="906"/>
      <c r="FU39" s="906"/>
      <c r="FV39" s="906"/>
      <c r="FW39" s="906"/>
      <c r="FX39" s="906"/>
      <c r="FY39" s="906"/>
      <c r="FZ39" s="906"/>
      <c r="GA39" s="906"/>
      <c r="GB39" s="906"/>
      <c r="GC39" s="906"/>
      <c r="GD39" s="906"/>
      <c r="GE39" s="906"/>
      <c r="GF39" s="906"/>
      <c r="GG39" s="906"/>
      <c r="GH39" s="906"/>
      <c r="GI39" s="906"/>
      <c r="GJ39" s="906"/>
      <c r="GK39" s="906"/>
      <c r="GL39" s="906"/>
      <c r="GM39" s="906"/>
      <c r="GN39" s="906"/>
      <c r="GO39" s="906"/>
      <c r="GP39" s="906"/>
      <c r="GQ39" s="906"/>
      <c r="GR39" s="906"/>
      <c r="GS39" s="906"/>
      <c r="GT39" s="906"/>
      <c r="GU39" s="906"/>
      <c r="GV39" s="906"/>
      <c r="GW39" s="906"/>
      <c r="GX39" s="906"/>
      <c r="GY39" s="906"/>
      <c r="GZ39" s="906"/>
      <c r="HA39" s="906"/>
      <c r="HB39" s="906"/>
      <c r="HC39" s="906"/>
      <c r="HD39" s="906"/>
      <c r="HE39" s="906"/>
      <c r="HF39" s="906"/>
      <c r="HG39" s="906"/>
      <c r="HH39" s="906"/>
      <c r="HI39" s="906"/>
      <c r="HJ39" s="906"/>
      <c r="HK39" s="906"/>
      <c r="HL39" s="906"/>
      <c r="HM39" s="906"/>
      <c r="HN39" s="906"/>
      <c r="HO39" s="906"/>
      <c r="HP39" s="906"/>
      <c r="HQ39" s="906"/>
      <c r="HR39" s="906"/>
      <c r="HS39" s="906"/>
      <c r="HT39" s="906"/>
      <c r="HU39" s="906"/>
      <c r="HV39" s="906"/>
      <c r="HW39" s="906"/>
      <c r="HX39" s="906"/>
      <c r="HY39" s="906"/>
      <c r="HZ39" s="906"/>
      <c r="IA39" s="906"/>
      <c r="IB39" s="906"/>
      <c r="IC39" s="906"/>
      <c r="ID39" s="906"/>
      <c r="IE39" s="906"/>
      <c r="IF39" s="906"/>
      <c r="IG39" s="906"/>
      <c r="IH39" s="906"/>
      <c r="II39" s="906"/>
      <c r="IJ39" s="906"/>
      <c r="IK39" s="906"/>
      <c r="IL39" s="906"/>
      <c r="IM39" s="906"/>
      <c r="IN39" s="906"/>
      <c r="IO39" s="906"/>
      <c r="IP39" s="906"/>
      <c r="IQ39" s="906"/>
      <c r="IR39" s="906"/>
      <c r="IS39" s="906"/>
      <c r="IT39" s="906"/>
      <c r="IU39" s="906"/>
      <c r="IV39" s="906"/>
    </row>
    <row r="40" spans="1:10" ht="11.25">
      <c r="A40" s="929"/>
      <c r="C40" s="930"/>
      <c r="D40" s="930"/>
      <c r="E40" s="930"/>
      <c r="F40" s="930"/>
      <c r="G40" s="930"/>
      <c r="H40" s="930"/>
      <c r="I40" s="930"/>
      <c r="J40" s="930"/>
    </row>
    <row r="41" spans="1:10" ht="11.25">
      <c r="A41" s="931" t="s">
        <v>541</v>
      </c>
      <c r="C41" s="932"/>
      <c r="D41" s="932"/>
      <c r="E41" s="932"/>
      <c r="F41" s="932"/>
      <c r="G41" s="932"/>
      <c r="H41" s="932"/>
      <c r="I41" s="932"/>
      <c r="J41" s="932"/>
    </row>
    <row r="42" spans="1:10" ht="11.25">
      <c r="A42" s="929" t="s">
        <v>542</v>
      </c>
      <c r="C42" s="932"/>
      <c r="D42" s="932"/>
      <c r="E42" s="932"/>
      <c r="F42" s="932"/>
      <c r="G42" s="932"/>
      <c r="H42" s="932"/>
      <c r="I42" s="932"/>
      <c r="J42" s="932"/>
    </row>
    <row r="43" spans="1:10" ht="11.25">
      <c r="A43" s="933" t="s">
        <v>543</v>
      </c>
      <c r="C43" s="930"/>
      <c r="D43" s="930"/>
      <c r="E43" s="930"/>
      <c r="F43" s="930"/>
      <c r="G43" s="930"/>
      <c r="H43" s="930"/>
      <c r="I43" s="930"/>
      <c r="J43" s="930"/>
    </row>
    <row r="44" spans="3:10" ht="11.25">
      <c r="C44" s="930"/>
      <c r="D44" s="930"/>
      <c r="E44" s="930"/>
      <c r="F44" s="930"/>
      <c r="G44" s="930"/>
      <c r="H44" s="930"/>
      <c r="I44" s="930"/>
      <c r="J44" s="930"/>
    </row>
    <row r="45" spans="3:10" ht="11.25">
      <c r="C45" s="930"/>
      <c r="D45" s="930"/>
      <c r="E45" s="930"/>
      <c r="F45" s="930"/>
      <c r="G45" s="930"/>
      <c r="H45" s="930"/>
      <c r="I45" s="930"/>
      <c r="J45" s="930"/>
    </row>
    <row r="46" spans="3:10" ht="11.25">
      <c r="C46" s="930"/>
      <c r="D46" s="930"/>
      <c r="E46" s="930"/>
      <c r="F46" s="930"/>
      <c r="G46" s="930"/>
      <c r="H46" s="930"/>
      <c r="I46" s="930"/>
      <c r="J46" s="930"/>
    </row>
    <row r="47" spans="3:10" ht="11.25">
      <c r="C47" s="930"/>
      <c r="D47" s="930"/>
      <c r="E47" s="930"/>
      <c r="F47" s="930"/>
      <c r="G47" s="930"/>
      <c r="H47" s="930"/>
      <c r="I47" s="930"/>
      <c r="J47" s="930"/>
    </row>
    <row r="48" spans="3:10" ht="11.25">
      <c r="C48" s="930"/>
      <c r="D48" s="930"/>
      <c r="E48" s="930"/>
      <c r="F48" s="930"/>
      <c r="G48" s="930"/>
      <c r="H48" s="930"/>
      <c r="I48" s="930"/>
      <c r="J48" s="930"/>
    </row>
    <row r="49" spans="3:10" ht="11.25">
      <c r="C49" s="930"/>
      <c r="D49" s="930"/>
      <c r="E49" s="930"/>
      <c r="F49" s="930"/>
      <c r="G49" s="930"/>
      <c r="H49" s="930"/>
      <c r="I49" s="930"/>
      <c r="J49" s="930"/>
    </row>
    <row r="50" spans="3:10" ht="11.25">
      <c r="C50" s="930"/>
      <c r="D50" s="930"/>
      <c r="E50" s="930"/>
      <c r="F50" s="930"/>
      <c r="G50" s="930"/>
      <c r="H50" s="930"/>
      <c r="I50" s="930"/>
      <c r="J50" s="930"/>
    </row>
    <row r="51" spans="3:10" ht="11.25">
      <c r="C51" s="930"/>
      <c r="D51" s="930"/>
      <c r="E51" s="930"/>
      <c r="F51" s="930"/>
      <c r="G51" s="930"/>
      <c r="H51" s="930"/>
      <c r="I51" s="930"/>
      <c r="J51" s="930"/>
    </row>
    <row r="52" spans="3:10" ht="11.25">
      <c r="C52" s="930"/>
      <c r="D52" s="930"/>
      <c r="E52" s="930"/>
      <c r="F52" s="930"/>
      <c r="G52" s="930"/>
      <c r="H52" s="930"/>
      <c r="I52" s="930"/>
      <c r="J52" s="930"/>
    </row>
    <row r="53" spans="3:10" ht="11.25">
      <c r="C53" s="930"/>
      <c r="D53" s="930"/>
      <c r="E53" s="930"/>
      <c r="F53" s="930"/>
      <c r="G53" s="930"/>
      <c r="H53" s="930"/>
      <c r="I53" s="930"/>
      <c r="J53" s="930"/>
    </row>
    <row r="54" spans="3:10" ht="11.25">
      <c r="C54" s="930"/>
      <c r="D54" s="930"/>
      <c r="E54" s="930"/>
      <c r="F54" s="930"/>
      <c r="G54" s="930"/>
      <c r="H54" s="930"/>
      <c r="I54" s="930"/>
      <c r="J54" s="930"/>
    </row>
    <row r="55" spans="3:10" ht="11.25">
      <c r="C55" s="930"/>
      <c r="D55" s="930"/>
      <c r="E55" s="930"/>
      <c r="F55" s="930"/>
      <c r="G55" s="930"/>
      <c r="H55" s="930"/>
      <c r="I55" s="930"/>
      <c r="J55" s="930"/>
    </row>
    <row r="56" spans="3:10" ht="11.25">
      <c r="C56" s="930"/>
      <c r="D56" s="930"/>
      <c r="E56" s="930"/>
      <c r="F56" s="930"/>
      <c r="G56" s="930"/>
      <c r="H56" s="930"/>
      <c r="I56" s="930"/>
      <c r="J56" s="930"/>
    </row>
    <row r="57" spans="3:10" ht="11.25">
      <c r="C57" s="930"/>
      <c r="D57" s="930"/>
      <c r="E57" s="930"/>
      <c r="F57" s="930"/>
      <c r="G57" s="930"/>
      <c r="H57" s="930"/>
      <c r="I57" s="930"/>
      <c r="J57" s="930"/>
    </row>
    <row r="58" spans="3:10" ht="11.25">
      <c r="C58" s="930"/>
      <c r="D58" s="930"/>
      <c r="E58" s="930"/>
      <c r="F58" s="930"/>
      <c r="G58" s="930"/>
      <c r="H58" s="930"/>
      <c r="I58" s="930"/>
      <c r="J58" s="930"/>
    </row>
    <row r="59" spans="3:10" ht="11.25">
      <c r="C59" s="930"/>
      <c r="D59" s="930"/>
      <c r="E59" s="930"/>
      <c r="F59" s="930"/>
      <c r="G59" s="930"/>
      <c r="H59" s="930"/>
      <c r="I59" s="930"/>
      <c r="J59" s="930"/>
    </row>
    <row r="60" spans="3:10" ht="11.25">
      <c r="C60" s="930"/>
      <c r="D60" s="930"/>
      <c r="E60" s="930"/>
      <c r="F60" s="930"/>
      <c r="G60" s="930"/>
      <c r="H60" s="930"/>
      <c r="I60" s="930"/>
      <c r="J60" s="930"/>
    </row>
    <row r="61" spans="3:10" ht="11.25">
      <c r="C61" s="930"/>
      <c r="D61" s="930"/>
      <c r="E61" s="930"/>
      <c r="F61" s="930"/>
      <c r="G61" s="930"/>
      <c r="H61" s="930"/>
      <c r="I61" s="930"/>
      <c r="J61" s="930"/>
    </row>
    <row r="62" spans="3:10" ht="11.25">
      <c r="C62" s="930"/>
      <c r="D62" s="930"/>
      <c r="E62" s="930"/>
      <c r="F62" s="930"/>
      <c r="G62" s="930"/>
      <c r="H62" s="930"/>
      <c r="I62" s="930"/>
      <c r="J62" s="930"/>
    </row>
    <row r="63" spans="3:10" ht="11.25">
      <c r="C63" s="930"/>
      <c r="D63" s="930"/>
      <c r="E63" s="930"/>
      <c r="F63" s="930"/>
      <c r="G63" s="930"/>
      <c r="H63" s="930"/>
      <c r="I63" s="930"/>
      <c r="J63" s="930"/>
    </row>
    <row r="64" spans="3:10" ht="11.25">
      <c r="C64" s="930"/>
      <c r="D64" s="930"/>
      <c r="E64" s="930"/>
      <c r="F64" s="930"/>
      <c r="G64" s="930"/>
      <c r="H64" s="930"/>
      <c r="I64" s="930"/>
      <c r="J64" s="930"/>
    </row>
    <row r="65" spans="3:10" ht="11.25">
      <c r="C65" s="930"/>
      <c r="D65" s="930"/>
      <c r="E65" s="930"/>
      <c r="F65" s="930"/>
      <c r="G65" s="930"/>
      <c r="H65" s="930"/>
      <c r="I65" s="930"/>
      <c r="J65" s="930"/>
    </row>
    <row r="66" spans="3:10" ht="11.25">
      <c r="C66" s="930"/>
      <c r="D66" s="930"/>
      <c r="E66" s="930"/>
      <c r="F66" s="930"/>
      <c r="G66" s="930"/>
      <c r="H66" s="930"/>
      <c r="I66" s="930"/>
      <c r="J66" s="930"/>
    </row>
    <row r="67" spans="3:10" ht="11.25">
      <c r="C67" s="930"/>
      <c r="D67" s="930"/>
      <c r="E67" s="930"/>
      <c r="F67" s="930"/>
      <c r="G67" s="930"/>
      <c r="H67" s="930"/>
      <c r="I67" s="930"/>
      <c r="J67" s="930"/>
    </row>
    <row r="68" spans="3:10" ht="11.25">
      <c r="C68" s="930"/>
      <c r="D68" s="930"/>
      <c r="E68" s="930"/>
      <c r="F68" s="930"/>
      <c r="G68" s="930"/>
      <c r="H68" s="930"/>
      <c r="I68" s="930"/>
      <c r="J68" s="930"/>
    </row>
    <row r="69" spans="3:10" ht="11.25">
      <c r="C69" s="930"/>
      <c r="D69" s="930"/>
      <c r="E69" s="930"/>
      <c r="F69" s="930"/>
      <c r="G69" s="930"/>
      <c r="H69" s="930"/>
      <c r="I69" s="930"/>
      <c r="J69" s="930"/>
    </row>
    <row r="70" spans="3:10" ht="11.25">
      <c r="C70" s="930"/>
      <c r="D70" s="930"/>
      <c r="E70" s="930"/>
      <c r="F70" s="930"/>
      <c r="G70" s="930"/>
      <c r="H70" s="930"/>
      <c r="I70" s="930"/>
      <c r="J70" s="930"/>
    </row>
    <row r="71" spans="3:10" ht="11.25">
      <c r="C71" s="930"/>
      <c r="D71" s="930"/>
      <c r="E71" s="930"/>
      <c r="F71" s="930"/>
      <c r="G71" s="930"/>
      <c r="H71" s="930"/>
      <c r="I71" s="930"/>
      <c r="J71" s="930"/>
    </row>
    <row r="72" spans="3:10" ht="11.25">
      <c r="C72" s="930"/>
      <c r="D72" s="930"/>
      <c r="E72" s="930"/>
      <c r="F72" s="930"/>
      <c r="G72" s="930"/>
      <c r="H72" s="930"/>
      <c r="I72" s="930"/>
      <c r="J72" s="930"/>
    </row>
    <row r="73" spans="3:10" ht="11.25">
      <c r="C73" s="930"/>
      <c r="D73" s="930"/>
      <c r="E73" s="930"/>
      <c r="F73" s="930"/>
      <c r="G73" s="930"/>
      <c r="H73" s="930"/>
      <c r="I73" s="930"/>
      <c r="J73" s="930"/>
    </row>
    <row r="74" spans="3:10" ht="11.25">
      <c r="C74" s="930"/>
      <c r="D74" s="930"/>
      <c r="E74" s="930"/>
      <c r="F74" s="930"/>
      <c r="G74" s="930"/>
      <c r="H74" s="930"/>
      <c r="I74" s="930"/>
      <c r="J74" s="930"/>
    </row>
    <row r="75" spans="3:10" ht="11.25">
      <c r="C75" s="930"/>
      <c r="D75" s="930"/>
      <c r="E75" s="930"/>
      <c r="F75" s="930"/>
      <c r="G75" s="930"/>
      <c r="H75" s="930"/>
      <c r="I75" s="930"/>
      <c r="J75" s="930"/>
    </row>
    <row r="76" spans="3:10" ht="11.25">
      <c r="C76" s="930"/>
      <c r="D76" s="930"/>
      <c r="E76" s="930"/>
      <c r="F76" s="930"/>
      <c r="G76" s="930"/>
      <c r="H76" s="930"/>
      <c r="I76" s="930"/>
      <c r="J76" s="930"/>
    </row>
    <row r="77" spans="3:10" ht="11.25">
      <c r="C77" s="930"/>
      <c r="D77" s="930"/>
      <c r="E77" s="930"/>
      <c r="F77" s="930"/>
      <c r="G77" s="930"/>
      <c r="H77" s="930"/>
      <c r="I77" s="930"/>
      <c r="J77" s="930"/>
    </row>
    <row r="78" spans="3:10" ht="11.25">
      <c r="C78" s="930"/>
      <c r="D78" s="930"/>
      <c r="E78" s="930"/>
      <c r="F78" s="930"/>
      <c r="G78" s="930"/>
      <c r="H78" s="930"/>
      <c r="I78" s="930"/>
      <c r="J78" s="930"/>
    </row>
    <row r="79" spans="3:10" ht="11.25">
      <c r="C79" s="930"/>
      <c r="D79" s="930"/>
      <c r="E79" s="930"/>
      <c r="F79" s="930"/>
      <c r="G79" s="930"/>
      <c r="H79" s="930"/>
      <c r="I79" s="930"/>
      <c r="J79" s="930"/>
    </row>
    <row r="80" spans="3:10" ht="11.25">
      <c r="C80" s="930"/>
      <c r="D80" s="930"/>
      <c r="E80" s="930"/>
      <c r="F80" s="930"/>
      <c r="G80" s="930"/>
      <c r="H80" s="930"/>
      <c r="I80" s="930"/>
      <c r="J80" s="930"/>
    </row>
    <row r="81" spans="3:10" ht="11.25">
      <c r="C81" s="930"/>
      <c r="D81" s="930"/>
      <c r="E81" s="930"/>
      <c r="F81" s="930"/>
      <c r="G81" s="930"/>
      <c r="H81" s="930"/>
      <c r="I81" s="930"/>
      <c r="J81" s="930"/>
    </row>
    <row r="82" spans="3:10" ht="11.25">
      <c r="C82" s="930"/>
      <c r="D82" s="930"/>
      <c r="E82" s="930"/>
      <c r="F82" s="930"/>
      <c r="G82" s="930"/>
      <c r="H82" s="930"/>
      <c r="I82" s="930"/>
      <c r="J82" s="930"/>
    </row>
    <row r="83" spans="3:10" ht="11.25">
      <c r="C83" s="930"/>
      <c r="D83" s="930"/>
      <c r="E83" s="930"/>
      <c r="F83" s="930"/>
      <c r="G83" s="930"/>
      <c r="H83" s="930"/>
      <c r="I83" s="930"/>
      <c r="J83" s="930"/>
    </row>
    <row r="84" spans="3:10" ht="11.25">
      <c r="C84" s="930"/>
      <c r="D84" s="930"/>
      <c r="E84" s="930"/>
      <c r="F84" s="930"/>
      <c r="G84" s="930"/>
      <c r="H84" s="930"/>
      <c r="I84" s="930"/>
      <c r="J84" s="930"/>
    </row>
    <row r="85" spans="3:10" ht="11.25">
      <c r="C85" s="930"/>
      <c r="D85" s="930"/>
      <c r="E85" s="930"/>
      <c r="F85" s="930"/>
      <c r="G85" s="930"/>
      <c r="H85" s="930"/>
      <c r="I85" s="930"/>
      <c r="J85" s="930"/>
    </row>
    <row r="86" spans="3:10" ht="11.25">
      <c r="C86" s="930"/>
      <c r="D86" s="930"/>
      <c r="E86" s="930"/>
      <c r="F86" s="930"/>
      <c r="G86" s="930"/>
      <c r="H86" s="930"/>
      <c r="I86" s="930"/>
      <c r="J86" s="930"/>
    </row>
    <row r="87" spans="3:10" ht="11.25">
      <c r="C87" s="930"/>
      <c r="D87" s="930"/>
      <c r="E87" s="930"/>
      <c r="F87" s="930"/>
      <c r="G87" s="930"/>
      <c r="H87" s="930"/>
      <c r="I87" s="930"/>
      <c r="J87" s="930"/>
    </row>
    <row r="88" spans="3:10" ht="11.25">
      <c r="C88" s="930"/>
      <c r="D88" s="930"/>
      <c r="E88" s="930"/>
      <c r="F88" s="930"/>
      <c r="G88" s="930"/>
      <c r="H88" s="930"/>
      <c r="I88" s="930"/>
      <c r="J88" s="930"/>
    </row>
    <row r="89" spans="3:10" ht="11.25">
      <c r="C89" s="930"/>
      <c r="D89" s="930"/>
      <c r="E89" s="930"/>
      <c r="F89" s="930"/>
      <c r="G89" s="930"/>
      <c r="H89" s="930"/>
      <c r="I89" s="930"/>
      <c r="J89" s="930"/>
    </row>
    <row r="90" spans="3:10" ht="11.25">
      <c r="C90" s="930"/>
      <c r="D90" s="930"/>
      <c r="E90" s="930"/>
      <c r="F90" s="930"/>
      <c r="G90" s="930"/>
      <c r="H90" s="930"/>
      <c r="I90" s="930"/>
      <c r="J90" s="930"/>
    </row>
    <row r="91" spans="3:10" ht="11.25">
      <c r="C91" s="930"/>
      <c r="D91" s="930"/>
      <c r="E91" s="930"/>
      <c r="F91" s="930"/>
      <c r="G91" s="930"/>
      <c r="H91" s="930"/>
      <c r="I91" s="930"/>
      <c r="J91" s="930"/>
    </row>
    <row r="92" spans="3:10" ht="11.25">
      <c r="C92" s="930"/>
      <c r="D92" s="930"/>
      <c r="E92" s="930"/>
      <c r="F92" s="930"/>
      <c r="G92" s="930"/>
      <c r="H92" s="930"/>
      <c r="I92" s="930"/>
      <c r="J92" s="930"/>
    </row>
    <row r="93" spans="3:10" ht="11.25">
      <c r="C93" s="930"/>
      <c r="D93" s="930"/>
      <c r="E93" s="930"/>
      <c r="F93" s="930"/>
      <c r="G93" s="930"/>
      <c r="H93" s="930"/>
      <c r="I93" s="930"/>
      <c r="J93" s="930"/>
    </row>
    <row r="94" spans="3:10" ht="11.25">
      <c r="C94" s="930"/>
      <c r="D94" s="930"/>
      <c r="E94" s="930"/>
      <c r="F94" s="930"/>
      <c r="G94" s="930"/>
      <c r="H94" s="930"/>
      <c r="I94" s="930"/>
      <c r="J94" s="930"/>
    </row>
    <row r="95" spans="3:10" ht="11.25">
      <c r="C95" s="930"/>
      <c r="D95" s="930"/>
      <c r="E95" s="930"/>
      <c r="F95" s="930"/>
      <c r="G95" s="930"/>
      <c r="H95" s="930"/>
      <c r="I95" s="930"/>
      <c r="J95" s="930"/>
    </row>
    <row r="96" spans="3:10" ht="11.25">
      <c r="C96" s="930"/>
      <c r="D96" s="930"/>
      <c r="E96" s="930"/>
      <c r="F96" s="930"/>
      <c r="G96" s="930"/>
      <c r="H96" s="930"/>
      <c r="I96" s="930"/>
      <c r="J96" s="930"/>
    </row>
    <row r="97" spans="3:10" ht="11.25">
      <c r="C97" s="930"/>
      <c r="D97" s="930"/>
      <c r="E97" s="930"/>
      <c r="F97" s="930"/>
      <c r="G97" s="930"/>
      <c r="H97" s="930"/>
      <c r="I97" s="930"/>
      <c r="J97" s="930"/>
    </row>
    <row r="98" spans="3:10" ht="11.25">
      <c r="C98" s="930"/>
      <c r="D98" s="930"/>
      <c r="E98" s="930"/>
      <c r="F98" s="930"/>
      <c r="G98" s="930"/>
      <c r="H98" s="930"/>
      <c r="I98" s="930"/>
      <c r="J98" s="930"/>
    </row>
    <row r="99" spans="3:10" ht="11.25">
      <c r="C99" s="930"/>
      <c r="D99" s="930"/>
      <c r="E99" s="930"/>
      <c r="F99" s="930"/>
      <c r="G99" s="930"/>
      <c r="H99" s="930"/>
      <c r="I99" s="930"/>
      <c r="J99" s="930"/>
    </row>
    <row r="100" spans="3:10" ht="11.25">
      <c r="C100" s="930"/>
      <c r="D100" s="930"/>
      <c r="E100" s="930"/>
      <c r="F100" s="930"/>
      <c r="G100" s="930"/>
      <c r="H100" s="930"/>
      <c r="I100" s="930"/>
      <c r="J100" s="930"/>
    </row>
    <row r="101" spans="3:10" ht="11.25">
      <c r="C101" s="930"/>
      <c r="D101" s="930"/>
      <c r="E101" s="930"/>
      <c r="F101" s="930"/>
      <c r="G101" s="930"/>
      <c r="H101" s="930"/>
      <c r="I101" s="930"/>
      <c r="J101" s="930"/>
    </row>
    <row r="102" spans="3:10" ht="11.25">
      <c r="C102" s="930"/>
      <c r="D102" s="930"/>
      <c r="E102" s="930"/>
      <c r="F102" s="930"/>
      <c r="G102" s="930"/>
      <c r="H102" s="930"/>
      <c r="I102" s="930"/>
      <c r="J102" s="930"/>
    </row>
    <row r="103" spans="3:10" ht="11.25">
      <c r="C103" s="930"/>
      <c r="D103" s="930"/>
      <c r="E103" s="930"/>
      <c r="F103" s="930"/>
      <c r="G103" s="930"/>
      <c r="H103" s="930"/>
      <c r="I103" s="930"/>
      <c r="J103" s="930"/>
    </row>
    <row r="104" spans="3:10" ht="11.25">
      <c r="C104" s="930"/>
      <c r="D104" s="930"/>
      <c r="E104" s="930"/>
      <c r="F104" s="930"/>
      <c r="G104" s="930"/>
      <c r="H104" s="930"/>
      <c r="I104" s="930"/>
      <c r="J104" s="930"/>
    </row>
    <row r="105" spans="3:10" ht="11.25">
      <c r="C105" s="930"/>
      <c r="D105" s="930"/>
      <c r="E105" s="930"/>
      <c r="F105" s="930"/>
      <c r="G105" s="930"/>
      <c r="H105" s="930"/>
      <c r="I105" s="930"/>
      <c r="J105" s="930"/>
    </row>
    <row r="106" spans="3:10" ht="11.25">
      <c r="C106" s="930"/>
      <c r="D106" s="930"/>
      <c r="E106" s="930"/>
      <c r="F106" s="930"/>
      <c r="G106" s="930"/>
      <c r="H106" s="930"/>
      <c r="I106" s="930"/>
      <c r="J106" s="930"/>
    </row>
    <row r="107" spans="3:10" ht="11.25">
      <c r="C107" s="930"/>
      <c r="D107" s="930"/>
      <c r="E107" s="930"/>
      <c r="F107" s="930"/>
      <c r="G107" s="930"/>
      <c r="H107" s="930"/>
      <c r="I107" s="930"/>
      <c r="J107" s="930"/>
    </row>
    <row r="108" spans="3:10" ht="11.25">
      <c r="C108" s="930"/>
      <c r="D108" s="930"/>
      <c r="E108" s="930"/>
      <c r="F108" s="930"/>
      <c r="G108" s="930"/>
      <c r="H108" s="930"/>
      <c r="I108" s="930"/>
      <c r="J108" s="930"/>
    </row>
    <row r="109" spans="3:10" ht="11.25">
      <c r="C109" s="930"/>
      <c r="D109" s="930"/>
      <c r="E109" s="930"/>
      <c r="F109" s="930"/>
      <c r="G109" s="930"/>
      <c r="H109" s="930"/>
      <c r="I109" s="930"/>
      <c r="J109" s="930"/>
    </row>
    <row r="110" spans="3:10" ht="11.25">
      <c r="C110" s="930"/>
      <c r="D110" s="930"/>
      <c r="E110" s="930"/>
      <c r="F110" s="930"/>
      <c r="G110" s="930"/>
      <c r="H110" s="930"/>
      <c r="I110" s="930"/>
      <c r="J110" s="930"/>
    </row>
    <row r="111" spans="3:10" ht="11.25">
      <c r="C111" s="930"/>
      <c r="D111" s="930"/>
      <c r="E111" s="930"/>
      <c r="F111" s="930"/>
      <c r="G111" s="930"/>
      <c r="H111" s="930"/>
      <c r="I111" s="930"/>
      <c r="J111" s="930"/>
    </row>
    <row r="112" spans="3:10" ht="11.25">
      <c r="C112" s="930"/>
      <c r="D112" s="930"/>
      <c r="E112" s="930"/>
      <c r="F112" s="930"/>
      <c r="G112" s="930"/>
      <c r="H112" s="930"/>
      <c r="I112" s="930"/>
      <c r="J112" s="930"/>
    </row>
    <row r="113" spans="3:10" ht="11.25">
      <c r="C113" s="930"/>
      <c r="D113" s="930"/>
      <c r="E113" s="930"/>
      <c r="F113" s="930"/>
      <c r="G113" s="930"/>
      <c r="H113" s="930"/>
      <c r="I113" s="930"/>
      <c r="J113" s="930"/>
    </row>
    <row r="114" spans="3:10" ht="11.25">
      <c r="C114" s="930"/>
      <c r="D114" s="930"/>
      <c r="E114" s="930"/>
      <c r="F114" s="930"/>
      <c r="G114" s="930"/>
      <c r="H114" s="930"/>
      <c r="I114" s="930"/>
      <c r="J114" s="930"/>
    </row>
    <row r="115" spans="3:10" ht="11.25">
      <c r="C115" s="930"/>
      <c r="D115" s="930"/>
      <c r="E115" s="930"/>
      <c r="F115" s="930"/>
      <c r="G115" s="930"/>
      <c r="H115" s="930"/>
      <c r="I115" s="930"/>
      <c r="J115" s="930"/>
    </row>
    <row r="116" spans="3:10" ht="11.25">
      <c r="C116" s="930"/>
      <c r="D116" s="930"/>
      <c r="E116" s="930"/>
      <c r="F116" s="930"/>
      <c r="G116" s="930"/>
      <c r="H116" s="930"/>
      <c r="I116" s="930"/>
      <c r="J116" s="930"/>
    </row>
    <row r="117" spans="3:10" ht="11.25">
      <c r="C117" s="930"/>
      <c r="D117" s="930"/>
      <c r="E117" s="930"/>
      <c r="F117" s="930"/>
      <c r="G117" s="930"/>
      <c r="H117" s="930"/>
      <c r="I117" s="930"/>
      <c r="J117" s="930"/>
    </row>
    <row r="118" spans="3:10" ht="11.25">
      <c r="C118" s="930"/>
      <c r="D118" s="930"/>
      <c r="E118" s="930"/>
      <c r="F118" s="930"/>
      <c r="G118" s="930"/>
      <c r="H118" s="930"/>
      <c r="I118" s="930"/>
      <c r="J118" s="930"/>
    </row>
    <row r="119" spans="3:10" ht="11.25">
      <c r="C119" s="930"/>
      <c r="D119" s="930"/>
      <c r="E119" s="930"/>
      <c r="F119" s="930"/>
      <c r="G119" s="930"/>
      <c r="H119" s="930"/>
      <c r="I119" s="930"/>
      <c r="J119" s="930"/>
    </row>
    <row r="120" spans="3:10" ht="11.25">
      <c r="C120" s="930"/>
      <c r="D120" s="930"/>
      <c r="E120" s="930"/>
      <c r="F120" s="930"/>
      <c r="G120" s="930"/>
      <c r="H120" s="930"/>
      <c r="I120" s="930"/>
      <c r="J120" s="930"/>
    </row>
    <row r="121" spans="3:10" ht="11.25">
      <c r="C121" s="930"/>
      <c r="D121" s="930"/>
      <c r="E121" s="930"/>
      <c r="F121" s="930"/>
      <c r="G121" s="930"/>
      <c r="H121" s="930"/>
      <c r="I121" s="930"/>
      <c r="J121" s="930"/>
    </row>
    <row r="122" spans="3:10" ht="11.25">
      <c r="C122" s="930"/>
      <c r="D122" s="930"/>
      <c r="E122" s="930"/>
      <c r="F122" s="930"/>
      <c r="G122" s="930"/>
      <c r="H122" s="930"/>
      <c r="I122" s="930"/>
      <c r="J122" s="930"/>
    </row>
    <row r="123" spans="3:10" ht="11.25">
      <c r="C123" s="930"/>
      <c r="D123" s="930"/>
      <c r="E123" s="930"/>
      <c r="F123" s="930"/>
      <c r="G123" s="930"/>
      <c r="H123" s="930"/>
      <c r="I123" s="930"/>
      <c r="J123" s="930"/>
    </row>
    <row r="124" spans="3:10" ht="11.25">
      <c r="C124" s="930"/>
      <c r="D124" s="930"/>
      <c r="E124" s="930"/>
      <c r="F124" s="930"/>
      <c r="G124" s="930"/>
      <c r="H124" s="930"/>
      <c r="I124" s="930"/>
      <c r="J124" s="930"/>
    </row>
    <row r="125" spans="3:10" ht="11.25">
      <c r="C125" s="930"/>
      <c r="D125" s="930"/>
      <c r="E125" s="930"/>
      <c r="F125" s="930"/>
      <c r="G125" s="930"/>
      <c r="H125" s="930"/>
      <c r="I125" s="930"/>
      <c r="J125" s="930"/>
    </row>
    <row r="126" spans="3:10" ht="11.25">
      <c r="C126" s="930"/>
      <c r="D126" s="930"/>
      <c r="E126" s="930"/>
      <c r="F126" s="930"/>
      <c r="G126" s="930"/>
      <c r="H126" s="930"/>
      <c r="I126" s="930"/>
      <c r="J126" s="930"/>
    </row>
    <row r="127" spans="3:10" ht="11.25">
      <c r="C127" s="930"/>
      <c r="D127" s="930"/>
      <c r="E127" s="930"/>
      <c r="F127" s="930"/>
      <c r="G127" s="930"/>
      <c r="H127" s="930"/>
      <c r="I127" s="930"/>
      <c r="J127" s="930"/>
    </row>
    <row r="128" spans="3:10" ht="11.25">
      <c r="C128" s="930"/>
      <c r="D128" s="930"/>
      <c r="E128" s="930"/>
      <c r="F128" s="930"/>
      <c r="G128" s="930"/>
      <c r="H128" s="930"/>
      <c r="I128" s="930"/>
      <c r="J128" s="930"/>
    </row>
    <row r="129" spans="3:10" ht="11.25">
      <c r="C129" s="930"/>
      <c r="D129" s="930"/>
      <c r="E129" s="930"/>
      <c r="F129" s="930"/>
      <c r="G129" s="930"/>
      <c r="H129" s="930"/>
      <c r="I129" s="930"/>
      <c r="J129" s="930"/>
    </row>
    <row r="130" spans="3:10" ht="11.25">
      <c r="C130" s="930"/>
      <c r="D130" s="930"/>
      <c r="E130" s="930"/>
      <c r="F130" s="930"/>
      <c r="G130" s="930"/>
      <c r="H130" s="930"/>
      <c r="I130" s="930"/>
      <c r="J130" s="930"/>
    </row>
    <row r="131" spans="3:10" ht="11.25">
      <c r="C131" s="930"/>
      <c r="D131" s="930"/>
      <c r="E131" s="930"/>
      <c r="F131" s="930"/>
      <c r="G131" s="930"/>
      <c r="H131" s="930"/>
      <c r="I131" s="930"/>
      <c r="J131" s="930"/>
    </row>
    <row r="132" spans="3:10" ht="11.25">
      <c r="C132" s="930"/>
      <c r="D132" s="930"/>
      <c r="E132" s="930"/>
      <c r="F132" s="930"/>
      <c r="G132" s="930"/>
      <c r="H132" s="930"/>
      <c r="I132" s="930"/>
      <c r="J132" s="930"/>
    </row>
    <row r="133" spans="3:10" ht="11.25">
      <c r="C133" s="930"/>
      <c r="D133" s="930"/>
      <c r="E133" s="930"/>
      <c r="F133" s="930"/>
      <c r="G133" s="930"/>
      <c r="H133" s="930"/>
      <c r="I133" s="930"/>
      <c r="J133" s="930"/>
    </row>
    <row r="134" spans="3:10" ht="11.25">
      <c r="C134" s="930"/>
      <c r="D134" s="930"/>
      <c r="E134" s="930"/>
      <c r="F134" s="930"/>
      <c r="G134" s="930"/>
      <c r="H134" s="930"/>
      <c r="I134" s="930"/>
      <c r="J134" s="930"/>
    </row>
    <row r="135" spans="3:10" ht="11.25">
      <c r="C135" s="930"/>
      <c r="D135" s="930"/>
      <c r="E135" s="930"/>
      <c r="F135" s="930"/>
      <c r="G135" s="930"/>
      <c r="H135" s="930"/>
      <c r="I135" s="930"/>
      <c r="J135" s="930"/>
    </row>
    <row r="136" spans="3:10" ht="11.25">
      <c r="C136" s="930"/>
      <c r="D136" s="930"/>
      <c r="E136" s="930"/>
      <c r="F136" s="930"/>
      <c r="G136" s="930"/>
      <c r="H136" s="930"/>
      <c r="I136" s="930"/>
      <c r="J136" s="930"/>
    </row>
    <row r="137" spans="3:10" ht="11.25">
      <c r="C137" s="930"/>
      <c r="D137" s="930"/>
      <c r="E137" s="930"/>
      <c r="F137" s="930"/>
      <c r="G137" s="930"/>
      <c r="H137" s="930"/>
      <c r="I137" s="930"/>
      <c r="J137" s="930"/>
    </row>
    <row r="138" spans="3:10" ht="11.25">
      <c r="C138" s="930"/>
      <c r="D138" s="930"/>
      <c r="E138" s="930"/>
      <c r="F138" s="930"/>
      <c r="G138" s="930"/>
      <c r="H138" s="930"/>
      <c r="I138" s="930"/>
      <c r="J138" s="930"/>
    </row>
    <row r="139" spans="3:10" ht="11.25">
      <c r="C139" s="930"/>
      <c r="D139" s="930"/>
      <c r="E139" s="930"/>
      <c r="F139" s="930"/>
      <c r="G139" s="930"/>
      <c r="H139" s="930"/>
      <c r="I139" s="930"/>
      <c r="J139" s="930"/>
    </row>
    <row r="140" spans="3:10" ht="11.25">
      <c r="C140" s="930"/>
      <c r="D140" s="930"/>
      <c r="E140" s="930"/>
      <c r="F140" s="930"/>
      <c r="G140" s="930"/>
      <c r="H140" s="930"/>
      <c r="I140" s="930"/>
      <c r="J140" s="930"/>
    </row>
    <row r="141" spans="3:10" ht="11.25">
      <c r="C141" s="930"/>
      <c r="D141" s="930"/>
      <c r="E141" s="930"/>
      <c r="F141" s="930"/>
      <c r="G141" s="930"/>
      <c r="H141" s="930"/>
      <c r="I141" s="930"/>
      <c r="J141" s="930"/>
    </row>
    <row r="142" spans="3:10" ht="11.25">
      <c r="C142" s="930"/>
      <c r="D142" s="930"/>
      <c r="E142" s="930"/>
      <c r="F142" s="930"/>
      <c r="G142" s="930"/>
      <c r="H142" s="930"/>
      <c r="I142" s="930"/>
      <c r="J142" s="930"/>
    </row>
    <row r="143" spans="3:10" ht="11.25">
      <c r="C143" s="930"/>
      <c r="D143" s="930"/>
      <c r="E143" s="930"/>
      <c r="F143" s="930"/>
      <c r="G143" s="930"/>
      <c r="H143" s="930"/>
      <c r="I143" s="930"/>
      <c r="J143" s="930"/>
    </row>
    <row r="144" spans="3:10" ht="11.25">
      <c r="C144" s="930"/>
      <c r="D144" s="930"/>
      <c r="E144" s="930"/>
      <c r="F144" s="930"/>
      <c r="G144" s="930"/>
      <c r="H144" s="930"/>
      <c r="I144" s="930"/>
      <c r="J144" s="930"/>
    </row>
    <row r="145" spans="3:10" ht="11.25">
      <c r="C145" s="930"/>
      <c r="D145" s="930"/>
      <c r="E145" s="930"/>
      <c r="F145" s="930"/>
      <c r="G145" s="930"/>
      <c r="H145" s="930"/>
      <c r="I145" s="930"/>
      <c r="J145" s="930"/>
    </row>
    <row r="146" spans="3:10" ht="11.25">
      <c r="C146" s="930"/>
      <c r="D146" s="930"/>
      <c r="E146" s="930"/>
      <c r="F146" s="930"/>
      <c r="G146" s="930"/>
      <c r="H146" s="930"/>
      <c r="I146" s="930"/>
      <c r="J146" s="930"/>
    </row>
    <row r="147" spans="3:10" ht="11.25">
      <c r="C147" s="930"/>
      <c r="D147" s="930"/>
      <c r="E147" s="930"/>
      <c r="F147" s="930"/>
      <c r="G147" s="930"/>
      <c r="H147" s="930"/>
      <c r="I147" s="930"/>
      <c r="J147" s="930"/>
    </row>
    <row r="148" spans="3:10" ht="11.25">
      <c r="C148" s="930"/>
      <c r="D148" s="930"/>
      <c r="E148" s="930"/>
      <c r="F148" s="930"/>
      <c r="G148" s="930"/>
      <c r="H148" s="930"/>
      <c r="I148" s="930"/>
      <c r="J148" s="930"/>
    </row>
    <row r="149" spans="3:10" ht="11.25">
      <c r="C149" s="930"/>
      <c r="D149" s="930"/>
      <c r="E149" s="930"/>
      <c r="F149" s="930"/>
      <c r="G149" s="930"/>
      <c r="H149" s="930"/>
      <c r="I149" s="930"/>
      <c r="J149" s="930"/>
    </row>
    <row r="150" spans="3:10" ht="11.25">
      <c r="C150" s="930"/>
      <c r="D150" s="930"/>
      <c r="E150" s="930"/>
      <c r="F150" s="930"/>
      <c r="G150" s="930"/>
      <c r="H150" s="930"/>
      <c r="I150" s="930"/>
      <c r="J150" s="930"/>
    </row>
    <row r="151" spans="3:10" ht="11.25">
      <c r="C151" s="930"/>
      <c r="D151" s="930"/>
      <c r="E151" s="930"/>
      <c r="F151" s="930"/>
      <c r="G151" s="930"/>
      <c r="H151" s="930"/>
      <c r="I151" s="930"/>
      <c r="J151" s="930"/>
    </row>
    <row r="152" spans="3:10" ht="11.25">
      <c r="C152" s="930"/>
      <c r="D152" s="930"/>
      <c r="E152" s="930"/>
      <c r="F152" s="930"/>
      <c r="G152" s="930"/>
      <c r="H152" s="930"/>
      <c r="I152" s="930"/>
      <c r="J152" s="930"/>
    </row>
    <row r="153" spans="3:10" ht="11.25">
      <c r="C153" s="930"/>
      <c r="D153" s="930"/>
      <c r="E153" s="930"/>
      <c r="F153" s="930"/>
      <c r="G153" s="930"/>
      <c r="H153" s="930"/>
      <c r="I153" s="930"/>
      <c r="J153" s="930"/>
    </row>
    <row r="154" spans="3:10" ht="11.25">
      <c r="C154" s="930"/>
      <c r="D154" s="930"/>
      <c r="E154" s="930"/>
      <c r="F154" s="930"/>
      <c r="G154" s="930"/>
      <c r="H154" s="930"/>
      <c r="I154" s="930"/>
      <c r="J154" s="930"/>
    </row>
    <row r="155" spans="3:10" ht="11.25">
      <c r="C155" s="930"/>
      <c r="D155" s="930"/>
      <c r="E155" s="930"/>
      <c r="F155" s="930"/>
      <c r="G155" s="930"/>
      <c r="H155" s="930"/>
      <c r="I155" s="930"/>
      <c r="J155" s="930"/>
    </row>
    <row r="156" spans="3:10" ht="11.25">
      <c r="C156" s="930"/>
      <c r="D156" s="930"/>
      <c r="E156" s="930"/>
      <c r="F156" s="930"/>
      <c r="G156" s="930"/>
      <c r="H156" s="930"/>
      <c r="I156" s="930"/>
      <c r="J156" s="930"/>
    </row>
    <row r="157" spans="3:10" ht="11.25">
      <c r="C157" s="930"/>
      <c r="D157" s="930"/>
      <c r="E157" s="930"/>
      <c r="F157" s="930"/>
      <c r="G157" s="930"/>
      <c r="H157" s="930"/>
      <c r="I157" s="930"/>
      <c r="J157" s="930"/>
    </row>
    <row r="158" spans="3:10" ht="11.25">
      <c r="C158" s="930"/>
      <c r="D158" s="930"/>
      <c r="E158" s="930"/>
      <c r="F158" s="930"/>
      <c r="G158" s="930"/>
      <c r="H158" s="930"/>
      <c r="I158" s="930"/>
      <c r="J158" s="930"/>
    </row>
    <row r="159" spans="3:10" ht="11.25">
      <c r="C159" s="930"/>
      <c r="D159" s="930"/>
      <c r="E159" s="930"/>
      <c r="F159" s="930"/>
      <c r="G159" s="930"/>
      <c r="H159" s="930"/>
      <c r="I159" s="930"/>
      <c r="J159" s="930"/>
    </row>
    <row r="160" spans="3:10" ht="11.25">
      <c r="C160" s="930"/>
      <c r="D160" s="930"/>
      <c r="E160" s="930"/>
      <c r="F160" s="930"/>
      <c r="G160" s="930"/>
      <c r="H160" s="930"/>
      <c r="I160" s="930"/>
      <c r="J160" s="930"/>
    </row>
    <row r="161" spans="3:10" ht="11.25">
      <c r="C161" s="930"/>
      <c r="D161" s="930"/>
      <c r="E161" s="930"/>
      <c r="F161" s="930"/>
      <c r="G161" s="930"/>
      <c r="H161" s="930"/>
      <c r="I161" s="930"/>
      <c r="J161" s="930"/>
    </row>
    <row r="162" spans="3:10" ht="11.25">
      <c r="C162" s="930"/>
      <c r="D162" s="930"/>
      <c r="E162" s="930"/>
      <c r="F162" s="930"/>
      <c r="G162" s="930"/>
      <c r="H162" s="930"/>
      <c r="I162" s="930"/>
      <c r="J162" s="930"/>
    </row>
    <row r="163" spans="3:10" ht="11.25">
      <c r="C163" s="930"/>
      <c r="D163" s="930"/>
      <c r="E163" s="930"/>
      <c r="F163" s="930"/>
      <c r="G163" s="930"/>
      <c r="H163" s="930"/>
      <c r="I163" s="930"/>
      <c r="J163" s="930"/>
    </row>
    <row r="164" spans="3:10" ht="11.25">
      <c r="C164" s="930"/>
      <c r="D164" s="930"/>
      <c r="E164" s="930"/>
      <c r="F164" s="930"/>
      <c r="G164" s="930"/>
      <c r="H164" s="930"/>
      <c r="I164" s="930"/>
      <c r="J164" s="930"/>
    </row>
    <row r="165" spans="3:10" ht="11.25">
      <c r="C165" s="930"/>
      <c r="D165" s="930"/>
      <c r="E165" s="930"/>
      <c r="F165" s="930"/>
      <c r="G165" s="930"/>
      <c r="H165" s="930"/>
      <c r="I165" s="930"/>
      <c r="J165" s="930"/>
    </row>
    <row r="166" spans="3:10" ht="11.25">
      <c r="C166" s="930"/>
      <c r="D166" s="930"/>
      <c r="E166" s="930"/>
      <c r="F166" s="930"/>
      <c r="G166" s="930"/>
      <c r="H166" s="930"/>
      <c r="I166" s="930"/>
      <c r="J166" s="930"/>
    </row>
    <row r="167" spans="3:10" ht="11.25">
      <c r="C167" s="930"/>
      <c r="D167" s="930"/>
      <c r="E167" s="930"/>
      <c r="F167" s="930"/>
      <c r="G167" s="930"/>
      <c r="H167" s="930"/>
      <c r="I167" s="930"/>
      <c r="J167" s="930"/>
    </row>
    <row r="168" spans="3:10" ht="11.25">
      <c r="C168" s="930"/>
      <c r="D168" s="930"/>
      <c r="E168" s="930"/>
      <c r="F168" s="930"/>
      <c r="G168" s="930"/>
      <c r="H168" s="930"/>
      <c r="I168" s="930"/>
      <c r="J168" s="930"/>
    </row>
    <row r="169" spans="3:10" ht="11.25">
      <c r="C169" s="930"/>
      <c r="D169" s="930"/>
      <c r="E169" s="930"/>
      <c r="F169" s="930"/>
      <c r="G169" s="930"/>
      <c r="H169" s="930"/>
      <c r="I169" s="930"/>
      <c r="J169" s="930"/>
    </row>
    <row r="170" spans="3:10" ht="11.25">
      <c r="C170" s="930"/>
      <c r="D170" s="930"/>
      <c r="E170" s="930"/>
      <c r="F170" s="930"/>
      <c r="G170" s="930"/>
      <c r="H170" s="930"/>
      <c r="I170" s="930"/>
      <c r="J170" s="930"/>
    </row>
    <row r="171" spans="3:10" ht="11.25">
      <c r="C171" s="930"/>
      <c r="D171" s="930"/>
      <c r="E171" s="930"/>
      <c r="F171" s="930"/>
      <c r="G171" s="930"/>
      <c r="H171" s="930"/>
      <c r="I171" s="930"/>
      <c r="J171" s="930"/>
    </row>
    <row r="172" spans="3:10" ht="11.25">
      <c r="C172" s="930"/>
      <c r="D172" s="930"/>
      <c r="E172" s="930"/>
      <c r="F172" s="930"/>
      <c r="G172" s="930"/>
      <c r="H172" s="930"/>
      <c r="I172" s="930"/>
      <c r="J172" s="930"/>
    </row>
    <row r="173" spans="3:10" ht="11.25">
      <c r="C173" s="930"/>
      <c r="D173" s="930"/>
      <c r="E173" s="930"/>
      <c r="F173" s="930"/>
      <c r="G173" s="930"/>
      <c r="H173" s="930"/>
      <c r="I173" s="930"/>
      <c r="J173" s="930"/>
    </row>
    <row r="174" spans="3:10" ht="11.25">
      <c r="C174" s="930"/>
      <c r="D174" s="930"/>
      <c r="E174" s="930"/>
      <c r="F174" s="930"/>
      <c r="G174" s="930"/>
      <c r="H174" s="930"/>
      <c r="I174" s="930"/>
      <c r="J174" s="930"/>
    </row>
    <row r="175" spans="3:10" ht="11.25">
      <c r="C175" s="930"/>
      <c r="D175" s="930"/>
      <c r="E175" s="930"/>
      <c r="F175" s="930"/>
      <c r="G175" s="930"/>
      <c r="H175" s="930"/>
      <c r="I175" s="930"/>
      <c r="J175" s="930"/>
    </row>
    <row r="176" spans="3:10" ht="11.25">
      <c r="C176" s="930"/>
      <c r="D176" s="930"/>
      <c r="E176" s="930"/>
      <c r="F176" s="930"/>
      <c r="G176" s="930"/>
      <c r="H176" s="930"/>
      <c r="I176" s="930"/>
      <c r="J176" s="930"/>
    </row>
    <row r="177" spans="3:10" ht="11.25">
      <c r="C177" s="930"/>
      <c r="D177" s="930"/>
      <c r="E177" s="930"/>
      <c r="F177" s="930"/>
      <c r="G177" s="930"/>
      <c r="H177" s="930"/>
      <c r="I177" s="930"/>
      <c r="J177" s="930"/>
    </row>
    <row r="178" spans="3:10" ht="11.25">
      <c r="C178" s="930"/>
      <c r="D178" s="930"/>
      <c r="E178" s="930"/>
      <c r="F178" s="930"/>
      <c r="G178" s="930"/>
      <c r="H178" s="930"/>
      <c r="I178" s="930"/>
      <c r="J178" s="930"/>
    </row>
    <row r="179" spans="3:10" ht="11.25">
      <c r="C179" s="930"/>
      <c r="D179" s="930"/>
      <c r="E179" s="930"/>
      <c r="F179" s="930"/>
      <c r="G179" s="930"/>
      <c r="H179" s="930"/>
      <c r="I179" s="930"/>
      <c r="J179" s="930"/>
    </row>
    <row r="180" spans="3:10" ht="11.25">
      <c r="C180" s="930"/>
      <c r="D180" s="930"/>
      <c r="E180" s="930"/>
      <c r="F180" s="930"/>
      <c r="G180" s="930"/>
      <c r="H180" s="930"/>
      <c r="I180" s="930"/>
      <c r="J180" s="930"/>
    </row>
    <row r="181" spans="3:10" ht="11.25">
      <c r="C181" s="930"/>
      <c r="D181" s="930"/>
      <c r="E181" s="930"/>
      <c r="F181" s="930"/>
      <c r="G181" s="930"/>
      <c r="H181" s="930"/>
      <c r="I181" s="930"/>
      <c r="J181" s="930"/>
    </row>
    <row r="182" spans="3:10" ht="11.25">
      <c r="C182" s="930"/>
      <c r="D182" s="930"/>
      <c r="E182" s="930"/>
      <c r="F182" s="930"/>
      <c r="G182" s="930"/>
      <c r="H182" s="930"/>
      <c r="I182" s="930"/>
      <c r="J182" s="930"/>
    </row>
    <row r="183" spans="3:10" ht="11.25">
      <c r="C183" s="930"/>
      <c r="D183" s="930"/>
      <c r="E183" s="930"/>
      <c r="F183" s="930"/>
      <c r="G183" s="930"/>
      <c r="H183" s="930"/>
      <c r="I183" s="930"/>
      <c r="J183" s="930"/>
    </row>
    <row r="184" spans="3:10" ht="11.25">
      <c r="C184" s="930"/>
      <c r="D184" s="930"/>
      <c r="E184" s="930"/>
      <c r="F184" s="930"/>
      <c r="G184" s="930"/>
      <c r="H184" s="930"/>
      <c r="I184" s="930"/>
      <c r="J184" s="930"/>
    </row>
    <row r="185" spans="3:10" ht="11.25">
      <c r="C185" s="930"/>
      <c r="D185" s="930"/>
      <c r="E185" s="930"/>
      <c r="F185" s="930"/>
      <c r="G185" s="930"/>
      <c r="H185" s="930"/>
      <c r="I185" s="930"/>
      <c r="J185" s="930"/>
    </row>
    <row r="186" spans="3:10" ht="11.25">
      <c r="C186" s="930"/>
      <c r="D186" s="930"/>
      <c r="E186" s="930"/>
      <c r="F186" s="930"/>
      <c r="G186" s="930"/>
      <c r="H186" s="930"/>
      <c r="I186" s="930"/>
      <c r="J186" s="930"/>
    </row>
    <row r="187" spans="3:10" ht="11.25">
      <c r="C187" s="930"/>
      <c r="D187" s="930"/>
      <c r="E187" s="930"/>
      <c r="F187" s="930"/>
      <c r="G187" s="930"/>
      <c r="H187" s="930"/>
      <c r="I187" s="930"/>
      <c r="J187" s="930"/>
    </row>
    <row r="188" spans="3:10" ht="11.25">
      <c r="C188" s="930"/>
      <c r="D188" s="930"/>
      <c r="E188" s="930"/>
      <c r="F188" s="930"/>
      <c r="G188" s="930"/>
      <c r="H188" s="930"/>
      <c r="I188" s="930"/>
      <c r="J188" s="930"/>
    </row>
    <row r="189" spans="3:10" ht="11.25">
      <c r="C189" s="930"/>
      <c r="D189" s="930"/>
      <c r="E189" s="930"/>
      <c r="F189" s="930"/>
      <c r="G189" s="930"/>
      <c r="H189" s="930"/>
      <c r="I189" s="930"/>
      <c r="J189" s="930"/>
    </row>
    <row r="190" spans="3:10" ht="11.25">
      <c r="C190" s="930"/>
      <c r="D190" s="930"/>
      <c r="E190" s="930"/>
      <c r="F190" s="930"/>
      <c r="G190" s="930"/>
      <c r="H190" s="930"/>
      <c r="I190" s="930"/>
      <c r="J190" s="930"/>
    </row>
    <row r="191" spans="3:10" ht="11.25">
      <c r="C191" s="930"/>
      <c r="D191" s="930"/>
      <c r="E191" s="930"/>
      <c r="F191" s="930"/>
      <c r="G191" s="930"/>
      <c r="H191" s="930"/>
      <c r="I191" s="930"/>
      <c r="J191" s="930"/>
    </row>
    <row r="192" spans="3:10" ht="11.25">
      <c r="C192" s="930"/>
      <c r="D192" s="930"/>
      <c r="E192" s="930"/>
      <c r="F192" s="930"/>
      <c r="G192" s="930"/>
      <c r="H192" s="930"/>
      <c r="I192" s="930"/>
      <c r="J192" s="930"/>
    </row>
    <row r="193" spans="3:10" ht="11.25">
      <c r="C193" s="930"/>
      <c r="D193" s="930"/>
      <c r="E193" s="930"/>
      <c r="F193" s="930"/>
      <c r="G193" s="930"/>
      <c r="H193" s="930"/>
      <c r="I193" s="930"/>
      <c r="J193" s="930"/>
    </row>
    <row r="194" spans="3:10" ht="11.25">
      <c r="C194" s="930"/>
      <c r="D194" s="930"/>
      <c r="E194" s="930"/>
      <c r="F194" s="930"/>
      <c r="G194" s="930"/>
      <c r="H194" s="930"/>
      <c r="I194" s="930"/>
      <c r="J194" s="930"/>
    </row>
    <row r="195" spans="3:10" ht="11.25">
      <c r="C195" s="930"/>
      <c r="D195" s="930"/>
      <c r="E195" s="930"/>
      <c r="F195" s="930"/>
      <c r="G195" s="930"/>
      <c r="H195" s="930"/>
      <c r="I195" s="930"/>
      <c r="J195" s="930"/>
    </row>
    <row r="196" spans="3:10" ht="11.25">
      <c r="C196" s="930"/>
      <c r="D196" s="930"/>
      <c r="E196" s="930"/>
      <c r="F196" s="930"/>
      <c r="G196" s="930"/>
      <c r="H196" s="930"/>
      <c r="I196" s="930"/>
      <c r="J196" s="930"/>
    </row>
    <row r="197" spans="3:10" ht="11.25">
      <c r="C197" s="930"/>
      <c r="D197" s="930"/>
      <c r="E197" s="930"/>
      <c r="F197" s="930"/>
      <c r="G197" s="930"/>
      <c r="H197" s="930"/>
      <c r="I197" s="930"/>
      <c r="J197" s="930"/>
    </row>
    <row r="198" spans="3:10" ht="11.25">
      <c r="C198" s="930"/>
      <c r="D198" s="930"/>
      <c r="E198" s="930"/>
      <c r="F198" s="930"/>
      <c r="G198" s="930"/>
      <c r="H198" s="930"/>
      <c r="I198" s="930"/>
      <c r="J198" s="930"/>
    </row>
    <row r="199" spans="3:10" ht="11.25">
      <c r="C199" s="930"/>
      <c r="D199" s="930"/>
      <c r="E199" s="930"/>
      <c r="F199" s="930"/>
      <c r="G199" s="930"/>
      <c r="H199" s="930"/>
      <c r="I199" s="930"/>
      <c r="J199" s="930"/>
    </row>
    <row r="200" spans="3:10" ht="11.25">
      <c r="C200" s="930"/>
      <c r="D200" s="930"/>
      <c r="E200" s="930"/>
      <c r="F200" s="930"/>
      <c r="G200" s="930"/>
      <c r="H200" s="930"/>
      <c r="I200" s="930"/>
      <c r="J200" s="930"/>
    </row>
    <row r="201" spans="3:10" ht="11.25">
      <c r="C201" s="930"/>
      <c r="D201" s="930"/>
      <c r="E201" s="930"/>
      <c r="F201" s="930"/>
      <c r="G201" s="930"/>
      <c r="H201" s="930"/>
      <c r="I201" s="930"/>
      <c r="J201" s="930"/>
    </row>
    <row r="202" spans="3:10" ht="11.25">
      <c r="C202" s="930"/>
      <c r="D202" s="930"/>
      <c r="E202" s="930"/>
      <c r="F202" s="930"/>
      <c r="G202" s="930"/>
      <c r="H202" s="930"/>
      <c r="I202" s="930"/>
      <c r="J202" s="930"/>
    </row>
    <row r="203" spans="3:10" ht="11.25">
      <c r="C203" s="930"/>
      <c r="D203" s="930"/>
      <c r="E203" s="930"/>
      <c r="F203" s="930"/>
      <c r="G203" s="930"/>
      <c r="H203" s="930"/>
      <c r="I203" s="930"/>
      <c r="J203" s="930"/>
    </row>
    <row r="204" spans="3:10" ht="11.25">
      <c r="C204" s="930"/>
      <c r="D204" s="930"/>
      <c r="E204" s="930"/>
      <c r="F204" s="930"/>
      <c r="G204" s="930"/>
      <c r="H204" s="930"/>
      <c r="I204" s="930"/>
      <c r="J204" s="930"/>
    </row>
    <row r="205" spans="3:10" ht="11.25">
      <c r="C205" s="930"/>
      <c r="D205" s="930"/>
      <c r="E205" s="930"/>
      <c r="F205" s="930"/>
      <c r="G205" s="930"/>
      <c r="H205" s="930"/>
      <c r="I205" s="930"/>
      <c r="J205" s="930"/>
    </row>
    <row r="206" spans="3:10" ht="11.25">
      <c r="C206" s="930"/>
      <c r="D206" s="930"/>
      <c r="E206" s="930"/>
      <c r="F206" s="930"/>
      <c r="G206" s="930"/>
      <c r="H206" s="930"/>
      <c r="I206" s="930"/>
      <c r="J206" s="930"/>
    </row>
    <row r="207" spans="3:10" ht="11.25">
      <c r="C207" s="930"/>
      <c r="D207" s="930"/>
      <c r="E207" s="930"/>
      <c r="F207" s="930"/>
      <c r="G207" s="930"/>
      <c r="H207" s="930"/>
      <c r="I207" s="930"/>
      <c r="J207" s="930"/>
    </row>
    <row r="208" spans="3:10" ht="11.25">
      <c r="C208" s="930"/>
      <c r="D208" s="930"/>
      <c r="E208" s="930"/>
      <c r="F208" s="930"/>
      <c r="G208" s="930"/>
      <c r="H208" s="930"/>
      <c r="I208" s="930"/>
      <c r="J208" s="930"/>
    </row>
    <row r="209" spans="3:10" ht="11.25">
      <c r="C209" s="930"/>
      <c r="D209" s="930"/>
      <c r="E209" s="930"/>
      <c r="F209" s="930"/>
      <c r="G209" s="930"/>
      <c r="H209" s="930"/>
      <c r="I209" s="930"/>
      <c r="J209" s="930"/>
    </row>
    <row r="210" spans="3:10" ht="11.25">
      <c r="C210" s="930"/>
      <c r="D210" s="930"/>
      <c r="E210" s="930"/>
      <c r="F210" s="930"/>
      <c r="G210" s="930"/>
      <c r="H210" s="930"/>
      <c r="I210" s="930"/>
      <c r="J210" s="930"/>
    </row>
    <row r="211" spans="3:10" ht="11.25">
      <c r="C211" s="930"/>
      <c r="D211" s="930"/>
      <c r="E211" s="930"/>
      <c r="F211" s="930"/>
      <c r="G211" s="930"/>
      <c r="H211" s="930"/>
      <c r="I211" s="930"/>
      <c r="J211" s="930"/>
    </row>
    <row r="212" spans="3:10" ht="11.25">
      <c r="C212" s="930"/>
      <c r="D212" s="930"/>
      <c r="E212" s="930"/>
      <c r="F212" s="930"/>
      <c r="G212" s="930"/>
      <c r="H212" s="930"/>
      <c r="I212" s="930"/>
      <c r="J212" s="930"/>
    </row>
    <row r="213" spans="3:10" ht="11.25">
      <c r="C213" s="930"/>
      <c r="D213" s="930"/>
      <c r="E213" s="930"/>
      <c r="F213" s="930"/>
      <c r="G213" s="930"/>
      <c r="H213" s="930"/>
      <c r="I213" s="930"/>
      <c r="J213" s="930"/>
    </row>
    <row r="214" spans="3:10" ht="11.25">
      <c r="C214" s="930"/>
      <c r="D214" s="930"/>
      <c r="E214" s="930"/>
      <c r="F214" s="930"/>
      <c r="G214" s="930"/>
      <c r="H214" s="930"/>
      <c r="I214" s="930"/>
      <c r="J214" s="930"/>
    </row>
    <row r="215" spans="3:10" ht="11.25">
      <c r="C215" s="930"/>
      <c r="D215" s="930"/>
      <c r="E215" s="930"/>
      <c r="F215" s="930"/>
      <c r="G215" s="930"/>
      <c r="H215" s="930"/>
      <c r="I215" s="930"/>
      <c r="J215" s="930"/>
    </row>
    <row r="216" spans="3:10" ht="11.25">
      <c r="C216" s="930"/>
      <c r="D216" s="930"/>
      <c r="E216" s="930"/>
      <c r="F216" s="930"/>
      <c r="G216" s="930"/>
      <c r="H216" s="930"/>
      <c r="I216" s="930"/>
      <c r="J216" s="930"/>
    </row>
    <row r="217" spans="3:10" ht="11.25">
      <c r="C217" s="930"/>
      <c r="D217" s="930"/>
      <c r="E217" s="930"/>
      <c r="F217" s="930"/>
      <c r="G217" s="930"/>
      <c r="H217" s="930"/>
      <c r="I217" s="930"/>
      <c r="J217" s="930"/>
    </row>
    <row r="218" spans="3:10" ht="11.25">
      <c r="C218" s="930"/>
      <c r="D218" s="930"/>
      <c r="E218" s="930"/>
      <c r="F218" s="930"/>
      <c r="G218" s="930"/>
      <c r="H218" s="930"/>
      <c r="I218" s="930"/>
      <c r="J218" s="930"/>
    </row>
    <row r="219" spans="3:10" ht="11.25">
      <c r="C219" s="930"/>
      <c r="D219" s="930"/>
      <c r="E219" s="930"/>
      <c r="F219" s="930"/>
      <c r="G219" s="930"/>
      <c r="H219" s="930"/>
      <c r="I219" s="930"/>
      <c r="J219" s="930"/>
    </row>
    <row r="220" spans="3:10" ht="11.25">
      <c r="C220" s="930"/>
      <c r="D220" s="930"/>
      <c r="E220" s="930"/>
      <c r="F220" s="930"/>
      <c r="G220" s="930"/>
      <c r="H220" s="930"/>
      <c r="I220" s="930"/>
      <c r="J220" s="930"/>
    </row>
    <row r="221" spans="3:10" ht="11.25">
      <c r="C221" s="930"/>
      <c r="D221" s="930"/>
      <c r="E221" s="930"/>
      <c r="F221" s="930"/>
      <c r="G221" s="930"/>
      <c r="H221" s="930"/>
      <c r="I221" s="930"/>
      <c r="J221" s="930"/>
    </row>
    <row r="222" spans="3:10" ht="11.25">
      <c r="C222" s="930"/>
      <c r="D222" s="930"/>
      <c r="E222" s="930"/>
      <c r="F222" s="930"/>
      <c r="G222" s="930"/>
      <c r="H222" s="930"/>
      <c r="I222" s="930"/>
      <c r="J222" s="930"/>
    </row>
    <row r="223" spans="3:10" ht="11.25">
      <c r="C223" s="930"/>
      <c r="D223" s="930"/>
      <c r="E223" s="930"/>
      <c r="F223" s="930"/>
      <c r="G223" s="930"/>
      <c r="H223" s="930"/>
      <c r="I223" s="930"/>
      <c r="J223" s="930"/>
    </row>
    <row r="224" spans="3:10" ht="11.25">
      <c r="C224" s="930"/>
      <c r="D224" s="930"/>
      <c r="E224" s="930"/>
      <c r="F224" s="930"/>
      <c r="G224" s="930"/>
      <c r="H224" s="930"/>
      <c r="I224" s="930"/>
      <c r="J224" s="930"/>
    </row>
    <row r="225" spans="3:10" ht="11.25">
      <c r="C225" s="930"/>
      <c r="D225" s="930"/>
      <c r="E225" s="930"/>
      <c r="F225" s="930"/>
      <c r="G225" s="930"/>
      <c r="H225" s="930"/>
      <c r="I225" s="930"/>
      <c r="J225" s="930"/>
    </row>
    <row r="226" spans="3:10" ht="11.25">
      <c r="C226" s="930"/>
      <c r="D226" s="930"/>
      <c r="E226" s="930"/>
      <c r="F226" s="930"/>
      <c r="G226" s="930"/>
      <c r="H226" s="930"/>
      <c r="I226" s="930"/>
      <c r="J226" s="930"/>
    </row>
    <row r="227" spans="3:10" ht="11.25">
      <c r="C227" s="930"/>
      <c r="D227" s="930"/>
      <c r="E227" s="930"/>
      <c r="F227" s="930"/>
      <c r="G227" s="930"/>
      <c r="H227" s="930"/>
      <c r="I227" s="930"/>
      <c r="J227" s="930"/>
    </row>
    <row r="228" spans="3:10" ht="11.25">
      <c r="C228" s="930"/>
      <c r="D228" s="930"/>
      <c r="E228" s="930"/>
      <c r="F228" s="930"/>
      <c r="G228" s="930"/>
      <c r="H228" s="930"/>
      <c r="I228" s="930"/>
      <c r="J228" s="930"/>
    </row>
    <row r="229" spans="3:10" ht="11.25">
      <c r="C229" s="930"/>
      <c r="D229" s="930"/>
      <c r="E229" s="930"/>
      <c r="F229" s="930"/>
      <c r="G229" s="930"/>
      <c r="H229" s="930"/>
      <c r="I229" s="930"/>
      <c r="J229" s="930"/>
    </row>
    <row r="230" spans="3:10" ht="11.25">
      <c r="C230" s="930"/>
      <c r="D230" s="930"/>
      <c r="E230" s="930"/>
      <c r="F230" s="930"/>
      <c r="G230" s="930"/>
      <c r="H230" s="930"/>
      <c r="I230" s="930"/>
      <c r="J230" s="930"/>
    </row>
    <row r="231" spans="3:10" ht="11.25">
      <c r="C231" s="930"/>
      <c r="D231" s="930"/>
      <c r="E231" s="930"/>
      <c r="F231" s="930"/>
      <c r="G231" s="930"/>
      <c r="H231" s="930"/>
      <c r="I231" s="930"/>
      <c r="J231" s="930"/>
    </row>
    <row r="232" spans="3:10" ht="11.25">
      <c r="C232" s="930"/>
      <c r="D232" s="930"/>
      <c r="E232" s="930"/>
      <c r="F232" s="930"/>
      <c r="G232" s="930"/>
      <c r="H232" s="930"/>
      <c r="I232" s="930"/>
      <c r="J232" s="930"/>
    </row>
    <row r="233" spans="3:10" ht="11.25">
      <c r="C233" s="930"/>
      <c r="D233" s="930"/>
      <c r="E233" s="930"/>
      <c r="F233" s="930"/>
      <c r="G233" s="930"/>
      <c r="H233" s="930"/>
      <c r="I233" s="930"/>
      <c r="J233" s="930"/>
    </row>
    <row r="234" spans="3:10" ht="11.25">
      <c r="C234" s="930"/>
      <c r="D234" s="930"/>
      <c r="E234" s="930"/>
      <c r="F234" s="930"/>
      <c r="G234" s="930"/>
      <c r="H234" s="930"/>
      <c r="I234" s="930"/>
      <c r="J234" s="930"/>
    </row>
    <row r="235" spans="3:10" ht="11.25">
      <c r="C235" s="930"/>
      <c r="D235" s="930"/>
      <c r="E235" s="930"/>
      <c r="F235" s="930"/>
      <c r="G235" s="930"/>
      <c r="H235" s="930"/>
      <c r="I235" s="930"/>
      <c r="J235" s="930"/>
    </row>
    <row r="236" spans="3:10" ht="11.25">
      <c r="C236" s="930"/>
      <c r="D236" s="930"/>
      <c r="E236" s="930"/>
      <c r="F236" s="930"/>
      <c r="G236" s="930"/>
      <c r="H236" s="930"/>
      <c r="I236" s="930"/>
      <c r="J236" s="930"/>
    </row>
    <row r="237" spans="3:10" ht="11.25">
      <c r="C237" s="930"/>
      <c r="D237" s="930"/>
      <c r="E237" s="930"/>
      <c r="F237" s="930"/>
      <c r="G237" s="930"/>
      <c r="H237" s="930"/>
      <c r="I237" s="930"/>
      <c r="J237" s="930"/>
    </row>
    <row r="238" spans="3:10" ht="11.25">
      <c r="C238" s="930"/>
      <c r="D238" s="930"/>
      <c r="E238" s="930"/>
      <c r="F238" s="930"/>
      <c r="G238" s="930"/>
      <c r="H238" s="930"/>
      <c r="I238" s="930"/>
      <c r="J238" s="930"/>
    </row>
    <row r="239" spans="3:10" ht="11.25">
      <c r="C239" s="930"/>
      <c r="D239" s="930"/>
      <c r="E239" s="930"/>
      <c r="F239" s="930"/>
      <c r="G239" s="930"/>
      <c r="H239" s="930"/>
      <c r="I239" s="930"/>
      <c r="J239" s="930"/>
    </row>
    <row r="240" spans="3:10" ht="11.25">
      <c r="C240" s="930"/>
      <c r="D240" s="930"/>
      <c r="E240" s="930"/>
      <c r="F240" s="930"/>
      <c r="G240" s="930"/>
      <c r="H240" s="930"/>
      <c r="I240" s="930"/>
      <c r="J240" s="930"/>
    </row>
    <row r="241" spans="3:10" ht="11.25">
      <c r="C241" s="930"/>
      <c r="D241" s="930"/>
      <c r="E241" s="930"/>
      <c r="F241" s="930"/>
      <c r="G241" s="930"/>
      <c r="H241" s="930"/>
      <c r="I241" s="930"/>
      <c r="J241" s="930"/>
    </row>
    <row r="242" spans="3:10" ht="11.25">
      <c r="C242" s="930"/>
      <c r="D242" s="930"/>
      <c r="E242" s="930"/>
      <c r="F242" s="930"/>
      <c r="G242" s="930"/>
      <c r="H242" s="930"/>
      <c r="I242" s="930"/>
      <c r="J242" s="930"/>
    </row>
    <row r="243" spans="3:10" ht="11.25">
      <c r="C243" s="930"/>
      <c r="D243" s="930"/>
      <c r="E243" s="930"/>
      <c r="F243" s="930"/>
      <c r="G243" s="930"/>
      <c r="H243" s="930"/>
      <c r="I243" s="930"/>
      <c r="J243" s="930"/>
    </row>
    <row r="244" spans="3:10" ht="11.25">
      <c r="C244" s="930"/>
      <c r="D244" s="930"/>
      <c r="E244" s="930"/>
      <c r="F244" s="930"/>
      <c r="G244" s="930"/>
      <c r="H244" s="930"/>
      <c r="I244" s="930"/>
      <c r="J244" s="930"/>
    </row>
    <row r="245" spans="3:10" ht="11.25">
      <c r="C245" s="930"/>
      <c r="D245" s="930"/>
      <c r="E245" s="930"/>
      <c r="F245" s="930"/>
      <c r="G245" s="930"/>
      <c r="H245" s="930"/>
      <c r="I245" s="930"/>
      <c r="J245" s="930"/>
    </row>
    <row r="246" spans="3:10" ht="11.25">
      <c r="C246" s="930"/>
      <c r="D246" s="930"/>
      <c r="E246" s="930"/>
      <c r="F246" s="930"/>
      <c r="G246" s="930"/>
      <c r="H246" s="930"/>
      <c r="I246" s="930"/>
      <c r="J246" s="930"/>
    </row>
    <row r="247" spans="3:10" ht="11.25">
      <c r="C247" s="930"/>
      <c r="D247" s="930"/>
      <c r="E247" s="930"/>
      <c r="F247" s="930"/>
      <c r="G247" s="930"/>
      <c r="H247" s="930"/>
      <c r="I247" s="930"/>
      <c r="J247" s="930"/>
    </row>
    <row r="248" spans="3:10" ht="11.25">
      <c r="C248" s="930"/>
      <c r="D248" s="930"/>
      <c r="E248" s="930"/>
      <c r="F248" s="930"/>
      <c r="G248" s="930"/>
      <c r="H248" s="930"/>
      <c r="I248" s="930"/>
      <c r="J248" s="930"/>
    </row>
    <row r="249" spans="3:10" ht="11.25">
      <c r="C249" s="930"/>
      <c r="D249" s="930"/>
      <c r="E249" s="930"/>
      <c r="F249" s="930"/>
      <c r="G249" s="930"/>
      <c r="H249" s="930"/>
      <c r="I249" s="930"/>
      <c r="J249" s="930"/>
    </row>
    <row r="250" spans="3:10" ht="11.25">
      <c r="C250" s="930"/>
      <c r="D250" s="930"/>
      <c r="E250" s="930"/>
      <c r="F250" s="930"/>
      <c r="G250" s="930"/>
      <c r="H250" s="930"/>
      <c r="I250" s="930"/>
      <c r="J250" s="930"/>
    </row>
    <row r="251" spans="3:10" ht="11.25">
      <c r="C251" s="930"/>
      <c r="D251" s="930"/>
      <c r="E251" s="930"/>
      <c r="F251" s="930"/>
      <c r="G251" s="930"/>
      <c r="H251" s="930"/>
      <c r="I251" s="930"/>
      <c r="J251" s="930"/>
    </row>
    <row r="252" spans="3:10" ht="11.25">
      <c r="C252" s="930"/>
      <c r="D252" s="930"/>
      <c r="E252" s="930"/>
      <c r="F252" s="930"/>
      <c r="G252" s="930"/>
      <c r="H252" s="930"/>
      <c r="I252" s="930"/>
      <c r="J252" s="930"/>
    </row>
    <row r="253" spans="3:10" ht="11.25">
      <c r="C253" s="930"/>
      <c r="D253" s="930"/>
      <c r="E253" s="930"/>
      <c r="F253" s="930"/>
      <c r="G253" s="930"/>
      <c r="H253" s="930"/>
      <c r="I253" s="930"/>
      <c r="J253" s="930"/>
    </row>
    <row r="254" spans="3:10" ht="11.25">
      <c r="C254" s="930"/>
      <c r="D254" s="930"/>
      <c r="E254" s="930"/>
      <c r="F254" s="930"/>
      <c r="G254" s="930"/>
      <c r="H254" s="930"/>
      <c r="I254" s="930"/>
      <c r="J254" s="930"/>
    </row>
    <row r="255" spans="3:10" ht="11.25">
      <c r="C255" s="930"/>
      <c r="D255" s="930"/>
      <c r="E255" s="930"/>
      <c r="F255" s="930"/>
      <c r="G255" s="930"/>
      <c r="H255" s="930"/>
      <c r="I255" s="930"/>
      <c r="J255" s="930"/>
    </row>
    <row r="256" spans="3:10" ht="11.25">
      <c r="C256" s="930"/>
      <c r="D256" s="930"/>
      <c r="E256" s="930"/>
      <c r="F256" s="930"/>
      <c r="G256" s="930"/>
      <c r="H256" s="930"/>
      <c r="I256" s="930"/>
      <c r="J256" s="930"/>
    </row>
    <row r="257" spans="3:10" ht="11.25">
      <c r="C257" s="930"/>
      <c r="D257" s="930"/>
      <c r="E257" s="930"/>
      <c r="F257" s="930"/>
      <c r="G257" s="930"/>
      <c r="H257" s="930"/>
      <c r="I257" s="930"/>
      <c r="J257" s="930"/>
    </row>
    <row r="258" spans="3:10" ht="11.25">
      <c r="C258" s="930"/>
      <c r="D258" s="930"/>
      <c r="E258" s="930"/>
      <c r="F258" s="930"/>
      <c r="G258" s="930"/>
      <c r="H258" s="930"/>
      <c r="I258" s="930"/>
      <c r="J258" s="930"/>
    </row>
    <row r="259" spans="3:10" ht="11.25">
      <c r="C259" s="930"/>
      <c r="D259" s="930"/>
      <c r="E259" s="930"/>
      <c r="F259" s="930"/>
      <c r="G259" s="930"/>
      <c r="H259" s="930"/>
      <c r="I259" s="930"/>
      <c r="J259" s="930"/>
    </row>
    <row r="260" spans="3:10" ht="11.25">
      <c r="C260" s="930"/>
      <c r="D260" s="930"/>
      <c r="E260" s="930"/>
      <c r="F260" s="930"/>
      <c r="G260" s="930"/>
      <c r="H260" s="930"/>
      <c r="I260" s="930"/>
      <c r="J260" s="930"/>
    </row>
    <row r="261" spans="3:10" ht="11.25">
      <c r="C261" s="930"/>
      <c r="D261" s="930"/>
      <c r="E261" s="930"/>
      <c r="F261" s="930"/>
      <c r="G261" s="930"/>
      <c r="H261" s="930"/>
      <c r="I261" s="930"/>
      <c r="J261" s="930"/>
    </row>
    <row r="262" spans="3:10" ht="11.25">
      <c r="C262" s="930"/>
      <c r="D262" s="930"/>
      <c r="E262" s="930"/>
      <c r="F262" s="930"/>
      <c r="G262" s="930"/>
      <c r="H262" s="930"/>
      <c r="I262" s="930"/>
      <c r="J262" s="930"/>
    </row>
    <row r="263" spans="3:10" ht="11.25">
      <c r="C263" s="930"/>
      <c r="D263" s="930"/>
      <c r="E263" s="930"/>
      <c r="F263" s="930"/>
      <c r="G263" s="930"/>
      <c r="H263" s="930"/>
      <c r="I263" s="930"/>
      <c r="J263" s="930"/>
    </row>
    <row r="264" spans="3:10" ht="11.25">
      <c r="C264" s="930"/>
      <c r="D264" s="930"/>
      <c r="E264" s="930"/>
      <c r="F264" s="930"/>
      <c r="G264" s="930"/>
      <c r="H264" s="930"/>
      <c r="I264" s="930"/>
      <c r="J264" s="930"/>
    </row>
    <row r="265" spans="3:10" ht="11.25">
      <c r="C265" s="930"/>
      <c r="D265" s="930"/>
      <c r="E265" s="930"/>
      <c r="F265" s="930"/>
      <c r="G265" s="930"/>
      <c r="H265" s="930"/>
      <c r="I265" s="930"/>
      <c r="J265" s="930"/>
    </row>
    <row r="266" spans="3:10" ht="11.25">
      <c r="C266" s="930"/>
      <c r="D266" s="930"/>
      <c r="E266" s="930"/>
      <c r="F266" s="930"/>
      <c r="G266" s="930"/>
      <c r="H266" s="930"/>
      <c r="I266" s="930"/>
      <c r="J266" s="930"/>
    </row>
    <row r="267" spans="3:10" ht="11.25">
      <c r="C267" s="930"/>
      <c r="D267" s="930"/>
      <c r="E267" s="930"/>
      <c r="F267" s="930"/>
      <c r="G267" s="930"/>
      <c r="H267" s="930"/>
      <c r="I267" s="930"/>
      <c r="J267" s="930"/>
    </row>
    <row r="268" spans="3:10" ht="11.25">
      <c r="C268" s="930"/>
      <c r="D268" s="930"/>
      <c r="E268" s="930"/>
      <c r="F268" s="930"/>
      <c r="G268" s="930"/>
      <c r="H268" s="930"/>
      <c r="I268" s="930"/>
      <c r="J268" s="930"/>
    </row>
    <row r="269" spans="3:10" ht="11.25">
      <c r="C269" s="930"/>
      <c r="D269" s="930"/>
      <c r="E269" s="930"/>
      <c r="F269" s="930"/>
      <c r="G269" s="930"/>
      <c r="H269" s="930"/>
      <c r="I269" s="930"/>
      <c r="J269" s="930"/>
    </row>
    <row r="270" spans="3:10" ht="11.25">
      <c r="C270" s="930"/>
      <c r="D270" s="930"/>
      <c r="E270" s="930"/>
      <c r="F270" s="930"/>
      <c r="G270" s="930"/>
      <c r="H270" s="930"/>
      <c r="I270" s="930"/>
      <c r="J270" s="930"/>
    </row>
    <row r="271" spans="3:10" ht="11.25">
      <c r="C271" s="930"/>
      <c r="D271" s="930"/>
      <c r="E271" s="930"/>
      <c r="F271" s="930"/>
      <c r="G271" s="930"/>
      <c r="H271" s="930"/>
      <c r="I271" s="930"/>
      <c r="J271" s="930"/>
    </row>
    <row r="272" spans="3:10" ht="11.25">
      <c r="C272" s="930"/>
      <c r="D272" s="930"/>
      <c r="E272" s="930"/>
      <c r="F272" s="930"/>
      <c r="G272" s="930"/>
      <c r="H272" s="930"/>
      <c r="I272" s="930"/>
      <c r="J272" s="930"/>
    </row>
    <row r="273" spans="3:10" ht="11.25">
      <c r="C273" s="930"/>
      <c r="D273" s="930"/>
      <c r="E273" s="930"/>
      <c r="F273" s="930"/>
      <c r="G273" s="930"/>
      <c r="H273" s="930"/>
      <c r="I273" s="930"/>
      <c r="J273" s="930"/>
    </row>
    <row r="274" spans="3:10" ht="11.25">
      <c r="C274" s="930"/>
      <c r="D274" s="930"/>
      <c r="E274" s="930"/>
      <c r="F274" s="930"/>
      <c r="G274" s="930"/>
      <c r="H274" s="930"/>
      <c r="I274" s="930"/>
      <c r="J274" s="930"/>
    </row>
    <row r="275" spans="3:10" ht="11.25">
      <c r="C275" s="930"/>
      <c r="D275" s="930"/>
      <c r="E275" s="930"/>
      <c r="F275" s="930"/>
      <c r="G275" s="930"/>
      <c r="H275" s="930"/>
      <c r="I275" s="930"/>
      <c r="J275" s="930"/>
    </row>
    <row r="276" spans="3:10" ht="11.25">
      <c r="C276" s="930"/>
      <c r="D276" s="930"/>
      <c r="E276" s="930"/>
      <c r="F276" s="930"/>
      <c r="G276" s="930"/>
      <c r="H276" s="930"/>
      <c r="I276" s="930"/>
      <c r="J276" s="930"/>
    </row>
    <row r="277" spans="3:10" ht="11.25">
      <c r="C277" s="930"/>
      <c r="D277" s="930"/>
      <c r="E277" s="930"/>
      <c r="F277" s="930"/>
      <c r="G277" s="930"/>
      <c r="H277" s="930"/>
      <c r="I277" s="930"/>
      <c r="J277" s="930"/>
    </row>
    <row r="278" spans="3:10" ht="11.25">
      <c r="C278" s="930"/>
      <c r="D278" s="930"/>
      <c r="E278" s="930"/>
      <c r="F278" s="930"/>
      <c r="G278" s="930"/>
      <c r="H278" s="930"/>
      <c r="I278" s="930"/>
      <c r="J278" s="930"/>
    </row>
    <row r="279" spans="3:10" ht="11.25">
      <c r="C279" s="930"/>
      <c r="D279" s="930"/>
      <c r="E279" s="930"/>
      <c r="F279" s="930"/>
      <c r="G279" s="930"/>
      <c r="H279" s="930"/>
      <c r="I279" s="930"/>
      <c r="J279" s="930"/>
    </row>
    <row r="280" spans="3:10" ht="11.25">
      <c r="C280" s="930"/>
      <c r="D280" s="930"/>
      <c r="E280" s="930"/>
      <c r="F280" s="930"/>
      <c r="G280" s="930"/>
      <c r="H280" s="930"/>
      <c r="I280" s="930"/>
      <c r="J280" s="930"/>
    </row>
    <row r="281" spans="3:10" ht="11.25">
      <c r="C281" s="930"/>
      <c r="D281" s="930"/>
      <c r="E281" s="930"/>
      <c r="F281" s="930"/>
      <c r="G281" s="930"/>
      <c r="H281" s="930"/>
      <c r="I281" s="930"/>
      <c r="J281" s="930"/>
    </row>
    <row r="282" spans="3:10" ht="11.25">
      <c r="C282" s="930"/>
      <c r="D282" s="930"/>
      <c r="E282" s="930"/>
      <c r="F282" s="930"/>
      <c r="G282" s="930"/>
      <c r="H282" s="930"/>
      <c r="I282" s="930"/>
      <c r="J282" s="930"/>
    </row>
    <row r="283" spans="3:10" ht="11.25">
      <c r="C283" s="930"/>
      <c r="D283" s="930"/>
      <c r="E283" s="930"/>
      <c r="F283" s="930"/>
      <c r="G283" s="930"/>
      <c r="H283" s="930"/>
      <c r="I283" s="930"/>
      <c r="J283" s="930"/>
    </row>
    <row r="284" spans="3:10" ht="11.25">
      <c r="C284" s="930"/>
      <c r="D284" s="930"/>
      <c r="E284" s="930"/>
      <c r="F284" s="930"/>
      <c r="G284" s="930"/>
      <c r="H284" s="930"/>
      <c r="I284" s="930"/>
      <c r="J284" s="930"/>
    </row>
    <row r="285" spans="3:10" ht="11.25">
      <c r="C285" s="930"/>
      <c r="D285" s="930"/>
      <c r="E285" s="930"/>
      <c r="F285" s="930"/>
      <c r="G285" s="930"/>
      <c r="H285" s="930"/>
      <c r="I285" s="930"/>
      <c r="J285" s="930"/>
    </row>
    <row r="286" spans="3:10" ht="11.25">
      <c r="C286" s="930"/>
      <c r="D286" s="930"/>
      <c r="E286" s="930"/>
      <c r="F286" s="930"/>
      <c r="G286" s="930"/>
      <c r="H286" s="930"/>
      <c r="I286" s="930"/>
      <c r="J286" s="930"/>
    </row>
    <row r="287" spans="3:10" ht="11.25">
      <c r="C287" s="930"/>
      <c r="D287" s="930"/>
      <c r="E287" s="930"/>
      <c r="F287" s="930"/>
      <c r="G287" s="930"/>
      <c r="H287" s="930"/>
      <c r="I287" s="930"/>
      <c r="J287" s="930"/>
    </row>
    <row r="288" spans="3:10" ht="11.25">
      <c r="C288" s="930"/>
      <c r="D288" s="930"/>
      <c r="E288" s="930"/>
      <c r="F288" s="930"/>
      <c r="G288" s="930"/>
      <c r="H288" s="930"/>
      <c r="I288" s="930"/>
      <c r="J288" s="930"/>
    </row>
    <row r="289" spans="3:10" ht="11.25">
      <c r="C289" s="930"/>
      <c r="D289" s="930"/>
      <c r="E289" s="930"/>
      <c r="F289" s="930"/>
      <c r="G289" s="930"/>
      <c r="H289" s="930"/>
      <c r="I289" s="930"/>
      <c r="J289" s="930"/>
    </row>
    <row r="290" spans="3:10" ht="11.25">
      <c r="C290" s="930"/>
      <c r="D290" s="930"/>
      <c r="E290" s="930"/>
      <c r="F290" s="930"/>
      <c r="G290" s="930"/>
      <c r="H290" s="930"/>
      <c r="I290" s="930"/>
      <c r="J290" s="930"/>
    </row>
    <row r="291" spans="3:10" ht="11.25">
      <c r="C291" s="930"/>
      <c r="D291" s="930"/>
      <c r="E291" s="930"/>
      <c r="F291" s="930"/>
      <c r="G291" s="930"/>
      <c r="H291" s="930"/>
      <c r="I291" s="930"/>
      <c r="J291" s="930"/>
    </row>
    <row r="292" spans="3:10" ht="11.25">
      <c r="C292" s="930"/>
      <c r="D292" s="930"/>
      <c r="E292" s="930"/>
      <c r="F292" s="930"/>
      <c r="G292" s="930"/>
      <c r="H292" s="930"/>
      <c r="I292" s="930"/>
      <c r="J292" s="930"/>
    </row>
    <row r="293" spans="3:10" ht="11.25">
      <c r="C293" s="930"/>
      <c r="D293" s="930"/>
      <c r="E293" s="930"/>
      <c r="F293" s="930"/>
      <c r="G293" s="930"/>
      <c r="H293" s="930"/>
      <c r="I293" s="930"/>
      <c r="J293" s="930"/>
    </row>
    <row r="294" spans="3:10" ht="11.25">
      <c r="C294" s="930"/>
      <c r="D294" s="930"/>
      <c r="E294" s="930"/>
      <c r="F294" s="930"/>
      <c r="G294" s="930"/>
      <c r="H294" s="930"/>
      <c r="I294" s="930"/>
      <c r="J294" s="930"/>
    </row>
    <row r="295" spans="3:10" ht="11.25">
      <c r="C295" s="930"/>
      <c r="D295" s="930"/>
      <c r="E295" s="930"/>
      <c r="F295" s="930"/>
      <c r="G295" s="930"/>
      <c r="H295" s="930"/>
      <c r="I295" s="930"/>
      <c r="J295" s="930"/>
    </row>
    <row r="296" spans="3:10" ht="11.25">
      <c r="C296" s="930"/>
      <c r="D296" s="930"/>
      <c r="E296" s="930"/>
      <c r="F296" s="930"/>
      <c r="G296" s="930"/>
      <c r="H296" s="930"/>
      <c r="I296" s="930"/>
      <c r="J296" s="930"/>
    </row>
    <row r="297" spans="3:10" ht="11.25">
      <c r="C297" s="930"/>
      <c r="D297" s="930"/>
      <c r="E297" s="930"/>
      <c r="F297" s="930"/>
      <c r="G297" s="930"/>
      <c r="H297" s="930"/>
      <c r="I297" s="930"/>
      <c r="J297" s="930"/>
    </row>
    <row r="298" spans="3:10" ht="11.25">
      <c r="C298" s="930"/>
      <c r="D298" s="930"/>
      <c r="E298" s="930"/>
      <c r="F298" s="930"/>
      <c r="G298" s="930"/>
      <c r="H298" s="930"/>
      <c r="I298" s="930"/>
      <c r="J298" s="930"/>
    </row>
    <row r="299" spans="3:10" ht="11.25">
      <c r="C299" s="930"/>
      <c r="D299" s="930"/>
      <c r="E299" s="930"/>
      <c r="F299" s="930"/>
      <c r="G299" s="930"/>
      <c r="H299" s="930"/>
      <c r="I299" s="930"/>
      <c r="J299" s="930"/>
    </row>
    <row r="300" spans="3:10" ht="11.25">
      <c r="C300" s="930"/>
      <c r="D300" s="930"/>
      <c r="E300" s="930"/>
      <c r="F300" s="930"/>
      <c r="G300" s="930"/>
      <c r="H300" s="930"/>
      <c r="I300" s="930"/>
      <c r="J300" s="930"/>
    </row>
    <row r="301" spans="3:10" ht="11.25">
      <c r="C301" s="930"/>
      <c r="D301" s="930"/>
      <c r="E301" s="930"/>
      <c r="F301" s="930"/>
      <c r="G301" s="930"/>
      <c r="H301" s="930"/>
      <c r="I301" s="930"/>
      <c r="J301" s="930"/>
    </row>
    <row r="302" spans="3:10" ht="11.25">
      <c r="C302" s="930"/>
      <c r="D302" s="930"/>
      <c r="E302" s="930"/>
      <c r="F302" s="930"/>
      <c r="G302" s="930"/>
      <c r="H302" s="930"/>
      <c r="I302" s="930"/>
      <c r="J302" s="930"/>
    </row>
    <row r="303" spans="3:10" ht="11.25">
      <c r="C303" s="930"/>
      <c r="D303" s="930"/>
      <c r="E303" s="930"/>
      <c r="F303" s="930"/>
      <c r="G303" s="930"/>
      <c r="H303" s="930"/>
      <c r="I303" s="930"/>
      <c r="J303" s="930"/>
    </row>
    <row r="304" spans="3:10" ht="11.25">
      <c r="C304" s="930"/>
      <c r="D304" s="930"/>
      <c r="E304" s="930"/>
      <c r="F304" s="930"/>
      <c r="G304" s="930"/>
      <c r="H304" s="930"/>
      <c r="I304" s="930"/>
      <c r="J304" s="930"/>
    </row>
    <row r="305" spans="3:10" ht="11.25">
      <c r="C305" s="930"/>
      <c r="D305" s="930"/>
      <c r="E305" s="930"/>
      <c r="F305" s="930"/>
      <c r="G305" s="930"/>
      <c r="H305" s="930"/>
      <c r="I305" s="930"/>
      <c r="J305" s="930"/>
    </row>
    <row r="306" spans="3:10" ht="11.25">
      <c r="C306" s="930"/>
      <c r="D306" s="930"/>
      <c r="E306" s="930"/>
      <c r="F306" s="930"/>
      <c r="G306" s="930"/>
      <c r="H306" s="930"/>
      <c r="I306" s="930"/>
      <c r="J306" s="930"/>
    </row>
    <row r="307" spans="3:10" ht="11.25">
      <c r="C307" s="930"/>
      <c r="D307" s="930"/>
      <c r="E307" s="930"/>
      <c r="F307" s="930"/>
      <c r="G307" s="930"/>
      <c r="H307" s="930"/>
      <c r="I307" s="930"/>
      <c r="J307" s="930"/>
    </row>
    <row r="308" spans="3:10" ht="11.25">
      <c r="C308" s="930"/>
      <c r="D308" s="930"/>
      <c r="E308" s="930"/>
      <c r="F308" s="930"/>
      <c r="G308" s="930"/>
      <c r="H308" s="930"/>
      <c r="I308" s="930"/>
      <c r="J308" s="930"/>
    </row>
    <row r="309" spans="3:10" ht="11.25">
      <c r="C309" s="930"/>
      <c r="D309" s="930"/>
      <c r="E309" s="930"/>
      <c r="F309" s="930"/>
      <c r="G309" s="930"/>
      <c r="H309" s="930"/>
      <c r="I309" s="930"/>
      <c r="J309" s="930"/>
    </row>
    <row r="310" spans="3:10" ht="11.25">
      <c r="C310" s="930"/>
      <c r="D310" s="930"/>
      <c r="E310" s="930"/>
      <c r="F310" s="930"/>
      <c r="G310" s="930"/>
      <c r="H310" s="930"/>
      <c r="I310" s="930"/>
      <c r="J310" s="930"/>
    </row>
    <row r="311" spans="3:10" ht="11.25">
      <c r="C311" s="930"/>
      <c r="D311" s="930"/>
      <c r="E311" s="930"/>
      <c r="F311" s="930"/>
      <c r="G311" s="930"/>
      <c r="H311" s="930"/>
      <c r="I311" s="930"/>
      <c r="J311" s="930"/>
    </row>
    <row r="312" spans="3:10" ht="11.25">
      <c r="C312" s="930"/>
      <c r="D312" s="930"/>
      <c r="E312" s="930"/>
      <c r="F312" s="930"/>
      <c r="G312" s="930"/>
      <c r="H312" s="930"/>
      <c r="I312" s="930"/>
      <c r="J312" s="930"/>
    </row>
    <row r="313" spans="3:10" ht="11.25">
      <c r="C313" s="930"/>
      <c r="D313" s="930"/>
      <c r="E313" s="930"/>
      <c r="F313" s="930"/>
      <c r="G313" s="930"/>
      <c r="H313" s="930"/>
      <c r="I313" s="930"/>
      <c r="J313" s="930"/>
    </row>
    <row r="314" spans="3:10" ht="11.25">
      <c r="C314" s="930"/>
      <c r="D314" s="930"/>
      <c r="E314" s="930"/>
      <c r="F314" s="930"/>
      <c r="G314" s="930"/>
      <c r="H314" s="930"/>
      <c r="I314" s="930"/>
      <c r="J314" s="930"/>
    </row>
    <row r="315" spans="3:10" ht="11.25">
      <c r="C315" s="930"/>
      <c r="D315" s="930"/>
      <c r="E315" s="930"/>
      <c r="F315" s="930"/>
      <c r="G315" s="930"/>
      <c r="H315" s="930"/>
      <c r="I315" s="930"/>
      <c r="J315" s="930"/>
    </row>
    <row r="316" spans="3:10" ht="11.25">
      <c r="C316" s="930"/>
      <c r="D316" s="930"/>
      <c r="E316" s="930"/>
      <c r="F316" s="930"/>
      <c r="G316" s="930"/>
      <c r="H316" s="930"/>
      <c r="I316" s="930"/>
      <c r="J316" s="930"/>
    </row>
    <row r="317" spans="3:10" ht="11.25">
      <c r="C317" s="930"/>
      <c r="D317" s="930"/>
      <c r="E317" s="930"/>
      <c r="F317" s="930"/>
      <c r="G317" s="930"/>
      <c r="H317" s="930"/>
      <c r="I317" s="930"/>
      <c r="J317" s="930"/>
    </row>
    <row r="318" spans="3:10" ht="11.25">
      <c r="C318" s="930"/>
      <c r="D318" s="930"/>
      <c r="E318" s="930"/>
      <c r="F318" s="930"/>
      <c r="G318" s="930"/>
      <c r="H318" s="930"/>
      <c r="I318" s="930"/>
      <c r="J318" s="930"/>
    </row>
    <row r="319" spans="3:10" ht="11.25">
      <c r="C319" s="930"/>
      <c r="D319" s="930"/>
      <c r="E319" s="930"/>
      <c r="F319" s="930"/>
      <c r="G319" s="930"/>
      <c r="H319" s="930"/>
      <c r="I319" s="930"/>
      <c r="J319" s="930"/>
    </row>
    <row r="320" spans="3:10" ht="11.25">
      <c r="C320" s="930"/>
      <c r="D320" s="930"/>
      <c r="E320" s="930"/>
      <c r="F320" s="930"/>
      <c r="G320" s="930"/>
      <c r="H320" s="930"/>
      <c r="I320" s="930"/>
      <c r="J320" s="930"/>
    </row>
    <row r="321" spans="3:10" ht="11.25">
      <c r="C321" s="930"/>
      <c r="D321" s="930"/>
      <c r="E321" s="930"/>
      <c r="F321" s="930"/>
      <c r="G321" s="930"/>
      <c r="H321" s="930"/>
      <c r="I321" s="930"/>
      <c r="J321" s="930"/>
    </row>
    <row r="322" spans="3:10" ht="11.25">
      <c r="C322" s="930"/>
      <c r="D322" s="930"/>
      <c r="E322" s="930"/>
      <c r="F322" s="930"/>
      <c r="G322" s="930"/>
      <c r="H322" s="930"/>
      <c r="I322" s="930"/>
      <c r="J322" s="930"/>
    </row>
    <row r="323" spans="3:10" ht="11.25">
      <c r="C323" s="930"/>
      <c r="D323" s="930"/>
      <c r="E323" s="930"/>
      <c r="F323" s="930"/>
      <c r="G323" s="930"/>
      <c r="H323" s="930"/>
      <c r="I323" s="930"/>
      <c r="J323" s="930"/>
    </row>
    <row r="324" spans="3:10" ht="11.25">
      <c r="C324" s="930"/>
      <c r="D324" s="930"/>
      <c r="E324" s="930"/>
      <c r="F324" s="930"/>
      <c r="G324" s="930"/>
      <c r="H324" s="930"/>
      <c r="I324" s="930"/>
      <c r="J324" s="930"/>
    </row>
    <row r="325" spans="3:10" ht="11.25">
      <c r="C325" s="930"/>
      <c r="D325" s="930"/>
      <c r="E325" s="930"/>
      <c r="F325" s="930"/>
      <c r="G325" s="930"/>
      <c r="H325" s="930"/>
      <c r="I325" s="930"/>
      <c r="J325" s="930"/>
    </row>
    <row r="326" spans="3:10" ht="11.25">
      <c r="C326" s="930"/>
      <c r="D326" s="930"/>
      <c r="E326" s="930"/>
      <c r="F326" s="930"/>
      <c r="G326" s="930"/>
      <c r="H326" s="930"/>
      <c r="I326" s="930"/>
      <c r="J326" s="930"/>
    </row>
    <row r="327" spans="3:10" ht="11.25">
      <c r="C327" s="930"/>
      <c r="D327" s="930"/>
      <c r="E327" s="930"/>
      <c r="F327" s="930"/>
      <c r="G327" s="930"/>
      <c r="H327" s="930"/>
      <c r="I327" s="930"/>
      <c r="J327" s="930"/>
    </row>
    <row r="328" spans="3:10" ht="11.25">
      <c r="C328" s="930"/>
      <c r="D328" s="930"/>
      <c r="E328" s="930"/>
      <c r="F328" s="930"/>
      <c r="G328" s="930"/>
      <c r="H328" s="930"/>
      <c r="I328" s="930"/>
      <c r="J328" s="930"/>
    </row>
    <row r="329" spans="3:10" ht="11.25">
      <c r="C329" s="930"/>
      <c r="D329" s="930"/>
      <c r="E329" s="930"/>
      <c r="F329" s="930"/>
      <c r="G329" s="930"/>
      <c r="H329" s="930"/>
      <c r="I329" s="930"/>
      <c r="J329" s="930"/>
    </row>
    <row r="330" spans="3:10" ht="11.25">
      <c r="C330" s="930"/>
      <c r="D330" s="930"/>
      <c r="E330" s="930"/>
      <c r="F330" s="930"/>
      <c r="G330" s="930"/>
      <c r="H330" s="930"/>
      <c r="I330" s="930"/>
      <c r="J330" s="930"/>
    </row>
    <row r="331" spans="3:10" ht="11.25">
      <c r="C331" s="930"/>
      <c r="D331" s="930"/>
      <c r="E331" s="930"/>
      <c r="F331" s="930"/>
      <c r="G331" s="930"/>
      <c r="H331" s="930"/>
      <c r="I331" s="930"/>
      <c r="J331" s="930"/>
    </row>
    <row r="332" spans="3:10" ht="11.25">
      <c r="C332" s="930"/>
      <c r="D332" s="930"/>
      <c r="E332" s="930"/>
      <c r="F332" s="930"/>
      <c r="G332" s="930"/>
      <c r="H332" s="930"/>
      <c r="I332" s="930"/>
      <c r="J332" s="930"/>
    </row>
    <row r="333" spans="3:10" ht="11.25">
      <c r="C333" s="930"/>
      <c r="D333" s="930"/>
      <c r="E333" s="930"/>
      <c r="F333" s="930"/>
      <c r="G333" s="930"/>
      <c r="H333" s="930"/>
      <c r="I333" s="930"/>
      <c r="J333" s="930"/>
    </row>
    <row r="334" spans="3:10" ht="11.25">
      <c r="C334" s="930"/>
      <c r="D334" s="930"/>
      <c r="E334" s="930"/>
      <c r="F334" s="930"/>
      <c r="G334" s="930"/>
      <c r="H334" s="930"/>
      <c r="I334" s="930"/>
      <c r="J334" s="930"/>
    </row>
    <row r="335" spans="3:10" ht="11.25">
      <c r="C335" s="930"/>
      <c r="D335" s="930"/>
      <c r="E335" s="930"/>
      <c r="F335" s="930"/>
      <c r="G335" s="930"/>
      <c r="H335" s="930"/>
      <c r="I335" s="930"/>
      <c r="J335" s="930"/>
    </row>
    <row r="336" spans="3:10" ht="11.25">
      <c r="C336" s="930"/>
      <c r="D336" s="930"/>
      <c r="E336" s="930"/>
      <c r="F336" s="930"/>
      <c r="G336" s="930"/>
      <c r="H336" s="930"/>
      <c r="I336" s="930"/>
      <c r="J336" s="930"/>
    </row>
    <row r="337" spans="3:10" ht="11.25">
      <c r="C337" s="930"/>
      <c r="D337" s="930"/>
      <c r="E337" s="930"/>
      <c r="F337" s="930"/>
      <c r="G337" s="930"/>
      <c r="H337" s="930"/>
      <c r="I337" s="930"/>
      <c r="J337" s="930"/>
    </row>
    <row r="338" spans="3:10" ht="11.25">
      <c r="C338" s="930"/>
      <c r="D338" s="930"/>
      <c r="E338" s="930"/>
      <c r="F338" s="930"/>
      <c r="G338" s="930"/>
      <c r="H338" s="930"/>
      <c r="I338" s="930"/>
      <c r="J338" s="930"/>
    </row>
    <row r="339" spans="3:10" ht="11.25">
      <c r="C339" s="930"/>
      <c r="D339" s="930"/>
      <c r="E339" s="930"/>
      <c r="F339" s="930"/>
      <c r="G339" s="930"/>
      <c r="H339" s="930"/>
      <c r="I339" s="930"/>
      <c r="J339" s="930"/>
    </row>
    <row r="340" spans="3:10" ht="11.25">
      <c r="C340" s="930"/>
      <c r="D340" s="930"/>
      <c r="E340" s="930"/>
      <c r="F340" s="930"/>
      <c r="G340" s="930"/>
      <c r="H340" s="930"/>
      <c r="I340" s="930"/>
      <c r="J340" s="930"/>
    </row>
    <row r="341" spans="3:10" ht="11.25">
      <c r="C341" s="930"/>
      <c r="D341" s="930"/>
      <c r="E341" s="930"/>
      <c r="F341" s="930"/>
      <c r="G341" s="930"/>
      <c r="H341" s="930"/>
      <c r="I341" s="930"/>
      <c r="J341" s="930"/>
    </row>
    <row r="342" spans="3:10" ht="11.25">
      <c r="C342" s="930"/>
      <c r="D342" s="930"/>
      <c r="E342" s="930"/>
      <c r="F342" s="930"/>
      <c r="G342" s="930"/>
      <c r="H342" s="930"/>
      <c r="I342" s="930"/>
      <c r="J342" s="930"/>
    </row>
    <row r="343" spans="3:10" ht="11.25">
      <c r="C343" s="930"/>
      <c r="D343" s="930"/>
      <c r="E343" s="930"/>
      <c r="F343" s="930"/>
      <c r="G343" s="930"/>
      <c r="H343" s="930"/>
      <c r="I343" s="930"/>
      <c r="J343" s="930"/>
    </row>
    <row r="344" spans="3:10" ht="11.25">
      <c r="C344" s="930"/>
      <c r="D344" s="930"/>
      <c r="E344" s="930"/>
      <c r="F344" s="930"/>
      <c r="G344" s="930"/>
      <c r="H344" s="930"/>
      <c r="I344" s="930"/>
      <c r="J344" s="930"/>
    </row>
    <row r="345" spans="3:10" ht="11.25">
      <c r="C345" s="930"/>
      <c r="D345" s="930"/>
      <c r="E345" s="930"/>
      <c r="F345" s="930"/>
      <c r="G345" s="930"/>
      <c r="H345" s="930"/>
      <c r="I345" s="930"/>
      <c r="J345" s="930"/>
    </row>
    <row r="346" spans="3:10" ht="11.25">
      <c r="C346" s="930"/>
      <c r="D346" s="930"/>
      <c r="E346" s="930"/>
      <c r="F346" s="930"/>
      <c r="G346" s="930"/>
      <c r="H346" s="930"/>
      <c r="I346" s="930"/>
      <c r="J346" s="930"/>
    </row>
    <row r="347" spans="3:10" ht="11.25">
      <c r="C347" s="930"/>
      <c r="D347" s="930"/>
      <c r="E347" s="930"/>
      <c r="F347" s="930"/>
      <c r="G347" s="930"/>
      <c r="H347" s="930"/>
      <c r="I347" s="930"/>
      <c r="J347" s="930"/>
    </row>
    <row r="348" spans="3:10" ht="11.25">
      <c r="C348" s="930"/>
      <c r="D348" s="930"/>
      <c r="E348" s="930"/>
      <c r="F348" s="930"/>
      <c r="G348" s="930"/>
      <c r="H348" s="930"/>
      <c r="I348" s="930"/>
      <c r="J348" s="930"/>
    </row>
    <row r="349" spans="3:10" ht="11.25">
      <c r="C349" s="930"/>
      <c r="D349" s="930"/>
      <c r="E349" s="930"/>
      <c r="F349" s="930"/>
      <c r="G349" s="930"/>
      <c r="H349" s="930"/>
      <c r="I349" s="930"/>
      <c r="J349" s="930"/>
    </row>
    <row r="350" spans="3:10" ht="11.25">
      <c r="C350" s="930"/>
      <c r="D350" s="930"/>
      <c r="E350" s="930"/>
      <c r="F350" s="930"/>
      <c r="G350" s="930"/>
      <c r="H350" s="930"/>
      <c r="I350" s="930"/>
      <c r="J350" s="930"/>
    </row>
    <row r="351" spans="3:10" ht="11.25">
      <c r="C351" s="930"/>
      <c r="D351" s="930"/>
      <c r="E351" s="930"/>
      <c r="F351" s="930"/>
      <c r="G351" s="930"/>
      <c r="H351" s="930"/>
      <c r="I351" s="930"/>
      <c r="J351" s="930"/>
    </row>
    <row r="352" spans="3:10" ht="11.25">
      <c r="C352" s="930"/>
      <c r="D352" s="930"/>
      <c r="E352" s="930"/>
      <c r="F352" s="930"/>
      <c r="G352" s="930"/>
      <c r="H352" s="930"/>
      <c r="I352" s="930"/>
      <c r="J352" s="930"/>
    </row>
    <row r="353" spans="3:10" ht="11.25">
      <c r="C353" s="930"/>
      <c r="D353" s="930"/>
      <c r="E353" s="930"/>
      <c r="F353" s="930"/>
      <c r="G353" s="930"/>
      <c r="H353" s="930"/>
      <c r="I353" s="930"/>
      <c r="J353" s="930"/>
    </row>
    <row r="354" spans="3:10" ht="11.25">
      <c r="C354" s="930"/>
      <c r="D354" s="930"/>
      <c r="E354" s="930"/>
      <c r="F354" s="930"/>
      <c r="G354" s="930"/>
      <c r="H354" s="930"/>
      <c r="I354" s="930"/>
      <c r="J354" s="930"/>
    </row>
    <row r="355" spans="3:10" ht="11.25">
      <c r="C355" s="930"/>
      <c r="D355" s="930"/>
      <c r="E355" s="930"/>
      <c r="F355" s="930"/>
      <c r="G355" s="930"/>
      <c r="H355" s="930"/>
      <c r="I355" s="930"/>
      <c r="J355" s="930"/>
    </row>
    <row r="356" spans="3:10" ht="11.25">
      <c r="C356" s="930"/>
      <c r="D356" s="930"/>
      <c r="E356" s="930"/>
      <c r="F356" s="930"/>
      <c r="G356" s="930"/>
      <c r="H356" s="930"/>
      <c r="I356" s="930"/>
      <c r="J356" s="930"/>
    </row>
    <row r="357" spans="3:10" ht="11.25">
      <c r="C357" s="930"/>
      <c r="D357" s="930"/>
      <c r="E357" s="930"/>
      <c r="F357" s="930"/>
      <c r="G357" s="930"/>
      <c r="H357" s="930"/>
      <c r="I357" s="930"/>
      <c r="J357" s="930"/>
    </row>
    <row r="358" spans="3:10" ht="11.25">
      <c r="C358" s="930"/>
      <c r="D358" s="930"/>
      <c r="E358" s="930"/>
      <c r="F358" s="930"/>
      <c r="G358" s="930"/>
      <c r="H358" s="930"/>
      <c r="I358" s="930"/>
      <c r="J358" s="930"/>
    </row>
    <row r="359" spans="3:10" ht="11.25">
      <c r="C359" s="930"/>
      <c r="D359" s="930"/>
      <c r="E359" s="930"/>
      <c r="F359" s="930"/>
      <c r="G359" s="930"/>
      <c r="H359" s="930"/>
      <c r="I359" s="930"/>
      <c r="J359" s="930"/>
    </row>
    <row r="360" spans="3:10" ht="11.25">
      <c r="C360" s="930"/>
      <c r="D360" s="930"/>
      <c r="E360" s="930"/>
      <c r="F360" s="930"/>
      <c r="G360" s="930"/>
      <c r="H360" s="930"/>
      <c r="I360" s="930"/>
      <c r="J360" s="930"/>
    </row>
    <row r="361" spans="3:10" ht="11.25">
      <c r="C361" s="930"/>
      <c r="D361" s="930"/>
      <c r="E361" s="930"/>
      <c r="F361" s="930"/>
      <c r="G361" s="930"/>
      <c r="H361" s="930"/>
      <c r="I361" s="930"/>
      <c r="J361" s="930"/>
    </row>
    <row r="362" spans="3:10" ht="11.25">
      <c r="C362" s="930"/>
      <c r="D362" s="930"/>
      <c r="E362" s="930"/>
      <c r="F362" s="930"/>
      <c r="G362" s="930"/>
      <c r="H362" s="930"/>
      <c r="I362" s="930"/>
      <c r="J362" s="930"/>
    </row>
    <row r="363" spans="3:10" ht="11.25">
      <c r="C363" s="930"/>
      <c r="D363" s="930"/>
      <c r="E363" s="930"/>
      <c r="F363" s="930"/>
      <c r="G363" s="930"/>
      <c r="H363" s="930"/>
      <c r="I363" s="930"/>
      <c r="J363" s="930"/>
    </row>
    <row r="364" spans="3:10" ht="11.25">
      <c r="C364" s="930"/>
      <c r="D364" s="930"/>
      <c r="E364" s="930"/>
      <c r="F364" s="930"/>
      <c r="G364" s="930"/>
      <c r="H364" s="930"/>
      <c r="I364" s="930"/>
      <c r="J364" s="930"/>
    </row>
    <row r="365" spans="3:10" ht="11.25">
      <c r="C365" s="930"/>
      <c r="D365" s="930"/>
      <c r="E365" s="930"/>
      <c r="F365" s="930"/>
      <c r="G365" s="930"/>
      <c r="H365" s="930"/>
      <c r="I365" s="930"/>
      <c r="J365" s="930"/>
    </row>
    <row r="366" spans="3:10" ht="11.25">
      <c r="C366" s="930"/>
      <c r="D366" s="930"/>
      <c r="E366" s="930"/>
      <c r="F366" s="930"/>
      <c r="G366" s="930"/>
      <c r="H366" s="930"/>
      <c r="I366" s="930"/>
      <c r="J366" s="930"/>
    </row>
    <row r="367" spans="3:10" ht="11.25">
      <c r="C367" s="930"/>
      <c r="D367" s="930"/>
      <c r="E367" s="930"/>
      <c r="F367" s="930"/>
      <c r="G367" s="930"/>
      <c r="H367" s="930"/>
      <c r="I367" s="930"/>
      <c r="J367" s="930"/>
    </row>
    <row r="368" spans="3:10" ht="11.25">
      <c r="C368" s="930"/>
      <c r="D368" s="930"/>
      <c r="E368" s="930"/>
      <c r="F368" s="930"/>
      <c r="G368" s="930"/>
      <c r="H368" s="930"/>
      <c r="I368" s="930"/>
      <c r="J368" s="930"/>
    </row>
    <row r="369" spans="3:10" ht="11.25">
      <c r="C369" s="930"/>
      <c r="D369" s="930"/>
      <c r="E369" s="930"/>
      <c r="F369" s="930"/>
      <c r="G369" s="930"/>
      <c r="H369" s="930"/>
      <c r="I369" s="930"/>
      <c r="J369" s="930"/>
    </row>
    <row r="370" spans="3:10" ht="11.25">
      <c r="C370" s="930"/>
      <c r="D370" s="930"/>
      <c r="E370" s="930"/>
      <c r="F370" s="930"/>
      <c r="G370" s="930"/>
      <c r="H370" s="930"/>
      <c r="I370" s="930"/>
      <c r="J370" s="930"/>
    </row>
    <row r="371" spans="3:10" ht="11.25">
      <c r="C371" s="930"/>
      <c r="D371" s="930"/>
      <c r="E371" s="930"/>
      <c r="F371" s="930"/>
      <c r="G371" s="930"/>
      <c r="H371" s="930"/>
      <c r="I371" s="930"/>
      <c r="J371" s="930"/>
    </row>
    <row r="372" spans="3:10" ht="11.25">
      <c r="C372" s="930"/>
      <c r="D372" s="930"/>
      <c r="E372" s="930"/>
      <c r="F372" s="930"/>
      <c r="G372" s="930"/>
      <c r="H372" s="930"/>
      <c r="I372" s="930"/>
      <c r="J372" s="930"/>
    </row>
    <row r="373" spans="3:10" ht="11.25">
      <c r="C373" s="930"/>
      <c r="D373" s="930"/>
      <c r="E373" s="930"/>
      <c r="F373" s="930"/>
      <c r="G373" s="930"/>
      <c r="H373" s="930"/>
      <c r="I373" s="930"/>
      <c r="J373" s="930"/>
    </row>
    <row r="374" spans="3:10" ht="11.25">
      <c r="C374" s="930"/>
      <c r="D374" s="930"/>
      <c r="E374" s="930"/>
      <c r="F374" s="930"/>
      <c r="G374" s="930"/>
      <c r="H374" s="930"/>
      <c r="I374" s="930"/>
      <c r="J374" s="930"/>
    </row>
    <row r="375" spans="3:10" ht="11.25">
      <c r="C375" s="930"/>
      <c r="D375" s="930"/>
      <c r="E375" s="930"/>
      <c r="F375" s="930"/>
      <c r="G375" s="930"/>
      <c r="H375" s="930"/>
      <c r="I375" s="930"/>
      <c r="J375" s="930"/>
    </row>
    <row r="376" spans="3:10" ht="11.25">
      <c r="C376" s="930"/>
      <c r="D376" s="930"/>
      <c r="E376" s="930"/>
      <c r="F376" s="930"/>
      <c r="G376" s="930"/>
      <c r="H376" s="930"/>
      <c r="I376" s="930"/>
      <c r="J376" s="930"/>
    </row>
    <row r="377" spans="3:10" ht="11.25">
      <c r="C377" s="930"/>
      <c r="D377" s="930"/>
      <c r="E377" s="930"/>
      <c r="F377" s="930"/>
      <c r="G377" s="930"/>
      <c r="H377" s="930"/>
      <c r="I377" s="930"/>
      <c r="J377" s="930"/>
    </row>
    <row r="378" spans="3:10" ht="11.25">
      <c r="C378" s="930"/>
      <c r="D378" s="930"/>
      <c r="E378" s="930"/>
      <c r="F378" s="930"/>
      <c r="G378" s="930"/>
      <c r="H378" s="930"/>
      <c r="I378" s="930"/>
      <c r="J378" s="930"/>
    </row>
    <row r="379" spans="3:10" ht="11.25">
      <c r="C379" s="930"/>
      <c r="D379" s="930"/>
      <c r="E379" s="930"/>
      <c r="F379" s="930"/>
      <c r="G379" s="930"/>
      <c r="H379" s="930"/>
      <c r="I379" s="930"/>
      <c r="J379" s="930"/>
    </row>
    <row r="380" spans="3:10" ht="11.25">
      <c r="C380" s="930"/>
      <c r="D380" s="930"/>
      <c r="E380" s="930"/>
      <c r="F380" s="930"/>
      <c r="G380" s="930"/>
      <c r="H380" s="930"/>
      <c r="I380" s="930"/>
      <c r="J380" s="930"/>
    </row>
    <row r="381" spans="3:10" ht="11.25">
      <c r="C381" s="930"/>
      <c r="D381" s="930"/>
      <c r="E381" s="930"/>
      <c r="F381" s="930"/>
      <c r="G381" s="930"/>
      <c r="H381" s="930"/>
      <c r="I381" s="930"/>
      <c r="J381" s="930"/>
    </row>
    <row r="382" spans="3:10" ht="11.25">
      <c r="C382" s="930"/>
      <c r="D382" s="930"/>
      <c r="E382" s="930"/>
      <c r="F382" s="930"/>
      <c r="G382" s="930"/>
      <c r="H382" s="930"/>
      <c r="I382" s="930"/>
      <c r="J382" s="930"/>
    </row>
    <row r="383" spans="3:10" ht="11.25">
      <c r="C383" s="930"/>
      <c r="D383" s="930"/>
      <c r="E383" s="930"/>
      <c r="F383" s="930"/>
      <c r="G383" s="930"/>
      <c r="H383" s="930"/>
      <c r="I383" s="930"/>
      <c r="J383" s="930"/>
    </row>
    <row r="384" spans="3:10" ht="11.25">
      <c r="C384" s="930"/>
      <c r="D384" s="930"/>
      <c r="E384" s="930"/>
      <c r="F384" s="930"/>
      <c r="G384" s="930"/>
      <c r="H384" s="930"/>
      <c r="I384" s="930"/>
      <c r="J384" s="930"/>
    </row>
    <row r="385" spans="3:10" ht="11.25">
      <c r="C385" s="930"/>
      <c r="D385" s="930"/>
      <c r="E385" s="930"/>
      <c r="F385" s="930"/>
      <c r="G385" s="930"/>
      <c r="H385" s="930"/>
      <c r="I385" s="930"/>
      <c r="J385" s="930"/>
    </row>
    <row r="386" spans="3:10" ht="11.25">
      <c r="C386" s="930"/>
      <c r="D386" s="930"/>
      <c r="E386" s="930"/>
      <c r="F386" s="930"/>
      <c r="G386" s="930"/>
      <c r="H386" s="930"/>
      <c r="I386" s="930"/>
      <c r="J386" s="930"/>
    </row>
    <row r="387" spans="3:10" ht="11.25">
      <c r="C387" s="930"/>
      <c r="D387" s="930"/>
      <c r="E387" s="930"/>
      <c r="F387" s="930"/>
      <c r="G387" s="930"/>
      <c r="H387" s="930"/>
      <c r="I387" s="930"/>
      <c r="J387" s="930"/>
    </row>
    <row r="388" spans="3:10" ht="11.25">
      <c r="C388" s="930"/>
      <c r="D388" s="930"/>
      <c r="E388" s="930"/>
      <c r="F388" s="930"/>
      <c r="G388" s="930"/>
      <c r="H388" s="930"/>
      <c r="I388" s="930"/>
      <c r="J388" s="930"/>
    </row>
    <row r="389" spans="3:10" ht="11.25">
      <c r="C389" s="930"/>
      <c r="D389" s="930"/>
      <c r="E389" s="930"/>
      <c r="F389" s="930"/>
      <c r="G389" s="930"/>
      <c r="H389" s="930"/>
      <c r="I389" s="930"/>
      <c r="J389" s="930"/>
    </row>
    <row r="390" spans="3:10" ht="11.25">
      <c r="C390" s="930"/>
      <c r="D390" s="930"/>
      <c r="E390" s="930"/>
      <c r="F390" s="930"/>
      <c r="G390" s="930"/>
      <c r="H390" s="930"/>
      <c r="I390" s="930"/>
      <c r="J390" s="930"/>
    </row>
    <row r="391" spans="3:10" ht="11.25">
      <c r="C391" s="930"/>
      <c r="D391" s="930"/>
      <c r="E391" s="930"/>
      <c r="F391" s="930"/>
      <c r="G391" s="930"/>
      <c r="H391" s="930"/>
      <c r="I391" s="930"/>
      <c r="J391" s="930"/>
    </row>
    <row r="392" spans="3:10" ht="11.25">
      <c r="C392" s="930"/>
      <c r="D392" s="930"/>
      <c r="E392" s="930"/>
      <c r="F392" s="930"/>
      <c r="G392" s="930"/>
      <c r="H392" s="930"/>
      <c r="I392" s="930"/>
      <c r="J392" s="930"/>
    </row>
    <row r="393" spans="3:10" ht="11.25">
      <c r="C393" s="930"/>
      <c r="D393" s="930"/>
      <c r="E393" s="930"/>
      <c r="F393" s="930"/>
      <c r="G393" s="930"/>
      <c r="H393" s="930"/>
      <c r="I393" s="930"/>
      <c r="J393" s="930"/>
    </row>
    <row r="394" spans="3:10" ht="11.25">
      <c r="C394" s="930"/>
      <c r="D394" s="930"/>
      <c r="E394" s="930"/>
      <c r="F394" s="930"/>
      <c r="G394" s="930"/>
      <c r="H394" s="930"/>
      <c r="I394" s="930"/>
      <c r="J394" s="930"/>
    </row>
    <row r="395" spans="3:10" ht="11.25">
      <c r="C395" s="930"/>
      <c r="D395" s="930"/>
      <c r="E395" s="930"/>
      <c r="F395" s="930"/>
      <c r="G395" s="930"/>
      <c r="H395" s="930"/>
      <c r="I395" s="930"/>
      <c r="J395" s="930"/>
    </row>
    <row r="396" spans="3:10" ht="11.25">
      <c r="C396" s="930"/>
      <c r="D396" s="930"/>
      <c r="E396" s="930"/>
      <c r="F396" s="930"/>
      <c r="G396" s="930"/>
      <c r="H396" s="930"/>
      <c r="I396" s="930"/>
      <c r="J396" s="930"/>
    </row>
    <row r="397" spans="3:10" ht="11.25">
      <c r="C397" s="930"/>
      <c r="D397" s="930"/>
      <c r="E397" s="930"/>
      <c r="F397" s="930"/>
      <c r="G397" s="930"/>
      <c r="H397" s="930"/>
      <c r="I397" s="930"/>
      <c r="J397" s="930"/>
    </row>
    <row r="398" spans="3:10" ht="11.25">
      <c r="C398" s="930"/>
      <c r="D398" s="930"/>
      <c r="E398" s="930"/>
      <c r="F398" s="930"/>
      <c r="G398" s="930"/>
      <c r="H398" s="930"/>
      <c r="I398" s="930"/>
      <c r="J398" s="930"/>
    </row>
    <row r="399" spans="3:10" ht="11.25">
      <c r="C399" s="930"/>
      <c r="D399" s="930"/>
      <c r="E399" s="930"/>
      <c r="F399" s="930"/>
      <c r="G399" s="930"/>
      <c r="H399" s="930"/>
      <c r="I399" s="930"/>
      <c r="J399" s="930"/>
    </row>
    <row r="400" spans="3:10" ht="11.25">
      <c r="C400" s="930"/>
      <c r="D400" s="930"/>
      <c r="E400" s="930"/>
      <c r="F400" s="930"/>
      <c r="G400" s="930"/>
      <c r="H400" s="930"/>
      <c r="I400" s="930"/>
      <c r="J400" s="930"/>
    </row>
    <row r="401" spans="3:10" ht="11.25">
      <c r="C401" s="930"/>
      <c r="D401" s="930"/>
      <c r="E401" s="930"/>
      <c r="F401" s="930"/>
      <c r="G401" s="930"/>
      <c r="H401" s="930"/>
      <c r="I401" s="930"/>
      <c r="J401" s="930"/>
    </row>
    <row r="402" spans="3:10" ht="11.25">
      <c r="C402" s="930"/>
      <c r="D402" s="930"/>
      <c r="E402" s="930"/>
      <c r="F402" s="930"/>
      <c r="G402" s="930"/>
      <c r="H402" s="930"/>
      <c r="I402" s="930"/>
      <c r="J402" s="930"/>
    </row>
    <row r="403" spans="3:10" ht="11.25">
      <c r="C403" s="930"/>
      <c r="D403" s="930"/>
      <c r="E403" s="930"/>
      <c r="F403" s="930"/>
      <c r="G403" s="930"/>
      <c r="H403" s="930"/>
      <c r="I403" s="930"/>
      <c r="J403" s="930"/>
    </row>
    <row r="404" spans="3:10" ht="11.25">
      <c r="C404" s="930"/>
      <c r="D404" s="930"/>
      <c r="E404" s="930"/>
      <c r="F404" s="930"/>
      <c r="G404" s="930"/>
      <c r="H404" s="930"/>
      <c r="I404" s="930"/>
      <c r="J404" s="930"/>
    </row>
    <row r="405" spans="3:10" ht="11.25">
      <c r="C405" s="930"/>
      <c r="D405" s="930"/>
      <c r="E405" s="930"/>
      <c r="F405" s="930"/>
      <c r="G405" s="930"/>
      <c r="H405" s="930"/>
      <c r="I405" s="930"/>
      <c r="J405" s="930"/>
    </row>
    <row r="406" spans="3:10" ht="11.25">
      <c r="C406" s="930"/>
      <c r="D406" s="930"/>
      <c r="E406" s="930"/>
      <c r="F406" s="930"/>
      <c r="G406" s="930"/>
      <c r="H406" s="930"/>
      <c r="I406" s="930"/>
      <c r="J406" s="930"/>
    </row>
    <row r="407" spans="3:10" ht="11.25">
      <c r="C407" s="930"/>
      <c r="D407" s="930"/>
      <c r="E407" s="930"/>
      <c r="F407" s="930"/>
      <c r="G407" s="930"/>
      <c r="H407" s="930"/>
      <c r="I407" s="930"/>
      <c r="J407" s="930"/>
    </row>
    <row r="408" spans="3:10" ht="11.25">
      <c r="C408" s="930"/>
      <c r="D408" s="930"/>
      <c r="E408" s="930"/>
      <c r="F408" s="930"/>
      <c r="G408" s="930"/>
      <c r="H408" s="930"/>
      <c r="I408" s="930"/>
      <c r="J408" s="930"/>
    </row>
    <row r="409" spans="3:10" ht="11.25">
      <c r="C409" s="930"/>
      <c r="D409" s="930"/>
      <c r="E409" s="930"/>
      <c r="F409" s="930"/>
      <c r="G409" s="930"/>
      <c r="H409" s="930"/>
      <c r="I409" s="930"/>
      <c r="J409" s="930"/>
    </row>
    <row r="410" spans="3:10" ht="11.25">
      <c r="C410" s="930"/>
      <c r="D410" s="930"/>
      <c r="E410" s="930"/>
      <c r="F410" s="930"/>
      <c r="G410" s="930"/>
      <c r="H410" s="930"/>
      <c r="I410" s="930"/>
      <c r="J410" s="930"/>
    </row>
    <row r="411" spans="3:10" ht="11.25">
      <c r="C411" s="930"/>
      <c r="D411" s="930"/>
      <c r="E411" s="930"/>
      <c r="F411" s="930"/>
      <c r="G411" s="930"/>
      <c r="H411" s="930"/>
      <c r="I411" s="930"/>
      <c r="J411" s="930"/>
    </row>
    <row r="412" spans="3:10" ht="11.25">
      <c r="C412" s="930"/>
      <c r="D412" s="930"/>
      <c r="E412" s="930"/>
      <c r="F412" s="930"/>
      <c r="G412" s="930"/>
      <c r="H412" s="930"/>
      <c r="I412" s="930"/>
      <c r="J412" s="930"/>
    </row>
    <row r="413" spans="3:10" ht="11.25">
      <c r="C413" s="930"/>
      <c r="D413" s="930"/>
      <c r="E413" s="930"/>
      <c r="F413" s="930"/>
      <c r="G413" s="930"/>
      <c r="H413" s="930"/>
      <c r="I413" s="930"/>
      <c r="J413" s="930"/>
    </row>
    <row r="414" spans="3:10" ht="11.25">
      <c r="C414" s="930"/>
      <c r="D414" s="930"/>
      <c r="E414" s="930"/>
      <c r="F414" s="930"/>
      <c r="G414" s="930"/>
      <c r="H414" s="930"/>
      <c r="I414" s="930"/>
      <c r="J414" s="930"/>
    </row>
    <row r="415" spans="3:10" ht="11.25">
      <c r="C415" s="930"/>
      <c r="D415" s="930"/>
      <c r="E415" s="930"/>
      <c r="F415" s="930"/>
      <c r="G415" s="930"/>
      <c r="H415" s="930"/>
      <c r="I415" s="930"/>
      <c r="J415" s="930"/>
    </row>
    <row r="416" spans="3:10" ht="11.25">
      <c r="C416" s="930"/>
      <c r="D416" s="930"/>
      <c r="E416" s="930"/>
      <c r="F416" s="930"/>
      <c r="G416" s="930"/>
      <c r="H416" s="930"/>
      <c r="I416" s="930"/>
      <c r="J416" s="930"/>
    </row>
    <row r="417" spans="3:10" ht="11.25">
      <c r="C417" s="930"/>
      <c r="D417" s="930"/>
      <c r="E417" s="930"/>
      <c r="F417" s="930"/>
      <c r="G417" s="930"/>
      <c r="H417" s="930"/>
      <c r="I417" s="930"/>
      <c r="J417" s="930"/>
    </row>
    <row r="418" spans="3:10" ht="11.25">
      <c r="C418" s="930"/>
      <c r="D418" s="930"/>
      <c r="E418" s="930"/>
      <c r="F418" s="930"/>
      <c r="G418" s="930"/>
      <c r="H418" s="930"/>
      <c r="I418" s="930"/>
      <c r="J418" s="930"/>
    </row>
    <row r="419" spans="3:10" ht="11.25">
      <c r="C419" s="930"/>
      <c r="D419" s="930"/>
      <c r="E419" s="930"/>
      <c r="F419" s="930"/>
      <c r="G419" s="930"/>
      <c r="H419" s="930"/>
      <c r="I419" s="930"/>
      <c r="J419" s="930"/>
    </row>
    <row r="420" spans="3:10" ht="11.25">
      <c r="C420" s="930"/>
      <c r="D420" s="930"/>
      <c r="E420" s="930"/>
      <c r="F420" s="930"/>
      <c r="G420" s="930"/>
      <c r="H420" s="930"/>
      <c r="I420" s="930"/>
      <c r="J420" s="930"/>
    </row>
    <row r="421" spans="3:10" ht="11.25">
      <c r="C421" s="930"/>
      <c r="D421" s="930"/>
      <c r="E421" s="930"/>
      <c r="F421" s="930"/>
      <c r="G421" s="930"/>
      <c r="H421" s="930"/>
      <c r="I421" s="930"/>
      <c r="J421" s="930"/>
    </row>
    <row r="422" spans="3:10" ht="11.25">
      <c r="C422" s="930"/>
      <c r="D422" s="930"/>
      <c r="E422" s="930"/>
      <c r="F422" s="930"/>
      <c r="G422" s="930"/>
      <c r="H422" s="930"/>
      <c r="I422" s="930"/>
      <c r="J422" s="930"/>
    </row>
    <row r="423" spans="3:10" ht="11.25">
      <c r="C423" s="930"/>
      <c r="D423" s="930"/>
      <c r="E423" s="930"/>
      <c r="F423" s="930"/>
      <c r="G423" s="930"/>
      <c r="H423" s="930"/>
      <c r="I423" s="930"/>
      <c r="J423" s="930"/>
    </row>
    <row r="424" spans="3:10" ht="11.25">
      <c r="C424" s="930"/>
      <c r="D424" s="930"/>
      <c r="E424" s="930"/>
      <c r="F424" s="930"/>
      <c r="G424" s="930"/>
      <c r="H424" s="930"/>
      <c r="I424" s="930"/>
      <c r="J424" s="930"/>
    </row>
    <row r="425" spans="3:10" ht="11.25">
      <c r="C425" s="930"/>
      <c r="D425" s="930"/>
      <c r="E425" s="930"/>
      <c r="F425" s="930"/>
      <c r="G425" s="930"/>
      <c r="H425" s="930"/>
      <c r="I425" s="930"/>
      <c r="J425" s="930"/>
    </row>
    <row r="426" spans="3:10" ht="11.25">
      <c r="C426" s="930"/>
      <c r="D426" s="930"/>
      <c r="E426" s="930"/>
      <c r="F426" s="930"/>
      <c r="G426" s="930"/>
      <c r="H426" s="930"/>
      <c r="I426" s="930"/>
      <c r="J426" s="930"/>
    </row>
    <row r="427" spans="3:10" ht="11.25">
      <c r="C427" s="930"/>
      <c r="D427" s="930"/>
      <c r="E427" s="930"/>
      <c r="F427" s="930"/>
      <c r="G427" s="930"/>
      <c r="H427" s="930"/>
      <c r="I427" s="930"/>
      <c r="J427" s="930"/>
    </row>
    <row r="428" spans="3:10" ht="11.25">
      <c r="C428" s="930"/>
      <c r="D428" s="930"/>
      <c r="E428" s="930"/>
      <c r="F428" s="930"/>
      <c r="G428" s="930"/>
      <c r="H428" s="930"/>
      <c r="I428" s="930"/>
      <c r="J428" s="930"/>
    </row>
    <row r="429" spans="3:10" ht="11.25">
      <c r="C429" s="930"/>
      <c r="D429" s="930"/>
      <c r="E429" s="930"/>
      <c r="F429" s="930"/>
      <c r="G429" s="930"/>
      <c r="H429" s="930"/>
      <c r="I429" s="930"/>
      <c r="J429" s="930"/>
    </row>
    <row r="430" spans="3:10" ht="11.25">
      <c r="C430" s="930"/>
      <c r="D430" s="930"/>
      <c r="E430" s="930"/>
      <c r="F430" s="930"/>
      <c r="G430" s="930"/>
      <c r="H430" s="930"/>
      <c r="I430" s="930"/>
      <c r="J430" s="930"/>
    </row>
    <row r="431" spans="3:10" ht="11.25">
      <c r="C431" s="930"/>
      <c r="D431" s="930"/>
      <c r="E431" s="930"/>
      <c r="F431" s="930"/>
      <c r="G431" s="930"/>
      <c r="H431" s="930"/>
      <c r="I431" s="930"/>
      <c r="J431" s="930"/>
    </row>
    <row r="432" spans="3:10" ht="11.25">
      <c r="C432" s="930"/>
      <c r="D432" s="930"/>
      <c r="E432" s="930"/>
      <c r="F432" s="930"/>
      <c r="G432" s="930"/>
      <c r="H432" s="930"/>
      <c r="I432" s="930"/>
      <c r="J432" s="930"/>
    </row>
    <row r="433" spans="3:10" ht="11.25">
      <c r="C433" s="930"/>
      <c r="D433" s="930"/>
      <c r="E433" s="930"/>
      <c r="F433" s="930"/>
      <c r="G433" s="930"/>
      <c r="H433" s="930"/>
      <c r="I433" s="930"/>
      <c r="J433" s="930"/>
    </row>
    <row r="434" spans="3:10" ht="11.25">
      <c r="C434" s="930"/>
      <c r="D434" s="930"/>
      <c r="E434" s="930"/>
      <c r="F434" s="930"/>
      <c r="G434" s="930"/>
      <c r="H434" s="930"/>
      <c r="I434" s="930"/>
      <c r="J434" s="930"/>
    </row>
    <row r="435" spans="3:10" ht="11.25">
      <c r="C435" s="930"/>
      <c r="D435" s="930"/>
      <c r="E435" s="930"/>
      <c r="F435" s="930"/>
      <c r="G435" s="930"/>
      <c r="H435" s="930"/>
      <c r="I435" s="930"/>
      <c r="J435" s="930"/>
    </row>
    <row r="436" spans="3:10" ht="11.25">
      <c r="C436" s="930"/>
      <c r="D436" s="930"/>
      <c r="E436" s="930"/>
      <c r="F436" s="930"/>
      <c r="G436" s="930"/>
      <c r="H436" s="930"/>
      <c r="I436" s="930"/>
      <c r="J436" s="930"/>
    </row>
    <row r="437" spans="3:10" ht="11.25">
      <c r="C437" s="930"/>
      <c r="D437" s="930"/>
      <c r="E437" s="930"/>
      <c r="F437" s="930"/>
      <c r="G437" s="930"/>
      <c r="H437" s="930"/>
      <c r="I437" s="930"/>
      <c r="J437" s="930"/>
    </row>
    <row r="438" spans="3:10" ht="11.25">
      <c r="C438" s="930"/>
      <c r="D438" s="930"/>
      <c r="E438" s="930"/>
      <c r="F438" s="930"/>
      <c r="G438" s="930"/>
      <c r="H438" s="930"/>
      <c r="I438" s="930"/>
      <c r="J438" s="930"/>
    </row>
    <row r="439" spans="3:10" ht="11.25">
      <c r="C439" s="930"/>
      <c r="D439" s="930"/>
      <c r="E439" s="930"/>
      <c r="F439" s="930"/>
      <c r="G439" s="930"/>
      <c r="H439" s="930"/>
      <c r="I439" s="930"/>
      <c r="J439" s="930"/>
    </row>
    <row r="440" spans="3:10" ht="11.25">
      <c r="C440" s="930"/>
      <c r="D440" s="930"/>
      <c r="E440" s="930"/>
      <c r="F440" s="930"/>
      <c r="G440" s="930"/>
      <c r="H440" s="930"/>
      <c r="I440" s="930"/>
      <c r="J440" s="930"/>
    </row>
    <row r="441" spans="3:10" ht="11.25">
      <c r="C441" s="930"/>
      <c r="D441" s="930"/>
      <c r="E441" s="930"/>
      <c r="F441" s="930"/>
      <c r="G441" s="930"/>
      <c r="H441" s="930"/>
      <c r="I441" s="930"/>
      <c r="J441" s="930"/>
    </row>
    <row r="442" spans="3:10" ht="11.25">
      <c r="C442" s="930"/>
      <c r="D442" s="930"/>
      <c r="E442" s="930"/>
      <c r="F442" s="930"/>
      <c r="G442" s="930"/>
      <c r="H442" s="930"/>
      <c r="I442" s="930"/>
      <c r="J442" s="930"/>
    </row>
    <row r="443" spans="3:10" ht="11.25">
      <c r="C443" s="930"/>
      <c r="D443" s="930"/>
      <c r="E443" s="930"/>
      <c r="F443" s="930"/>
      <c r="G443" s="930"/>
      <c r="H443" s="930"/>
      <c r="I443" s="930"/>
      <c r="J443" s="930"/>
    </row>
    <row r="444" spans="3:10" ht="11.25">
      <c r="C444" s="930"/>
      <c r="D444" s="930"/>
      <c r="E444" s="930"/>
      <c r="F444" s="930"/>
      <c r="G444" s="930"/>
      <c r="H444" s="930"/>
      <c r="I444" s="930"/>
      <c r="J444" s="930"/>
    </row>
    <row r="445" spans="3:10" ht="11.25">
      <c r="C445" s="930"/>
      <c r="D445" s="930"/>
      <c r="E445" s="930"/>
      <c r="F445" s="930"/>
      <c r="G445" s="930"/>
      <c r="H445" s="930"/>
      <c r="I445" s="930"/>
      <c r="J445" s="930"/>
    </row>
    <row r="446" spans="3:10" ht="11.25">
      <c r="C446" s="930"/>
      <c r="D446" s="930"/>
      <c r="E446" s="930"/>
      <c r="F446" s="930"/>
      <c r="G446" s="930"/>
      <c r="H446" s="930"/>
      <c r="I446" s="930"/>
      <c r="J446" s="930"/>
    </row>
    <row r="447" spans="3:10" ht="11.25">
      <c r="C447" s="930"/>
      <c r="D447" s="930"/>
      <c r="E447" s="930"/>
      <c r="F447" s="930"/>
      <c r="G447" s="930"/>
      <c r="H447" s="930"/>
      <c r="I447" s="930"/>
      <c r="J447" s="930"/>
    </row>
    <row r="448" spans="3:10" ht="11.25">
      <c r="C448" s="930"/>
      <c r="D448" s="930"/>
      <c r="E448" s="930"/>
      <c r="F448" s="930"/>
      <c r="G448" s="930"/>
      <c r="H448" s="930"/>
      <c r="I448" s="930"/>
      <c r="J448" s="930"/>
    </row>
    <row r="449" spans="3:10" ht="11.25">
      <c r="C449" s="930"/>
      <c r="D449" s="930"/>
      <c r="E449" s="930"/>
      <c r="F449" s="930"/>
      <c r="G449" s="930"/>
      <c r="H449" s="930"/>
      <c r="I449" s="930"/>
      <c r="J449" s="930"/>
    </row>
    <row r="450" spans="3:10" ht="11.25">
      <c r="C450" s="930"/>
      <c r="D450" s="930"/>
      <c r="E450" s="930"/>
      <c r="F450" s="930"/>
      <c r="G450" s="930"/>
      <c r="H450" s="930"/>
      <c r="I450" s="930"/>
      <c r="J450" s="930"/>
    </row>
    <row r="451" spans="3:10" ht="11.25">
      <c r="C451" s="930"/>
      <c r="D451" s="930"/>
      <c r="E451" s="930"/>
      <c r="F451" s="930"/>
      <c r="G451" s="930"/>
      <c r="H451" s="930"/>
      <c r="I451" s="930"/>
      <c r="J451" s="930"/>
    </row>
    <row r="452" spans="3:10" ht="11.25">
      <c r="C452" s="930"/>
      <c r="D452" s="930"/>
      <c r="E452" s="930"/>
      <c r="F452" s="930"/>
      <c r="G452" s="930"/>
      <c r="H452" s="930"/>
      <c r="I452" s="930"/>
      <c r="J452" s="930"/>
    </row>
    <row r="453" spans="3:10" ht="11.25">
      <c r="C453" s="930"/>
      <c r="D453" s="930"/>
      <c r="E453" s="930"/>
      <c r="F453" s="930"/>
      <c r="G453" s="930"/>
      <c r="H453" s="930"/>
      <c r="I453" s="930"/>
      <c r="J453" s="930"/>
    </row>
    <row r="454" spans="3:10" ht="11.25">
      <c r="C454" s="930"/>
      <c r="D454" s="930"/>
      <c r="E454" s="930"/>
      <c r="F454" s="930"/>
      <c r="G454" s="930"/>
      <c r="H454" s="930"/>
      <c r="I454" s="930"/>
      <c r="J454" s="930"/>
    </row>
    <row r="455" spans="3:10" ht="11.25">
      <c r="C455" s="930"/>
      <c r="D455" s="930"/>
      <c r="E455" s="930"/>
      <c r="F455" s="930"/>
      <c r="G455" s="930"/>
      <c r="H455" s="930"/>
      <c r="I455" s="930"/>
      <c r="J455" s="930"/>
    </row>
    <row r="456" spans="3:10" ht="11.25">
      <c r="C456" s="930"/>
      <c r="D456" s="930"/>
      <c r="E456" s="930"/>
      <c r="F456" s="930"/>
      <c r="G456" s="930"/>
      <c r="H456" s="930"/>
      <c r="I456" s="930"/>
      <c r="J456" s="930"/>
    </row>
    <row r="457" spans="3:10" ht="11.25">
      <c r="C457" s="930"/>
      <c r="D457" s="930"/>
      <c r="E457" s="930"/>
      <c r="F457" s="930"/>
      <c r="G457" s="930"/>
      <c r="H457" s="930"/>
      <c r="I457" s="930"/>
      <c r="J457" s="930"/>
    </row>
    <row r="458" spans="3:10" ht="11.25">
      <c r="C458" s="930"/>
      <c r="D458" s="930"/>
      <c r="E458" s="930"/>
      <c r="F458" s="930"/>
      <c r="G458" s="930"/>
      <c r="H458" s="930"/>
      <c r="I458" s="930"/>
      <c r="J458" s="930"/>
    </row>
    <row r="459" spans="3:10" ht="11.25">
      <c r="C459" s="930"/>
      <c r="D459" s="930"/>
      <c r="E459" s="930"/>
      <c r="F459" s="930"/>
      <c r="G459" s="930"/>
      <c r="H459" s="930"/>
      <c r="I459" s="930"/>
      <c r="J459" s="930"/>
    </row>
    <row r="460" spans="3:10" ht="11.25">
      <c r="C460" s="930"/>
      <c r="D460" s="930"/>
      <c r="E460" s="930"/>
      <c r="F460" s="930"/>
      <c r="G460" s="930"/>
      <c r="H460" s="930"/>
      <c r="I460" s="930"/>
      <c r="J460" s="930"/>
    </row>
    <row r="461" spans="3:10" ht="11.25">
      <c r="C461" s="930"/>
      <c r="D461" s="930"/>
      <c r="E461" s="930"/>
      <c r="F461" s="930"/>
      <c r="G461" s="930"/>
      <c r="H461" s="930"/>
      <c r="I461" s="930"/>
      <c r="J461" s="930"/>
    </row>
    <row r="462" spans="3:10" ht="11.25">
      <c r="C462" s="930"/>
      <c r="D462" s="930"/>
      <c r="E462" s="930"/>
      <c r="F462" s="930"/>
      <c r="G462" s="930"/>
      <c r="H462" s="930"/>
      <c r="I462" s="930"/>
      <c r="J462" s="930"/>
    </row>
    <row r="463" spans="3:10" ht="11.25">
      <c r="C463" s="930"/>
      <c r="D463" s="930"/>
      <c r="E463" s="930"/>
      <c r="F463" s="930"/>
      <c r="G463" s="930"/>
      <c r="H463" s="930"/>
      <c r="I463" s="930"/>
      <c r="J463" s="930"/>
    </row>
    <row r="464" spans="3:10" ht="11.25">
      <c r="C464" s="930"/>
      <c r="D464" s="930"/>
      <c r="E464" s="930"/>
      <c r="F464" s="930"/>
      <c r="G464" s="930"/>
      <c r="H464" s="930"/>
      <c r="I464" s="930"/>
      <c r="J464" s="930"/>
    </row>
    <row r="465" spans="3:10" ht="11.25">
      <c r="C465" s="930"/>
      <c r="D465" s="930"/>
      <c r="E465" s="930"/>
      <c r="F465" s="930"/>
      <c r="G465" s="930"/>
      <c r="H465" s="930"/>
      <c r="I465" s="930"/>
      <c r="J465" s="930"/>
    </row>
    <row r="466" spans="3:10" ht="11.25">
      <c r="C466" s="930"/>
      <c r="D466" s="930"/>
      <c r="E466" s="930"/>
      <c r="F466" s="930"/>
      <c r="G466" s="930"/>
      <c r="H466" s="930"/>
      <c r="I466" s="930"/>
      <c r="J466" s="930"/>
    </row>
    <row r="467" spans="3:10" ht="11.25">
      <c r="C467" s="930"/>
      <c r="D467" s="930"/>
      <c r="E467" s="930"/>
      <c r="F467" s="930"/>
      <c r="G467" s="930"/>
      <c r="H467" s="930"/>
      <c r="I467" s="930"/>
      <c r="J467" s="930"/>
    </row>
    <row r="468" spans="3:10" ht="11.25">
      <c r="C468" s="930"/>
      <c r="D468" s="930"/>
      <c r="E468" s="930"/>
      <c r="F468" s="930"/>
      <c r="G468" s="930"/>
      <c r="H468" s="930"/>
      <c r="I468" s="930"/>
      <c r="J468" s="930"/>
    </row>
    <row r="469" spans="3:10" ht="11.25">
      <c r="C469" s="930"/>
      <c r="D469" s="930"/>
      <c r="E469" s="930"/>
      <c r="F469" s="930"/>
      <c r="G469" s="930"/>
      <c r="H469" s="930"/>
      <c r="I469" s="930"/>
      <c r="J469" s="930"/>
    </row>
    <row r="470" spans="3:10" ht="11.25">
      <c r="C470" s="930"/>
      <c r="D470" s="930"/>
      <c r="E470" s="930"/>
      <c r="F470" s="930"/>
      <c r="G470" s="930"/>
      <c r="H470" s="930"/>
      <c r="I470" s="930"/>
      <c r="J470" s="930"/>
    </row>
    <row r="471" spans="3:10" ht="11.25">
      <c r="C471" s="930"/>
      <c r="D471" s="930"/>
      <c r="E471" s="930"/>
      <c r="F471" s="930"/>
      <c r="G471" s="930"/>
      <c r="H471" s="930"/>
      <c r="I471" s="930"/>
      <c r="J471" s="930"/>
    </row>
    <row r="472" spans="3:10" ht="11.25">
      <c r="C472" s="930"/>
      <c r="D472" s="930"/>
      <c r="E472" s="930"/>
      <c r="F472" s="930"/>
      <c r="G472" s="930"/>
      <c r="H472" s="930"/>
      <c r="I472" s="930"/>
      <c r="J472" s="930"/>
    </row>
    <row r="473" spans="3:10" ht="11.25">
      <c r="C473" s="930"/>
      <c r="D473" s="930"/>
      <c r="E473" s="930"/>
      <c r="F473" s="930"/>
      <c r="G473" s="930"/>
      <c r="H473" s="930"/>
      <c r="I473" s="930"/>
      <c r="J473" s="930"/>
    </row>
    <row r="474" spans="3:10" ht="11.25">
      <c r="C474" s="930"/>
      <c r="D474" s="930"/>
      <c r="E474" s="930"/>
      <c r="F474" s="930"/>
      <c r="G474" s="930"/>
      <c r="H474" s="930"/>
      <c r="I474" s="930"/>
      <c r="J474" s="930"/>
    </row>
    <row r="475" spans="3:10" ht="11.25">
      <c r="C475" s="930"/>
      <c r="D475" s="930"/>
      <c r="E475" s="930"/>
      <c r="F475" s="930"/>
      <c r="G475" s="930"/>
      <c r="H475" s="930"/>
      <c r="I475" s="930"/>
      <c r="J475" s="930"/>
    </row>
    <row r="476" spans="3:10" ht="11.25">
      <c r="C476" s="930"/>
      <c r="D476" s="930"/>
      <c r="E476" s="930"/>
      <c r="F476" s="930"/>
      <c r="G476" s="930"/>
      <c r="H476" s="930"/>
      <c r="I476" s="930"/>
      <c r="J476" s="930"/>
    </row>
    <row r="477" spans="3:10" ht="11.25">
      <c r="C477" s="930"/>
      <c r="D477" s="930"/>
      <c r="E477" s="930"/>
      <c r="F477" s="930"/>
      <c r="G477" s="930"/>
      <c r="H477" s="930"/>
      <c r="I477" s="930"/>
      <c r="J477" s="930"/>
    </row>
    <row r="478" spans="3:10" ht="11.25">
      <c r="C478" s="930"/>
      <c r="D478" s="930"/>
      <c r="E478" s="930"/>
      <c r="F478" s="930"/>
      <c r="G478" s="930"/>
      <c r="H478" s="930"/>
      <c r="I478" s="930"/>
      <c r="J478" s="930"/>
    </row>
    <row r="479" spans="3:10" ht="11.25">
      <c r="C479" s="930"/>
      <c r="D479" s="930"/>
      <c r="E479" s="930"/>
      <c r="F479" s="930"/>
      <c r="G479" s="930"/>
      <c r="H479" s="930"/>
      <c r="I479" s="930"/>
      <c r="J479" s="930"/>
    </row>
    <row r="480" spans="3:10" ht="11.25">
      <c r="C480" s="930"/>
      <c r="D480" s="930"/>
      <c r="E480" s="930"/>
      <c r="F480" s="930"/>
      <c r="G480" s="930"/>
      <c r="H480" s="930"/>
      <c r="I480" s="930"/>
      <c r="J480" s="930"/>
    </row>
    <row r="481" spans="3:10" ht="11.25">
      <c r="C481" s="930"/>
      <c r="D481" s="930"/>
      <c r="E481" s="930"/>
      <c r="F481" s="930"/>
      <c r="G481" s="930"/>
      <c r="H481" s="930"/>
      <c r="I481" s="930"/>
      <c r="J481" s="930"/>
    </row>
    <row r="482" spans="3:10" ht="11.25">
      <c r="C482" s="930"/>
      <c r="D482" s="930"/>
      <c r="E482" s="930"/>
      <c r="F482" s="930"/>
      <c r="G482" s="930"/>
      <c r="H482" s="930"/>
      <c r="I482" s="930"/>
      <c r="J482" s="930"/>
    </row>
    <row r="483" spans="3:10" ht="11.25">
      <c r="C483" s="930"/>
      <c r="D483" s="930"/>
      <c r="E483" s="930"/>
      <c r="F483" s="930"/>
      <c r="G483" s="930"/>
      <c r="H483" s="930"/>
      <c r="I483" s="930"/>
      <c r="J483" s="930"/>
    </row>
    <row r="484" spans="3:10" ht="11.25">
      <c r="C484" s="930"/>
      <c r="D484" s="930"/>
      <c r="E484" s="930"/>
      <c r="F484" s="930"/>
      <c r="G484" s="930"/>
      <c r="H484" s="930"/>
      <c r="I484" s="930"/>
      <c r="J484" s="930"/>
    </row>
    <row r="485" spans="3:10" ht="11.25">
      <c r="C485" s="930"/>
      <c r="D485" s="930"/>
      <c r="E485" s="930"/>
      <c r="F485" s="930"/>
      <c r="G485" s="930"/>
      <c r="H485" s="930"/>
      <c r="I485" s="930"/>
      <c r="J485" s="930"/>
    </row>
    <row r="486" spans="3:10" ht="11.25">
      <c r="C486" s="930"/>
      <c r="D486" s="930"/>
      <c r="E486" s="930"/>
      <c r="F486" s="930"/>
      <c r="G486" s="930"/>
      <c r="H486" s="930"/>
      <c r="I486" s="930"/>
      <c r="J486" s="930"/>
    </row>
    <row r="487" spans="3:10" ht="11.25">
      <c r="C487" s="930"/>
      <c r="D487" s="930"/>
      <c r="E487" s="930"/>
      <c r="F487" s="930"/>
      <c r="G487" s="930"/>
      <c r="H487" s="930"/>
      <c r="I487" s="930"/>
      <c r="J487" s="930"/>
    </row>
    <row r="488" spans="3:10" ht="11.25">
      <c r="C488" s="930"/>
      <c r="D488" s="930"/>
      <c r="E488" s="930"/>
      <c r="F488" s="930"/>
      <c r="G488" s="930"/>
      <c r="H488" s="930"/>
      <c r="I488" s="930"/>
      <c r="J488" s="930"/>
    </row>
    <row r="489" spans="3:10" ht="11.25">
      <c r="C489" s="930"/>
      <c r="D489" s="930"/>
      <c r="E489" s="930"/>
      <c r="F489" s="930"/>
      <c r="G489" s="930"/>
      <c r="H489" s="930"/>
      <c r="I489" s="930"/>
      <c r="J489" s="930"/>
    </row>
    <row r="490" spans="3:10" ht="11.25">
      <c r="C490" s="930"/>
      <c r="D490" s="930"/>
      <c r="E490" s="930"/>
      <c r="F490" s="930"/>
      <c r="G490" s="930"/>
      <c r="H490" s="930"/>
      <c r="I490" s="930"/>
      <c r="J490" s="930"/>
    </row>
    <row r="491" spans="3:10" ht="11.25">
      <c r="C491" s="930"/>
      <c r="D491" s="930"/>
      <c r="E491" s="930"/>
      <c r="F491" s="930"/>
      <c r="G491" s="930"/>
      <c r="H491" s="930"/>
      <c r="I491" s="930"/>
      <c r="J491" s="930"/>
    </row>
    <row r="492" spans="3:10" ht="11.25">
      <c r="C492" s="930"/>
      <c r="D492" s="930"/>
      <c r="E492" s="930"/>
      <c r="F492" s="930"/>
      <c r="G492" s="930"/>
      <c r="H492" s="930"/>
      <c r="I492" s="930"/>
      <c r="J492" s="930"/>
    </row>
    <row r="493" spans="3:10" ht="11.25">
      <c r="C493" s="930"/>
      <c r="D493" s="930"/>
      <c r="E493" s="930"/>
      <c r="F493" s="930"/>
      <c r="G493" s="930"/>
      <c r="H493" s="930"/>
      <c r="I493" s="930"/>
      <c r="J493" s="930"/>
    </row>
    <row r="494" spans="3:10" ht="11.25">
      <c r="C494" s="930"/>
      <c r="D494" s="930"/>
      <c r="E494" s="930"/>
      <c r="F494" s="930"/>
      <c r="G494" s="930"/>
      <c r="H494" s="930"/>
      <c r="I494" s="930"/>
      <c r="J494" s="930"/>
    </row>
    <row r="495" spans="3:10" ht="11.25">
      <c r="C495" s="930"/>
      <c r="D495" s="930"/>
      <c r="E495" s="930"/>
      <c r="F495" s="930"/>
      <c r="G495" s="930"/>
      <c r="H495" s="930"/>
      <c r="I495" s="930"/>
      <c r="J495" s="930"/>
    </row>
    <row r="496" spans="3:10" ht="11.25">
      <c r="C496" s="930"/>
      <c r="D496" s="930"/>
      <c r="E496" s="930"/>
      <c r="F496" s="930"/>
      <c r="G496" s="930"/>
      <c r="H496" s="930"/>
      <c r="I496" s="930"/>
      <c r="J496" s="930"/>
    </row>
    <row r="497" spans="3:10" ht="11.25">
      <c r="C497" s="930"/>
      <c r="D497" s="930"/>
      <c r="E497" s="930"/>
      <c r="F497" s="930"/>
      <c r="G497" s="930"/>
      <c r="H497" s="930"/>
      <c r="I497" s="930"/>
      <c r="J497" s="930"/>
    </row>
    <row r="498" spans="3:10" ht="11.25">
      <c r="C498" s="930"/>
      <c r="D498" s="930"/>
      <c r="E498" s="930"/>
      <c r="F498" s="930"/>
      <c r="G498" s="930"/>
      <c r="H498" s="930"/>
      <c r="I498" s="930"/>
      <c r="J498" s="930"/>
    </row>
    <row r="499" spans="3:10" ht="11.25">
      <c r="C499" s="930"/>
      <c r="D499" s="930"/>
      <c r="E499" s="930"/>
      <c r="F499" s="930"/>
      <c r="G499" s="930"/>
      <c r="H499" s="930"/>
      <c r="I499" s="930"/>
      <c r="J499" s="930"/>
    </row>
    <row r="500" spans="3:10" ht="11.25">
      <c r="C500" s="930"/>
      <c r="D500" s="930"/>
      <c r="E500" s="930"/>
      <c r="F500" s="930"/>
      <c r="G500" s="930"/>
      <c r="H500" s="930"/>
      <c r="I500" s="930"/>
      <c r="J500" s="930"/>
    </row>
    <row r="501" spans="3:10" ht="11.25">
      <c r="C501" s="930"/>
      <c r="D501" s="930"/>
      <c r="E501" s="930"/>
      <c r="F501" s="930"/>
      <c r="G501" s="930"/>
      <c r="H501" s="930"/>
      <c r="I501" s="930"/>
      <c r="J501" s="930"/>
    </row>
    <row r="502" spans="3:10" ht="11.25">
      <c r="C502" s="930"/>
      <c r="D502" s="930"/>
      <c r="E502" s="930"/>
      <c r="F502" s="930"/>
      <c r="G502" s="930"/>
      <c r="H502" s="930"/>
      <c r="I502" s="930"/>
      <c r="J502" s="930"/>
    </row>
    <row r="503" spans="3:10" ht="11.25">
      <c r="C503" s="930"/>
      <c r="D503" s="930"/>
      <c r="E503" s="930"/>
      <c r="F503" s="930"/>
      <c r="G503" s="930"/>
      <c r="H503" s="930"/>
      <c r="I503" s="930"/>
      <c r="J503" s="930"/>
    </row>
  </sheetData>
  <sheetProtection/>
  <mergeCells count="63">
    <mergeCell ref="A1:B1"/>
    <mergeCell ref="B4:B7"/>
    <mergeCell ref="C4:F4"/>
    <mergeCell ref="G4:J4"/>
    <mergeCell ref="K4:N4"/>
    <mergeCell ref="O4:R4"/>
    <mergeCell ref="S4:V4"/>
    <mergeCell ref="L5:L7"/>
    <mergeCell ref="M5:M7"/>
    <mergeCell ref="N5:N7"/>
    <mergeCell ref="O5:O7"/>
    <mergeCell ref="W4:Z4"/>
    <mergeCell ref="AA4:AD4"/>
    <mergeCell ref="AE4:AH4"/>
    <mergeCell ref="AI4:AL4"/>
    <mergeCell ref="AM4:AP4"/>
    <mergeCell ref="AQ4:AT4"/>
    <mergeCell ref="AU4:AX4"/>
    <mergeCell ref="C5:C7"/>
    <mergeCell ref="D5:D7"/>
    <mergeCell ref="E5:E7"/>
    <mergeCell ref="F5:F7"/>
    <mergeCell ref="G5:G7"/>
    <mergeCell ref="H5:H7"/>
    <mergeCell ref="I5:I7"/>
    <mergeCell ref="J5:J7"/>
    <mergeCell ref="K5:K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R5:AR7"/>
    <mergeCell ref="AS5:AS7"/>
    <mergeCell ref="AH5:AH7"/>
    <mergeCell ref="AI5:AI7"/>
    <mergeCell ref="AJ5:AJ7"/>
    <mergeCell ref="AK5:AK7"/>
    <mergeCell ref="AL5:AL7"/>
    <mergeCell ref="AM5:AM7"/>
    <mergeCell ref="AT5:AT7"/>
    <mergeCell ref="AU5:AU7"/>
    <mergeCell ref="AV5:AV7"/>
    <mergeCell ref="AW5:AW7"/>
    <mergeCell ref="AX5:AX7"/>
    <mergeCell ref="A39:B39"/>
    <mergeCell ref="AN5:AN7"/>
    <mergeCell ref="AO5:AO7"/>
    <mergeCell ref="AP5:AP7"/>
    <mergeCell ref="AQ5:AQ7"/>
  </mergeCells>
  <hyperlinks>
    <hyperlink ref="A32" r:id="rId1" display="http://unstats.un.org/unsd/cr/registry/regcs.asp?Cl=27&amp;Lg=1&amp;Co=35"/>
    <hyperlink ref="A37" r:id="rId2" display="http://unstats.un.org/unsd/cr/registry/regcs.asp?Cl=27&amp;Lg=1&amp;Co=88"/>
    <hyperlink ref="A1" location="Contents!A1" display="Back to Table of Content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4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52.7109375" defaultRowHeight="12.75"/>
  <cols>
    <col min="1" max="1" width="64.00390625" style="76" bestFit="1" customWidth="1"/>
    <col min="2" max="16" width="8.28125" style="75" customWidth="1"/>
    <col min="17" max="17" width="7.57421875" style="75" bestFit="1" customWidth="1"/>
    <col min="18" max="16384" width="52.7109375" style="75" customWidth="1"/>
  </cols>
  <sheetData>
    <row r="1" ht="18" customHeight="1">
      <c r="A1" s="971" t="s">
        <v>568</v>
      </c>
    </row>
    <row r="2" ht="23.25" customHeight="1">
      <c r="A2" s="74" t="s">
        <v>47</v>
      </c>
    </row>
    <row r="4" spans="1:17" ht="21" customHeight="1">
      <c r="A4" s="77"/>
      <c r="B4" s="78">
        <v>2007</v>
      </c>
      <c r="C4" s="78">
        <v>2008</v>
      </c>
      <c r="D4" s="78">
        <v>2009</v>
      </c>
      <c r="E4" s="78">
        <v>2010</v>
      </c>
      <c r="F4" s="78">
        <v>2011</v>
      </c>
      <c r="G4" s="78">
        <v>2012</v>
      </c>
      <c r="H4" s="78">
        <v>2013</v>
      </c>
      <c r="I4" s="78">
        <v>2014</v>
      </c>
      <c r="J4" s="78">
        <v>2015</v>
      </c>
      <c r="K4" s="78">
        <v>2016</v>
      </c>
      <c r="L4" s="78">
        <v>2017</v>
      </c>
      <c r="M4" s="79">
        <v>2018</v>
      </c>
      <c r="N4" s="79">
        <v>2019</v>
      </c>
      <c r="O4" s="79">
        <v>2020</v>
      </c>
      <c r="P4" s="79" t="s">
        <v>39</v>
      </c>
      <c r="Q4" s="80" t="s">
        <v>40</v>
      </c>
    </row>
    <row r="5" spans="1:17" ht="27.75" customHeight="1">
      <c r="A5" s="81"/>
      <c r="B5" s="82" t="s">
        <v>48</v>
      </c>
      <c r="C5" s="83" t="s">
        <v>48</v>
      </c>
      <c r="D5" s="83" t="s">
        <v>48</v>
      </c>
      <c r="E5" s="83" t="s">
        <v>48</v>
      </c>
      <c r="F5" s="83" t="s">
        <v>48</v>
      </c>
      <c r="G5" s="83" t="s">
        <v>48</v>
      </c>
      <c r="H5" s="83" t="s">
        <v>48</v>
      </c>
      <c r="I5" s="83" t="s">
        <v>48</v>
      </c>
      <c r="J5" s="83" t="s">
        <v>48</v>
      </c>
      <c r="K5" s="83" t="s">
        <v>48</v>
      </c>
      <c r="L5" s="83" t="s">
        <v>48</v>
      </c>
      <c r="M5" s="84" t="s">
        <v>48</v>
      </c>
      <c r="N5" s="83" t="s">
        <v>48</v>
      </c>
      <c r="O5" s="83" t="s">
        <v>48</v>
      </c>
      <c r="P5" s="83" t="s">
        <v>48</v>
      </c>
      <c r="Q5" s="85" t="s">
        <v>48</v>
      </c>
    </row>
    <row r="6" spans="1:17" ht="33.75" customHeight="1">
      <c r="A6" s="86" t="s">
        <v>49</v>
      </c>
      <c r="B6" s="87"/>
      <c r="C6" s="88"/>
      <c r="D6" s="88"/>
      <c r="E6" s="88"/>
      <c r="Q6" s="89"/>
    </row>
    <row r="7" spans="1:17" ht="33.75" customHeight="1">
      <c r="A7" s="49" t="s">
        <v>58</v>
      </c>
      <c r="B7" s="90">
        <v>5.6</v>
      </c>
      <c r="C7" s="91">
        <v>5.3</v>
      </c>
      <c r="D7" s="91">
        <v>3.4</v>
      </c>
      <c r="E7" s="91">
        <v>4.5</v>
      </c>
      <c r="F7" s="91">
        <v>3.9</v>
      </c>
      <c r="G7" s="91">
        <v>3.6</v>
      </c>
      <c r="H7" s="91">
        <v>3.4</v>
      </c>
      <c r="I7" s="91">
        <v>3.7</v>
      </c>
      <c r="J7" s="91">
        <v>3.2</v>
      </c>
      <c r="K7" s="91">
        <v>3.6</v>
      </c>
      <c r="L7" s="91">
        <v>3.7</v>
      </c>
      <c r="M7" s="91">
        <v>3.9</v>
      </c>
      <c r="N7" s="91">
        <v>3</v>
      </c>
      <c r="O7" s="92">
        <v>-14.4</v>
      </c>
      <c r="P7" s="91">
        <v>4.2</v>
      </c>
      <c r="Q7" s="93">
        <v>9.1</v>
      </c>
    </row>
    <row r="8" spans="1:17" ht="33.75" customHeight="1">
      <c r="A8" s="94" t="s">
        <v>50</v>
      </c>
      <c r="B8" s="90">
        <v>6.1</v>
      </c>
      <c r="C8" s="91">
        <v>5.3</v>
      </c>
      <c r="D8" s="91">
        <v>3.2</v>
      </c>
      <c r="E8" s="91">
        <v>4.7</v>
      </c>
      <c r="F8" s="91">
        <v>3.9</v>
      </c>
      <c r="G8" s="91">
        <v>3.8</v>
      </c>
      <c r="H8" s="91">
        <v>3.5</v>
      </c>
      <c r="I8" s="91">
        <v>3.8</v>
      </c>
      <c r="J8" s="91">
        <v>3.3</v>
      </c>
      <c r="K8" s="91">
        <v>3.6</v>
      </c>
      <c r="L8" s="91">
        <v>3.8</v>
      </c>
      <c r="M8" s="91">
        <v>4</v>
      </c>
      <c r="N8" s="91">
        <v>3</v>
      </c>
      <c r="O8" s="92">
        <v>-14.4</v>
      </c>
      <c r="P8" s="95">
        <v>4.2</v>
      </c>
      <c r="Q8" s="96">
        <v>9.2</v>
      </c>
    </row>
    <row r="9" spans="1:17" s="97" customFormat="1" ht="33.75" customHeight="1">
      <c r="A9" s="49" t="s">
        <v>59</v>
      </c>
      <c r="B9" s="90">
        <v>5.7</v>
      </c>
      <c r="C9" s="91">
        <v>5.4</v>
      </c>
      <c r="D9" s="91">
        <v>3.3</v>
      </c>
      <c r="E9" s="91">
        <v>4.4</v>
      </c>
      <c r="F9" s="91">
        <v>4.1</v>
      </c>
      <c r="G9" s="91">
        <v>3.5</v>
      </c>
      <c r="H9" s="91">
        <v>3.4</v>
      </c>
      <c r="I9" s="91">
        <v>3.8</v>
      </c>
      <c r="J9" s="91">
        <v>3.7</v>
      </c>
      <c r="K9" s="91">
        <v>3.9</v>
      </c>
      <c r="L9" s="91">
        <v>3.9</v>
      </c>
      <c r="M9" s="91">
        <v>4</v>
      </c>
      <c r="N9" s="91">
        <v>2.9</v>
      </c>
      <c r="O9" s="92">
        <v>-14.6</v>
      </c>
      <c r="P9" s="91">
        <v>3.5</v>
      </c>
      <c r="Q9" s="93">
        <v>7.8</v>
      </c>
    </row>
    <row r="10" spans="1:17" ht="33.75" customHeight="1">
      <c r="A10" s="49" t="s">
        <v>51</v>
      </c>
      <c r="B10" s="90">
        <v>3.2</v>
      </c>
      <c r="C10" s="91">
        <v>5.6</v>
      </c>
      <c r="D10" s="91">
        <v>2.6</v>
      </c>
      <c r="E10" s="91">
        <v>2.6</v>
      </c>
      <c r="F10" s="91">
        <v>2.5</v>
      </c>
      <c r="G10" s="91">
        <v>2.7</v>
      </c>
      <c r="H10" s="91">
        <v>2.5</v>
      </c>
      <c r="I10" s="91">
        <v>2.8</v>
      </c>
      <c r="J10" s="91">
        <v>2.7</v>
      </c>
      <c r="K10" s="91">
        <v>3.2</v>
      </c>
      <c r="L10" s="91">
        <v>2.8</v>
      </c>
      <c r="M10" s="91">
        <v>3.4</v>
      </c>
      <c r="N10" s="91">
        <v>2.9</v>
      </c>
      <c r="O10" s="98">
        <v>-12.9</v>
      </c>
      <c r="P10" s="91">
        <v>2.1</v>
      </c>
      <c r="Q10" s="93">
        <v>4</v>
      </c>
    </row>
    <row r="11" spans="1:17" ht="33.75" customHeight="1">
      <c r="A11" s="94" t="s">
        <v>52</v>
      </c>
      <c r="B11" s="99">
        <v>4.5</v>
      </c>
      <c r="C11" s="95">
        <v>6.7</v>
      </c>
      <c r="D11" s="95">
        <v>2.1</v>
      </c>
      <c r="E11" s="95">
        <v>2.6</v>
      </c>
      <c r="F11" s="95">
        <v>2.5</v>
      </c>
      <c r="G11" s="95">
        <v>2.7</v>
      </c>
      <c r="H11" s="95">
        <v>2.6</v>
      </c>
      <c r="I11" s="95">
        <v>2.6</v>
      </c>
      <c r="J11" s="95">
        <v>2.9</v>
      </c>
      <c r="K11" s="95">
        <v>3</v>
      </c>
      <c r="L11" s="95">
        <v>3.2</v>
      </c>
      <c r="M11" s="95">
        <v>3.2</v>
      </c>
      <c r="N11" s="95">
        <v>3.2</v>
      </c>
      <c r="O11" s="100">
        <v>-15.3</v>
      </c>
      <c r="P11" s="95">
        <v>3</v>
      </c>
      <c r="Q11" s="96">
        <v>3.3</v>
      </c>
    </row>
    <row r="12" spans="1:17" ht="33.75" customHeight="1">
      <c r="A12" s="94" t="s">
        <v>53</v>
      </c>
      <c r="B12" s="101">
        <v>-2.9</v>
      </c>
      <c r="C12" s="100">
        <v>-0.4</v>
      </c>
      <c r="D12" s="95">
        <v>5.3</v>
      </c>
      <c r="E12" s="95">
        <v>2.6</v>
      </c>
      <c r="F12" s="95">
        <v>2.6</v>
      </c>
      <c r="G12" s="95">
        <v>2.8</v>
      </c>
      <c r="H12" s="95">
        <v>1.8</v>
      </c>
      <c r="I12" s="95">
        <v>3.9</v>
      </c>
      <c r="J12" s="95">
        <v>1.7</v>
      </c>
      <c r="K12" s="95">
        <v>4.4</v>
      </c>
      <c r="L12" s="95">
        <v>0.9</v>
      </c>
      <c r="M12" s="95">
        <v>4.6</v>
      </c>
      <c r="N12" s="95">
        <v>1.9</v>
      </c>
      <c r="O12" s="100">
        <v>-1</v>
      </c>
      <c r="P12" s="100">
        <v>-1.8</v>
      </c>
      <c r="Q12" s="96">
        <v>7.2</v>
      </c>
    </row>
    <row r="13" spans="1:17" ht="33.75" customHeight="1">
      <c r="A13" s="49" t="s">
        <v>54</v>
      </c>
      <c r="B13" s="90">
        <v>5.9</v>
      </c>
      <c r="C13" s="91">
        <v>1.3</v>
      </c>
      <c r="D13" s="91">
        <v>8.9</v>
      </c>
      <c r="E13" s="98">
        <v>-0.7</v>
      </c>
      <c r="F13" s="91">
        <v>1.4</v>
      </c>
      <c r="G13" s="98">
        <v>-0.8</v>
      </c>
      <c r="H13" s="98">
        <v>-2.6</v>
      </c>
      <c r="I13" s="98">
        <v>-6</v>
      </c>
      <c r="J13" s="98">
        <v>-5.4</v>
      </c>
      <c r="K13" s="91">
        <v>3.7</v>
      </c>
      <c r="L13" s="91">
        <v>4.6</v>
      </c>
      <c r="M13" s="91">
        <v>11</v>
      </c>
      <c r="N13" s="91">
        <v>4.9</v>
      </c>
      <c r="O13" s="98">
        <v>-25.8</v>
      </c>
      <c r="P13" s="91">
        <v>14</v>
      </c>
      <c r="Q13" s="93">
        <v>6.3</v>
      </c>
    </row>
    <row r="14" spans="1:17" ht="33.75" customHeight="1">
      <c r="A14" s="94" t="s">
        <v>55</v>
      </c>
      <c r="B14" s="90">
        <v>13.8</v>
      </c>
      <c r="C14" s="91">
        <v>4.6</v>
      </c>
      <c r="D14" s="91">
        <v>5.5</v>
      </c>
      <c r="E14" s="91">
        <v>4.1</v>
      </c>
      <c r="F14" s="91">
        <v>1.4</v>
      </c>
      <c r="G14" s="98">
        <v>-0.8</v>
      </c>
      <c r="H14" s="98">
        <v>-6</v>
      </c>
      <c r="I14" s="98">
        <v>-5.3</v>
      </c>
      <c r="J14" s="98">
        <v>-2.8</v>
      </c>
      <c r="K14" s="91">
        <v>1.7</v>
      </c>
      <c r="L14" s="91">
        <v>5.5</v>
      </c>
      <c r="M14" s="91">
        <v>12.2</v>
      </c>
      <c r="N14" s="91">
        <v>4.5</v>
      </c>
      <c r="O14" s="98">
        <v>-25.8</v>
      </c>
      <c r="P14" s="95">
        <v>14.8</v>
      </c>
      <c r="Q14" s="93">
        <v>5.7</v>
      </c>
    </row>
    <row r="15" spans="1:17" ht="33.75" customHeight="1">
      <c r="A15" s="49" t="s">
        <v>56</v>
      </c>
      <c r="B15" s="90">
        <v>20.6</v>
      </c>
      <c r="C15" s="91">
        <v>7.2</v>
      </c>
      <c r="D15" s="98">
        <v>-1.3</v>
      </c>
      <c r="E15" s="98">
        <v>0</v>
      </c>
      <c r="F15" s="91">
        <v>3.4</v>
      </c>
      <c r="G15" s="98">
        <v>-1.9</v>
      </c>
      <c r="H15" s="98">
        <v>-1.9</v>
      </c>
      <c r="I15" s="98">
        <v>-8.3</v>
      </c>
      <c r="J15" s="98">
        <v>-7.6</v>
      </c>
      <c r="K15" s="91">
        <v>6.2</v>
      </c>
      <c r="L15" s="91">
        <v>7.2</v>
      </c>
      <c r="M15" s="91">
        <v>10.5</v>
      </c>
      <c r="N15" s="91">
        <v>0.4</v>
      </c>
      <c r="O15" s="92">
        <v>-22.7</v>
      </c>
      <c r="P15" s="91">
        <v>18.4</v>
      </c>
      <c r="Q15" s="93">
        <v>7.9</v>
      </c>
    </row>
    <row r="16" spans="1:17" ht="33.75" customHeight="1">
      <c r="A16" s="94" t="s">
        <v>55</v>
      </c>
      <c r="B16" s="90">
        <v>21</v>
      </c>
      <c r="C16" s="91">
        <v>5.9</v>
      </c>
      <c r="D16" s="98">
        <v>-0.3</v>
      </c>
      <c r="E16" s="98">
        <v>0</v>
      </c>
      <c r="F16" s="91">
        <v>3.4</v>
      </c>
      <c r="G16" s="98">
        <v>-1.9</v>
      </c>
      <c r="H16" s="98">
        <v>-6.3</v>
      </c>
      <c r="I16" s="98">
        <v>-4.1</v>
      </c>
      <c r="J16" s="98">
        <v>-7.6</v>
      </c>
      <c r="K16" s="91">
        <v>6.2</v>
      </c>
      <c r="L16" s="91">
        <v>7.2</v>
      </c>
      <c r="M16" s="91">
        <v>10.5</v>
      </c>
      <c r="N16" s="91">
        <v>-0.1</v>
      </c>
      <c r="O16" s="92">
        <v>-22.8</v>
      </c>
      <c r="P16" s="95">
        <v>19</v>
      </c>
      <c r="Q16" s="93">
        <v>7.8</v>
      </c>
    </row>
    <row r="17" spans="1:17" ht="33.75" customHeight="1">
      <c r="A17" s="49" t="s">
        <v>57</v>
      </c>
      <c r="B17" s="102">
        <v>-26.6</v>
      </c>
      <c r="C17" s="98">
        <v>-20.2</v>
      </c>
      <c r="D17" s="91">
        <v>59.5</v>
      </c>
      <c r="E17" s="98">
        <v>-2.8</v>
      </c>
      <c r="F17" s="98">
        <v>-4.7</v>
      </c>
      <c r="G17" s="91">
        <v>2.9</v>
      </c>
      <c r="H17" s="98">
        <v>-4.9</v>
      </c>
      <c r="I17" s="91">
        <v>1.7</v>
      </c>
      <c r="J17" s="91">
        <v>0.9</v>
      </c>
      <c r="K17" s="98">
        <v>-2.9</v>
      </c>
      <c r="L17" s="98">
        <v>-2.9</v>
      </c>
      <c r="M17" s="91">
        <v>12.6</v>
      </c>
      <c r="N17" s="91">
        <v>18.8</v>
      </c>
      <c r="O17" s="92">
        <v>-34</v>
      </c>
      <c r="P17" s="91">
        <v>0.1</v>
      </c>
      <c r="Q17" s="103">
        <v>0.5</v>
      </c>
    </row>
    <row r="18" spans="1:17" ht="33.75" customHeight="1">
      <c r="A18" s="94" t="s">
        <v>55</v>
      </c>
      <c r="B18" s="102">
        <v>-10.7</v>
      </c>
      <c r="C18" s="938">
        <v>-1.3</v>
      </c>
      <c r="D18" s="939">
        <v>33.4</v>
      </c>
      <c r="E18" s="939">
        <v>18.9</v>
      </c>
      <c r="F18" s="938">
        <v>-4.7</v>
      </c>
      <c r="G18" s="939">
        <v>2.9</v>
      </c>
      <c r="H18" s="938">
        <v>-5.1</v>
      </c>
      <c r="I18" s="938">
        <v>-8.8</v>
      </c>
      <c r="J18" s="939">
        <v>12.9</v>
      </c>
      <c r="K18" s="938">
        <v>-10.4</v>
      </c>
      <c r="L18" s="939">
        <v>0.3</v>
      </c>
      <c r="M18" s="939">
        <v>18.1</v>
      </c>
      <c r="N18" s="939">
        <v>18.7</v>
      </c>
      <c r="O18" s="940">
        <v>-34</v>
      </c>
      <c r="P18" s="941">
        <v>1.6</v>
      </c>
      <c r="Q18" s="944">
        <v>-1.9</v>
      </c>
    </row>
    <row r="19" spans="1:17" s="97" customFormat="1" ht="21" customHeight="1">
      <c r="A19" s="942" t="s">
        <v>60</v>
      </c>
      <c r="B19" s="109"/>
      <c r="C19" s="943"/>
      <c r="D19" s="943"/>
      <c r="E19" s="943"/>
      <c r="F19" s="943"/>
      <c r="G19" s="943"/>
      <c r="H19" s="943"/>
      <c r="I19" s="943"/>
      <c r="J19" s="943"/>
      <c r="K19" s="943"/>
      <c r="L19" s="943"/>
      <c r="M19" s="943"/>
      <c r="N19" s="943"/>
      <c r="O19" s="943"/>
      <c r="P19" s="943"/>
      <c r="Q19" s="112"/>
    </row>
    <row r="20" spans="1:17" s="97" customFormat="1" ht="24" customHeight="1">
      <c r="A20" s="49" t="s">
        <v>65</v>
      </c>
      <c r="B20" s="113">
        <v>38.2</v>
      </c>
      <c r="C20" s="114">
        <v>38.3</v>
      </c>
      <c r="D20" s="114">
        <v>39.2</v>
      </c>
      <c r="E20" s="114">
        <v>39.7</v>
      </c>
      <c r="F20" s="114">
        <v>40</v>
      </c>
      <c r="G20" s="114">
        <v>40.7</v>
      </c>
      <c r="H20" s="114">
        <v>41.7</v>
      </c>
      <c r="I20" s="114">
        <v>40</v>
      </c>
      <c r="J20" s="114">
        <v>40.1</v>
      </c>
      <c r="K20" s="114">
        <v>40.3</v>
      </c>
      <c r="L20" s="114">
        <v>40.3</v>
      </c>
      <c r="M20" s="114">
        <v>40.4</v>
      </c>
      <c r="N20" s="114">
        <v>40.6</v>
      </c>
      <c r="O20" s="114">
        <v>42.9</v>
      </c>
      <c r="P20" s="114">
        <v>43.1</v>
      </c>
      <c r="Q20" s="115">
        <v>41.7</v>
      </c>
    </row>
    <row r="21" spans="1:17" s="97" customFormat="1" ht="24" customHeight="1">
      <c r="A21" s="49" t="s">
        <v>66</v>
      </c>
      <c r="B21" s="113">
        <v>79</v>
      </c>
      <c r="C21" s="114">
        <v>84.7</v>
      </c>
      <c r="D21" s="114">
        <v>87.2</v>
      </c>
      <c r="E21" s="114">
        <v>87</v>
      </c>
      <c r="F21" s="114">
        <v>86.8</v>
      </c>
      <c r="G21" s="114">
        <v>87.6</v>
      </c>
      <c r="H21" s="114">
        <v>87.6</v>
      </c>
      <c r="I21" s="114">
        <v>87.3</v>
      </c>
      <c r="J21" s="114">
        <v>86.8</v>
      </c>
      <c r="K21" s="114">
        <v>86.1</v>
      </c>
      <c r="L21" s="114">
        <v>86.5</v>
      </c>
      <c r="M21" s="114">
        <v>87</v>
      </c>
      <c r="N21" s="114">
        <v>88.1</v>
      </c>
      <c r="O21" s="114">
        <v>90.2</v>
      </c>
      <c r="P21" s="114">
        <v>90.3</v>
      </c>
      <c r="Q21" s="115">
        <v>87.4</v>
      </c>
    </row>
    <row r="22" spans="1:17" s="119" customFormat="1" ht="24" customHeight="1">
      <c r="A22" s="94" t="s">
        <v>52</v>
      </c>
      <c r="B22" s="116">
        <v>66.4</v>
      </c>
      <c r="C22" s="117">
        <v>72.3</v>
      </c>
      <c r="D22" s="117">
        <v>73.2</v>
      </c>
      <c r="E22" s="117">
        <v>73.2</v>
      </c>
      <c r="F22" s="117">
        <v>73.4</v>
      </c>
      <c r="G22" s="117">
        <v>74.2</v>
      </c>
      <c r="H22" s="117">
        <v>73.3</v>
      </c>
      <c r="I22" s="117">
        <v>72.9</v>
      </c>
      <c r="J22" s="117">
        <v>72.6</v>
      </c>
      <c r="K22" s="117">
        <v>71.2</v>
      </c>
      <c r="L22" s="117">
        <v>72</v>
      </c>
      <c r="M22" s="117">
        <v>72.5</v>
      </c>
      <c r="N22" s="117">
        <v>73.4</v>
      </c>
      <c r="O22" s="117">
        <v>72.7</v>
      </c>
      <c r="P22" s="117">
        <v>73.1</v>
      </c>
      <c r="Q22" s="118">
        <v>71.3</v>
      </c>
    </row>
    <row r="23" spans="1:17" s="119" customFormat="1" ht="24" customHeight="1">
      <c r="A23" s="94" t="s">
        <v>53</v>
      </c>
      <c r="B23" s="116">
        <v>12.5</v>
      </c>
      <c r="C23" s="117">
        <v>12.5</v>
      </c>
      <c r="D23" s="117">
        <v>13.9</v>
      </c>
      <c r="E23" s="117">
        <v>13.8</v>
      </c>
      <c r="F23" s="117">
        <v>13.5</v>
      </c>
      <c r="G23" s="117">
        <v>13.4</v>
      </c>
      <c r="H23" s="117">
        <v>14.3</v>
      </c>
      <c r="I23" s="117">
        <v>14.3</v>
      </c>
      <c r="J23" s="117">
        <v>14.2</v>
      </c>
      <c r="K23" s="117">
        <v>14.9</v>
      </c>
      <c r="L23" s="117">
        <v>14.5</v>
      </c>
      <c r="M23" s="117">
        <v>14.6</v>
      </c>
      <c r="N23" s="117">
        <v>14.7</v>
      </c>
      <c r="O23" s="117">
        <v>17.5</v>
      </c>
      <c r="P23" s="117">
        <v>17.2</v>
      </c>
      <c r="Q23" s="118">
        <v>16.2</v>
      </c>
    </row>
    <row r="24" spans="1:17" s="97" customFormat="1" ht="24" customHeight="1">
      <c r="A24" s="49" t="s">
        <v>67</v>
      </c>
      <c r="B24" s="113">
        <v>24</v>
      </c>
      <c r="C24" s="114">
        <v>23.8</v>
      </c>
      <c r="D24" s="114">
        <v>25.5</v>
      </c>
      <c r="E24" s="114">
        <v>24.2</v>
      </c>
      <c r="F24" s="114">
        <v>23.5</v>
      </c>
      <c r="G24" s="114">
        <v>22.6</v>
      </c>
      <c r="H24" s="114">
        <v>20.6</v>
      </c>
      <c r="I24" s="114">
        <v>18.5</v>
      </c>
      <c r="J24" s="114">
        <v>16.9</v>
      </c>
      <c r="K24" s="114">
        <v>16.8</v>
      </c>
      <c r="L24" s="114">
        <v>16.8</v>
      </c>
      <c r="M24" s="114">
        <v>18</v>
      </c>
      <c r="N24" s="114">
        <v>19.1</v>
      </c>
      <c r="O24" s="114">
        <v>17.1</v>
      </c>
      <c r="P24" s="114">
        <v>19.6</v>
      </c>
      <c r="Q24" s="115">
        <v>19.7</v>
      </c>
    </row>
    <row r="25" spans="1:17" s="119" customFormat="1" ht="24" customHeight="1">
      <c r="A25" s="94" t="s">
        <v>55</v>
      </c>
      <c r="B25" s="116">
        <v>23</v>
      </c>
      <c r="C25" s="117">
        <v>23.5</v>
      </c>
      <c r="D25" s="117">
        <v>24.3</v>
      </c>
      <c r="E25" s="117">
        <v>24.2</v>
      </c>
      <c r="F25" s="117">
        <v>23.5</v>
      </c>
      <c r="G25" s="117">
        <v>22.6</v>
      </c>
      <c r="H25" s="117">
        <v>19.9</v>
      </c>
      <c r="I25" s="117">
        <v>18</v>
      </c>
      <c r="J25" s="117">
        <v>16.9</v>
      </c>
      <c r="K25" s="117">
        <v>16.4</v>
      </c>
      <c r="L25" s="117">
        <v>16.6</v>
      </c>
      <c r="M25" s="117">
        <v>18</v>
      </c>
      <c r="N25" s="117">
        <v>19</v>
      </c>
      <c r="O25" s="117">
        <v>17.1</v>
      </c>
      <c r="P25" s="117">
        <v>19.6</v>
      </c>
      <c r="Q25" s="118">
        <v>19.6</v>
      </c>
    </row>
    <row r="26" spans="1:17" s="97" customFormat="1" ht="24" customHeight="1">
      <c r="A26" s="49" t="s">
        <v>68</v>
      </c>
      <c r="B26" s="113">
        <v>18.9</v>
      </c>
      <c r="C26" s="114">
        <v>19.8</v>
      </c>
      <c r="D26" s="114">
        <v>19.1</v>
      </c>
      <c r="E26" s="114">
        <v>18.2</v>
      </c>
      <c r="F26" s="114">
        <v>18</v>
      </c>
      <c r="G26" s="114">
        <v>17.2</v>
      </c>
      <c r="H26" s="114">
        <v>15.7</v>
      </c>
      <c r="I26" s="114">
        <v>13.7</v>
      </c>
      <c r="J26" s="114">
        <v>12.3</v>
      </c>
      <c r="K26" s="114">
        <v>12.5</v>
      </c>
      <c r="L26" s="114">
        <v>12.8</v>
      </c>
      <c r="M26" s="114">
        <v>13.7</v>
      </c>
      <c r="N26" s="114">
        <v>13.9</v>
      </c>
      <c r="O26" s="114">
        <v>13</v>
      </c>
      <c r="P26" s="114">
        <v>15.5</v>
      </c>
      <c r="Q26" s="115">
        <v>15.8</v>
      </c>
    </row>
    <row r="27" spans="1:17" s="119" customFormat="1" ht="24" customHeight="1">
      <c r="A27" s="94" t="s">
        <v>55</v>
      </c>
      <c r="B27" s="116">
        <v>19</v>
      </c>
      <c r="C27" s="117">
        <v>19.5</v>
      </c>
      <c r="D27" s="117">
        <v>19.1</v>
      </c>
      <c r="E27" s="117">
        <v>18.2</v>
      </c>
      <c r="F27" s="117">
        <v>18</v>
      </c>
      <c r="G27" s="117">
        <v>17.2</v>
      </c>
      <c r="H27" s="117">
        <v>15</v>
      </c>
      <c r="I27" s="117">
        <v>13.7</v>
      </c>
      <c r="J27" s="117">
        <v>12.3</v>
      </c>
      <c r="K27" s="117">
        <v>12.5</v>
      </c>
      <c r="L27" s="117">
        <v>12.8</v>
      </c>
      <c r="M27" s="117">
        <v>13.7</v>
      </c>
      <c r="N27" s="117">
        <v>13.9</v>
      </c>
      <c r="O27" s="117">
        <v>13</v>
      </c>
      <c r="P27" s="117">
        <v>15.5</v>
      </c>
      <c r="Q27" s="118">
        <v>15.7</v>
      </c>
    </row>
    <row r="28" spans="1:17" s="97" customFormat="1" ht="24" customHeight="1">
      <c r="A28" s="49" t="s">
        <v>69</v>
      </c>
      <c r="B28" s="113">
        <v>5.1</v>
      </c>
      <c r="C28" s="114">
        <v>4</v>
      </c>
      <c r="D28" s="114">
        <v>6.4</v>
      </c>
      <c r="E28" s="114">
        <v>5.9</v>
      </c>
      <c r="F28" s="114">
        <v>5.4</v>
      </c>
      <c r="G28" s="114">
        <v>5.4</v>
      </c>
      <c r="H28" s="114">
        <v>4.9</v>
      </c>
      <c r="I28" s="114">
        <v>4.7</v>
      </c>
      <c r="J28" s="114">
        <v>4.6</v>
      </c>
      <c r="K28" s="114">
        <v>4.3</v>
      </c>
      <c r="L28" s="114">
        <v>4</v>
      </c>
      <c r="M28" s="114">
        <v>4.4</v>
      </c>
      <c r="N28" s="114">
        <v>5.2</v>
      </c>
      <c r="O28" s="114">
        <v>4.1</v>
      </c>
      <c r="P28" s="114">
        <v>4.1</v>
      </c>
      <c r="Q28" s="115">
        <v>3.9</v>
      </c>
    </row>
    <row r="29" spans="1:17" s="119" customFormat="1" ht="24" customHeight="1">
      <c r="A29" s="94" t="s">
        <v>55</v>
      </c>
      <c r="B29" s="116">
        <v>4.1</v>
      </c>
      <c r="C29" s="117">
        <v>4</v>
      </c>
      <c r="D29" s="117">
        <v>5.2</v>
      </c>
      <c r="E29" s="117">
        <v>5.9</v>
      </c>
      <c r="F29" s="117">
        <v>5.4</v>
      </c>
      <c r="G29" s="117">
        <v>5.4</v>
      </c>
      <c r="H29" s="117">
        <v>4.9</v>
      </c>
      <c r="I29" s="117">
        <v>4.2</v>
      </c>
      <c r="J29" s="117">
        <v>4.6</v>
      </c>
      <c r="K29" s="117">
        <v>4</v>
      </c>
      <c r="L29" s="117">
        <v>3.8</v>
      </c>
      <c r="M29" s="117">
        <v>4.4</v>
      </c>
      <c r="N29" s="117">
        <v>5.1</v>
      </c>
      <c r="O29" s="117">
        <v>4</v>
      </c>
      <c r="P29" s="117">
        <v>4.2</v>
      </c>
      <c r="Q29" s="118">
        <v>3.9</v>
      </c>
    </row>
    <row r="30" spans="1:17" s="97" customFormat="1" ht="24" customHeight="1">
      <c r="A30" s="49" t="s">
        <v>62</v>
      </c>
      <c r="B30" s="113">
        <v>78.6</v>
      </c>
      <c r="C30" s="114">
        <v>83.2</v>
      </c>
      <c r="D30" s="114">
        <v>75</v>
      </c>
      <c r="E30" s="114">
        <v>75.5</v>
      </c>
      <c r="F30" s="114">
        <v>76.9</v>
      </c>
      <c r="G30" s="114">
        <v>76</v>
      </c>
      <c r="H30" s="114">
        <v>76.4</v>
      </c>
      <c r="I30" s="114">
        <v>74.4</v>
      </c>
      <c r="J30" s="114">
        <v>72.7</v>
      </c>
      <c r="K30" s="114">
        <v>74.4</v>
      </c>
      <c r="L30" s="114">
        <v>76.2</v>
      </c>
      <c r="M30" s="114">
        <v>75.8</v>
      </c>
      <c r="N30" s="114">
        <v>72.8</v>
      </c>
      <c r="O30" s="114">
        <v>76</v>
      </c>
      <c r="P30" s="114">
        <v>78.9</v>
      </c>
      <c r="Q30" s="115">
        <v>80</v>
      </c>
    </row>
    <row r="31" spans="1:17" s="119" customFormat="1" ht="24" customHeight="1">
      <c r="A31" s="94" t="s">
        <v>61</v>
      </c>
      <c r="B31" s="116">
        <v>82</v>
      </c>
      <c r="C31" s="117">
        <v>83</v>
      </c>
      <c r="D31" s="117">
        <v>78.5</v>
      </c>
      <c r="E31" s="117">
        <v>75.5</v>
      </c>
      <c r="F31" s="117">
        <v>76.9</v>
      </c>
      <c r="G31" s="117">
        <v>76</v>
      </c>
      <c r="H31" s="117">
        <v>75.6</v>
      </c>
      <c r="I31" s="117">
        <v>76.5</v>
      </c>
      <c r="J31" s="117">
        <v>72.7</v>
      </c>
      <c r="K31" s="117">
        <v>75.9</v>
      </c>
      <c r="L31" s="117">
        <v>77.1</v>
      </c>
      <c r="M31" s="117">
        <v>75.8</v>
      </c>
      <c r="N31" s="117">
        <v>73.1</v>
      </c>
      <c r="O31" s="117">
        <v>76.4</v>
      </c>
      <c r="P31" s="117">
        <v>78.7</v>
      </c>
      <c r="Q31" s="118">
        <v>80.1</v>
      </c>
    </row>
    <row r="32" spans="1:17" s="97" customFormat="1" ht="24" customHeight="1">
      <c r="A32" s="49" t="s">
        <v>63</v>
      </c>
      <c r="B32" s="113">
        <v>21.4</v>
      </c>
      <c r="C32" s="114">
        <v>16.8</v>
      </c>
      <c r="D32" s="114">
        <v>25</v>
      </c>
      <c r="E32" s="114">
        <v>24.5</v>
      </c>
      <c r="F32" s="114">
        <v>23.1</v>
      </c>
      <c r="G32" s="114">
        <v>24</v>
      </c>
      <c r="H32" s="114">
        <v>23.6</v>
      </c>
      <c r="I32" s="114">
        <v>25.6</v>
      </c>
      <c r="J32" s="114">
        <v>27.3</v>
      </c>
      <c r="K32" s="114">
        <v>25.6</v>
      </c>
      <c r="L32" s="114">
        <v>23.8</v>
      </c>
      <c r="M32" s="114">
        <v>24.2</v>
      </c>
      <c r="N32" s="114">
        <v>27.2</v>
      </c>
      <c r="O32" s="114">
        <v>24</v>
      </c>
      <c r="P32" s="114">
        <v>21.1</v>
      </c>
      <c r="Q32" s="115">
        <v>20</v>
      </c>
    </row>
    <row r="33" spans="1:17" s="119" customFormat="1" ht="24" customHeight="1">
      <c r="A33" s="94" t="s">
        <v>61</v>
      </c>
      <c r="B33" s="116">
        <v>18</v>
      </c>
      <c r="C33" s="117">
        <v>17</v>
      </c>
      <c r="D33" s="117">
        <v>21.5</v>
      </c>
      <c r="E33" s="117">
        <v>24.5</v>
      </c>
      <c r="F33" s="117">
        <v>23.1</v>
      </c>
      <c r="G33" s="117">
        <v>24</v>
      </c>
      <c r="H33" s="117">
        <v>24.4</v>
      </c>
      <c r="I33" s="117">
        <v>23.5</v>
      </c>
      <c r="J33" s="117">
        <v>27.3</v>
      </c>
      <c r="K33" s="117">
        <v>24.1</v>
      </c>
      <c r="L33" s="117">
        <v>22.9</v>
      </c>
      <c r="M33" s="117">
        <v>24.2</v>
      </c>
      <c r="N33" s="117">
        <v>26.9</v>
      </c>
      <c r="O33" s="117">
        <v>23.6</v>
      </c>
      <c r="P33" s="117">
        <v>21.3</v>
      </c>
      <c r="Q33" s="118">
        <v>19.9</v>
      </c>
    </row>
    <row r="34" spans="1:17" s="97" customFormat="1" ht="24" customHeight="1">
      <c r="A34" s="49" t="s">
        <v>70</v>
      </c>
      <c r="B34" s="113">
        <v>21.1</v>
      </c>
      <c r="C34" s="114">
        <v>15.3</v>
      </c>
      <c r="D34" s="114">
        <v>12.8</v>
      </c>
      <c r="E34" s="114">
        <v>13</v>
      </c>
      <c r="F34" s="114">
        <v>13.2</v>
      </c>
      <c r="G34" s="114">
        <v>12.4</v>
      </c>
      <c r="H34" s="114">
        <v>12.4</v>
      </c>
      <c r="I34" s="114">
        <v>12.7</v>
      </c>
      <c r="J34" s="114">
        <v>13.2</v>
      </c>
      <c r="K34" s="114">
        <v>13.9</v>
      </c>
      <c r="L34" s="114">
        <v>13.5</v>
      </c>
      <c r="M34" s="114">
        <v>13</v>
      </c>
      <c r="N34" s="114">
        <v>11.9</v>
      </c>
      <c r="O34" s="114">
        <v>9.8</v>
      </c>
      <c r="P34" s="114">
        <v>9.7</v>
      </c>
      <c r="Q34" s="115">
        <v>12.6</v>
      </c>
    </row>
    <row r="35" spans="1:17" s="97" customFormat="1" ht="24" customHeight="1">
      <c r="A35" s="49" t="s">
        <v>64</v>
      </c>
      <c r="B35" s="113"/>
      <c r="C35" s="114"/>
      <c r="D35" s="114"/>
      <c r="E35" s="114"/>
      <c r="F35" s="114"/>
      <c r="G35" s="114"/>
      <c r="H35" s="114"/>
      <c r="I35" s="114"/>
      <c r="J35" s="114"/>
      <c r="K35" s="114"/>
      <c r="L35" s="114"/>
      <c r="M35" s="114"/>
      <c r="N35" s="114"/>
      <c r="O35" s="114"/>
      <c r="P35" s="114"/>
      <c r="Q35" s="115"/>
    </row>
    <row r="36" spans="1:17" s="97" customFormat="1" ht="24" customHeight="1">
      <c r="A36" s="120" t="s">
        <v>71</v>
      </c>
      <c r="B36" s="113">
        <v>24.1</v>
      </c>
      <c r="C36" s="114">
        <v>18.2</v>
      </c>
      <c r="D36" s="114">
        <v>14.5</v>
      </c>
      <c r="E36" s="114">
        <v>15.5</v>
      </c>
      <c r="F36" s="114">
        <v>14.4</v>
      </c>
      <c r="G36" s="114">
        <v>13.9</v>
      </c>
      <c r="H36" s="114">
        <v>14.2</v>
      </c>
      <c r="I36" s="114">
        <v>13.8</v>
      </c>
      <c r="J36" s="114">
        <v>14.4</v>
      </c>
      <c r="K36" s="114">
        <v>14.1</v>
      </c>
      <c r="L36" s="114">
        <v>14.6</v>
      </c>
      <c r="M36" s="114">
        <v>14.1</v>
      </c>
      <c r="N36" s="114">
        <v>13.9</v>
      </c>
      <c r="O36" s="114">
        <v>11.5</v>
      </c>
      <c r="P36" s="114">
        <v>10.5</v>
      </c>
      <c r="Q36" s="115">
        <v>14.3</v>
      </c>
    </row>
    <row r="37" spans="1:17" s="97" customFormat="1" ht="24" customHeight="1">
      <c r="A37" s="120" t="s">
        <v>72</v>
      </c>
      <c r="B37" s="113"/>
      <c r="C37" s="114"/>
      <c r="D37" s="114"/>
      <c r="E37" s="114">
        <v>13.8</v>
      </c>
      <c r="F37" s="114">
        <v>12.4</v>
      </c>
      <c r="G37" s="114">
        <v>16.4</v>
      </c>
      <c r="H37" s="114">
        <v>14.1</v>
      </c>
      <c r="I37" s="114">
        <v>12.9</v>
      </c>
      <c r="J37" s="114">
        <v>13.8</v>
      </c>
      <c r="K37" s="114">
        <v>13.2</v>
      </c>
      <c r="L37" s="114">
        <v>14</v>
      </c>
      <c r="M37" s="114">
        <v>14.8</v>
      </c>
      <c r="N37" s="114">
        <v>13.7</v>
      </c>
      <c r="O37" s="114">
        <v>8.3</v>
      </c>
      <c r="P37" s="114">
        <v>6.4</v>
      </c>
      <c r="Q37" s="115">
        <v>8.4</v>
      </c>
    </row>
    <row r="38" spans="1:17" s="97" customFormat="1" ht="24" customHeight="1">
      <c r="A38" s="121" t="s">
        <v>73</v>
      </c>
      <c r="B38" s="122">
        <v>-9.1</v>
      </c>
      <c r="C38" s="123">
        <v>-13.3</v>
      </c>
      <c r="D38" s="123">
        <v>-9.1</v>
      </c>
      <c r="E38" s="123">
        <v>-11</v>
      </c>
      <c r="F38" s="123">
        <v>-12.7</v>
      </c>
      <c r="G38" s="123">
        <v>-11.9</v>
      </c>
      <c r="H38" s="123">
        <v>-8.2</v>
      </c>
      <c r="I38" s="123">
        <v>-5.5</v>
      </c>
      <c r="J38" s="123">
        <v>-4.2</v>
      </c>
      <c r="K38" s="123">
        <v>-3</v>
      </c>
      <c r="L38" s="123">
        <v>-4.9</v>
      </c>
      <c r="M38" s="123">
        <v>-5.9</v>
      </c>
      <c r="N38" s="123">
        <v>-7.2</v>
      </c>
      <c r="O38" s="123">
        <v>-7.1</v>
      </c>
      <c r="P38" s="123">
        <v>-9.8</v>
      </c>
      <c r="Q38" s="124">
        <v>-9.1</v>
      </c>
    </row>
    <row r="39" s="97" customFormat="1" ht="18.75" customHeight="1">
      <c r="A39" s="64" t="s">
        <v>15</v>
      </c>
    </row>
    <row r="40" spans="1:5" s="97" customFormat="1" ht="6.75" customHeight="1">
      <c r="A40" s="996"/>
      <c r="B40" s="996"/>
      <c r="C40" s="996"/>
      <c r="D40" s="996"/>
      <c r="E40" s="996"/>
    </row>
    <row r="41" spans="1:10" s="97" customFormat="1" ht="15" customHeight="1">
      <c r="A41" s="64" t="s">
        <v>38</v>
      </c>
      <c r="B41" s="64"/>
      <c r="C41" s="64"/>
      <c r="D41" s="64"/>
      <c r="E41" s="64"/>
      <c r="F41" s="64"/>
      <c r="G41" s="64"/>
      <c r="H41" s="64"/>
      <c r="I41" s="64"/>
      <c r="J41" s="64"/>
    </row>
    <row r="42" ht="7.5" customHeight="1">
      <c r="A42" s="104"/>
    </row>
    <row r="43" ht="15" customHeight="1"/>
    <row r="46" spans="2:17" ht="12">
      <c r="B46" s="952"/>
      <c r="C46" s="952"/>
      <c r="D46" s="952"/>
      <c r="E46" s="952"/>
      <c r="F46" s="952"/>
      <c r="G46" s="952"/>
      <c r="H46" s="952"/>
      <c r="I46" s="952"/>
      <c r="J46" s="952"/>
      <c r="K46" s="952"/>
      <c r="L46" s="952"/>
      <c r="M46" s="952"/>
      <c r="N46" s="952"/>
      <c r="O46" s="952"/>
      <c r="P46" s="952"/>
      <c r="Q46" s="952"/>
    </row>
  </sheetData>
  <sheetProtection/>
  <mergeCells count="1">
    <mergeCell ref="A40:E40"/>
  </mergeCells>
  <hyperlinks>
    <hyperlink ref="A1" location="Contents!A1" display="Back to Table of Contents"/>
  </hyperlinks>
  <printOptions/>
  <pageMargins left="0.5" right="0" top="0.55" bottom="0" header="0.34" footer="0.5"/>
  <pageSetup horizontalDpi="1200" verticalDpi="1200" orientation="landscape" paperSize="9" r:id="rId1"/>
  <headerFooter alignWithMargins="0">
    <oddHeader>&amp;C- 2 -</oddHeader>
  </headerFooter>
</worksheet>
</file>

<file path=xl/worksheets/sheet5.xml><?xml version="1.0" encoding="utf-8"?>
<worksheet xmlns="http://schemas.openxmlformats.org/spreadsheetml/2006/main" xmlns:r="http://schemas.openxmlformats.org/officeDocument/2006/relationships">
  <dimension ref="A1:AA50"/>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E1" sqref="E1:F1"/>
    </sheetView>
  </sheetViews>
  <sheetFormatPr defaultColWidth="53.140625" defaultRowHeight="12.75"/>
  <cols>
    <col min="1" max="1" width="53.140625" style="145" customWidth="1"/>
    <col min="2" max="12" width="7.7109375" style="145" customWidth="1"/>
    <col min="13" max="18" width="8.421875" style="145" customWidth="1"/>
    <col min="19" max="19" width="10.00390625" style="945" bestFit="1" customWidth="1"/>
    <col min="20" max="27" width="9.140625" style="945" customWidth="1"/>
    <col min="28" max="255" width="9.140625" style="145" customWidth="1"/>
    <col min="256" max="16384" width="53.140625" style="145" customWidth="1"/>
  </cols>
  <sheetData>
    <row r="1" ht="18" customHeight="1">
      <c r="A1" s="971" t="s">
        <v>568</v>
      </c>
    </row>
    <row r="2" ht="27" customHeight="1">
      <c r="A2" s="74" t="s">
        <v>74</v>
      </c>
    </row>
    <row r="3" spans="1:18" ht="12" customHeight="1">
      <c r="A3" s="146"/>
      <c r="I3" s="147"/>
      <c r="J3" s="147"/>
      <c r="R3" s="147" t="s">
        <v>113</v>
      </c>
    </row>
    <row r="4" spans="1:27" s="150" customFormat="1" ht="17.25" customHeight="1">
      <c r="A4" s="148"/>
      <c r="B4" s="149">
        <v>2006</v>
      </c>
      <c r="C4" s="39">
        <v>2007</v>
      </c>
      <c r="D4" s="39">
        <v>2008</v>
      </c>
      <c r="E4" s="39">
        <v>2009</v>
      </c>
      <c r="F4" s="39">
        <v>2010</v>
      </c>
      <c r="G4" s="39">
        <v>2011</v>
      </c>
      <c r="H4" s="39">
        <v>2012</v>
      </c>
      <c r="I4" s="39">
        <v>2013</v>
      </c>
      <c r="J4" s="39">
        <v>2014</v>
      </c>
      <c r="K4" s="39">
        <v>2015</v>
      </c>
      <c r="L4" s="39">
        <v>2016</v>
      </c>
      <c r="M4" s="39">
        <v>2017</v>
      </c>
      <c r="N4" s="126">
        <v>2018</v>
      </c>
      <c r="O4" s="126">
        <v>2019</v>
      </c>
      <c r="P4" s="126">
        <v>2020</v>
      </c>
      <c r="Q4" s="126" t="s">
        <v>39</v>
      </c>
      <c r="R4" s="126" t="s">
        <v>40</v>
      </c>
      <c r="S4" s="946"/>
      <c r="T4" s="946"/>
      <c r="U4" s="946"/>
      <c r="V4" s="946"/>
      <c r="W4" s="946"/>
      <c r="X4" s="946"/>
      <c r="Y4" s="946"/>
      <c r="Z4" s="946"/>
      <c r="AA4" s="946"/>
    </row>
    <row r="5" spans="1:27" s="75" customFormat="1" ht="14.25" customHeight="1">
      <c r="A5" s="86" t="s">
        <v>75</v>
      </c>
      <c r="B5" s="151">
        <v>10935</v>
      </c>
      <c r="C5" s="152">
        <v>11168</v>
      </c>
      <c r="D5" s="152">
        <v>11583</v>
      </c>
      <c r="E5" s="152">
        <v>11322</v>
      </c>
      <c r="F5" s="152">
        <v>11215</v>
      </c>
      <c r="G5" s="152">
        <v>12246</v>
      </c>
      <c r="H5" s="152">
        <v>12824</v>
      </c>
      <c r="I5" s="152">
        <v>12570</v>
      </c>
      <c r="J5" s="152">
        <v>12779</v>
      </c>
      <c r="K5" s="152">
        <v>12931</v>
      </c>
      <c r="L5" s="152">
        <v>13864</v>
      </c>
      <c r="M5" s="152">
        <v>14161</v>
      </c>
      <c r="N5" s="153">
        <v>12821</v>
      </c>
      <c r="O5" s="153">
        <v>13864</v>
      </c>
      <c r="P5" s="153">
        <v>14103</v>
      </c>
      <c r="Q5" s="153">
        <v>15694</v>
      </c>
      <c r="R5" s="154">
        <v>19048</v>
      </c>
      <c r="S5" s="947"/>
      <c r="T5" s="947"/>
      <c r="U5" s="948"/>
      <c r="V5" s="948"/>
      <c r="W5" s="948"/>
      <c r="X5" s="948"/>
      <c r="Y5" s="948"/>
      <c r="Z5" s="948"/>
      <c r="AA5" s="948"/>
    </row>
    <row r="6" spans="1:20" ht="14.25" customHeight="1">
      <c r="A6" s="49" t="s">
        <v>76</v>
      </c>
      <c r="B6" s="155">
        <v>5125</v>
      </c>
      <c r="C6" s="156">
        <v>4790</v>
      </c>
      <c r="D6" s="156">
        <v>4804</v>
      </c>
      <c r="E6" s="156">
        <v>3768</v>
      </c>
      <c r="F6" s="156">
        <v>3119</v>
      </c>
      <c r="G6" s="156">
        <v>3854</v>
      </c>
      <c r="H6" s="156">
        <v>4217</v>
      </c>
      <c r="I6" s="156">
        <v>3544</v>
      </c>
      <c r="J6" s="156">
        <v>3162</v>
      </c>
      <c r="K6" s="156">
        <v>3144</v>
      </c>
      <c r="L6" s="156">
        <v>3324</v>
      </c>
      <c r="M6" s="156">
        <v>2517</v>
      </c>
      <c r="N6" s="156">
        <v>1309</v>
      </c>
      <c r="O6" s="156">
        <v>1296</v>
      </c>
      <c r="P6" s="156">
        <v>1202</v>
      </c>
      <c r="Q6" s="156">
        <v>1519</v>
      </c>
      <c r="R6" s="157">
        <v>1669</v>
      </c>
      <c r="S6" s="949"/>
      <c r="T6" s="949"/>
    </row>
    <row r="7" spans="1:20" ht="14.25" customHeight="1">
      <c r="A7" s="49" t="s">
        <v>77</v>
      </c>
      <c r="B7" s="155">
        <v>5810</v>
      </c>
      <c r="C7" s="156">
        <v>6378</v>
      </c>
      <c r="D7" s="156">
        <v>6779</v>
      </c>
      <c r="E7" s="156">
        <v>7554</v>
      </c>
      <c r="F7" s="156">
        <v>8096</v>
      </c>
      <c r="G7" s="156">
        <v>8392</v>
      </c>
      <c r="H7" s="156">
        <v>8607</v>
      </c>
      <c r="I7" s="156">
        <v>9026</v>
      </c>
      <c r="J7" s="156">
        <v>9617</v>
      </c>
      <c r="K7" s="156">
        <v>9787</v>
      </c>
      <c r="L7" s="156">
        <v>10540</v>
      </c>
      <c r="M7" s="156">
        <v>11644</v>
      </c>
      <c r="N7" s="156">
        <v>11512</v>
      </c>
      <c r="O7" s="156">
        <v>12568</v>
      </c>
      <c r="P7" s="156">
        <v>12901</v>
      </c>
      <c r="Q7" s="156">
        <v>14175</v>
      </c>
      <c r="R7" s="157">
        <v>17379</v>
      </c>
      <c r="S7" s="949"/>
      <c r="T7" s="949"/>
    </row>
    <row r="8" spans="1:27" s="75" customFormat="1" ht="14.25" customHeight="1">
      <c r="A8" s="86" t="s">
        <v>78</v>
      </c>
      <c r="B8" s="151">
        <v>832</v>
      </c>
      <c r="C8" s="152">
        <v>880</v>
      </c>
      <c r="D8" s="152">
        <v>1038</v>
      </c>
      <c r="E8" s="152">
        <v>1041</v>
      </c>
      <c r="F8" s="152">
        <v>1173</v>
      </c>
      <c r="G8" s="152">
        <v>1041</v>
      </c>
      <c r="H8" s="152">
        <v>1000</v>
      </c>
      <c r="I8" s="152">
        <v>990</v>
      </c>
      <c r="J8" s="152">
        <v>1083</v>
      </c>
      <c r="K8" s="152">
        <v>1047</v>
      </c>
      <c r="L8" s="152">
        <v>1153</v>
      </c>
      <c r="M8" s="152">
        <v>1321</v>
      </c>
      <c r="N8" s="152">
        <v>1561</v>
      </c>
      <c r="O8" s="152">
        <v>1615</v>
      </c>
      <c r="P8" s="152">
        <v>1472</v>
      </c>
      <c r="Q8" s="152">
        <v>1658</v>
      </c>
      <c r="R8" s="158">
        <v>1879</v>
      </c>
      <c r="S8" s="947"/>
      <c r="T8" s="947"/>
      <c r="U8" s="948"/>
      <c r="V8" s="948"/>
      <c r="W8" s="948"/>
      <c r="X8" s="948"/>
      <c r="Y8" s="948"/>
      <c r="Z8" s="948"/>
      <c r="AA8" s="948"/>
    </row>
    <row r="9" spans="1:27" s="75" customFormat="1" ht="14.25" customHeight="1">
      <c r="A9" s="86" t="s">
        <v>79</v>
      </c>
      <c r="B9" s="151">
        <v>35268</v>
      </c>
      <c r="C9" s="152">
        <v>39473</v>
      </c>
      <c r="D9" s="152">
        <v>43521</v>
      </c>
      <c r="E9" s="152">
        <v>43498</v>
      </c>
      <c r="F9" s="152">
        <v>43620</v>
      </c>
      <c r="G9" s="152">
        <v>45848</v>
      </c>
      <c r="H9" s="152">
        <v>47855</v>
      </c>
      <c r="I9" s="152">
        <v>51787</v>
      </c>
      <c r="J9" s="152">
        <v>54144</v>
      </c>
      <c r="K9" s="152">
        <v>54758</v>
      </c>
      <c r="L9" s="152">
        <v>55429</v>
      </c>
      <c r="M9" s="152">
        <v>55984</v>
      </c>
      <c r="N9" s="152">
        <v>56630</v>
      </c>
      <c r="O9" s="152">
        <v>53874</v>
      </c>
      <c r="P9" s="152">
        <v>48552</v>
      </c>
      <c r="Q9" s="152">
        <v>56013</v>
      </c>
      <c r="R9" s="158">
        <v>66328</v>
      </c>
      <c r="S9" s="947"/>
      <c r="T9" s="947"/>
      <c r="U9" s="948"/>
      <c r="V9" s="948"/>
      <c r="W9" s="948"/>
      <c r="X9" s="948"/>
      <c r="Y9" s="948"/>
      <c r="Z9" s="948"/>
      <c r="AA9" s="948"/>
    </row>
    <row r="10" spans="1:20" ht="12" customHeight="1">
      <c r="A10" s="49" t="s">
        <v>80</v>
      </c>
      <c r="B10" s="155">
        <v>1308</v>
      </c>
      <c r="C10" s="156">
        <v>1186</v>
      </c>
      <c r="D10" s="156">
        <v>1149</v>
      </c>
      <c r="E10" s="156">
        <v>897</v>
      </c>
      <c r="F10" s="156">
        <v>737</v>
      </c>
      <c r="G10" s="156">
        <v>877</v>
      </c>
      <c r="H10" s="156">
        <v>958</v>
      </c>
      <c r="I10" s="156">
        <v>810</v>
      </c>
      <c r="J10" s="156">
        <v>1165</v>
      </c>
      <c r="K10" s="156">
        <v>1200</v>
      </c>
      <c r="L10" s="156">
        <v>1281</v>
      </c>
      <c r="M10" s="156">
        <v>1221</v>
      </c>
      <c r="N10" s="156">
        <v>713</v>
      </c>
      <c r="O10" s="156">
        <v>756</v>
      </c>
      <c r="P10" s="156">
        <v>710</v>
      </c>
      <c r="Q10" s="156">
        <v>895</v>
      </c>
      <c r="R10" s="157">
        <v>1026</v>
      </c>
      <c r="S10" s="949"/>
      <c r="T10" s="949"/>
    </row>
    <row r="11" spans="1:20" ht="12" customHeight="1">
      <c r="A11" s="49" t="s">
        <v>81</v>
      </c>
      <c r="B11" s="155">
        <v>9985</v>
      </c>
      <c r="C11" s="156">
        <v>11979</v>
      </c>
      <c r="D11" s="156">
        <v>14350</v>
      </c>
      <c r="E11" s="156">
        <v>14195</v>
      </c>
      <c r="F11" s="156">
        <v>14630</v>
      </c>
      <c r="G11" s="156">
        <v>15204</v>
      </c>
      <c r="H11" s="156">
        <v>17295</v>
      </c>
      <c r="I11" s="156">
        <v>18253</v>
      </c>
      <c r="J11" s="156">
        <v>18730</v>
      </c>
      <c r="K11" s="156">
        <v>18687</v>
      </c>
      <c r="L11" s="156">
        <v>19256</v>
      </c>
      <c r="M11" s="156">
        <v>19511</v>
      </c>
      <c r="N11" s="156">
        <v>19894</v>
      </c>
      <c r="O11" s="156">
        <v>19685</v>
      </c>
      <c r="P11" s="156">
        <v>19172</v>
      </c>
      <c r="Q11" s="156">
        <v>21406</v>
      </c>
      <c r="R11" s="157">
        <v>26247</v>
      </c>
      <c r="S11" s="949"/>
      <c r="T11" s="949"/>
    </row>
    <row r="12" spans="1:20" ht="12" customHeight="1">
      <c r="A12" s="49" t="s">
        <v>82</v>
      </c>
      <c r="B12" s="155">
        <v>13204</v>
      </c>
      <c r="C12" s="156">
        <v>14862</v>
      </c>
      <c r="D12" s="156">
        <v>14131</v>
      </c>
      <c r="E12" s="156">
        <v>14407</v>
      </c>
      <c r="F12" s="156">
        <v>13831</v>
      </c>
      <c r="G12" s="156">
        <v>14402</v>
      </c>
      <c r="H12" s="156">
        <v>14529</v>
      </c>
      <c r="I12" s="156">
        <v>15517</v>
      </c>
      <c r="J12" s="156">
        <v>16315</v>
      </c>
      <c r="K12" s="156">
        <v>17110</v>
      </c>
      <c r="L12" s="156">
        <v>16476</v>
      </c>
      <c r="M12" s="156">
        <v>16410</v>
      </c>
      <c r="N12" s="156">
        <v>16278</v>
      </c>
      <c r="O12" s="156">
        <v>13676</v>
      </c>
      <c r="P12" s="156">
        <v>10920</v>
      </c>
      <c r="Q12" s="156">
        <v>12824</v>
      </c>
      <c r="R12" s="157">
        <v>14799</v>
      </c>
      <c r="S12" s="949"/>
      <c r="T12" s="949"/>
    </row>
    <row r="13" spans="1:20" ht="12" customHeight="1">
      <c r="A13" s="49" t="s">
        <v>83</v>
      </c>
      <c r="B13" s="155">
        <v>10771</v>
      </c>
      <c r="C13" s="156">
        <v>11446</v>
      </c>
      <c r="D13" s="156">
        <v>13891</v>
      </c>
      <c r="E13" s="156">
        <v>13999</v>
      </c>
      <c r="F13" s="156">
        <v>14422</v>
      </c>
      <c r="G13" s="156">
        <v>15365</v>
      </c>
      <c r="H13" s="156">
        <v>15073</v>
      </c>
      <c r="I13" s="156">
        <v>17207</v>
      </c>
      <c r="J13" s="156">
        <v>17934</v>
      </c>
      <c r="K13" s="156">
        <v>17761</v>
      </c>
      <c r="L13" s="156">
        <v>18416</v>
      </c>
      <c r="M13" s="156">
        <v>18842</v>
      </c>
      <c r="N13" s="156">
        <v>19745</v>
      </c>
      <c r="O13" s="156">
        <v>19757</v>
      </c>
      <c r="P13" s="156">
        <v>17750</v>
      </c>
      <c r="Q13" s="156">
        <v>20888</v>
      </c>
      <c r="R13" s="157">
        <v>24256</v>
      </c>
      <c r="S13" s="949"/>
      <c r="T13" s="949"/>
    </row>
    <row r="14" spans="1:27" s="75" customFormat="1" ht="14.25" customHeight="1">
      <c r="A14" s="86" t="s">
        <v>84</v>
      </c>
      <c r="B14" s="151">
        <v>2528</v>
      </c>
      <c r="C14" s="152">
        <v>2758</v>
      </c>
      <c r="D14" s="152">
        <v>4136</v>
      </c>
      <c r="E14" s="152">
        <v>4980</v>
      </c>
      <c r="F14" s="152">
        <v>4939</v>
      </c>
      <c r="G14" s="152">
        <v>4706</v>
      </c>
      <c r="H14" s="152">
        <v>4306</v>
      </c>
      <c r="I14" s="152">
        <v>4722</v>
      </c>
      <c r="J14" s="152">
        <v>5503</v>
      </c>
      <c r="K14" s="152">
        <v>7063</v>
      </c>
      <c r="L14" s="152">
        <v>8390</v>
      </c>
      <c r="M14" s="152">
        <v>6739</v>
      </c>
      <c r="N14" s="152">
        <v>7001</v>
      </c>
      <c r="O14" s="152">
        <v>6666</v>
      </c>
      <c r="P14" s="152">
        <v>6093</v>
      </c>
      <c r="Q14" s="152">
        <v>5597</v>
      </c>
      <c r="R14" s="158">
        <v>5833</v>
      </c>
      <c r="S14" s="947"/>
      <c r="T14" s="947"/>
      <c r="U14" s="948"/>
      <c r="V14" s="948"/>
      <c r="W14" s="948"/>
      <c r="X14" s="948"/>
      <c r="Y14" s="948"/>
      <c r="Z14" s="948"/>
      <c r="AA14" s="948"/>
    </row>
    <row r="15" spans="1:27" s="75" customFormat="1" ht="21.75" customHeight="1">
      <c r="A15" s="44" t="s">
        <v>85</v>
      </c>
      <c r="B15" s="151">
        <v>911</v>
      </c>
      <c r="C15" s="152">
        <v>925</v>
      </c>
      <c r="D15" s="152">
        <v>867</v>
      </c>
      <c r="E15" s="152">
        <v>841</v>
      </c>
      <c r="F15" s="152">
        <v>921</v>
      </c>
      <c r="G15" s="152">
        <v>897</v>
      </c>
      <c r="H15" s="152">
        <v>1220</v>
      </c>
      <c r="I15" s="152">
        <v>1294</v>
      </c>
      <c r="J15" s="152">
        <v>1329</v>
      </c>
      <c r="K15" s="152">
        <v>1418</v>
      </c>
      <c r="L15" s="152">
        <v>1452</v>
      </c>
      <c r="M15" s="152">
        <v>1498</v>
      </c>
      <c r="N15" s="152">
        <v>1629</v>
      </c>
      <c r="O15" s="152">
        <v>1630</v>
      </c>
      <c r="P15" s="152">
        <v>1549</v>
      </c>
      <c r="Q15" s="152">
        <v>1634</v>
      </c>
      <c r="R15" s="158">
        <v>1654</v>
      </c>
      <c r="S15" s="947"/>
      <c r="T15" s="947"/>
      <c r="U15" s="948"/>
      <c r="V15" s="948"/>
      <c r="W15" s="948"/>
      <c r="X15" s="948"/>
      <c r="Y15" s="948"/>
      <c r="Z15" s="948"/>
      <c r="AA15" s="948"/>
    </row>
    <row r="16" spans="1:27" s="75" customFormat="1" ht="14.25" customHeight="1">
      <c r="A16" s="40" t="s">
        <v>86</v>
      </c>
      <c r="B16" s="151">
        <v>10242</v>
      </c>
      <c r="C16" s="152">
        <v>13502</v>
      </c>
      <c r="D16" s="152">
        <v>16776</v>
      </c>
      <c r="E16" s="152">
        <v>17764</v>
      </c>
      <c r="F16" s="152">
        <v>18551</v>
      </c>
      <c r="G16" s="152">
        <v>18927</v>
      </c>
      <c r="H16" s="152">
        <v>19043</v>
      </c>
      <c r="I16" s="152">
        <v>17923</v>
      </c>
      <c r="J16" s="152">
        <v>16882</v>
      </c>
      <c r="K16" s="152">
        <v>16505</v>
      </c>
      <c r="L16" s="152">
        <v>16764</v>
      </c>
      <c r="M16" s="152">
        <v>18451</v>
      </c>
      <c r="N16" s="152">
        <v>21185</v>
      </c>
      <c r="O16" s="152">
        <v>22817</v>
      </c>
      <c r="P16" s="152">
        <v>17033</v>
      </c>
      <c r="Q16" s="152">
        <v>22419</v>
      </c>
      <c r="R16" s="158">
        <v>25685</v>
      </c>
      <c r="S16" s="947"/>
      <c r="T16" s="947"/>
      <c r="U16" s="948"/>
      <c r="V16" s="948"/>
      <c r="W16" s="948"/>
      <c r="X16" s="948"/>
      <c r="Y16" s="948"/>
      <c r="Z16" s="948"/>
      <c r="AA16" s="948"/>
    </row>
    <row r="17" spans="1:27" s="75" customFormat="1" ht="14.25" customHeight="1">
      <c r="A17" s="40" t="s">
        <v>87</v>
      </c>
      <c r="B17" s="151">
        <v>22610</v>
      </c>
      <c r="C17" s="152">
        <v>25611</v>
      </c>
      <c r="D17" s="152">
        <v>28673</v>
      </c>
      <c r="E17" s="152">
        <v>28405</v>
      </c>
      <c r="F17" s="152">
        <v>30593</v>
      </c>
      <c r="G17" s="152">
        <v>33104</v>
      </c>
      <c r="H17" s="152">
        <v>36219</v>
      </c>
      <c r="I17" s="152">
        <v>38965</v>
      </c>
      <c r="J17" s="152">
        <v>41598</v>
      </c>
      <c r="K17" s="152">
        <v>43796</v>
      </c>
      <c r="L17" s="152">
        <v>46042</v>
      </c>
      <c r="M17" s="152">
        <v>49206</v>
      </c>
      <c r="N17" s="152">
        <v>52615</v>
      </c>
      <c r="O17" s="152">
        <v>54673</v>
      </c>
      <c r="P17" s="152">
        <v>48931</v>
      </c>
      <c r="Q17" s="152">
        <v>50756</v>
      </c>
      <c r="R17" s="158">
        <v>57790</v>
      </c>
      <c r="S17" s="947"/>
      <c r="T17" s="947"/>
      <c r="U17" s="948"/>
      <c r="V17" s="948"/>
      <c r="W17" s="948"/>
      <c r="X17" s="948"/>
      <c r="Y17" s="948"/>
      <c r="Z17" s="948"/>
      <c r="AA17" s="948"/>
    </row>
    <row r="18" spans="1:20" ht="12.75" customHeight="1">
      <c r="A18" s="49" t="s">
        <v>88</v>
      </c>
      <c r="B18" s="155">
        <v>21360</v>
      </c>
      <c r="C18" s="156">
        <v>24104</v>
      </c>
      <c r="D18" s="156">
        <v>26976</v>
      </c>
      <c r="E18" s="156">
        <v>26623</v>
      </c>
      <c r="F18" s="156">
        <v>28695</v>
      </c>
      <c r="G18" s="156">
        <v>31010</v>
      </c>
      <c r="H18" s="156">
        <v>33967</v>
      </c>
      <c r="I18" s="156">
        <v>36545</v>
      </c>
      <c r="J18" s="156">
        <v>39233</v>
      </c>
      <c r="K18" s="156">
        <v>41509</v>
      </c>
      <c r="L18" s="156">
        <v>43859</v>
      </c>
      <c r="M18" s="156">
        <v>47061</v>
      </c>
      <c r="N18" s="156">
        <v>50503</v>
      </c>
      <c r="O18" s="156">
        <v>52465</v>
      </c>
      <c r="P18" s="156">
        <v>47053</v>
      </c>
      <c r="Q18" s="156">
        <v>48706</v>
      </c>
      <c r="R18" s="157">
        <v>55476</v>
      </c>
      <c r="S18" s="949"/>
      <c r="T18" s="949"/>
    </row>
    <row r="19" spans="1:27" s="75" customFormat="1" ht="14.25" customHeight="1">
      <c r="A19" s="86" t="s">
        <v>89</v>
      </c>
      <c r="B19" s="151">
        <v>14160</v>
      </c>
      <c r="C19" s="152">
        <v>15835</v>
      </c>
      <c r="D19" s="152">
        <v>15800</v>
      </c>
      <c r="E19" s="152">
        <v>15737</v>
      </c>
      <c r="F19" s="152">
        <v>16729</v>
      </c>
      <c r="G19" s="152">
        <v>18144</v>
      </c>
      <c r="H19" s="152">
        <v>18656</v>
      </c>
      <c r="I19" s="152">
        <v>19825</v>
      </c>
      <c r="J19" s="152">
        <v>21449</v>
      </c>
      <c r="K19" s="152">
        <v>23203</v>
      </c>
      <c r="L19" s="152">
        <v>25221</v>
      </c>
      <c r="M19" s="152">
        <v>27142</v>
      </c>
      <c r="N19" s="152">
        <v>28771</v>
      </c>
      <c r="O19" s="152">
        <v>28721</v>
      </c>
      <c r="P19" s="152">
        <v>22180</v>
      </c>
      <c r="Q19" s="152">
        <v>23174</v>
      </c>
      <c r="R19" s="158">
        <v>25088</v>
      </c>
      <c r="S19" s="947"/>
      <c r="T19" s="947"/>
      <c r="U19" s="948"/>
      <c r="V19" s="948"/>
      <c r="W19" s="948"/>
      <c r="X19" s="948"/>
      <c r="Y19" s="948"/>
      <c r="Z19" s="948"/>
      <c r="AA19" s="948"/>
    </row>
    <row r="20" spans="1:27" s="75" customFormat="1" ht="14.25" customHeight="1">
      <c r="A20" s="40" t="s">
        <v>90</v>
      </c>
      <c r="B20" s="151">
        <v>15016</v>
      </c>
      <c r="C20" s="152">
        <v>18328</v>
      </c>
      <c r="D20" s="152">
        <v>18645</v>
      </c>
      <c r="E20" s="152">
        <v>16731</v>
      </c>
      <c r="F20" s="152">
        <v>18629</v>
      </c>
      <c r="G20" s="152">
        <v>20290</v>
      </c>
      <c r="H20" s="152">
        <v>21197</v>
      </c>
      <c r="I20" s="152">
        <v>19827</v>
      </c>
      <c r="J20" s="152">
        <v>22002</v>
      </c>
      <c r="K20" s="152">
        <v>24270</v>
      </c>
      <c r="L20" s="152">
        <v>27537</v>
      </c>
      <c r="M20" s="152">
        <v>29784</v>
      </c>
      <c r="N20" s="152">
        <v>31648</v>
      </c>
      <c r="O20" s="152">
        <v>31714</v>
      </c>
      <c r="P20" s="152">
        <v>11633</v>
      </c>
      <c r="Q20" s="152">
        <v>10574</v>
      </c>
      <c r="R20" s="158">
        <v>32298</v>
      </c>
      <c r="S20" s="947"/>
      <c r="T20" s="947"/>
      <c r="U20" s="948"/>
      <c r="V20" s="948"/>
      <c r="W20" s="948"/>
      <c r="X20" s="948"/>
      <c r="Y20" s="948"/>
      <c r="Z20" s="948"/>
      <c r="AA20" s="948"/>
    </row>
    <row r="21" spans="1:27" s="75" customFormat="1" ht="14.25" customHeight="1">
      <c r="A21" s="86" t="s">
        <v>91</v>
      </c>
      <c r="B21" s="151">
        <v>8902</v>
      </c>
      <c r="C21" s="152">
        <v>9965</v>
      </c>
      <c r="D21" s="152">
        <v>11103</v>
      </c>
      <c r="E21" s="152">
        <v>12217</v>
      </c>
      <c r="F21" s="152">
        <v>13352</v>
      </c>
      <c r="G21" s="152">
        <v>13611</v>
      </c>
      <c r="H21" s="152">
        <v>13775</v>
      </c>
      <c r="I21" s="152">
        <v>14398</v>
      </c>
      <c r="J21" s="152">
        <v>15000</v>
      </c>
      <c r="K21" s="152">
        <v>15950</v>
      </c>
      <c r="L21" s="152">
        <v>16557</v>
      </c>
      <c r="M21" s="152">
        <v>17224</v>
      </c>
      <c r="N21" s="152">
        <v>18154</v>
      </c>
      <c r="O21" s="152">
        <v>19388</v>
      </c>
      <c r="P21" s="152">
        <v>20092</v>
      </c>
      <c r="Q21" s="152">
        <v>21579</v>
      </c>
      <c r="R21" s="158">
        <v>22493</v>
      </c>
      <c r="S21" s="947"/>
      <c r="T21" s="947"/>
      <c r="U21" s="948"/>
      <c r="V21" s="948"/>
      <c r="W21" s="948"/>
      <c r="X21" s="948"/>
      <c r="Y21" s="948"/>
      <c r="Z21" s="948"/>
      <c r="AA21" s="948"/>
    </row>
    <row r="22" spans="1:27" s="75" customFormat="1" ht="14.25" customHeight="1">
      <c r="A22" s="40" t="s">
        <v>92</v>
      </c>
      <c r="B22" s="151">
        <v>20744</v>
      </c>
      <c r="C22" s="152">
        <v>24964</v>
      </c>
      <c r="D22" s="152">
        <v>28637</v>
      </c>
      <c r="E22" s="152">
        <v>31099</v>
      </c>
      <c r="F22" s="152">
        <v>31777</v>
      </c>
      <c r="G22" s="152">
        <v>34201</v>
      </c>
      <c r="H22" s="152">
        <v>36735</v>
      </c>
      <c r="I22" s="152">
        <v>39406</v>
      </c>
      <c r="J22" s="152">
        <v>42684</v>
      </c>
      <c r="K22" s="152">
        <v>45129</v>
      </c>
      <c r="L22" s="152">
        <v>48351</v>
      </c>
      <c r="M22" s="152">
        <v>50516</v>
      </c>
      <c r="N22" s="152">
        <v>53478</v>
      </c>
      <c r="O22" s="152">
        <v>55179</v>
      </c>
      <c r="P22" s="152">
        <v>55562</v>
      </c>
      <c r="Q22" s="152">
        <v>59065</v>
      </c>
      <c r="R22" s="158">
        <v>65048</v>
      </c>
      <c r="S22" s="947"/>
      <c r="T22" s="947"/>
      <c r="U22" s="948"/>
      <c r="V22" s="948"/>
      <c r="W22" s="948"/>
      <c r="X22" s="948"/>
      <c r="Y22" s="948"/>
      <c r="Z22" s="948"/>
      <c r="AA22" s="948"/>
    </row>
    <row r="23" spans="1:27" s="75" customFormat="1" ht="12" customHeight="1">
      <c r="A23" s="159" t="s">
        <v>93</v>
      </c>
      <c r="B23" s="155">
        <v>11570</v>
      </c>
      <c r="C23" s="156">
        <v>14507</v>
      </c>
      <c r="D23" s="156">
        <v>17317</v>
      </c>
      <c r="E23" s="156">
        <v>18733</v>
      </c>
      <c r="F23" s="156">
        <v>18473</v>
      </c>
      <c r="G23" s="156">
        <v>19800</v>
      </c>
      <c r="H23" s="156">
        <v>21347</v>
      </c>
      <c r="I23" s="156">
        <v>21755</v>
      </c>
      <c r="J23" s="156">
        <v>23273</v>
      </c>
      <c r="K23" s="156">
        <v>24453</v>
      </c>
      <c r="L23" s="156">
        <v>26367</v>
      </c>
      <c r="M23" s="156">
        <v>28288</v>
      </c>
      <c r="N23" s="156">
        <v>29921</v>
      </c>
      <c r="O23" s="156">
        <v>31497</v>
      </c>
      <c r="P23" s="156">
        <v>29625</v>
      </c>
      <c r="Q23" s="156">
        <v>30340</v>
      </c>
      <c r="R23" s="157">
        <v>32794</v>
      </c>
      <c r="S23" s="947"/>
      <c r="T23" s="947"/>
      <c r="U23" s="948"/>
      <c r="V23" s="948"/>
      <c r="W23" s="948"/>
      <c r="X23" s="948"/>
      <c r="Y23" s="948"/>
      <c r="Z23" s="948"/>
      <c r="AA23" s="948"/>
    </row>
    <row r="24" spans="1:20" ht="12" customHeight="1">
      <c r="A24" s="159" t="s">
        <v>94</v>
      </c>
      <c r="B24" s="155">
        <v>1185</v>
      </c>
      <c r="C24" s="156">
        <v>1383</v>
      </c>
      <c r="D24" s="156">
        <v>1582</v>
      </c>
      <c r="E24" s="156">
        <v>1729</v>
      </c>
      <c r="F24" s="156">
        <v>1826</v>
      </c>
      <c r="G24" s="156">
        <v>1954</v>
      </c>
      <c r="H24" s="156">
        <v>2123</v>
      </c>
      <c r="I24" s="156">
        <v>2316</v>
      </c>
      <c r="J24" s="156">
        <v>2504</v>
      </c>
      <c r="K24" s="156">
        <v>2553</v>
      </c>
      <c r="L24" s="156">
        <v>2617</v>
      </c>
      <c r="M24" s="156">
        <v>2739</v>
      </c>
      <c r="N24" s="156">
        <v>2822</v>
      </c>
      <c r="O24" s="156">
        <v>3015</v>
      </c>
      <c r="P24" s="156">
        <v>2779</v>
      </c>
      <c r="Q24" s="156">
        <v>2706</v>
      </c>
      <c r="R24" s="157">
        <v>2958</v>
      </c>
      <c r="S24" s="949"/>
      <c r="T24" s="949"/>
    </row>
    <row r="25" spans="1:20" ht="12" customHeight="1">
      <c r="A25" s="159" t="s">
        <v>95</v>
      </c>
      <c r="B25" s="155">
        <v>5498</v>
      </c>
      <c r="C25" s="156">
        <v>6126</v>
      </c>
      <c r="D25" s="156">
        <v>6771</v>
      </c>
      <c r="E25" s="156">
        <v>7393</v>
      </c>
      <c r="F25" s="156">
        <v>8135</v>
      </c>
      <c r="G25" s="156">
        <v>8952</v>
      </c>
      <c r="H25" s="156">
        <v>9523</v>
      </c>
      <c r="I25" s="156">
        <v>10199</v>
      </c>
      <c r="J25" s="156">
        <v>11116</v>
      </c>
      <c r="K25" s="156">
        <v>11830</v>
      </c>
      <c r="L25" s="156">
        <v>12614</v>
      </c>
      <c r="M25" s="156">
        <v>11960</v>
      </c>
      <c r="N25" s="156">
        <v>11317</v>
      </c>
      <c r="O25" s="156">
        <v>9504</v>
      </c>
      <c r="P25" s="156">
        <v>9197</v>
      </c>
      <c r="Q25" s="156">
        <v>9521</v>
      </c>
      <c r="R25" s="157">
        <v>10337</v>
      </c>
      <c r="S25" s="949"/>
      <c r="T25" s="949"/>
    </row>
    <row r="26" spans="1:20" s="945" customFormat="1" ht="12" customHeight="1">
      <c r="A26" s="974" t="s">
        <v>575</v>
      </c>
      <c r="B26" s="975">
        <v>2491</v>
      </c>
      <c r="C26" s="976">
        <v>2948</v>
      </c>
      <c r="D26" s="976">
        <v>2967</v>
      </c>
      <c r="E26" s="976">
        <v>3244</v>
      </c>
      <c r="F26" s="976">
        <v>3343</v>
      </c>
      <c r="G26" s="976">
        <v>3495</v>
      </c>
      <c r="H26" s="976">
        <v>3742</v>
      </c>
      <c r="I26" s="976">
        <v>5136</v>
      </c>
      <c r="J26" s="976">
        <v>5791</v>
      </c>
      <c r="K26" s="976">
        <v>6293</v>
      </c>
      <c r="L26" s="976">
        <v>6753</v>
      </c>
      <c r="M26" s="976">
        <v>7529</v>
      </c>
      <c r="N26" s="976">
        <v>9418</v>
      </c>
      <c r="O26" s="976">
        <v>11163</v>
      </c>
      <c r="P26" s="976">
        <v>13961</v>
      </c>
      <c r="Q26" s="976">
        <v>16498</v>
      </c>
      <c r="R26" s="977">
        <v>18959</v>
      </c>
      <c r="S26" s="949"/>
      <c r="T26" s="949"/>
    </row>
    <row r="27" spans="1:27" s="75" customFormat="1" ht="11.25" customHeight="1">
      <c r="A27" s="40" t="s">
        <v>96</v>
      </c>
      <c r="B27" s="151">
        <v>13864</v>
      </c>
      <c r="C27" s="152">
        <v>16136</v>
      </c>
      <c r="D27" s="152">
        <v>17520</v>
      </c>
      <c r="E27" s="152">
        <v>16888</v>
      </c>
      <c r="F27" s="152">
        <v>17652</v>
      </c>
      <c r="G27" s="152">
        <v>18235</v>
      </c>
      <c r="H27" s="152">
        <v>18802</v>
      </c>
      <c r="I27" s="152">
        <v>20042</v>
      </c>
      <c r="J27" s="152">
        <v>21169</v>
      </c>
      <c r="K27" s="152">
        <v>21930</v>
      </c>
      <c r="L27" s="152">
        <v>22825</v>
      </c>
      <c r="M27" s="152">
        <v>23924</v>
      </c>
      <c r="N27" s="152">
        <v>24924</v>
      </c>
      <c r="O27" s="152">
        <v>25756</v>
      </c>
      <c r="P27" s="152">
        <v>25357</v>
      </c>
      <c r="Q27" s="152">
        <v>26040</v>
      </c>
      <c r="R27" s="158">
        <v>27319</v>
      </c>
      <c r="S27" s="947"/>
      <c r="T27" s="947"/>
      <c r="U27" s="948"/>
      <c r="V27" s="948"/>
      <c r="W27" s="948"/>
      <c r="X27" s="948"/>
      <c r="Y27" s="948"/>
      <c r="Z27" s="948"/>
      <c r="AA27" s="948"/>
    </row>
    <row r="28" spans="1:20" ht="12.75" customHeight="1">
      <c r="A28" s="159" t="s">
        <v>97</v>
      </c>
      <c r="B28" s="155">
        <v>12470</v>
      </c>
      <c r="C28" s="156">
        <v>14493</v>
      </c>
      <c r="D28" s="156">
        <v>15613</v>
      </c>
      <c r="E28" s="156">
        <v>14818</v>
      </c>
      <c r="F28" s="156">
        <v>15378</v>
      </c>
      <c r="G28" s="156">
        <v>15630</v>
      </c>
      <c r="H28" s="156">
        <v>15881</v>
      </c>
      <c r="I28" s="156">
        <v>16796</v>
      </c>
      <c r="J28" s="156">
        <v>17572</v>
      </c>
      <c r="K28" s="156">
        <v>18026</v>
      </c>
      <c r="L28" s="156">
        <v>18663</v>
      </c>
      <c r="M28" s="156">
        <v>19379</v>
      </c>
      <c r="N28" s="156">
        <v>20026</v>
      </c>
      <c r="O28" s="156">
        <v>20604</v>
      </c>
      <c r="P28" s="156">
        <v>20849</v>
      </c>
      <c r="Q28" s="156">
        <v>21178</v>
      </c>
      <c r="R28" s="157">
        <v>21768</v>
      </c>
      <c r="S28" s="949"/>
      <c r="T28" s="949"/>
    </row>
    <row r="29" spans="1:27" s="75" customFormat="1" ht="12.75" customHeight="1">
      <c r="A29" s="40" t="s">
        <v>98</v>
      </c>
      <c r="B29" s="151">
        <v>5622</v>
      </c>
      <c r="C29" s="152">
        <v>6864</v>
      </c>
      <c r="D29" s="152">
        <v>8534</v>
      </c>
      <c r="E29" s="152">
        <v>9552</v>
      </c>
      <c r="F29" s="152">
        <v>10411</v>
      </c>
      <c r="G29" s="152">
        <v>11851</v>
      </c>
      <c r="H29" s="152">
        <v>13207</v>
      </c>
      <c r="I29" s="152">
        <v>14624</v>
      </c>
      <c r="J29" s="152">
        <v>16251</v>
      </c>
      <c r="K29" s="152">
        <v>17474</v>
      </c>
      <c r="L29" s="152">
        <v>19048</v>
      </c>
      <c r="M29" s="152">
        <v>21098</v>
      </c>
      <c r="N29" s="152">
        <v>23524</v>
      </c>
      <c r="O29" s="152">
        <v>24839</v>
      </c>
      <c r="P29" s="152">
        <v>21792</v>
      </c>
      <c r="Q29" s="152">
        <v>23845</v>
      </c>
      <c r="R29" s="158">
        <v>27771</v>
      </c>
      <c r="S29" s="947"/>
      <c r="T29" s="947"/>
      <c r="U29" s="948"/>
      <c r="V29" s="948"/>
      <c r="W29" s="948"/>
      <c r="X29" s="948"/>
      <c r="Y29" s="948"/>
      <c r="Z29" s="948"/>
      <c r="AA29" s="948"/>
    </row>
    <row r="30" spans="1:27" s="75" customFormat="1" ht="12.75" customHeight="1">
      <c r="A30" s="160" t="s">
        <v>99</v>
      </c>
      <c r="B30" s="151">
        <v>3720</v>
      </c>
      <c r="C30" s="152">
        <v>4530</v>
      </c>
      <c r="D30" s="152">
        <v>5107</v>
      </c>
      <c r="E30" s="152">
        <v>5508</v>
      </c>
      <c r="F30" s="152">
        <v>6117</v>
      </c>
      <c r="G30" s="152">
        <v>6959</v>
      </c>
      <c r="H30" s="152">
        <v>7820</v>
      </c>
      <c r="I30" s="152">
        <v>8754</v>
      </c>
      <c r="J30" s="152">
        <v>9700</v>
      </c>
      <c r="K30" s="152">
        <v>10280</v>
      </c>
      <c r="L30" s="152">
        <v>10940</v>
      </c>
      <c r="M30" s="152">
        <v>12063</v>
      </c>
      <c r="N30" s="152">
        <v>12948</v>
      </c>
      <c r="O30" s="152">
        <v>13688</v>
      </c>
      <c r="P30" s="152">
        <v>11245</v>
      </c>
      <c r="Q30" s="152">
        <v>12042</v>
      </c>
      <c r="R30" s="158">
        <v>13907</v>
      </c>
      <c r="S30" s="947"/>
      <c r="T30" s="947"/>
      <c r="U30" s="948"/>
      <c r="V30" s="948"/>
      <c r="W30" s="948"/>
      <c r="X30" s="948"/>
      <c r="Y30" s="948"/>
      <c r="Z30" s="948"/>
      <c r="AA30" s="948"/>
    </row>
    <row r="31" spans="1:27" s="75" customFormat="1" ht="16.5" customHeight="1">
      <c r="A31" s="160" t="s">
        <v>100</v>
      </c>
      <c r="B31" s="151">
        <v>11181</v>
      </c>
      <c r="C31" s="152">
        <v>11521</v>
      </c>
      <c r="D31" s="152">
        <v>13212</v>
      </c>
      <c r="E31" s="152">
        <v>14705</v>
      </c>
      <c r="F31" s="152">
        <v>15498</v>
      </c>
      <c r="G31" s="152">
        <v>16483</v>
      </c>
      <c r="H31" s="152">
        <v>17327</v>
      </c>
      <c r="I31" s="152">
        <v>20385</v>
      </c>
      <c r="J31" s="152">
        <v>21704</v>
      </c>
      <c r="K31" s="152">
        <v>22783</v>
      </c>
      <c r="L31" s="152">
        <v>25092</v>
      </c>
      <c r="M31" s="152">
        <v>25618</v>
      </c>
      <c r="N31" s="152">
        <v>26583</v>
      </c>
      <c r="O31" s="152">
        <v>27485</v>
      </c>
      <c r="P31" s="152">
        <v>28730</v>
      </c>
      <c r="Q31" s="152">
        <v>31106</v>
      </c>
      <c r="R31" s="158">
        <v>33545</v>
      </c>
      <c r="S31" s="947"/>
      <c r="T31" s="947"/>
      <c r="U31" s="948"/>
      <c r="V31" s="948"/>
      <c r="W31" s="948"/>
      <c r="X31" s="948"/>
      <c r="Y31" s="948"/>
      <c r="Z31" s="948"/>
      <c r="AA31" s="948"/>
    </row>
    <row r="32" spans="1:27" s="75" customFormat="1" ht="15" customHeight="1">
      <c r="A32" s="40" t="s">
        <v>101</v>
      </c>
      <c r="B32" s="151">
        <v>8555</v>
      </c>
      <c r="C32" s="152">
        <v>9242</v>
      </c>
      <c r="D32" s="152">
        <v>10544</v>
      </c>
      <c r="E32" s="152">
        <v>11338</v>
      </c>
      <c r="F32" s="152">
        <v>11934</v>
      </c>
      <c r="G32" s="152">
        <v>12837</v>
      </c>
      <c r="H32" s="152">
        <v>13804</v>
      </c>
      <c r="I32" s="152">
        <v>15767</v>
      </c>
      <c r="J32" s="152">
        <v>16635</v>
      </c>
      <c r="K32" s="152">
        <v>17762</v>
      </c>
      <c r="L32" s="152">
        <v>19088</v>
      </c>
      <c r="M32" s="152">
        <v>19903</v>
      </c>
      <c r="N32" s="152">
        <v>20771</v>
      </c>
      <c r="O32" s="152">
        <v>20833</v>
      </c>
      <c r="P32" s="152">
        <v>20724</v>
      </c>
      <c r="Q32" s="152">
        <v>21639</v>
      </c>
      <c r="R32" s="158">
        <v>22757</v>
      </c>
      <c r="S32" s="947"/>
      <c r="T32" s="947"/>
      <c r="U32" s="948"/>
      <c r="V32" s="948"/>
      <c r="W32" s="948"/>
      <c r="X32" s="948"/>
      <c r="Y32" s="948"/>
      <c r="Z32" s="948"/>
      <c r="AA32" s="948"/>
    </row>
    <row r="33" spans="1:27" s="75" customFormat="1" ht="14.25" customHeight="1">
      <c r="A33" s="40" t="s">
        <v>102</v>
      </c>
      <c r="B33" s="151">
        <v>6410</v>
      </c>
      <c r="C33" s="152">
        <v>6969</v>
      </c>
      <c r="D33" s="152">
        <v>7871</v>
      </c>
      <c r="E33" s="152">
        <v>8903</v>
      </c>
      <c r="F33" s="152">
        <v>9446</v>
      </c>
      <c r="G33" s="152">
        <v>10269</v>
      </c>
      <c r="H33" s="152">
        <v>11179</v>
      </c>
      <c r="I33" s="152">
        <v>13140</v>
      </c>
      <c r="J33" s="152">
        <v>14489</v>
      </c>
      <c r="K33" s="152">
        <v>15305</v>
      </c>
      <c r="L33" s="152">
        <v>16653</v>
      </c>
      <c r="M33" s="152">
        <v>18006</v>
      </c>
      <c r="N33" s="152">
        <v>19243</v>
      </c>
      <c r="O33" s="152">
        <v>20305</v>
      </c>
      <c r="P33" s="152">
        <v>20594</v>
      </c>
      <c r="Q33" s="152">
        <v>22605</v>
      </c>
      <c r="R33" s="158">
        <v>25267</v>
      </c>
      <c r="S33" s="947"/>
      <c r="T33" s="947"/>
      <c r="U33" s="948"/>
      <c r="V33" s="948"/>
      <c r="W33" s="948"/>
      <c r="X33" s="948"/>
      <c r="Y33" s="948"/>
      <c r="Z33" s="948"/>
      <c r="AA33" s="948"/>
    </row>
    <row r="34" spans="1:27" s="75" customFormat="1" ht="15.75" customHeight="1">
      <c r="A34" s="44" t="s">
        <v>103</v>
      </c>
      <c r="B34" s="151">
        <v>4316</v>
      </c>
      <c r="C34" s="152">
        <v>4915</v>
      </c>
      <c r="D34" s="152">
        <v>6040</v>
      </c>
      <c r="E34" s="152">
        <v>6902</v>
      </c>
      <c r="F34" s="152">
        <v>7517</v>
      </c>
      <c r="G34" s="152">
        <v>8539</v>
      </c>
      <c r="H34" s="152">
        <v>9544</v>
      </c>
      <c r="I34" s="152">
        <v>10766</v>
      </c>
      <c r="J34" s="152">
        <v>11825</v>
      </c>
      <c r="K34" s="152">
        <v>12310</v>
      </c>
      <c r="L34" s="152">
        <v>13067</v>
      </c>
      <c r="M34" s="152">
        <v>14165</v>
      </c>
      <c r="N34" s="152">
        <v>15239</v>
      </c>
      <c r="O34" s="152">
        <v>15761</v>
      </c>
      <c r="P34" s="152">
        <v>13156</v>
      </c>
      <c r="Q34" s="152">
        <v>12247</v>
      </c>
      <c r="R34" s="158">
        <v>13539</v>
      </c>
      <c r="S34" s="947"/>
      <c r="T34" s="947"/>
      <c r="U34" s="948"/>
      <c r="V34" s="948"/>
      <c r="W34" s="948"/>
      <c r="X34" s="948"/>
      <c r="Y34" s="948"/>
      <c r="Z34" s="948"/>
      <c r="AA34" s="948"/>
    </row>
    <row r="35" spans="1:27" s="75" customFormat="1" ht="14.25" customHeight="1">
      <c r="A35" s="86" t="s">
        <v>104</v>
      </c>
      <c r="B35" s="151">
        <v>2739</v>
      </c>
      <c r="C35" s="152">
        <v>3077</v>
      </c>
      <c r="D35" s="152">
        <v>3446</v>
      </c>
      <c r="E35" s="152">
        <v>3586</v>
      </c>
      <c r="F35" s="152">
        <v>3927</v>
      </c>
      <c r="G35" s="152">
        <v>4428</v>
      </c>
      <c r="H35" s="152">
        <v>4807</v>
      </c>
      <c r="I35" s="152">
        <v>5189</v>
      </c>
      <c r="J35" s="152">
        <v>5501</v>
      </c>
      <c r="K35" s="152">
        <v>5652</v>
      </c>
      <c r="L35" s="152">
        <v>5865</v>
      </c>
      <c r="M35" s="152">
        <v>6248</v>
      </c>
      <c r="N35" s="152">
        <v>6652</v>
      </c>
      <c r="O35" s="152">
        <v>6910</v>
      </c>
      <c r="P35" s="152">
        <v>5172</v>
      </c>
      <c r="Q35" s="152">
        <v>5542</v>
      </c>
      <c r="R35" s="158">
        <v>6475</v>
      </c>
      <c r="S35" s="947"/>
      <c r="T35" s="947"/>
      <c r="U35" s="948"/>
      <c r="V35" s="948"/>
      <c r="W35" s="948"/>
      <c r="X35" s="948"/>
      <c r="Y35" s="948"/>
      <c r="Z35" s="948"/>
      <c r="AA35" s="948"/>
    </row>
    <row r="36" spans="1:27" s="75" customFormat="1" ht="14.25" customHeight="1">
      <c r="A36" s="161" t="s">
        <v>114</v>
      </c>
      <c r="B36" s="162">
        <v>198551</v>
      </c>
      <c r="C36" s="163">
        <v>226662</v>
      </c>
      <c r="D36" s="163">
        <v>253053</v>
      </c>
      <c r="E36" s="163">
        <v>261017</v>
      </c>
      <c r="F36" s="163">
        <v>274000</v>
      </c>
      <c r="G36" s="163">
        <v>292617</v>
      </c>
      <c r="H36" s="163">
        <v>309319</v>
      </c>
      <c r="I36" s="163">
        <v>330376</v>
      </c>
      <c r="J36" s="163">
        <v>351728</v>
      </c>
      <c r="K36" s="163">
        <v>369567</v>
      </c>
      <c r="L36" s="163">
        <v>393340</v>
      </c>
      <c r="M36" s="163">
        <v>413050</v>
      </c>
      <c r="N36" s="163">
        <v>435376</v>
      </c>
      <c r="O36" s="163">
        <v>445719</v>
      </c>
      <c r="P36" s="163">
        <v>393970</v>
      </c>
      <c r="Q36" s="163">
        <v>423228</v>
      </c>
      <c r="R36" s="164">
        <v>493727</v>
      </c>
      <c r="S36" s="997"/>
      <c r="T36" s="997"/>
      <c r="U36" s="997"/>
      <c r="V36" s="997"/>
      <c r="W36" s="997"/>
      <c r="X36" s="951"/>
      <c r="Y36" s="951"/>
      <c r="Z36" s="951"/>
      <c r="AA36" s="948"/>
    </row>
    <row r="37" spans="1:23" s="948" customFormat="1" ht="14.25" customHeight="1">
      <c r="A37" s="978" t="s">
        <v>576</v>
      </c>
      <c r="B37" s="979">
        <v>24319</v>
      </c>
      <c r="C37" s="980">
        <v>28549</v>
      </c>
      <c r="D37" s="980">
        <v>31201</v>
      </c>
      <c r="E37" s="980">
        <v>30739</v>
      </c>
      <c r="F37" s="980">
        <v>33957</v>
      </c>
      <c r="G37" s="980">
        <v>38030</v>
      </c>
      <c r="H37" s="980">
        <v>41325</v>
      </c>
      <c r="I37" s="980">
        <v>47035</v>
      </c>
      <c r="J37" s="980">
        <v>48623</v>
      </c>
      <c r="K37" s="980">
        <v>51369</v>
      </c>
      <c r="L37" s="980">
        <v>54280</v>
      </c>
      <c r="M37" s="980">
        <v>59811</v>
      </c>
      <c r="N37" s="980">
        <v>64671</v>
      </c>
      <c r="O37" s="980">
        <v>66388</v>
      </c>
      <c r="P37" s="980">
        <v>54626</v>
      </c>
      <c r="Q37" s="980">
        <v>55325</v>
      </c>
      <c r="R37" s="981">
        <v>69000</v>
      </c>
      <c r="S37" s="997"/>
      <c r="T37" s="997"/>
      <c r="U37" s="997"/>
      <c r="V37" s="997"/>
      <c r="W37" s="997"/>
    </row>
    <row r="38" spans="1:27" s="75" customFormat="1" ht="14.25" customHeight="1">
      <c r="A38" s="165" t="s">
        <v>115</v>
      </c>
      <c r="B38" s="162">
        <v>222870</v>
      </c>
      <c r="C38" s="163">
        <v>255211</v>
      </c>
      <c r="D38" s="163">
        <v>284254</v>
      </c>
      <c r="E38" s="163">
        <v>291756</v>
      </c>
      <c r="F38" s="163">
        <v>307957</v>
      </c>
      <c r="G38" s="163">
        <v>330647</v>
      </c>
      <c r="H38" s="163">
        <v>350644</v>
      </c>
      <c r="I38" s="163">
        <v>377411</v>
      </c>
      <c r="J38" s="163">
        <v>400351</v>
      </c>
      <c r="K38" s="163">
        <v>420936</v>
      </c>
      <c r="L38" s="163">
        <v>447620</v>
      </c>
      <c r="M38" s="163">
        <v>472861</v>
      </c>
      <c r="N38" s="163">
        <v>500047</v>
      </c>
      <c r="O38" s="163">
        <v>512108</v>
      </c>
      <c r="P38" s="163">
        <v>448596</v>
      </c>
      <c r="Q38" s="163">
        <v>478553</v>
      </c>
      <c r="R38" s="164">
        <v>562727</v>
      </c>
      <c r="S38" s="997"/>
      <c r="T38" s="997"/>
      <c r="U38" s="997"/>
      <c r="V38" s="997"/>
      <c r="W38" s="997"/>
      <c r="X38" s="948"/>
      <c r="Y38" s="948"/>
      <c r="Z38" s="948"/>
      <c r="AA38" s="948"/>
    </row>
    <row r="39" spans="1:27" s="75" customFormat="1" ht="7.5" customHeight="1">
      <c r="A39" s="165"/>
      <c r="B39" s="162"/>
      <c r="C39" s="163"/>
      <c r="D39" s="163"/>
      <c r="E39" s="163"/>
      <c r="F39" s="163"/>
      <c r="G39" s="163"/>
      <c r="H39" s="163"/>
      <c r="I39" s="163"/>
      <c r="J39" s="163"/>
      <c r="K39" s="163"/>
      <c r="L39" s="163"/>
      <c r="M39" s="163"/>
      <c r="N39" s="163"/>
      <c r="O39" s="152"/>
      <c r="P39" s="152"/>
      <c r="Q39" s="152"/>
      <c r="R39" s="158"/>
      <c r="S39" s="950"/>
      <c r="T39" s="950"/>
      <c r="U39" s="950"/>
      <c r="V39" s="950"/>
      <c r="W39" s="950"/>
      <c r="X39" s="948"/>
      <c r="Y39" s="948"/>
      <c r="Z39" s="948"/>
      <c r="AA39" s="948"/>
    </row>
    <row r="40" spans="1:18" ht="22.5" customHeight="1">
      <c r="A40" s="166" t="s">
        <v>116</v>
      </c>
      <c r="B40" s="167">
        <v>15004.000000000004</v>
      </c>
      <c r="C40" s="168">
        <v>17555.459607840006</v>
      </c>
      <c r="D40" s="168">
        <v>17593.01073594118</v>
      </c>
      <c r="E40" s="168">
        <v>17224.75383521646</v>
      </c>
      <c r="F40" s="168">
        <v>17359.236100784914</v>
      </c>
      <c r="G40" s="168">
        <v>18088</v>
      </c>
      <c r="H40" s="168">
        <v>19157</v>
      </c>
      <c r="I40" s="168">
        <v>20328</v>
      </c>
      <c r="J40" s="168">
        <v>21264</v>
      </c>
      <c r="K40" s="168">
        <v>22118</v>
      </c>
      <c r="L40" s="168">
        <v>21803</v>
      </c>
      <c r="M40" s="168">
        <v>22105</v>
      </c>
      <c r="N40" s="168">
        <v>22406</v>
      </c>
      <c r="O40" s="168">
        <v>18711</v>
      </c>
      <c r="P40" s="168">
        <v>16039</v>
      </c>
      <c r="Q40" s="168">
        <v>18430</v>
      </c>
      <c r="R40" s="169">
        <v>21234</v>
      </c>
    </row>
    <row r="41" ht="6" customHeight="1"/>
    <row r="42" ht="13.5" customHeight="1">
      <c r="A42" s="170" t="s">
        <v>44</v>
      </c>
    </row>
    <row r="43" ht="6" customHeight="1">
      <c r="A43" s="170"/>
    </row>
    <row r="44" spans="1:18" ht="12.75" customHeight="1">
      <c r="A44" s="170" t="s">
        <v>117</v>
      </c>
      <c r="M44" s="171"/>
      <c r="N44" s="171"/>
      <c r="O44" s="171"/>
      <c r="P44" s="171"/>
      <c r="Q44" s="171"/>
      <c r="R44" s="171"/>
    </row>
    <row r="45" spans="1:18" ht="12.75" customHeight="1">
      <c r="A45" s="170"/>
      <c r="M45" s="171"/>
      <c r="N45" s="171"/>
      <c r="O45" s="171"/>
      <c r="P45" s="171"/>
      <c r="Q45" s="171"/>
      <c r="R45" s="171"/>
    </row>
    <row r="46" ht="17.25" customHeight="1">
      <c r="A46" s="64" t="s">
        <v>118</v>
      </c>
    </row>
    <row r="47" spans="1:12" ht="12" customHeight="1">
      <c r="A47" s="64"/>
      <c r="B47" s="172"/>
      <c r="C47" s="172"/>
      <c r="D47" s="172"/>
      <c r="E47" s="172"/>
      <c r="F47" s="172"/>
      <c r="G47" s="172"/>
      <c r="H47" s="172"/>
      <c r="I47" s="172"/>
      <c r="J47" s="172"/>
      <c r="K47" s="172"/>
      <c r="L47" s="172"/>
    </row>
    <row r="48" ht="13.5" customHeight="1">
      <c r="A48" s="170" t="s">
        <v>119</v>
      </c>
    </row>
    <row r="49" ht="13.5" customHeight="1">
      <c r="A49" s="170"/>
    </row>
    <row r="50" spans="1:18" ht="12.75">
      <c r="A50" s="998"/>
      <c r="B50" s="998"/>
      <c r="C50" s="998"/>
      <c r="D50" s="998"/>
      <c r="E50" s="998"/>
      <c r="F50" s="998"/>
      <c r="G50" s="998"/>
      <c r="H50" s="998"/>
      <c r="I50" s="998"/>
      <c r="J50" s="998"/>
      <c r="K50" s="998"/>
      <c r="L50" s="998"/>
      <c r="M50" s="998"/>
      <c r="N50" s="998"/>
      <c r="O50" s="998"/>
      <c r="P50" s="998"/>
      <c r="Q50" s="998"/>
      <c r="R50" s="207"/>
    </row>
  </sheetData>
  <sheetProtection/>
  <mergeCells count="4">
    <mergeCell ref="S36:W36"/>
    <mergeCell ref="S37:W37"/>
    <mergeCell ref="S38:W38"/>
    <mergeCell ref="A50:Q50"/>
  </mergeCells>
  <hyperlinks>
    <hyperlink ref="A1" location="Contents!A1" display="Back to Table of Contents"/>
  </hyperlinks>
  <printOptions/>
  <pageMargins left="0.3" right="0" top="0" bottom="0" header="0" footer="0.22"/>
  <pageSetup horizontalDpi="1200" verticalDpi="1200" orientation="landscape" paperSize="9" scale="98" r:id="rId1"/>
  <headerFooter alignWithMargins="0">
    <oddHeader>&amp;C- &amp;P+3 -
</oddHeader>
  </headerFooter>
</worksheet>
</file>

<file path=xl/worksheets/sheet6.xml><?xml version="1.0" encoding="utf-8"?>
<worksheet xmlns="http://schemas.openxmlformats.org/spreadsheetml/2006/main" xmlns:r="http://schemas.openxmlformats.org/officeDocument/2006/relationships">
  <dimension ref="A1:R19"/>
  <sheetViews>
    <sheetView zoomScalePageLayoutView="0" workbookViewId="0" topLeftCell="A1">
      <pane xSplit="1" ySplit="1" topLeftCell="B2" activePane="bottomRight" state="frozen"/>
      <selection pane="topLeft" activeCell="Y27" sqref="Y27"/>
      <selection pane="topRight" activeCell="Y27" sqref="Y27"/>
      <selection pane="bottomLeft" activeCell="Y27" sqref="Y27"/>
      <selection pane="bottomRight" activeCell="A1" sqref="A1"/>
    </sheetView>
  </sheetViews>
  <sheetFormatPr defaultColWidth="7.7109375" defaultRowHeight="12.75"/>
  <cols>
    <col min="1" max="1" width="53.140625" style="145" customWidth="1"/>
    <col min="2" max="12" width="7.7109375" style="145" customWidth="1"/>
    <col min="13" max="18" width="8.421875" style="145" customWidth="1"/>
    <col min="19" max="248" width="9.140625" style="145" customWidth="1"/>
    <col min="249" max="249" width="53.140625" style="145" customWidth="1"/>
    <col min="250" max="16384" width="7.7109375" style="145" customWidth="1"/>
  </cols>
  <sheetData>
    <row r="1" ht="18" customHeight="1">
      <c r="A1" s="971" t="s">
        <v>568</v>
      </c>
    </row>
    <row r="2" spans="1:5" s="97" customFormat="1" ht="25.5" customHeight="1">
      <c r="A2" s="74" t="s">
        <v>120</v>
      </c>
      <c r="D2" s="173"/>
      <c r="E2" s="173"/>
    </row>
    <row r="3" spans="1:18" s="97" customFormat="1" ht="20.25" customHeight="1">
      <c r="A3" s="174"/>
      <c r="H3" s="175"/>
      <c r="J3" s="176"/>
      <c r="L3" s="175"/>
      <c r="P3" s="177"/>
      <c r="R3" s="177" t="s">
        <v>109</v>
      </c>
    </row>
    <row r="4" spans="1:18" s="180" customFormat="1" ht="24" customHeight="1">
      <c r="A4" s="178" t="s">
        <v>110</v>
      </c>
      <c r="B4" s="179">
        <v>2006</v>
      </c>
      <c r="C4" s="179">
        <v>2007</v>
      </c>
      <c r="D4" s="179">
        <v>2008</v>
      </c>
      <c r="E4" s="179">
        <v>2009</v>
      </c>
      <c r="F4" s="179">
        <v>2010</v>
      </c>
      <c r="G4" s="179">
        <v>2011</v>
      </c>
      <c r="H4" s="179">
        <v>2012</v>
      </c>
      <c r="I4" s="179">
        <v>2013</v>
      </c>
      <c r="J4" s="179">
        <v>2014</v>
      </c>
      <c r="K4" s="179">
        <v>2015</v>
      </c>
      <c r="L4" s="179">
        <v>2016</v>
      </c>
      <c r="M4" s="179">
        <v>2017</v>
      </c>
      <c r="N4" s="79">
        <v>2018</v>
      </c>
      <c r="O4" s="79">
        <v>2019</v>
      </c>
      <c r="P4" s="79">
        <v>2020</v>
      </c>
      <c r="Q4" s="79" t="s">
        <v>39</v>
      </c>
      <c r="R4" s="80" t="s">
        <v>40</v>
      </c>
    </row>
    <row r="5" spans="1:18" ht="24" customHeight="1">
      <c r="A5" s="181" t="s">
        <v>121</v>
      </c>
      <c r="B5" s="182">
        <v>11767</v>
      </c>
      <c r="C5" s="182">
        <v>12048</v>
      </c>
      <c r="D5" s="182">
        <v>12621</v>
      </c>
      <c r="E5" s="182">
        <v>12363</v>
      </c>
      <c r="F5" s="182">
        <v>12389</v>
      </c>
      <c r="G5" s="182">
        <v>13287</v>
      </c>
      <c r="H5" s="182">
        <v>13824</v>
      </c>
      <c r="I5" s="182">
        <v>13560</v>
      </c>
      <c r="J5" s="182">
        <v>13862</v>
      </c>
      <c r="K5" s="182">
        <v>13978</v>
      </c>
      <c r="L5" s="182">
        <v>15017</v>
      </c>
      <c r="M5" s="182">
        <v>15482</v>
      </c>
      <c r="N5" s="182">
        <v>14382</v>
      </c>
      <c r="O5" s="182">
        <v>15479</v>
      </c>
      <c r="P5" s="182">
        <v>15575</v>
      </c>
      <c r="Q5" s="182">
        <v>17352</v>
      </c>
      <c r="R5" s="183">
        <v>20927</v>
      </c>
    </row>
    <row r="6" spans="1:18" ht="24" customHeight="1">
      <c r="A6" s="181" t="s">
        <v>122</v>
      </c>
      <c r="B6" s="184">
        <v>48949</v>
      </c>
      <c r="C6" s="184">
        <v>56658</v>
      </c>
      <c r="D6" s="184">
        <v>65300</v>
      </c>
      <c r="E6" s="184">
        <v>67083</v>
      </c>
      <c r="F6" s="184">
        <v>68031</v>
      </c>
      <c r="G6" s="184">
        <v>70378</v>
      </c>
      <c r="H6" s="184">
        <v>72424</v>
      </c>
      <c r="I6" s="184">
        <v>75726</v>
      </c>
      <c r="J6" s="184">
        <v>77858</v>
      </c>
      <c r="K6" s="184">
        <v>79744</v>
      </c>
      <c r="L6" s="184">
        <v>82035</v>
      </c>
      <c r="M6" s="184">
        <v>82672</v>
      </c>
      <c r="N6" s="184">
        <v>86445</v>
      </c>
      <c r="O6" s="184">
        <v>84987</v>
      </c>
      <c r="P6" s="184">
        <v>73227</v>
      </c>
      <c r="Q6" s="184">
        <v>85663</v>
      </c>
      <c r="R6" s="185">
        <v>99500</v>
      </c>
    </row>
    <row r="7" spans="1:18" ht="24" customHeight="1">
      <c r="A7" s="181" t="s">
        <v>123</v>
      </c>
      <c r="B7" s="184">
        <v>137839</v>
      </c>
      <c r="C7" s="184">
        <v>157957</v>
      </c>
      <c r="D7" s="184">
        <v>175134</v>
      </c>
      <c r="E7" s="184">
        <v>181573</v>
      </c>
      <c r="F7" s="184">
        <v>193583</v>
      </c>
      <c r="G7" s="184">
        <v>208952</v>
      </c>
      <c r="H7" s="184">
        <v>223072</v>
      </c>
      <c r="I7" s="184">
        <v>241088</v>
      </c>
      <c r="J7" s="184">
        <v>260007</v>
      </c>
      <c r="K7" s="184">
        <v>275844</v>
      </c>
      <c r="L7" s="184">
        <v>296286</v>
      </c>
      <c r="M7" s="184">
        <v>314897</v>
      </c>
      <c r="N7" s="184">
        <v>334550</v>
      </c>
      <c r="O7" s="184">
        <v>345252</v>
      </c>
      <c r="P7" s="184">
        <v>305168</v>
      </c>
      <c r="Q7" s="184">
        <v>320214</v>
      </c>
      <c r="R7" s="185">
        <v>373297</v>
      </c>
    </row>
    <row r="8" spans="1:18" s="75" customFormat="1" ht="24" customHeight="1">
      <c r="A8" s="186" t="s">
        <v>124</v>
      </c>
      <c r="B8" s="187">
        <v>198551</v>
      </c>
      <c r="C8" s="187">
        <v>226662</v>
      </c>
      <c r="D8" s="187">
        <v>253053</v>
      </c>
      <c r="E8" s="187">
        <v>261017</v>
      </c>
      <c r="F8" s="187">
        <v>274000</v>
      </c>
      <c r="G8" s="187">
        <v>292617</v>
      </c>
      <c r="H8" s="187">
        <v>309319</v>
      </c>
      <c r="I8" s="187">
        <v>330376</v>
      </c>
      <c r="J8" s="187">
        <v>351728</v>
      </c>
      <c r="K8" s="187">
        <v>369567</v>
      </c>
      <c r="L8" s="187">
        <v>393340</v>
      </c>
      <c r="M8" s="187">
        <v>413050</v>
      </c>
      <c r="N8" s="187">
        <v>435376</v>
      </c>
      <c r="O8" s="187">
        <v>445719</v>
      </c>
      <c r="P8" s="187">
        <v>393970</v>
      </c>
      <c r="Q8" s="187">
        <v>423228</v>
      </c>
      <c r="R8" s="188">
        <v>493727</v>
      </c>
    </row>
    <row r="10" spans="1:17" ht="11.25">
      <c r="A10" s="64" t="s">
        <v>15</v>
      </c>
      <c r="B10" s="205"/>
      <c r="C10" s="205"/>
      <c r="D10" s="205"/>
      <c r="E10" s="205"/>
      <c r="F10" s="205"/>
      <c r="G10" s="205"/>
      <c r="H10" s="205"/>
      <c r="I10" s="205"/>
      <c r="J10" s="205"/>
      <c r="K10" s="205"/>
      <c r="L10" s="205"/>
      <c r="M10" s="172"/>
      <c r="N10" s="172"/>
      <c r="O10" s="172"/>
      <c r="P10" s="172"/>
      <c r="Q10" s="172"/>
    </row>
    <row r="11" spans="1:17" ht="11.25">
      <c r="A11" s="64"/>
      <c r="B11" s="205"/>
      <c r="C11" s="205"/>
      <c r="D11" s="205"/>
      <c r="E11" s="205"/>
      <c r="F11" s="205"/>
      <c r="G11" s="205"/>
      <c r="H11" s="205"/>
      <c r="I11" s="205"/>
      <c r="J11" s="205"/>
      <c r="K11" s="205"/>
      <c r="L11" s="205"/>
      <c r="M11" s="172"/>
      <c r="N11" s="172"/>
      <c r="O11" s="172"/>
      <c r="P11" s="172"/>
      <c r="Q11" s="172"/>
    </row>
    <row r="12" spans="1:17" ht="11.25">
      <c r="A12" s="206" t="s">
        <v>126</v>
      </c>
      <c r="B12" s="172"/>
      <c r="C12" s="172"/>
      <c r="D12" s="172"/>
      <c r="E12" s="172"/>
      <c r="F12" s="172"/>
      <c r="G12" s="172"/>
      <c r="H12" s="172"/>
      <c r="I12" s="172"/>
      <c r="J12" s="172"/>
      <c r="K12" s="172"/>
      <c r="L12" s="172"/>
      <c r="M12" s="172"/>
      <c r="N12" s="172"/>
      <c r="O12" s="172"/>
      <c r="P12" s="172"/>
      <c r="Q12" s="172"/>
    </row>
    <row r="13" spans="1:17" ht="11.25">
      <c r="A13" s="172"/>
      <c r="B13" s="172"/>
      <c r="C13" s="172"/>
      <c r="D13" s="172"/>
      <c r="E13" s="172"/>
      <c r="F13" s="172"/>
      <c r="G13" s="172"/>
      <c r="H13" s="172"/>
      <c r="I13" s="172"/>
      <c r="J13" s="172"/>
      <c r="K13" s="172"/>
      <c r="L13" s="172"/>
      <c r="M13" s="172"/>
      <c r="N13" s="172"/>
      <c r="O13" s="172"/>
      <c r="P13" s="172"/>
      <c r="Q13" s="172"/>
    </row>
    <row r="14" spans="1:17" ht="11.25">
      <c r="A14" s="206" t="s">
        <v>127</v>
      </c>
      <c r="B14" s="172"/>
      <c r="C14" s="172"/>
      <c r="D14" s="172"/>
      <c r="E14" s="172"/>
      <c r="F14" s="172"/>
      <c r="G14" s="172"/>
      <c r="H14" s="172"/>
      <c r="I14" s="172"/>
      <c r="J14" s="172"/>
      <c r="K14" s="172"/>
      <c r="L14" s="172"/>
      <c r="M14" s="172"/>
      <c r="N14" s="172"/>
      <c r="O14" s="172"/>
      <c r="P14" s="172"/>
      <c r="Q14" s="172"/>
    </row>
    <row r="15" spans="1:17" ht="11.25">
      <c r="A15" s="172"/>
      <c r="B15" s="172"/>
      <c r="C15" s="172"/>
      <c r="D15" s="172"/>
      <c r="E15" s="172"/>
      <c r="F15" s="172"/>
      <c r="G15" s="172"/>
      <c r="H15" s="172"/>
      <c r="I15" s="172"/>
      <c r="J15" s="172"/>
      <c r="K15" s="172"/>
      <c r="L15" s="172"/>
      <c r="M15" s="172"/>
      <c r="N15" s="172"/>
      <c r="O15" s="172"/>
      <c r="P15" s="172"/>
      <c r="Q15" s="172"/>
    </row>
    <row r="16" spans="1:18" ht="12.75" customHeight="1">
      <c r="A16" s="998" t="s">
        <v>128</v>
      </c>
      <c r="B16" s="998"/>
      <c r="C16" s="998"/>
      <c r="D16" s="998"/>
      <c r="E16" s="998"/>
      <c r="F16" s="998"/>
      <c r="G16" s="998"/>
      <c r="H16" s="998"/>
      <c r="I16" s="998"/>
      <c r="J16" s="998"/>
      <c r="K16" s="998"/>
      <c r="L16" s="998"/>
      <c r="M16" s="998"/>
      <c r="N16" s="998"/>
      <c r="O16" s="998"/>
      <c r="P16" s="998"/>
      <c r="Q16" s="998"/>
      <c r="R16" s="207"/>
    </row>
    <row r="17" spans="1:18" ht="11.25" customHeight="1">
      <c r="A17" s="998"/>
      <c r="B17" s="998"/>
      <c r="C17" s="998"/>
      <c r="D17" s="998"/>
      <c r="E17" s="998"/>
      <c r="F17" s="998"/>
      <c r="G17" s="998"/>
      <c r="H17" s="998"/>
      <c r="I17" s="998"/>
      <c r="J17" s="998"/>
      <c r="K17" s="998"/>
      <c r="L17" s="998"/>
      <c r="M17" s="998"/>
      <c r="N17" s="998"/>
      <c r="O17" s="998"/>
      <c r="P17" s="998"/>
      <c r="Q17" s="998"/>
      <c r="R17" s="207"/>
    </row>
    <row r="18" spans="1:18" ht="11.25" customHeight="1">
      <c r="A18" s="998"/>
      <c r="B18" s="998"/>
      <c r="C18" s="998"/>
      <c r="D18" s="998"/>
      <c r="E18" s="998"/>
      <c r="F18" s="998"/>
      <c r="G18" s="998"/>
      <c r="H18" s="998"/>
      <c r="I18" s="998"/>
      <c r="J18" s="998"/>
      <c r="K18" s="998"/>
      <c r="L18" s="998"/>
      <c r="M18" s="998"/>
      <c r="N18" s="998"/>
      <c r="O18" s="998"/>
      <c r="P18" s="998"/>
      <c r="Q18" s="998"/>
      <c r="R18" s="207"/>
    </row>
    <row r="19" spans="1:18" ht="12.75">
      <c r="A19" s="998"/>
      <c r="B19" s="998"/>
      <c r="C19" s="998"/>
      <c r="D19" s="998"/>
      <c r="E19" s="998"/>
      <c r="F19" s="998"/>
      <c r="G19" s="998"/>
      <c r="H19" s="998"/>
      <c r="I19" s="998"/>
      <c r="J19" s="998"/>
      <c r="K19" s="998"/>
      <c r="L19" s="998"/>
      <c r="M19" s="998"/>
      <c r="N19" s="998"/>
      <c r="O19" s="998"/>
      <c r="P19" s="998"/>
      <c r="Q19" s="998"/>
      <c r="R19" s="207"/>
    </row>
  </sheetData>
  <sheetProtection/>
  <mergeCells count="1">
    <mergeCell ref="A16:Q19"/>
  </mergeCells>
  <hyperlinks>
    <hyperlink ref="A1" location="Contents!A1" display="Back to Table of Contents"/>
  </hyperlinks>
  <printOptions/>
  <pageMargins left="0.3" right="0" top="0" bottom="0" header="0" footer="0.22"/>
  <pageSetup horizontalDpi="1200" verticalDpi="1200" orientation="landscape" paperSize="9" scale="98" r:id="rId1"/>
  <headerFooter alignWithMargins="0">
    <oddHeader>&amp;C- &amp;P+3 -
</oddHeader>
  </headerFooter>
</worksheet>
</file>

<file path=xl/worksheets/sheet7.xml><?xml version="1.0" encoding="utf-8"?>
<worksheet xmlns="http://schemas.openxmlformats.org/spreadsheetml/2006/main" xmlns:r="http://schemas.openxmlformats.org/officeDocument/2006/relationships">
  <dimension ref="A1:R19"/>
  <sheetViews>
    <sheetView zoomScalePageLayoutView="0" workbookViewId="0" topLeftCell="A1">
      <pane xSplit="1" ySplit="2" topLeftCell="B3"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53.140625" style="145" customWidth="1"/>
    <col min="2" max="12" width="7.7109375" style="145" customWidth="1"/>
    <col min="13" max="18" width="8.421875" style="145" customWidth="1"/>
    <col min="19" max="19" width="9.140625" style="145" customWidth="1"/>
    <col min="20" max="20" width="10.00390625" style="145" bestFit="1" customWidth="1"/>
    <col min="21" max="16384" width="9.140625" style="145" customWidth="1"/>
  </cols>
  <sheetData>
    <row r="1" ht="18" customHeight="1">
      <c r="A1" s="971" t="s">
        <v>568</v>
      </c>
    </row>
    <row r="2" spans="1:5" s="97" customFormat="1" ht="26.25" customHeight="1">
      <c r="A2" s="74" t="s">
        <v>125</v>
      </c>
      <c r="D2" s="173"/>
      <c r="E2" s="173"/>
    </row>
    <row r="4" spans="1:17" s="180" customFormat="1" ht="24" customHeight="1">
      <c r="A4" s="178" t="s">
        <v>110</v>
      </c>
      <c r="B4" s="179">
        <v>2007</v>
      </c>
      <c r="C4" s="179">
        <v>2008</v>
      </c>
      <c r="D4" s="179">
        <v>2009</v>
      </c>
      <c r="E4" s="179">
        <v>2010</v>
      </c>
      <c r="F4" s="179">
        <v>2011</v>
      </c>
      <c r="G4" s="179">
        <v>2012</v>
      </c>
      <c r="H4" s="179">
        <v>2013</v>
      </c>
      <c r="I4" s="179">
        <v>2014</v>
      </c>
      <c r="J4" s="179">
        <v>2015</v>
      </c>
      <c r="K4" s="179">
        <v>2016</v>
      </c>
      <c r="L4" s="179">
        <v>2017</v>
      </c>
      <c r="M4" s="79">
        <v>2018</v>
      </c>
      <c r="N4" s="79">
        <v>2019</v>
      </c>
      <c r="O4" s="79">
        <v>2020</v>
      </c>
      <c r="P4" s="79" t="s">
        <v>39</v>
      </c>
      <c r="Q4" s="80" t="s">
        <v>40</v>
      </c>
    </row>
    <row r="5" spans="1:18" ht="24" customHeight="1">
      <c r="A5" s="181" t="s">
        <v>121</v>
      </c>
      <c r="B5" s="189">
        <v>-2.4707917672385005</v>
      </c>
      <c r="C5" s="190">
        <v>2.593866279724688</v>
      </c>
      <c r="D5" s="190">
        <v>8.916064516625987</v>
      </c>
      <c r="E5" s="189">
        <v>0.02415445132464278</v>
      </c>
      <c r="F5" s="190">
        <v>1.3572710633116492</v>
      </c>
      <c r="G5" s="190">
        <v>0.3735537763244201</v>
      </c>
      <c r="H5" s="190">
        <v>0.13128260973231942</v>
      </c>
      <c r="I5" s="190">
        <v>3.3939165317291353</v>
      </c>
      <c r="J5" s="189">
        <v>0.2058107986905089</v>
      </c>
      <c r="K5" s="190">
        <v>3.5696920335950733</v>
      </c>
      <c r="L5" s="191">
        <v>0.5133682626586866</v>
      </c>
      <c r="M5" s="191">
        <v>-0.29101559084304673</v>
      </c>
      <c r="N5" s="189">
        <v>4.117640796536182</v>
      </c>
      <c r="O5" s="189">
        <v>-3.442648867736431</v>
      </c>
      <c r="P5" s="190">
        <v>7.540513662354886</v>
      </c>
      <c r="Q5" s="192">
        <v>3.0936572080976</v>
      </c>
      <c r="R5" s="191"/>
    </row>
    <row r="6" spans="1:18" ht="24" customHeight="1">
      <c r="A6" s="181" t="s">
        <v>122</v>
      </c>
      <c r="B6" s="193">
        <v>5.362432959691854</v>
      </c>
      <c r="C6" s="193">
        <v>5.1949188431899</v>
      </c>
      <c r="D6" s="193">
        <v>3.1436272779495233</v>
      </c>
      <c r="E6" s="193">
        <v>2.720820055163453</v>
      </c>
      <c r="F6" s="193">
        <v>0.286458111115917</v>
      </c>
      <c r="G6" s="193">
        <v>0.8644459377903146</v>
      </c>
      <c r="H6" s="193">
        <v>1.253550477670795</v>
      </c>
      <c r="I6" s="191">
        <v>-0.14696033956776988</v>
      </c>
      <c r="J6" s="191">
        <v>-0.4446953387551633</v>
      </c>
      <c r="K6" s="193">
        <v>0.9453503474488478</v>
      </c>
      <c r="L6" s="193">
        <v>3.2738408430103005</v>
      </c>
      <c r="M6" s="193">
        <v>2.9834622112455023</v>
      </c>
      <c r="N6" s="193">
        <v>2.767146997643821</v>
      </c>
      <c r="O6" s="191">
        <v>-19.902968932934726</v>
      </c>
      <c r="P6" s="193">
        <v>11.02249599840055</v>
      </c>
      <c r="Q6" s="194">
        <v>4.825644453711053</v>
      </c>
      <c r="R6" s="191"/>
    </row>
    <row r="7" spans="1:18" ht="24" customHeight="1">
      <c r="A7" s="181" t="s">
        <v>123</v>
      </c>
      <c r="B7" s="193">
        <v>6.302988195729831</v>
      </c>
      <c r="C7" s="193">
        <v>5.548563501819381</v>
      </c>
      <c r="D7" s="193">
        <v>3.100540738893409</v>
      </c>
      <c r="E7" s="193">
        <v>5.467587277694963</v>
      </c>
      <c r="F7" s="193">
        <v>5.313282829051058</v>
      </c>
      <c r="G7" s="193">
        <v>4.771823830442501</v>
      </c>
      <c r="H7" s="193">
        <v>4.328745577544368</v>
      </c>
      <c r="I7" s="193">
        <v>4.909513521598097</v>
      </c>
      <c r="J7" s="193">
        <v>4.507346472733298</v>
      </c>
      <c r="K7" s="193">
        <v>4.372867807246017</v>
      </c>
      <c r="L7" s="193">
        <v>3.9488852830178667</v>
      </c>
      <c r="M7" s="193">
        <v>4.298023623507086</v>
      </c>
      <c r="N7" s="195">
        <v>3.0622661927748096</v>
      </c>
      <c r="O7" s="196">
        <v>-13.52083060609337</v>
      </c>
      <c r="P7" s="193">
        <v>2.3303811415716247</v>
      </c>
      <c r="Q7" s="194">
        <v>10.502956647271366</v>
      </c>
      <c r="R7" s="191"/>
    </row>
    <row r="8" spans="1:18" s="75" customFormat="1" ht="24" customHeight="1">
      <c r="A8" s="186" t="s">
        <v>124</v>
      </c>
      <c r="B8" s="197">
        <v>5.551152730096032</v>
      </c>
      <c r="C8" s="198">
        <v>5.303111890331613</v>
      </c>
      <c r="D8" s="198">
        <v>3.401716949140443</v>
      </c>
      <c r="E8" s="198">
        <v>4.503792010477081</v>
      </c>
      <c r="F8" s="198">
        <v>3.886314639984123</v>
      </c>
      <c r="G8" s="198">
        <v>3.6323398383651284</v>
      </c>
      <c r="H8" s="198">
        <v>3.421136116283341</v>
      </c>
      <c r="I8" s="198">
        <v>3.688288999789746</v>
      </c>
      <c r="J8" s="198">
        <v>3.241641279619434</v>
      </c>
      <c r="K8" s="198">
        <v>3.6029107816608175</v>
      </c>
      <c r="L8" s="198">
        <v>3.676931415200957</v>
      </c>
      <c r="M8" s="198">
        <v>3.862913367830445</v>
      </c>
      <c r="N8" s="198">
        <v>3.0385300835104267</v>
      </c>
      <c r="O8" s="199">
        <v>-14.38774579117511</v>
      </c>
      <c r="P8" s="198">
        <v>4.151956298799964</v>
      </c>
      <c r="Q8" s="200">
        <v>9.050081089064355</v>
      </c>
      <c r="R8" s="191"/>
    </row>
    <row r="10" spans="1:17" ht="11.25">
      <c r="A10" s="64" t="s">
        <v>15</v>
      </c>
      <c r="B10" s="205"/>
      <c r="C10" s="205"/>
      <c r="D10" s="205"/>
      <c r="E10" s="205"/>
      <c r="F10" s="205"/>
      <c r="G10" s="205"/>
      <c r="H10" s="205"/>
      <c r="I10" s="205"/>
      <c r="J10" s="205"/>
      <c r="K10" s="205"/>
      <c r="L10" s="205"/>
      <c r="M10" s="172"/>
      <c r="N10" s="172"/>
      <c r="O10" s="172"/>
      <c r="P10" s="172"/>
      <c r="Q10" s="172"/>
    </row>
    <row r="11" spans="1:17" ht="11.25">
      <c r="A11" s="64"/>
      <c r="B11" s="205"/>
      <c r="C11" s="205"/>
      <c r="D11" s="205"/>
      <c r="E11" s="205"/>
      <c r="F11" s="205"/>
      <c r="G11" s="205"/>
      <c r="H11" s="205"/>
      <c r="I11" s="205"/>
      <c r="J11" s="205"/>
      <c r="K11" s="205"/>
      <c r="L11" s="205"/>
      <c r="M11" s="172"/>
      <c r="N11" s="172"/>
      <c r="O11" s="172"/>
      <c r="P11" s="172"/>
      <c r="Q11" s="172"/>
    </row>
    <row r="12" spans="1:17" ht="11.25">
      <c r="A12" s="206" t="s">
        <v>126</v>
      </c>
      <c r="B12" s="172"/>
      <c r="C12" s="172"/>
      <c r="D12" s="172"/>
      <c r="E12" s="172"/>
      <c r="F12" s="172"/>
      <c r="G12" s="172"/>
      <c r="H12" s="172"/>
      <c r="I12" s="172"/>
      <c r="J12" s="172"/>
      <c r="K12" s="172"/>
      <c r="L12" s="172"/>
      <c r="M12" s="172"/>
      <c r="N12" s="172"/>
      <c r="O12" s="172"/>
      <c r="P12" s="172"/>
      <c r="Q12" s="172"/>
    </row>
    <row r="13" spans="1:17" ht="11.25">
      <c r="A13" s="172"/>
      <c r="B13" s="172"/>
      <c r="C13" s="172"/>
      <c r="D13" s="172"/>
      <c r="E13" s="172"/>
      <c r="F13" s="172"/>
      <c r="G13" s="172"/>
      <c r="H13" s="172"/>
      <c r="I13" s="172"/>
      <c r="J13" s="172"/>
      <c r="K13" s="172"/>
      <c r="L13" s="172"/>
      <c r="M13" s="172"/>
      <c r="N13" s="172"/>
      <c r="O13" s="172"/>
      <c r="P13" s="172"/>
      <c r="Q13" s="172"/>
    </row>
    <row r="14" spans="1:17" ht="11.25">
      <c r="A14" s="206" t="s">
        <v>127</v>
      </c>
      <c r="B14" s="172"/>
      <c r="C14" s="172"/>
      <c r="D14" s="172"/>
      <c r="E14" s="172"/>
      <c r="F14" s="172"/>
      <c r="G14" s="172"/>
      <c r="H14" s="172"/>
      <c r="I14" s="172"/>
      <c r="J14" s="172"/>
      <c r="K14" s="172"/>
      <c r="L14" s="172"/>
      <c r="M14" s="172"/>
      <c r="N14" s="172"/>
      <c r="O14" s="172"/>
      <c r="P14" s="172"/>
      <c r="Q14" s="172"/>
    </row>
    <row r="15" spans="1:17" ht="11.25">
      <c r="A15" s="172"/>
      <c r="B15" s="172"/>
      <c r="C15" s="172"/>
      <c r="D15" s="172"/>
      <c r="E15" s="172"/>
      <c r="F15" s="172"/>
      <c r="G15" s="172"/>
      <c r="H15" s="172"/>
      <c r="I15" s="172"/>
      <c r="J15" s="172"/>
      <c r="K15" s="172"/>
      <c r="L15" s="172"/>
      <c r="M15" s="172"/>
      <c r="N15" s="172"/>
      <c r="O15" s="172"/>
      <c r="P15" s="172"/>
      <c r="Q15" s="172"/>
    </row>
    <row r="16" spans="1:18" ht="12.75" customHeight="1">
      <c r="A16" s="998" t="s">
        <v>128</v>
      </c>
      <c r="B16" s="998"/>
      <c r="C16" s="998"/>
      <c r="D16" s="998"/>
      <c r="E16" s="998"/>
      <c r="F16" s="998"/>
      <c r="G16" s="998"/>
      <c r="H16" s="998"/>
      <c r="I16" s="998"/>
      <c r="J16" s="998"/>
      <c r="K16" s="998"/>
      <c r="L16" s="998"/>
      <c r="M16" s="998"/>
      <c r="N16" s="998"/>
      <c r="O16" s="998"/>
      <c r="P16" s="998"/>
      <c r="Q16" s="998"/>
      <c r="R16" s="207"/>
    </row>
    <row r="17" spans="1:18" ht="11.25" customHeight="1">
      <c r="A17" s="998"/>
      <c r="B17" s="998"/>
      <c r="C17" s="998"/>
      <c r="D17" s="998"/>
      <c r="E17" s="998"/>
      <c r="F17" s="998"/>
      <c r="G17" s="998"/>
      <c r="H17" s="998"/>
      <c r="I17" s="998"/>
      <c r="J17" s="998"/>
      <c r="K17" s="998"/>
      <c r="L17" s="998"/>
      <c r="M17" s="998"/>
      <c r="N17" s="998"/>
      <c r="O17" s="998"/>
      <c r="P17" s="998"/>
      <c r="Q17" s="998"/>
      <c r="R17" s="207"/>
    </row>
    <row r="18" spans="1:18" ht="11.25" customHeight="1">
      <c r="A18" s="998"/>
      <c r="B18" s="998"/>
      <c r="C18" s="998"/>
      <c r="D18" s="998"/>
      <c r="E18" s="998"/>
      <c r="F18" s="998"/>
      <c r="G18" s="998"/>
      <c r="H18" s="998"/>
      <c r="I18" s="998"/>
      <c r="J18" s="998"/>
      <c r="K18" s="998"/>
      <c r="L18" s="998"/>
      <c r="M18" s="998"/>
      <c r="N18" s="998"/>
      <c r="O18" s="998"/>
      <c r="P18" s="998"/>
      <c r="Q18" s="998"/>
      <c r="R18" s="207"/>
    </row>
    <row r="19" spans="1:18" ht="12.75">
      <c r="A19" s="998"/>
      <c r="B19" s="998"/>
      <c r="C19" s="998"/>
      <c r="D19" s="998"/>
      <c r="E19" s="998"/>
      <c r="F19" s="998"/>
      <c r="G19" s="998"/>
      <c r="H19" s="998"/>
      <c r="I19" s="998"/>
      <c r="J19" s="998"/>
      <c r="K19" s="998"/>
      <c r="L19" s="998"/>
      <c r="M19" s="998"/>
      <c r="N19" s="998"/>
      <c r="O19" s="998"/>
      <c r="P19" s="998"/>
      <c r="Q19" s="998"/>
      <c r="R19" s="207"/>
    </row>
  </sheetData>
  <sheetProtection/>
  <mergeCells count="1">
    <mergeCell ref="A16:Q19"/>
  </mergeCells>
  <hyperlinks>
    <hyperlink ref="A1" location="Contents!A1" display="Back to Table of Contents"/>
  </hyperlinks>
  <printOptions/>
  <pageMargins left="0.3" right="0" top="0" bottom="0" header="0" footer="0.22"/>
  <pageSetup horizontalDpi="1200" verticalDpi="1200" orientation="landscape" paperSize="9" scale="98" r:id="rId1"/>
  <headerFooter alignWithMargins="0">
    <oddHeader>&amp;C- &amp;P+3 -
</oddHeader>
  </headerFooter>
</worksheet>
</file>

<file path=xl/worksheets/sheet8.xml><?xml version="1.0" encoding="utf-8"?>
<worksheet xmlns="http://schemas.openxmlformats.org/spreadsheetml/2006/main" xmlns:r="http://schemas.openxmlformats.org/officeDocument/2006/relationships">
  <dimension ref="A1:R19"/>
  <sheetViews>
    <sheetView zoomScalePageLayoutView="0" workbookViewId="0" topLeftCell="A1">
      <pane xSplit="1" ySplit="2" topLeftCell="B3"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53.140625" style="145" customWidth="1"/>
    <col min="2" max="12" width="7.7109375" style="145" customWidth="1"/>
    <col min="13" max="18" width="8.421875" style="145" customWidth="1"/>
    <col min="19" max="19" width="9.140625" style="145" customWidth="1"/>
    <col min="20" max="20" width="10.00390625" style="145" bestFit="1" customWidth="1"/>
    <col min="21" max="16384" width="9.140625" style="145" customWidth="1"/>
  </cols>
  <sheetData>
    <row r="1" ht="18.75" customHeight="1">
      <c r="A1" s="971" t="s">
        <v>568</v>
      </c>
    </row>
    <row r="2" spans="1:12" ht="24" customHeight="1">
      <c r="A2" s="74" t="s">
        <v>569</v>
      </c>
      <c r="B2" s="97"/>
      <c r="C2" s="97"/>
      <c r="D2" s="173"/>
      <c r="E2" s="173"/>
      <c r="F2" s="97"/>
      <c r="G2" s="97"/>
      <c r="H2" s="97"/>
      <c r="I2" s="97"/>
      <c r="J2" s="97"/>
      <c r="K2" s="97"/>
      <c r="L2" s="97"/>
    </row>
    <row r="3" spans="2:18" ht="12.75">
      <c r="B3" s="97"/>
      <c r="C3" s="97"/>
      <c r="D3" s="97"/>
      <c r="E3" s="97"/>
      <c r="F3" s="97"/>
      <c r="G3" s="97"/>
      <c r="H3" s="175"/>
      <c r="I3" s="97"/>
      <c r="J3" s="176"/>
      <c r="K3" s="97"/>
      <c r="L3" s="175"/>
      <c r="R3" s="177" t="s">
        <v>109</v>
      </c>
    </row>
    <row r="4" spans="1:18" ht="24" customHeight="1">
      <c r="A4" s="178" t="s">
        <v>110</v>
      </c>
      <c r="B4" s="179">
        <v>2006</v>
      </c>
      <c r="C4" s="179">
        <v>2007</v>
      </c>
      <c r="D4" s="179">
        <v>2008</v>
      </c>
      <c r="E4" s="179">
        <v>2009</v>
      </c>
      <c r="F4" s="179">
        <v>2010</v>
      </c>
      <c r="G4" s="179">
        <v>2011</v>
      </c>
      <c r="H4" s="179">
        <v>2012</v>
      </c>
      <c r="I4" s="179">
        <v>2013</v>
      </c>
      <c r="J4" s="179">
        <v>2014</v>
      </c>
      <c r="K4" s="179">
        <v>2015</v>
      </c>
      <c r="L4" s="179">
        <v>2016</v>
      </c>
      <c r="M4" s="179">
        <v>2017</v>
      </c>
      <c r="N4" s="79">
        <v>2018</v>
      </c>
      <c r="O4" s="79">
        <v>2019</v>
      </c>
      <c r="P4" s="79">
        <v>2020</v>
      </c>
      <c r="Q4" s="79" t="s">
        <v>39</v>
      </c>
      <c r="R4" s="80" t="s">
        <v>40</v>
      </c>
    </row>
    <row r="5" spans="1:18" ht="24" customHeight="1">
      <c r="A5" s="181" t="s">
        <v>121</v>
      </c>
      <c r="B5" s="189">
        <v>5.926437036328198</v>
      </c>
      <c r="C5" s="189">
        <v>5.31540355242608</v>
      </c>
      <c r="D5" s="189">
        <v>4.9874927386752965</v>
      </c>
      <c r="E5" s="189">
        <v>4.73647310328446</v>
      </c>
      <c r="F5" s="189">
        <v>4.521532846715329</v>
      </c>
      <c r="G5" s="189">
        <v>4.540747803442725</v>
      </c>
      <c r="H5" s="189">
        <v>4.469172601747711</v>
      </c>
      <c r="I5" s="189">
        <v>4.104414364239533</v>
      </c>
      <c r="J5" s="189">
        <v>3.941113587772369</v>
      </c>
      <c r="K5" s="189">
        <v>3.7822641090790032</v>
      </c>
      <c r="L5" s="189">
        <v>3.817816647175472</v>
      </c>
      <c r="M5" s="189">
        <v>3.7482145018762862</v>
      </c>
      <c r="N5" s="191">
        <v>3.303351585755761</v>
      </c>
      <c r="O5" s="191">
        <v>3.4728158323966447</v>
      </c>
      <c r="P5" s="191">
        <v>3.9533467015254966</v>
      </c>
      <c r="Q5" s="191">
        <v>4.0999177748164115</v>
      </c>
      <c r="R5" s="201">
        <v>4.238577189418444</v>
      </c>
    </row>
    <row r="6" spans="1:18" ht="24" customHeight="1">
      <c r="A6" s="181" t="s">
        <v>122</v>
      </c>
      <c r="B6" s="191">
        <v>24.653111794954444</v>
      </c>
      <c r="C6" s="191">
        <v>24.996691108346347</v>
      </c>
      <c r="D6" s="191">
        <v>25.8048709163693</v>
      </c>
      <c r="E6" s="191">
        <v>25.700624863514637</v>
      </c>
      <c r="F6" s="191">
        <v>24.82883211678832</v>
      </c>
      <c r="G6" s="191">
        <v>24.05123420717183</v>
      </c>
      <c r="H6" s="191">
        <v>23.41401595117015</v>
      </c>
      <c r="I6" s="191">
        <v>22.92115650047219</v>
      </c>
      <c r="J6" s="191">
        <v>22.13585497884729</v>
      </c>
      <c r="K6" s="191">
        <v>21.57768415469996</v>
      </c>
      <c r="L6" s="191">
        <v>20.8560024406366</v>
      </c>
      <c r="M6" s="191">
        <v>20.01501028931122</v>
      </c>
      <c r="N6" s="191">
        <v>19.8552515526809</v>
      </c>
      <c r="O6" s="191">
        <v>19.067394479481468</v>
      </c>
      <c r="P6" s="191">
        <v>18.586948244790214</v>
      </c>
      <c r="Q6" s="191">
        <v>20.240390522366194</v>
      </c>
      <c r="R6" s="201">
        <v>20.15283749926579</v>
      </c>
    </row>
    <row r="7" spans="1:18" ht="24" customHeight="1">
      <c r="A7" s="181" t="s">
        <v>123</v>
      </c>
      <c r="B7" s="191">
        <v>69.42246576446354</v>
      </c>
      <c r="C7" s="191">
        <v>69.6883465247814</v>
      </c>
      <c r="D7" s="191">
        <v>69.20842669322236</v>
      </c>
      <c r="E7" s="191">
        <v>69.56366826681787</v>
      </c>
      <c r="F7" s="191">
        <v>70.65072992700729</v>
      </c>
      <c r="G7" s="191">
        <v>71.40801798938544</v>
      </c>
      <c r="H7" s="191">
        <v>72.11713473792429</v>
      </c>
      <c r="I7" s="191">
        <v>72.9738237644381</v>
      </c>
      <c r="J7" s="191">
        <v>73.92274712277668</v>
      </c>
      <c r="K7" s="191">
        <v>74.63978114929093</v>
      </c>
      <c r="L7" s="191">
        <v>75.32567244622973</v>
      </c>
      <c r="M7" s="191">
        <v>76.237017310253</v>
      </c>
      <c r="N7" s="191">
        <v>76.84162654808718</v>
      </c>
      <c r="O7" s="191">
        <v>77.45956533152054</v>
      </c>
      <c r="P7" s="191">
        <v>77.45970505368429</v>
      </c>
      <c r="Q7" s="191">
        <v>75.65992798208057</v>
      </c>
      <c r="R7" s="201">
        <v>75.60797768807458</v>
      </c>
    </row>
    <row r="8" spans="1:18" ht="24" customHeight="1">
      <c r="A8" s="186" t="s">
        <v>124</v>
      </c>
      <c r="B8" s="202">
        <v>100</v>
      </c>
      <c r="C8" s="203">
        <v>100</v>
      </c>
      <c r="D8" s="203">
        <v>100</v>
      </c>
      <c r="E8" s="203">
        <v>100</v>
      </c>
      <c r="F8" s="203">
        <v>100</v>
      </c>
      <c r="G8" s="203">
        <v>100</v>
      </c>
      <c r="H8" s="203">
        <v>100</v>
      </c>
      <c r="I8" s="203">
        <v>100</v>
      </c>
      <c r="J8" s="203">
        <v>100</v>
      </c>
      <c r="K8" s="203">
        <v>100</v>
      </c>
      <c r="L8" s="203">
        <v>100</v>
      </c>
      <c r="M8" s="203">
        <v>100</v>
      </c>
      <c r="N8" s="203">
        <v>100</v>
      </c>
      <c r="O8" s="203">
        <v>100</v>
      </c>
      <c r="P8" s="203">
        <v>100</v>
      </c>
      <c r="Q8" s="203">
        <v>100</v>
      </c>
      <c r="R8" s="204">
        <v>100</v>
      </c>
    </row>
    <row r="10" spans="1:17" ht="11.25">
      <c r="A10" s="64" t="s">
        <v>15</v>
      </c>
      <c r="B10" s="205"/>
      <c r="C10" s="205"/>
      <c r="D10" s="205"/>
      <c r="E10" s="205"/>
      <c r="F10" s="205"/>
      <c r="G10" s="205"/>
      <c r="H10" s="205"/>
      <c r="I10" s="205"/>
      <c r="J10" s="205"/>
      <c r="K10" s="205"/>
      <c r="L10" s="205"/>
      <c r="M10" s="172"/>
      <c r="N10" s="172"/>
      <c r="O10" s="172"/>
      <c r="P10" s="172"/>
      <c r="Q10" s="172"/>
    </row>
    <row r="11" spans="1:17" ht="11.25">
      <c r="A11" s="64"/>
      <c r="B11" s="205"/>
      <c r="C11" s="205"/>
      <c r="D11" s="205"/>
      <c r="E11" s="205"/>
      <c r="F11" s="205"/>
      <c r="G11" s="205"/>
      <c r="H11" s="205"/>
      <c r="I11" s="205"/>
      <c r="J11" s="205"/>
      <c r="K11" s="205"/>
      <c r="L11" s="205"/>
      <c r="M11" s="172"/>
      <c r="N11" s="172"/>
      <c r="O11" s="172"/>
      <c r="P11" s="172"/>
      <c r="Q11" s="172"/>
    </row>
    <row r="12" spans="1:17" ht="11.25">
      <c r="A12" s="206" t="s">
        <v>126</v>
      </c>
      <c r="B12" s="172"/>
      <c r="C12" s="172"/>
      <c r="D12" s="172"/>
      <c r="E12" s="172"/>
      <c r="F12" s="172"/>
      <c r="G12" s="172"/>
      <c r="H12" s="172"/>
      <c r="I12" s="172"/>
      <c r="J12" s="172"/>
      <c r="K12" s="172"/>
      <c r="L12" s="172"/>
      <c r="M12" s="172"/>
      <c r="N12" s="172"/>
      <c r="O12" s="172"/>
      <c r="P12" s="172"/>
      <c r="Q12" s="172"/>
    </row>
    <row r="13" spans="1:17" ht="11.25">
      <c r="A13" s="172"/>
      <c r="B13" s="172"/>
      <c r="C13" s="172"/>
      <c r="D13" s="172"/>
      <c r="E13" s="172"/>
      <c r="F13" s="172"/>
      <c r="G13" s="172"/>
      <c r="H13" s="172"/>
      <c r="I13" s="172"/>
      <c r="J13" s="172"/>
      <c r="K13" s="172"/>
      <c r="L13" s="172"/>
      <c r="M13" s="172"/>
      <c r="N13" s="172"/>
      <c r="O13" s="172"/>
      <c r="P13" s="172"/>
      <c r="Q13" s="172"/>
    </row>
    <row r="14" spans="1:17" ht="11.25">
      <c r="A14" s="206" t="s">
        <v>127</v>
      </c>
      <c r="B14" s="172"/>
      <c r="C14" s="172"/>
      <c r="D14" s="172"/>
      <c r="E14" s="172"/>
      <c r="F14" s="172"/>
      <c r="G14" s="172"/>
      <c r="H14" s="172"/>
      <c r="I14" s="172"/>
      <c r="J14" s="172"/>
      <c r="K14" s="172"/>
      <c r="L14" s="172"/>
      <c r="M14" s="172"/>
      <c r="N14" s="172"/>
      <c r="O14" s="172"/>
      <c r="P14" s="172"/>
      <c r="Q14" s="172"/>
    </row>
    <row r="15" spans="1:17" ht="11.25">
      <c r="A15" s="172"/>
      <c r="B15" s="172"/>
      <c r="C15" s="172"/>
      <c r="D15" s="172"/>
      <c r="E15" s="172"/>
      <c r="F15" s="172"/>
      <c r="G15" s="172"/>
      <c r="H15" s="172"/>
      <c r="I15" s="172"/>
      <c r="J15" s="172"/>
      <c r="K15" s="172"/>
      <c r="L15" s="172"/>
      <c r="M15" s="172"/>
      <c r="N15" s="172"/>
      <c r="O15" s="172"/>
      <c r="P15" s="172"/>
      <c r="Q15" s="172"/>
    </row>
    <row r="16" spans="1:18" ht="12.75" customHeight="1">
      <c r="A16" s="998" t="s">
        <v>128</v>
      </c>
      <c r="B16" s="998"/>
      <c r="C16" s="998"/>
      <c r="D16" s="998"/>
      <c r="E16" s="998"/>
      <c r="F16" s="998"/>
      <c r="G16" s="998"/>
      <c r="H16" s="998"/>
      <c r="I16" s="998"/>
      <c r="J16" s="998"/>
      <c r="K16" s="998"/>
      <c r="L16" s="998"/>
      <c r="M16" s="998"/>
      <c r="N16" s="998"/>
      <c r="O16" s="998"/>
      <c r="P16" s="998"/>
      <c r="Q16" s="998"/>
      <c r="R16" s="207"/>
    </row>
    <row r="17" spans="1:18" ht="11.25" customHeight="1">
      <c r="A17" s="998"/>
      <c r="B17" s="998"/>
      <c r="C17" s="998"/>
      <c r="D17" s="998"/>
      <c r="E17" s="998"/>
      <c r="F17" s="998"/>
      <c r="G17" s="998"/>
      <c r="H17" s="998"/>
      <c r="I17" s="998"/>
      <c r="J17" s="998"/>
      <c r="K17" s="998"/>
      <c r="L17" s="998"/>
      <c r="M17" s="998"/>
      <c r="N17" s="998"/>
      <c r="O17" s="998"/>
      <c r="P17" s="998"/>
      <c r="Q17" s="998"/>
      <c r="R17" s="207"/>
    </row>
    <row r="18" spans="1:18" ht="11.25" customHeight="1">
      <c r="A18" s="998"/>
      <c r="B18" s="998"/>
      <c r="C18" s="998"/>
      <c r="D18" s="998"/>
      <c r="E18" s="998"/>
      <c r="F18" s="998"/>
      <c r="G18" s="998"/>
      <c r="H18" s="998"/>
      <c r="I18" s="998"/>
      <c r="J18" s="998"/>
      <c r="K18" s="998"/>
      <c r="L18" s="998"/>
      <c r="M18" s="998"/>
      <c r="N18" s="998"/>
      <c r="O18" s="998"/>
      <c r="P18" s="998"/>
      <c r="Q18" s="998"/>
      <c r="R18" s="207"/>
    </row>
    <row r="19" spans="1:18" ht="12.75">
      <c r="A19" s="998"/>
      <c r="B19" s="998"/>
      <c r="C19" s="998"/>
      <c r="D19" s="998"/>
      <c r="E19" s="998"/>
      <c r="F19" s="998"/>
      <c r="G19" s="998"/>
      <c r="H19" s="998"/>
      <c r="I19" s="998"/>
      <c r="J19" s="998"/>
      <c r="K19" s="998"/>
      <c r="L19" s="998"/>
      <c r="M19" s="998"/>
      <c r="N19" s="998"/>
      <c r="O19" s="998"/>
      <c r="P19" s="998"/>
      <c r="Q19" s="998"/>
      <c r="R19" s="207"/>
    </row>
  </sheetData>
  <sheetProtection/>
  <mergeCells count="1">
    <mergeCell ref="A16:Q19"/>
  </mergeCells>
  <hyperlinks>
    <hyperlink ref="A1" location="Contents!A1" display="Back to Table of Contents"/>
  </hyperlinks>
  <printOptions/>
  <pageMargins left="0.3" right="0" top="0" bottom="0" header="0" footer="0.22"/>
  <pageSetup horizontalDpi="1200" verticalDpi="1200" orientation="landscape" paperSize="9" scale="98" r:id="rId1"/>
  <headerFooter alignWithMargins="0">
    <oddHeader>&amp;C- &amp;P+3 -
</oddHeader>
  </headerFooter>
</worksheet>
</file>

<file path=xl/worksheets/sheet9.xml><?xml version="1.0" encoding="utf-8"?>
<worksheet xmlns="http://schemas.openxmlformats.org/spreadsheetml/2006/main" xmlns:r="http://schemas.openxmlformats.org/officeDocument/2006/relationships">
  <dimension ref="A1:AB41"/>
  <sheetViews>
    <sheetView zoomScalePageLayoutView="0" workbookViewId="0" topLeftCell="A1">
      <pane xSplit="1" ySplit="4" topLeftCell="B5" activePane="bottomRight" state="frozen"/>
      <selection pane="topLeft" activeCell="Y27" sqref="Y27"/>
      <selection pane="topRight" activeCell="Y27" sqref="Y27"/>
      <selection pane="bottomLeft" activeCell="Y27" sqref="Y27"/>
      <selection pane="bottomRight" activeCell="A1" sqref="A1"/>
    </sheetView>
  </sheetViews>
  <sheetFormatPr defaultColWidth="9.140625" defaultRowHeight="12.75"/>
  <cols>
    <col min="1" max="1" width="50.28125" style="140" customWidth="1"/>
    <col min="2" max="4" width="7.28125" style="140" customWidth="1"/>
    <col min="5" max="5" width="8.7109375" style="140" bestFit="1" customWidth="1"/>
    <col min="6" max="13" width="7.28125" style="140" customWidth="1"/>
    <col min="14" max="14" width="7.421875" style="140" customWidth="1"/>
    <col min="15" max="16384" width="9.140625" style="140" customWidth="1"/>
  </cols>
  <sheetData>
    <row r="1" ht="18" customHeight="1">
      <c r="A1" s="971" t="s">
        <v>568</v>
      </c>
    </row>
    <row r="2" ht="33" customHeight="1">
      <c r="A2" s="21" t="s">
        <v>129</v>
      </c>
    </row>
    <row r="3" ht="5.25" customHeight="1">
      <c r="A3" s="208"/>
    </row>
    <row r="4" spans="1:18" s="141" customFormat="1" ht="16.5" customHeight="1">
      <c r="A4" s="23"/>
      <c r="B4" s="126">
        <v>2006</v>
      </c>
      <c r="C4" s="126">
        <v>2007</v>
      </c>
      <c r="D4" s="126">
        <v>2008</v>
      </c>
      <c r="E4" s="126">
        <v>2009</v>
      </c>
      <c r="F4" s="126">
        <v>2010</v>
      </c>
      <c r="G4" s="126">
        <v>2011</v>
      </c>
      <c r="H4" s="126">
        <v>2012</v>
      </c>
      <c r="I4" s="126">
        <v>2013</v>
      </c>
      <c r="J4" s="126">
        <v>2014</v>
      </c>
      <c r="K4" s="126">
        <v>2015</v>
      </c>
      <c r="L4" s="126">
        <v>2016</v>
      </c>
      <c r="M4" s="126">
        <v>2017</v>
      </c>
      <c r="N4" s="126">
        <v>2018</v>
      </c>
      <c r="O4" s="126">
        <v>2019</v>
      </c>
      <c r="P4" s="126">
        <v>2020</v>
      </c>
      <c r="Q4" s="126" t="s">
        <v>39</v>
      </c>
      <c r="R4" s="239" t="s">
        <v>40</v>
      </c>
    </row>
    <row r="5" spans="1:18" s="108" customFormat="1" ht="14.25" customHeight="1">
      <c r="A5" s="71" t="s">
        <v>75</v>
      </c>
      <c r="B5" s="209">
        <v>5.6</v>
      </c>
      <c r="C5" s="209">
        <v>4.9</v>
      </c>
      <c r="D5" s="209">
        <v>4.6</v>
      </c>
      <c r="E5" s="209">
        <v>4.3</v>
      </c>
      <c r="F5" s="209">
        <v>4.1</v>
      </c>
      <c r="G5" s="209">
        <v>4.2</v>
      </c>
      <c r="H5" s="209">
        <v>4.1</v>
      </c>
      <c r="I5" s="209">
        <v>3.8</v>
      </c>
      <c r="J5" s="209">
        <v>3.6</v>
      </c>
      <c r="K5" s="209">
        <v>3.5</v>
      </c>
      <c r="L5" s="209">
        <v>3.5</v>
      </c>
      <c r="M5" s="209">
        <v>3.4</v>
      </c>
      <c r="N5" s="209">
        <v>2.9</v>
      </c>
      <c r="O5" s="209">
        <v>3.1</v>
      </c>
      <c r="P5" s="209">
        <v>3.6</v>
      </c>
      <c r="Q5" s="209">
        <v>3.7</v>
      </c>
      <c r="R5" s="210">
        <v>3.9</v>
      </c>
    </row>
    <row r="6" spans="1:18" ht="12" customHeight="1">
      <c r="A6" s="26" t="s">
        <v>76</v>
      </c>
      <c r="B6" s="211">
        <v>2.6</v>
      </c>
      <c r="C6" s="211">
        <v>2.1</v>
      </c>
      <c r="D6" s="211">
        <v>1.9</v>
      </c>
      <c r="E6" s="211">
        <v>1.4</v>
      </c>
      <c r="F6" s="211">
        <v>1.1</v>
      </c>
      <c r="G6" s="211">
        <v>1.3</v>
      </c>
      <c r="H6" s="211">
        <v>1.4</v>
      </c>
      <c r="I6" s="211">
        <v>1.1</v>
      </c>
      <c r="J6" s="211">
        <v>0.9</v>
      </c>
      <c r="K6" s="211">
        <v>0.9</v>
      </c>
      <c r="L6" s="211">
        <v>0.8</v>
      </c>
      <c r="M6" s="211">
        <v>0.6</v>
      </c>
      <c r="N6" s="211">
        <v>0.3</v>
      </c>
      <c r="O6" s="211">
        <v>0.3</v>
      </c>
      <c r="P6" s="211">
        <v>0.3</v>
      </c>
      <c r="Q6" s="211">
        <v>0.4</v>
      </c>
      <c r="R6" s="212">
        <v>0.3</v>
      </c>
    </row>
    <row r="7" spans="1:18" ht="12" customHeight="1">
      <c r="A7" s="26" t="s">
        <v>77</v>
      </c>
      <c r="B7" s="211">
        <v>2.9</v>
      </c>
      <c r="C7" s="211">
        <v>2.8</v>
      </c>
      <c r="D7" s="211">
        <v>2.7</v>
      </c>
      <c r="E7" s="211">
        <v>2.9</v>
      </c>
      <c r="F7" s="211">
        <v>3</v>
      </c>
      <c r="G7" s="211">
        <v>2.9</v>
      </c>
      <c r="H7" s="211">
        <v>2.8</v>
      </c>
      <c r="I7" s="211">
        <v>2.7</v>
      </c>
      <c r="J7" s="211">
        <v>2.7</v>
      </c>
      <c r="K7" s="211">
        <v>2.6</v>
      </c>
      <c r="L7" s="211">
        <v>2.7</v>
      </c>
      <c r="M7" s="211">
        <v>2.8</v>
      </c>
      <c r="N7" s="211">
        <v>2.6</v>
      </c>
      <c r="O7" s="211">
        <v>2.8</v>
      </c>
      <c r="P7" s="211">
        <v>3.3</v>
      </c>
      <c r="Q7" s="211">
        <v>3.3</v>
      </c>
      <c r="R7" s="212">
        <v>3.5</v>
      </c>
    </row>
    <row r="8" spans="1:18" s="108" customFormat="1" ht="14.25" customHeight="1">
      <c r="A8" s="71" t="s">
        <v>78</v>
      </c>
      <c r="B8" s="213">
        <v>0.4</v>
      </c>
      <c r="C8" s="213">
        <v>0.4</v>
      </c>
      <c r="D8" s="213">
        <v>0.4</v>
      </c>
      <c r="E8" s="213">
        <v>0.4</v>
      </c>
      <c r="F8" s="213">
        <v>0.4</v>
      </c>
      <c r="G8" s="213">
        <v>0.4</v>
      </c>
      <c r="H8" s="213">
        <v>0.3</v>
      </c>
      <c r="I8" s="213">
        <v>0.3</v>
      </c>
      <c r="J8" s="213">
        <v>0.3</v>
      </c>
      <c r="K8" s="213">
        <v>0.3</v>
      </c>
      <c r="L8" s="213">
        <v>0.3</v>
      </c>
      <c r="M8" s="213">
        <v>0.3</v>
      </c>
      <c r="N8" s="213">
        <v>0.4</v>
      </c>
      <c r="O8" s="213">
        <v>0.4</v>
      </c>
      <c r="P8" s="213">
        <v>0.4</v>
      </c>
      <c r="Q8" s="213">
        <v>0.4</v>
      </c>
      <c r="R8" s="214">
        <v>0.4</v>
      </c>
    </row>
    <row r="9" spans="1:18" s="108" customFormat="1" ht="14.25" customHeight="1">
      <c r="A9" s="71" t="s">
        <v>79</v>
      </c>
      <c r="B9" s="213">
        <v>17.8</v>
      </c>
      <c r="C9" s="213">
        <v>17.4</v>
      </c>
      <c r="D9" s="213">
        <v>17.2</v>
      </c>
      <c r="E9" s="213">
        <v>16.7</v>
      </c>
      <c r="F9" s="213">
        <v>15.9</v>
      </c>
      <c r="G9" s="213">
        <v>15.7</v>
      </c>
      <c r="H9" s="213">
        <v>15.5</v>
      </c>
      <c r="I9" s="213">
        <v>15.7</v>
      </c>
      <c r="J9" s="213">
        <v>15.4</v>
      </c>
      <c r="K9" s="213">
        <v>14.8</v>
      </c>
      <c r="L9" s="213">
        <v>14.1</v>
      </c>
      <c r="M9" s="213">
        <v>13.6</v>
      </c>
      <c r="N9" s="213">
        <v>13</v>
      </c>
      <c r="O9" s="213">
        <v>12.1</v>
      </c>
      <c r="P9" s="213">
        <v>12.3</v>
      </c>
      <c r="Q9" s="213">
        <v>13.2</v>
      </c>
      <c r="R9" s="214">
        <v>13.4</v>
      </c>
    </row>
    <row r="10" spans="1:18" ht="11.25" customHeight="1">
      <c r="A10" s="26" t="s">
        <v>80</v>
      </c>
      <c r="B10" s="211">
        <v>0.7</v>
      </c>
      <c r="C10" s="211">
        <v>0.5</v>
      </c>
      <c r="D10" s="211">
        <v>0.5</v>
      </c>
      <c r="E10" s="211">
        <v>0.3</v>
      </c>
      <c r="F10" s="211">
        <v>0.3</v>
      </c>
      <c r="G10" s="211">
        <v>0.3</v>
      </c>
      <c r="H10" s="211">
        <v>0.3</v>
      </c>
      <c r="I10" s="211">
        <v>0.2</v>
      </c>
      <c r="J10" s="211">
        <v>0.3</v>
      </c>
      <c r="K10" s="211">
        <v>0.3</v>
      </c>
      <c r="L10" s="211">
        <v>0.3</v>
      </c>
      <c r="M10" s="211">
        <v>0.3</v>
      </c>
      <c r="N10" s="211">
        <v>0.2</v>
      </c>
      <c r="O10" s="211">
        <v>0.2</v>
      </c>
      <c r="P10" s="211">
        <v>0.2</v>
      </c>
      <c r="Q10" s="211">
        <v>0.2</v>
      </c>
      <c r="R10" s="212">
        <v>0.2</v>
      </c>
    </row>
    <row r="11" spans="1:18" ht="11.25" customHeight="1">
      <c r="A11" s="26" t="s">
        <v>81</v>
      </c>
      <c r="B11" s="211">
        <v>4.9</v>
      </c>
      <c r="C11" s="211">
        <v>5.3</v>
      </c>
      <c r="D11" s="211">
        <v>5.7</v>
      </c>
      <c r="E11" s="211">
        <v>5.4</v>
      </c>
      <c r="F11" s="211">
        <v>5.3</v>
      </c>
      <c r="G11" s="211">
        <v>5.2</v>
      </c>
      <c r="H11" s="211">
        <v>5.6</v>
      </c>
      <c r="I11" s="211">
        <v>5.4</v>
      </c>
      <c r="J11" s="211">
        <v>5.3</v>
      </c>
      <c r="K11" s="211">
        <v>5.1</v>
      </c>
      <c r="L11" s="211">
        <v>4.9</v>
      </c>
      <c r="M11" s="211">
        <v>4.7</v>
      </c>
      <c r="N11" s="211">
        <v>4.6</v>
      </c>
      <c r="O11" s="211">
        <v>4.4</v>
      </c>
      <c r="P11" s="211">
        <v>4.9</v>
      </c>
      <c r="Q11" s="211">
        <v>5.1</v>
      </c>
      <c r="R11" s="212">
        <v>5.3</v>
      </c>
    </row>
    <row r="12" spans="1:18" ht="11.25" customHeight="1">
      <c r="A12" s="26" t="s">
        <v>82</v>
      </c>
      <c r="B12" s="211">
        <v>6.7</v>
      </c>
      <c r="C12" s="211">
        <v>6.6</v>
      </c>
      <c r="D12" s="211">
        <v>5.6</v>
      </c>
      <c r="E12" s="211">
        <v>5.5</v>
      </c>
      <c r="F12" s="211">
        <v>5</v>
      </c>
      <c r="G12" s="211">
        <v>4.9</v>
      </c>
      <c r="H12" s="211">
        <v>4.7</v>
      </c>
      <c r="I12" s="211">
        <v>4.7</v>
      </c>
      <c r="J12" s="211">
        <v>4.6</v>
      </c>
      <c r="K12" s="211">
        <v>4.6</v>
      </c>
      <c r="L12" s="211">
        <v>4.2</v>
      </c>
      <c r="M12" s="211">
        <v>4</v>
      </c>
      <c r="N12" s="211">
        <v>3.7</v>
      </c>
      <c r="O12" s="211">
        <v>3.1</v>
      </c>
      <c r="P12" s="211">
        <v>2.8</v>
      </c>
      <c r="Q12" s="211">
        <v>3</v>
      </c>
      <c r="R12" s="212">
        <v>3</v>
      </c>
    </row>
    <row r="13" spans="1:18" ht="11.25" customHeight="1">
      <c r="A13" s="26" t="s">
        <v>83</v>
      </c>
      <c r="B13" s="211">
        <v>5.4</v>
      </c>
      <c r="C13" s="211">
        <v>5</v>
      </c>
      <c r="D13" s="211">
        <v>5.5</v>
      </c>
      <c r="E13" s="211">
        <v>5.4</v>
      </c>
      <c r="F13" s="211">
        <v>5.3</v>
      </c>
      <c r="G13" s="211">
        <v>5.3</v>
      </c>
      <c r="H13" s="211">
        <v>4.9</v>
      </c>
      <c r="I13" s="211">
        <v>5.2</v>
      </c>
      <c r="J13" s="211">
        <v>5.1</v>
      </c>
      <c r="K13" s="211">
        <v>4.8</v>
      </c>
      <c r="L13" s="211">
        <v>4.7</v>
      </c>
      <c r="M13" s="211">
        <v>4.6</v>
      </c>
      <c r="N13" s="211">
        <v>4.5</v>
      </c>
      <c r="O13" s="211">
        <v>4.4</v>
      </c>
      <c r="P13" s="211">
        <v>4.5</v>
      </c>
      <c r="Q13" s="211">
        <v>4.9</v>
      </c>
      <c r="R13" s="212">
        <v>4.9</v>
      </c>
    </row>
    <row r="14" spans="1:18" s="108" customFormat="1" ht="14.25" customHeight="1">
      <c r="A14" s="71" t="s">
        <v>130</v>
      </c>
      <c r="B14" s="213">
        <v>1.3</v>
      </c>
      <c r="C14" s="213">
        <v>1.2</v>
      </c>
      <c r="D14" s="213">
        <v>1.6</v>
      </c>
      <c r="E14" s="213">
        <v>1.9</v>
      </c>
      <c r="F14" s="213">
        <v>1.8</v>
      </c>
      <c r="G14" s="213">
        <v>1.6</v>
      </c>
      <c r="H14" s="213">
        <v>1.4</v>
      </c>
      <c r="I14" s="213">
        <v>1.4</v>
      </c>
      <c r="J14" s="213">
        <v>1.6</v>
      </c>
      <c r="K14" s="213">
        <v>1.9</v>
      </c>
      <c r="L14" s="213">
        <v>2.1</v>
      </c>
      <c r="M14" s="213">
        <v>1.6</v>
      </c>
      <c r="N14" s="213">
        <v>1.6</v>
      </c>
      <c r="O14" s="213">
        <v>1.5</v>
      </c>
      <c r="P14" s="213">
        <v>1.5</v>
      </c>
      <c r="Q14" s="213">
        <v>1.3</v>
      </c>
      <c r="R14" s="214">
        <v>1.2</v>
      </c>
    </row>
    <row r="15" spans="1:18" s="108" customFormat="1" ht="25.5" customHeight="1">
      <c r="A15" s="215" t="s">
        <v>85</v>
      </c>
      <c r="B15" s="213">
        <v>0.5</v>
      </c>
      <c r="C15" s="213">
        <v>0.4</v>
      </c>
      <c r="D15" s="213">
        <v>0.3</v>
      </c>
      <c r="E15" s="213">
        <v>0.3</v>
      </c>
      <c r="F15" s="213">
        <v>0.3</v>
      </c>
      <c r="G15" s="213">
        <v>0.3</v>
      </c>
      <c r="H15" s="213">
        <v>0.4</v>
      </c>
      <c r="I15" s="213">
        <v>0.4</v>
      </c>
      <c r="J15" s="213">
        <v>0.4</v>
      </c>
      <c r="K15" s="213">
        <v>0.4</v>
      </c>
      <c r="L15" s="213">
        <v>0.4</v>
      </c>
      <c r="M15" s="213">
        <v>0.4</v>
      </c>
      <c r="N15" s="213">
        <v>0.4</v>
      </c>
      <c r="O15" s="213">
        <v>0.4</v>
      </c>
      <c r="P15" s="213">
        <v>0.4</v>
      </c>
      <c r="Q15" s="213">
        <v>0.4</v>
      </c>
      <c r="R15" s="214">
        <v>0.3</v>
      </c>
    </row>
    <row r="16" spans="1:18" s="108" customFormat="1" ht="14.25" customHeight="1">
      <c r="A16" s="24" t="s">
        <v>86</v>
      </c>
      <c r="B16" s="213">
        <v>5.2</v>
      </c>
      <c r="C16" s="213">
        <v>6</v>
      </c>
      <c r="D16" s="213">
        <v>6.6</v>
      </c>
      <c r="E16" s="213">
        <v>6.8</v>
      </c>
      <c r="F16" s="213">
        <v>6.8</v>
      </c>
      <c r="G16" s="213">
        <v>6.5</v>
      </c>
      <c r="H16" s="213">
        <v>6.2</v>
      </c>
      <c r="I16" s="213">
        <v>5.4</v>
      </c>
      <c r="J16" s="213">
        <v>4.8</v>
      </c>
      <c r="K16" s="213">
        <v>4.5</v>
      </c>
      <c r="L16" s="213">
        <v>4.3</v>
      </c>
      <c r="M16" s="213">
        <v>4.5</v>
      </c>
      <c r="N16" s="213">
        <v>4.9</v>
      </c>
      <c r="O16" s="213">
        <v>5.1</v>
      </c>
      <c r="P16" s="213">
        <v>4.3</v>
      </c>
      <c r="Q16" s="213">
        <v>5.3</v>
      </c>
      <c r="R16" s="214">
        <v>5.2</v>
      </c>
    </row>
    <row r="17" spans="1:18" s="108" customFormat="1" ht="14.25" customHeight="1">
      <c r="A17" s="71" t="s">
        <v>87</v>
      </c>
      <c r="B17" s="216">
        <v>11.4</v>
      </c>
      <c r="C17" s="216">
        <v>11.3</v>
      </c>
      <c r="D17" s="216">
        <v>11.3</v>
      </c>
      <c r="E17" s="216">
        <v>10.9</v>
      </c>
      <c r="F17" s="216">
        <v>11.3</v>
      </c>
      <c r="G17" s="216">
        <v>11.3</v>
      </c>
      <c r="H17" s="216">
        <v>11.7</v>
      </c>
      <c r="I17" s="216">
        <v>11.8</v>
      </c>
      <c r="J17" s="216">
        <v>11.8</v>
      </c>
      <c r="K17" s="216">
        <v>11.9</v>
      </c>
      <c r="L17" s="216">
        <v>11.7</v>
      </c>
      <c r="M17" s="216">
        <v>11.9</v>
      </c>
      <c r="N17" s="216">
        <v>12.1</v>
      </c>
      <c r="O17" s="216">
        <v>12.3</v>
      </c>
      <c r="P17" s="216">
        <v>12.4</v>
      </c>
      <c r="Q17" s="216">
        <v>12</v>
      </c>
      <c r="R17" s="217">
        <v>11.7</v>
      </c>
    </row>
    <row r="18" spans="1:18" ht="10.5" customHeight="1">
      <c r="A18" s="26" t="s">
        <v>88</v>
      </c>
      <c r="B18" s="211">
        <v>10.8</v>
      </c>
      <c r="C18" s="211">
        <v>10.6</v>
      </c>
      <c r="D18" s="211">
        <v>10.7</v>
      </c>
      <c r="E18" s="211">
        <v>10.2</v>
      </c>
      <c r="F18" s="211">
        <v>10.5</v>
      </c>
      <c r="G18" s="211">
        <v>10.6</v>
      </c>
      <c r="H18" s="211">
        <v>11</v>
      </c>
      <c r="I18" s="211">
        <v>11.1</v>
      </c>
      <c r="J18" s="211">
        <v>11.2</v>
      </c>
      <c r="K18" s="211">
        <v>11.2</v>
      </c>
      <c r="L18" s="211">
        <v>11.2</v>
      </c>
      <c r="M18" s="211">
        <v>11.4</v>
      </c>
      <c r="N18" s="211">
        <v>11.6</v>
      </c>
      <c r="O18" s="211">
        <v>11.8</v>
      </c>
      <c r="P18" s="211">
        <v>11.9</v>
      </c>
      <c r="Q18" s="211">
        <v>11.5</v>
      </c>
      <c r="R18" s="212">
        <v>11.2</v>
      </c>
    </row>
    <row r="19" spans="1:18" s="108" customFormat="1" ht="14.25" customHeight="1">
      <c r="A19" s="71" t="s">
        <v>89</v>
      </c>
      <c r="B19" s="213">
        <v>7.1</v>
      </c>
      <c r="C19" s="213">
        <v>7</v>
      </c>
      <c r="D19" s="213">
        <v>6.2</v>
      </c>
      <c r="E19" s="213">
        <v>6</v>
      </c>
      <c r="F19" s="213">
        <v>6.1</v>
      </c>
      <c r="G19" s="213">
        <v>6.2</v>
      </c>
      <c r="H19" s="213">
        <v>6</v>
      </c>
      <c r="I19" s="213">
        <v>6</v>
      </c>
      <c r="J19" s="213">
        <v>6.1</v>
      </c>
      <c r="K19" s="213">
        <v>6.3</v>
      </c>
      <c r="L19" s="213">
        <v>6.4</v>
      </c>
      <c r="M19" s="213">
        <v>6.6</v>
      </c>
      <c r="N19" s="213">
        <v>6.6</v>
      </c>
      <c r="O19" s="213">
        <v>6.4</v>
      </c>
      <c r="P19" s="213">
        <v>5.6</v>
      </c>
      <c r="Q19" s="213">
        <v>5.5</v>
      </c>
      <c r="R19" s="214">
        <v>5.1</v>
      </c>
    </row>
    <row r="20" spans="1:18" s="108" customFormat="1" ht="14.25" customHeight="1">
      <c r="A20" s="24" t="s">
        <v>90</v>
      </c>
      <c r="B20" s="213">
        <v>7.6</v>
      </c>
      <c r="C20" s="213">
        <v>8.1</v>
      </c>
      <c r="D20" s="213">
        <v>7.4</v>
      </c>
      <c r="E20" s="213">
        <v>6.4</v>
      </c>
      <c r="F20" s="213">
        <v>6.8</v>
      </c>
      <c r="G20" s="213">
        <v>6.9</v>
      </c>
      <c r="H20" s="213">
        <v>6.9</v>
      </c>
      <c r="I20" s="213">
        <v>6</v>
      </c>
      <c r="J20" s="213">
        <v>6.3</v>
      </c>
      <c r="K20" s="213">
        <v>6.6</v>
      </c>
      <c r="L20" s="213">
        <v>7</v>
      </c>
      <c r="M20" s="213">
        <v>7.2</v>
      </c>
      <c r="N20" s="213">
        <v>7.3</v>
      </c>
      <c r="O20" s="213">
        <v>7.1</v>
      </c>
      <c r="P20" s="213">
        <v>3</v>
      </c>
      <c r="Q20" s="213">
        <v>2.5</v>
      </c>
      <c r="R20" s="214">
        <v>6.5</v>
      </c>
    </row>
    <row r="21" spans="1:18" s="108" customFormat="1" ht="14.25" customHeight="1">
      <c r="A21" s="71" t="s">
        <v>91</v>
      </c>
      <c r="B21" s="213">
        <v>4.5</v>
      </c>
      <c r="C21" s="213">
        <v>4.4</v>
      </c>
      <c r="D21" s="213">
        <v>4.4</v>
      </c>
      <c r="E21" s="213">
        <v>4.7</v>
      </c>
      <c r="F21" s="213">
        <v>4.9</v>
      </c>
      <c r="G21" s="213">
        <v>4.7</v>
      </c>
      <c r="H21" s="213">
        <v>4.5</v>
      </c>
      <c r="I21" s="213">
        <v>4.4</v>
      </c>
      <c r="J21" s="213">
        <v>4.3</v>
      </c>
      <c r="K21" s="213">
        <v>4.3</v>
      </c>
      <c r="L21" s="213">
        <v>4.2</v>
      </c>
      <c r="M21" s="213">
        <v>4.2</v>
      </c>
      <c r="N21" s="213">
        <v>4.2</v>
      </c>
      <c r="O21" s="213">
        <v>4.3</v>
      </c>
      <c r="P21" s="213">
        <v>5.1</v>
      </c>
      <c r="Q21" s="213">
        <v>5.1</v>
      </c>
      <c r="R21" s="214">
        <v>4.6</v>
      </c>
    </row>
    <row r="22" spans="1:18" s="108" customFormat="1" ht="14.25" customHeight="1">
      <c r="A22" s="24" t="s">
        <v>92</v>
      </c>
      <c r="B22" s="216">
        <v>10.4</v>
      </c>
      <c r="C22" s="216">
        <v>11</v>
      </c>
      <c r="D22" s="216">
        <v>11.4</v>
      </c>
      <c r="E22" s="216">
        <v>11.9</v>
      </c>
      <c r="F22" s="216">
        <v>11.6</v>
      </c>
      <c r="G22" s="216">
        <v>11.7</v>
      </c>
      <c r="H22" s="216">
        <v>11.9</v>
      </c>
      <c r="I22" s="216">
        <v>11.9</v>
      </c>
      <c r="J22" s="216">
        <v>12.1</v>
      </c>
      <c r="K22" s="216">
        <v>12.2</v>
      </c>
      <c r="L22" s="216">
        <v>12.3</v>
      </c>
      <c r="M22" s="216">
        <v>12.2</v>
      </c>
      <c r="N22" s="216">
        <v>12.3</v>
      </c>
      <c r="O22" s="216">
        <v>12.4</v>
      </c>
      <c r="P22" s="216">
        <v>14.1</v>
      </c>
      <c r="Q22" s="216">
        <v>14</v>
      </c>
      <c r="R22" s="217">
        <v>13.2</v>
      </c>
    </row>
    <row r="23" spans="1:18" ht="13.5" customHeight="1">
      <c r="A23" s="132" t="s">
        <v>93</v>
      </c>
      <c r="B23" s="218">
        <v>5.8</v>
      </c>
      <c r="C23" s="218">
        <v>6.4</v>
      </c>
      <c r="D23" s="218">
        <v>6.8</v>
      </c>
      <c r="E23" s="218">
        <v>7.2</v>
      </c>
      <c r="F23" s="218">
        <v>6.7</v>
      </c>
      <c r="G23" s="218">
        <v>6.8</v>
      </c>
      <c r="H23" s="218">
        <v>6.9</v>
      </c>
      <c r="I23" s="218">
        <v>6.6</v>
      </c>
      <c r="J23" s="218">
        <v>6.6</v>
      </c>
      <c r="K23" s="218">
        <v>6.6</v>
      </c>
      <c r="L23" s="218">
        <v>6.7</v>
      </c>
      <c r="M23" s="218">
        <v>6.8</v>
      </c>
      <c r="N23" s="218">
        <v>6.9</v>
      </c>
      <c r="O23" s="218">
        <v>7.1</v>
      </c>
      <c r="P23" s="218">
        <v>7.5</v>
      </c>
      <c r="Q23" s="218">
        <v>7.2</v>
      </c>
      <c r="R23" s="219">
        <v>6.6</v>
      </c>
    </row>
    <row r="24" spans="1:18" ht="12.75" customHeight="1">
      <c r="A24" s="132" t="s">
        <v>94</v>
      </c>
      <c r="B24" s="218">
        <v>0.6</v>
      </c>
      <c r="C24" s="218">
        <v>0.6</v>
      </c>
      <c r="D24" s="218">
        <v>0.6</v>
      </c>
      <c r="E24" s="218">
        <v>0.7</v>
      </c>
      <c r="F24" s="218">
        <v>0.7</v>
      </c>
      <c r="G24" s="218">
        <v>0.7</v>
      </c>
      <c r="H24" s="218">
        <v>0.7</v>
      </c>
      <c r="I24" s="218">
        <v>0.7</v>
      </c>
      <c r="J24" s="218">
        <v>0.7</v>
      </c>
      <c r="K24" s="218">
        <v>0.7</v>
      </c>
      <c r="L24" s="218">
        <v>0.7</v>
      </c>
      <c r="M24" s="218">
        <v>0.7</v>
      </c>
      <c r="N24" s="218">
        <v>0.6</v>
      </c>
      <c r="O24" s="218">
        <v>0.7</v>
      </c>
      <c r="P24" s="218">
        <v>0.7</v>
      </c>
      <c r="Q24" s="218">
        <v>0.6</v>
      </c>
      <c r="R24" s="219">
        <v>0.6</v>
      </c>
    </row>
    <row r="25" spans="1:18" ht="11.25" customHeight="1">
      <c r="A25" s="132" t="s">
        <v>95</v>
      </c>
      <c r="B25" s="218">
        <v>2.8</v>
      </c>
      <c r="C25" s="218">
        <v>2.7</v>
      </c>
      <c r="D25" s="218">
        <v>2.7</v>
      </c>
      <c r="E25" s="218">
        <v>2.8</v>
      </c>
      <c r="F25" s="218">
        <v>3</v>
      </c>
      <c r="G25" s="218">
        <v>3.1</v>
      </c>
      <c r="H25" s="218">
        <v>3.1</v>
      </c>
      <c r="I25" s="218">
        <v>3.2</v>
      </c>
      <c r="J25" s="218">
        <v>3.2</v>
      </c>
      <c r="K25" s="218">
        <v>3.2</v>
      </c>
      <c r="L25" s="218">
        <v>3.2</v>
      </c>
      <c r="M25" s="218">
        <v>2.9</v>
      </c>
      <c r="N25" s="218">
        <v>2.6</v>
      </c>
      <c r="O25" s="218">
        <v>2.1</v>
      </c>
      <c r="P25" s="218">
        <v>2.3</v>
      </c>
      <c r="Q25" s="218">
        <v>2.2</v>
      </c>
      <c r="R25" s="219">
        <v>2.1</v>
      </c>
    </row>
    <row r="26" spans="1:18" s="985" customFormat="1" ht="13.5" customHeight="1">
      <c r="A26" s="982" t="s">
        <v>577</v>
      </c>
      <c r="B26" s="983">
        <v>1.3</v>
      </c>
      <c r="C26" s="983">
        <v>1.3</v>
      </c>
      <c r="D26" s="983">
        <v>1.2</v>
      </c>
      <c r="E26" s="983">
        <v>1.2</v>
      </c>
      <c r="F26" s="983">
        <v>1.2</v>
      </c>
      <c r="G26" s="983">
        <v>1.3</v>
      </c>
      <c r="H26" s="983">
        <v>1.2</v>
      </c>
      <c r="I26" s="983">
        <v>1.6</v>
      </c>
      <c r="J26" s="983">
        <v>1.6</v>
      </c>
      <c r="K26" s="983">
        <v>1.7</v>
      </c>
      <c r="L26" s="983">
        <v>1.7</v>
      </c>
      <c r="M26" s="983">
        <v>1.8</v>
      </c>
      <c r="N26" s="983">
        <v>2.2</v>
      </c>
      <c r="O26" s="983">
        <v>2.5</v>
      </c>
      <c r="P26" s="983">
        <v>3.5</v>
      </c>
      <c r="Q26" s="983">
        <v>3.9</v>
      </c>
      <c r="R26" s="984">
        <v>3.8</v>
      </c>
    </row>
    <row r="27" spans="1:18" s="108" customFormat="1" ht="14.25" customHeight="1">
      <c r="A27" s="24" t="s">
        <v>96</v>
      </c>
      <c r="B27" s="216">
        <v>7</v>
      </c>
      <c r="C27" s="216">
        <v>7.1</v>
      </c>
      <c r="D27" s="216">
        <v>6.9</v>
      </c>
      <c r="E27" s="216">
        <v>6.5</v>
      </c>
      <c r="F27" s="216">
        <v>6.4</v>
      </c>
      <c r="G27" s="216">
        <v>6.2</v>
      </c>
      <c r="H27" s="216">
        <v>6.1</v>
      </c>
      <c r="I27" s="216">
        <v>6.2</v>
      </c>
      <c r="J27" s="216">
        <v>6</v>
      </c>
      <c r="K27" s="216">
        <v>5.9</v>
      </c>
      <c r="L27" s="216">
        <v>5.8</v>
      </c>
      <c r="M27" s="216">
        <v>5.8</v>
      </c>
      <c r="N27" s="216">
        <v>5.7</v>
      </c>
      <c r="O27" s="216">
        <v>5.8</v>
      </c>
      <c r="P27" s="216">
        <v>6.4</v>
      </c>
      <c r="Q27" s="216">
        <v>6.2</v>
      </c>
      <c r="R27" s="217">
        <v>5.5</v>
      </c>
    </row>
    <row r="28" spans="1:18" ht="13.5" customHeight="1">
      <c r="A28" s="132" t="s">
        <v>97</v>
      </c>
      <c r="B28" s="218">
        <v>6.3</v>
      </c>
      <c r="C28" s="218">
        <v>6.4</v>
      </c>
      <c r="D28" s="218">
        <v>6.2</v>
      </c>
      <c r="E28" s="218">
        <v>5.7</v>
      </c>
      <c r="F28" s="218">
        <v>5.6</v>
      </c>
      <c r="G28" s="218">
        <v>5.3</v>
      </c>
      <c r="H28" s="218">
        <v>5.1</v>
      </c>
      <c r="I28" s="218">
        <v>5.1</v>
      </c>
      <c r="J28" s="218">
        <v>5</v>
      </c>
      <c r="K28" s="218">
        <v>4.9</v>
      </c>
      <c r="L28" s="218">
        <v>4.7</v>
      </c>
      <c r="M28" s="218">
        <v>4.7</v>
      </c>
      <c r="N28" s="218">
        <v>4.6</v>
      </c>
      <c r="O28" s="218">
        <v>4.6</v>
      </c>
      <c r="P28" s="218">
        <v>5.3</v>
      </c>
      <c r="Q28" s="218">
        <v>5</v>
      </c>
      <c r="R28" s="219">
        <v>4.4</v>
      </c>
    </row>
    <row r="29" spans="1:18" ht="14.25" customHeight="1">
      <c r="A29" s="24" t="s">
        <v>98</v>
      </c>
      <c r="B29" s="216">
        <v>2.8</v>
      </c>
      <c r="C29" s="216">
        <v>3</v>
      </c>
      <c r="D29" s="216">
        <v>3.4</v>
      </c>
      <c r="E29" s="216">
        <v>3.7</v>
      </c>
      <c r="F29" s="216">
        <v>3.8</v>
      </c>
      <c r="G29" s="216">
        <v>4.1</v>
      </c>
      <c r="H29" s="216">
        <v>4.3</v>
      </c>
      <c r="I29" s="216">
        <v>4.4</v>
      </c>
      <c r="J29" s="216">
        <v>4.6</v>
      </c>
      <c r="K29" s="216">
        <v>4.7</v>
      </c>
      <c r="L29" s="216">
        <v>4.8</v>
      </c>
      <c r="M29" s="216">
        <v>5.1</v>
      </c>
      <c r="N29" s="216">
        <v>5.4</v>
      </c>
      <c r="O29" s="216">
        <v>5.6</v>
      </c>
      <c r="P29" s="216">
        <v>5.5</v>
      </c>
      <c r="Q29" s="216">
        <v>5.6</v>
      </c>
      <c r="R29" s="217">
        <v>5.6</v>
      </c>
    </row>
    <row r="30" spans="1:18" ht="14.25" customHeight="1">
      <c r="A30" s="133" t="s">
        <v>99</v>
      </c>
      <c r="B30" s="216">
        <v>1.9</v>
      </c>
      <c r="C30" s="216">
        <v>2</v>
      </c>
      <c r="D30" s="216">
        <v>2</v>
      </c>
      <c r="E30" s="216">
        <v>2.1</v>
      </c>
      <c r="F30" s="216">
        <v>2.2</v>
      </c>
      <c r="G30" s="216">
        <v>2.4</v>
      </c>
      <c r="H30" s="216">
        <v>2.5</v>
      </c>
      <c r="I30" s="216">
        <v>2.6</v>
      </c>
      <c r="J30" s="216">
        <v>2.8</v>
      </c>
      <c r="K30" s="216">
        <v>2.8</v>
      </c>
      <c r="L30" s="216">
        <v>2.8</v>
      </c>
      <c r="M30" s="216">
        <v>2.9</v>
      </c>
      <c r="N30" s="216">
        <v>3</v>
      </c>
      <c r="O30" s="216">
        <v>3.1</v>
      </c>
      <c r="P30" s="216">
        <v>2.9</v>
      </c>
      <c r="Q30" s="216">
        <v>2.8</v>
      </c>
      <c r="R30" s="217">
        <v>2.8</v>
      </c>
    </row>
    <row r="31" spans="1:18" s="108" customFormat="1" ht="14.25" customHeight="1">
      <c r="A31" s="133" t="s">
        <v>100</v>
      </c>
      <c r="B31" s="216">
        <v>5.6</v>
      </c>
      <c r="C31" s="216">
        <v>5.1</v>
      </c>
      <c r="D31" s="216">
        <v>5.2</v>
      </c>
      <c r="E31" s="216">
        <v>5.6</v>
      </c>
      <c r="F31" s="216">
        <v>5.7</v>
      </c>
      <c r="G31" s="216">
        <v>5.6</v>
      </c>
      <c r="H31" s="216">
        <v>5.6</v>
      </c>
      <c r="I31" s="216">
        <v>6.2</v>
      </c>
      <c r="J31" s="216">
        <v>6.2</v>
      </c>
      <c r="K31" s="216">
        <v>6.2</v>
      </c>
      <c r="L31" s="216">
        <v>6.4</v>
      </c>
      <c r="M31" s="216">
        <v>6.2</v>
      </c>
      <c r="N31" s="216">
        <v>6.1</v>
      </c>
      <c r="O31" s="216">
        <v>6.2</v>
      </c>
      <c r="P31" s="216">
        <v>7.3</v>
      </c>
      <c r="Q31" s="216">
        <v>7.3</v>
      </c>
      <c r="R31" s="217">
        <v>6.8</v>
      </c>
    </row>
    <row r="32" spans="1:18" s="108" customFormat="1" ht="14.25" customHeight="1">
      <c r="A32" s="24" t="s">
        <v>101</v>
      </c>
      <c r="B32" s="216">
        <v>4.3</v>
      </c>
      <c r="C32" s="216">
        <v>4.1</v>
      </c>
      <c r="D32" s="216">
        <v>4.2</v>
      </c>
      <c r="E32" s="216">
        <v>4.3</v>
      </c>
      <c r="F32" s="216">
        <v>4.4</v>
      </c>
      <c r="G32" s="216">
        <v>4.4</v>
      </c>
      <c r="H32" s="216">
        <v>4.5</v>
      </c>
      <c r="I32" s="216">
        <v>4.8</v>
      </c>
      <c r="J32" s="216">
        <v>4.7</v>
      </c>
      <c r="K32" s="216">
        <v>4.8</v>
      </c>
      <c r="L32" s="216">
        <v>4.9</v>
      </c>
      <c r="M32" s="216">
        <v>4.8</v>
      </c>
      <c r="N32" s="216">
        <v>4.8</v>
      </c>
      <c r="O32" s="216">
        <v>4.7</v>
      </c>
      <c r="P32" s="216">
        <v>5.3</v>
      </c>
      <c r="Q32" s="216">
        <v>5.1</v>
      </c>
      <c r="R32" s="217">
        <v>4.6</v>
      </c>
    </row>
    <row r="33" spans="1:18" s="108" customFormat="1" ht="14.25" customHeight="1">
      <c r="A33" s="24" t="s">
        <v>102</v>
      </c>
      <c r="B33" s="216">
        <v>3.2</v>
      </c>
      <c r="C33" s="216">
        <v>3.1</v>
      </c>
      <c r="D33" s="216">
        <v>3.1</v>
      </c>
      <c r="E33" s="216">
        <v>3.4</v>
      </c>
      <c r="F33" s="216">
        <v>3.4</v>
      </c>
      <c r="G33" s="216">
        <v>3.5</v>
      </c>
      <c r="H33" s="216">
        <v>3.6</v>
      </c>
      <c r="I33" s="216">
        <v>4</v>
      </c>
      <c r="J33" s="216">
        <v>4.1</v>
      </c>
      <c r="K33" s="216">
        <v>4.1</v>
      </c>
      <c r="L33" s="216">
        <v>4.2</v>
      </c>
      <c r="M33" s="216">
        <v>4.4</v>
      </c>
      <c r="N33" s="216">
        <v>4.4</v>
      </c>
      <c r="O33" s="216">
        <v>4.6</v>
      </c>
      <c r="P33" s="216">
        <v>5.2</v>
      </c>
      <c r="Q33" s="216">
        <v>5.3</v>
      </c>
      <c r="R33" s="217">
        <v>5.1</v>
      </c>
    </row>
    <row r="34" spans="1:18" s="108" customFormat="1" ht="14.25" customHeight="1">
      <c r="A34" s="134" t="s">
        <v>103</v>
      </c>
      <c r="B34" s="216">
        <v>2.2</v>
      </c>
      <c r="C34" s="216">
        <v>2.2</v>
      </c>
      <c r="D34" s="216">
        <v>2.4</v>
      </c>
      <c r="E34" s="216">
        <v>2.6</v>
      </c>
      <c r="F34" s="216">
        <v>2.7</v>
      </c>
      <c r="G34" s="216">
        <v>2.9</v>
      </c>
      <c r="H34" s="216">
        <v>3.1</v>
      </c>
      <c r="I34" s="216">
        <v>3.3</v>
      </c>
      <c r="J34" s="216">
        <v>3.4</v>
      </c>
      <c r="K34" s="216">
        <v>3.3</v>
      </c>
      <c r="L34" s="216">
        <v>3.3</v>
      </c>
      <c r="M34" s="216">
        <v>3.4</v>
      </c>
      <c r="N34" s="216">
        <v>3.5</v>
      </c>
      <c r="O34" s="216">
        <v>3.5</v>
      </c>
      <c r="P34" s="216">
        <v>3.3</v>
      </c>
      <c r="Q34" s="216">
        <v>2.9</v>
      </c>
      <c r="R34" s="217">
        <v>2.7</v>
      </c>
    </row>
    <row r="35" spans="1:18" s="108" customFormat="1" ht="14.25" customHeight="1">
      <c r="A35" s="71" t="s">
        <v>104</v>
      </c>
      <c r="B35" s="216">
        <v>1.4</v>
      </c>
      <c r="C35" s="216">
        <v>1.4</v>
      </c>
      <c r="D35" s="216">
        <v>1.4</v>
      </c>
      <c r="E35" s="216">
        <v>1.4</v>
      </c>
      <c r="F35" s="216">
        <v>1.4</v>
      </c>
      <c r="G35" s="216">
        <v>1.4</v>
      </c>
      <c r="H35" s="216">
        <v>1.6</v>
      </c>
      <c r="I35" s="216">
        <v>1.6</v>
      </c>
      <c r="J35" s="216">
        <v>1.6</v>
      </c>
      <c r="K35" s="216">
        <v>1.5</v>
      </c>
      <c r="L35" s="216">
        <v>1.5</v>
      </c>
      <c r="M35" s="216">
        <v>1.5</v>
      </c>
      <c r="N35" s="216">
        <v>1.5</v>
      </c>
      <c r="O35" s="216">
        <v>1.6</v>
      </c>
      <c r="P35" s="216">
        <v>1.3</v>
      </c>
      <c r="Q35" s="216">
        <v>1.3</v>
      </c>
      <c r="R35" s="217">
        <v>1.3</v>
      </c>
    </row>
    <row r="36" spans="1:18" s="108" customFormat="1" ht="18" customHeight="1">
      <c r="A36" s="135" t="s">
        <v>114</v>
      </c>
      <c r="B36" s="220">
        <v>100</v>
      </c>
      <c r="C36" s="220">
        <v>100</v>
      </c>
      <c r="D36" s="220">
        <v>100</v>
      </c>
      <c r="E36" s="220">
        <v>100</v>
      </c>
      <c r="F36" s="220">
        <v>100</v>
      </c>
      <c r="G36" s="220">
        <v>100</v>
      </c>
      <c r="H36" s="220">
        <v>100</v>
      </c>
      <c r="I36" s="220">
        <v>100</v>
      </c>
      <c r="J36" s="220">
        <v>100</v>
      </c>
      <c r="K36" s="220">
        <v>100</v>
      </c>
      <c r="L36" s="220">
        <v>100</v>
      </c>
      <c r="M36" s="220">
        <v>100</v>
      </c>
      <c r="N36" s="220">
        <v>100</v>
      </c>
      <c r="O36" s="220">
        <v>100</v>
      </c>
      <c r="P36" s="220">
        <v>100</v>
      </c>
      <c r="Q36" s="220">
        <v>100</v>
      </c>
      <c r="R36" s="221">
        <v>100</v>
      </c>
    </row>
    <row r="37" spans="1:14" s="108" customFormat="1" ht="9" customHeight="1">
      <c r="A37" s="125"/>
      <c r="B37" s="216"/>
      <c r="C37" s="216"/>
      <c r="D37" s="216"/>
      <c r="E37" s="22"/>
      <c r="F37" s="222"/>
      <c r="G37" s="222"/>
      <c r="H37" s="222"/>
      <c r="I37" s="222"/>
      <c r="J37" s="222"/>
      <c r="K37" s="222"/>
      <c r="L37" s="222"/>
      <c r="M37" s="223"/>
      <c r="N37" s="22"/>
    </row>
    <row r="38" spans="1:18" s="108" customFormat="1" ht="22.5" customHeight="1">
      <c r="A38" s="139" t="s">
        <v>108</v>
      </c>
      <c r="B38" s="224">
        <v>7.6</v>
      </c>
      <c r="C38" s="224">
        <v>7.7</v>
      </c>
      <c r="D38" s="224">
        <v>7</v>
      </c>
      <c r="E38" s="224">
        <v>6.6</v>
      </c>
      <c r="F38" s="224">
        <v>6.3</v>
      </c>
      <c r="G38" s="224">
        <v>6.2</v>
      </c>
      <c r="H38" s="224">
        <v>6.2</v>
      </c>
      <c r="I38" s="224">
        <v>6.2</v>
      </c>
      <c r="J38" s="224">
        <v>6</v>
      </c>
      <c r="K38" s="224">
        <v>6</v>
      </c>
      <c r="L38" s="224">
        <v>5.5</v>
      </c>
      <c r="M38" s="224">
        <v>5.4</v>
      </c>
      <c r="N38" s="224">
        <v>5.1</v>
      </c>
      <c r="O38" s="224">
        <v>4.2</v>
      </c>
      <c r="P38" s="224">
        <v>4.1</v>
      </c>
      <c r="Q38" s="224">
        <v>4.4</v>
      </c>
      <c r="R38" s="225">
        <v>4.3</v>
      </c>
    </row>
    <row r="39" ht="9" customHeight="1">
      <c r="A39" s="30"/>
    </row>
    <row r="40" ht="15.75" customHeight="1">
      <c r="A40" s="64" t="s">
        <v>15</v>
      </c>
    </row>
    <row r="41" spans="1:28" ht="18.75" customHeight="1">
      <c r="A41" s="64" t="s">
        <v>131</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row>
  </sheetData>
  <sheetProtection/>
  <hyperlinks>
    <hyperlink ref="A1" location="Contents!A1" display="Back to Table of Contents"/>
  </hyperlinks>
  <printOptions/>
  <pageMargins left="0.4330708661417323" right="0" top="0.2362204724409449" bottom="0" header="0" footer="0.15748031496062992"/>
  <pageSetup horizontalDpi="300" verticalDpi="300" orientation="landscape" paperSize="9" r:id="rId2"/>
  <headerFooter alignWithMargins="0">
    <oddHeader>&amp;C- 6 -</oddHeader>
    <oddFooter xml:space="preserve">&amp;C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Khema Runjeet</dc:creator>
  <cp:keywords/>
  <dc:description/>
  <cp:lastModifiedBy>Khema Runjeet</cp:lastModifiedBy>
  <dcterms:created xsi:type="dcterms:W3CDTF">2023-01-05T04:58:52Z</dcterms:created>
  <dcterms:modified xsi:type="dcterms:W3CDTF">2023-01-11T07:54:04Z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