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88.78\shared$\Historical series\"/>
    </mc:Choice>
  </mc:AlternateContent>
  <bookViews>
    <workbookView xWindow="0" yWindow="0" windowWidth="21600" windowHeight="9735" tabRatio="598"/>
  </bookViews>
  <sheets>
    <sheet name="Table of contents" sheetId="1" r:id="rId1"/>
    <sheet name="Explanation" sheetId="2" r:id="rId2"/>
    <sheet name="t1.1 " sheetId="3" r:id="rId3"/>
    <sheet name="t1.2" sheetId="28" r:id="rId4"/>
    <sheet name="t 1.3 " sheetId="33" r:id="rId5"/>
    <sheet name="t1.4" sheetId="34" r:id="rId6"/>
    <sheet name="t1.5" sheetId="35" r:id="rId7"/>
    <sheet name="t1.6" sheetId="29" r:id="rId8"/>
    <sheet name="t1.7" sheetId="26" r:id="rId9"/>
    <sheet name="t 1.8" sheetId="30" r:id="rId10"/>
    <sheet name="t 1.9" sheetId="31" r:id="rId11"/>
    <sheet name="t1.10" sheetId="40" r:id="rId12"/>
    <sheet name="t1.11" sheetId="39" r:id="rId13"/>
    <sheet name="t1.12" sheetId="38" r:id="rId14"/>
    <sheet name="t1.13" sheetId="37" r:id="rId15"/>
    <sheet name="t1.14 " sheetId="21" r:id="rId16"/>
    <sheet name="t1.15" sheetId="13" r:id="rId17"/>
  </sheets>
  <externalReferences>
    <externalReference r:id="rId18"/>
  </externalReferences>
  <definedNames>
    <definedName name="__xlnm.Print_Area_5" localSheetId="4">#REF!</definedName>
    <definedName name="__xlnm.Print_Area_5" localSheetId="5">#REF!</definedName>
    <definedName name="__xlnm.Print_Area_5" localSheetId="6">#REF!</definedName>
    <definedName name="__xlnm.Print_Area_5">#REF!</definedName>
    <definedName name="__xlnm.Print_Titles_5" localSheetId="4">#REF!</definedName>
    <definedName name="__xlnm.Print_Titles_5" localSheetId="5">#REF!</definedName>
    <definedName name="__xlnm.Print_Titles_5" localSheetId="6">#REF!</definedName>
    <definedName name="__xlnm.Print_Titles_5">#REF!</definedName>
    <definedName name="_Fill" localSheetId="1" hidden="1">#REF!</definedName>
    <definedName name="_Fill" localSheetId="4" hidden="1">#REF!</definedName>
    <definedName name="_Fill" localSheetId="16"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0" hidden="1">#REF!</definedName>
    <definedName name="_Fill" hidden="1">#REF!</definedName>
    <definedName name="_Toc278964790" localSheetId="16">'t1.15'!$A$2</definedName>
    <definedName name="_Toc278964792" localSheetId="16">'t1.15'!$A$18</definedName>
    <definedName name="bbb" localSheetId="4" hidden="1">#REF!</definedName>
    <definedName name="bbb" localSheetId="5" hidden="1">#REF!</definedName>
    <definedName name="bbb" localSheetId="6" hidden="1">#REF!</definedName>
    <definedName name="bbb" hidden="1">#REF!</definedName>
    <definedName name="bbbbbbbb" localSheetId="4" hidden="1">#REF!</definedName>
    <definedName name="bbbbbbbb" localSheetId="5" hidden="1">#REF!</definedName>
    <definedName name="bbbbbbbb" localSheetId="6" hidden="1">#REF!</definedName>
    <definedName name="bbbbbbbb" hidden="1">#REF!</definedName>
    <definedName name="bbbbbbbbbb" localSheetId="4">#REF!</definedName>
    <definedName name="bbbbbbbbbb" localSheetId="5">#REF!</definedName>
    <definedName name="bbbbbbbbbb" localSheetId="6">#REF!</definedName>
    <definedName name="bbbbbbbbbb">#REF!</definedName>
    <definedName name="CountryID_5" localSheetId="4">'[1]t2.34 Topic 2.6.1'!#REF!</definedName>
    <definedName name="CountryID_5" localSheetId="5">'[1]t2.34 Topic 2.6.1'!#REF!</definedName>
    <definedName name="CountryID_5" localSheetId="6">'[1]t2.34 Topic 2.6.1'!#REF!</definedName>
    <definedName name="CountryID_5">'[1]t2.34 Topic 2.6.1'!#REF!</definedName>
    <definedName name="CountryName_5" localSheetId="4">'[1]t2.34 Topic 2.6.1'!#REF!</definedName>
    <definedName name="CountryName_5" localSheetId="5">'[1]t2.34 Topic 2.6.1'!#REF!</definedName>
    <definedName name="CountryName_5" localSheetId="6">'[1]t2.34 Topic 2.6.1'!#REF!</definedName>
    <definedName name="CountryName_5">'[1]t2.34 Topic 2.6.1'!#REF!</definedName>
    <definedName name="Data_5" localSheetId="4">#REF!</definedName>
    <definedName name="Data_5" localSheetId="5">#REF!</definedName>
    <definedName name="Data_5" localSheetId="6">#REF!</definedName>
    <definedName name="Data_5">#REF!</definedName>
    <definedName name="_xlnm.Database" localSheetId="1">#REF!</definedName>
    <definedName name="_xlnm.Database" localSheetId="4">#REF!</definedName>
    <definedName name="_xlnm.Database" localSheetId="16">#REF!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0">#REF!</definedName>
    <definedName name="_xlnm.Database">#REF!</definedName>
    <definedName name="ddddd" hidden="1">#REF!</definedName>
    <definedName name="dfgg" localSheetId="4">#REF!</definedName>
    <definedName name="dfgg" localSheetId="5">#REF!</definedName>
    <definedName name="dfgg" localSheetId="6">#REF!</definedName>
    <definedName name="dfgg" localSheetId="7">#REF!</definedName>
    <definedName name="dfgg" localSheetId="8">#REF!</definedName>
    <definedName name="dfgg">#REF!</definedName>
    <definedName name="eee" hidden="1">#REF!</definedName>
    <definedName name="Excel_BuiltIn_Database" localSheetId="4">#REF!</definedName>
    <definedName name="Excel_BuiltIn_Database" localSheetId="5">#REF!</definedName>
    <definedName name="Excel_BuiltIn_Database" localSheetId="6">#REF!</definedName>
    <definedName name="Excel_BuiltIn_Database" localSheetId="7">#REF!</definedName>
    <definedName name="Excel_BuiltIn_Database" localSheetId="8">#REF!</definedName>
    <definedName name="Excel_BuiltIn_Database">#REF!</definedName>
    <definedName name="f" localSheetId="4">#REF!</definedName>
    <definedName name="f" localSheetId="5">#REF!</definedName>
    <definedName name="f" localSheetId="6">#REF!</definedName>
    <definedName name="f">#REF!</definedName>
    <definedName name="ffff">#REF!</definedName>
    <definedName name="Foot_5" localSheetId="4">'[1]t2.34 Topic 2.6.1'!#REF!</definedName>
    <definedName name="Foot_5" localSheetId="5">'[1]t2.34 Topic 2.6.1'!#REF!</definedName>
    <definedName name="Foot_5" localSheetId="6">'[1]t2.34 Topic 2.6.1'!#REF!</definedName>
    <definedName name="Foot_5">'[1]t2.34 Topic 2.6.1'!#REF!</definedName>
    <definedName name="FootLng_5" localSheetId="4">'[1]t2.34 Topic 2.6.1'!#REF!</definedName>
    <definedName name="FootLng_5" localSheetId="5">'[1]t2.34 Topic 2.6.1'!#REF!</definedName>
    <definedName name="FootLng_5" localSheetId="6">'[1]t2.34 Topic 2.6.1'!#REF!</definedName>
    <definedName name="FootLng_5">'[1]t2.34 Topic 2.6.1'!#REF!</definedName>
    <definedName name="gfh" localSheetId="4">#REF!</definedName>
    <definedName name="gfh" localSheetId="5">#REF!</definedName>
    <definedName name="gfh" localSheetId="6">#REF!</definedName>
    <definedName name="gfh" localSheetId="7">#REF!</definedName>
    <definedName name="gfh" localSheetId="8">#REF!</definedName>
    <definedName name="gfh">#REF!</definedName>
    <definedName name="hhh">#REF!</definedName>
    <definedName name="hhhhhh" localSheetId="4">#REF!</definedName>
    <definedName name="hhhhhh" localSheetId="5">#REF!</definedName>
    <definedName name="hhhhhh" localSheetId="6">#REF!</definedName>
    <definedName name="hhhhhh">#REF!</definedName>
    <definedName name="Inc_5" localSheetId="4">'[1]t2.34 Topic 2.6.1'!#REF!</definedName>
    <definedName name="Inc_5" localSheetId="5">'[1]t2.34 Topic 2.6.1'!#REF!</definedName>
    <definedName name="Inc_5" localSheetId="6">'[1]t2.34 Topic 2.6.1'!#REF!</definedName>
    <definedName name="Inc_5">'[1]t2.34 Topic 2.6.1'!#REF!</definedName>
    <definedName name="Ind_5" localSheetId="4">'[1]t2.34 Topic 2.6.1'!#REF!</definedName>
    <definedName name="Ind_5" localSheetId="5">'[1]t2.34 Topic 2.6.1'!#REF!</definedName>
    <definedName name="Ind_5" localSheetId="6">'[1]t2.34 Topic 2.6.1'!#REF!</definedName>
    <definedName name="Ind_5">'[1]t2.34 Topic 2.6.1'!#REF!</definedName>
    <definedName name="JR_PAGE_ANCHOR_0_1">#REF!</definedName>
    <definedName name="kkk">#REF!</definedName>
    <definedName name="l" localSheetId="4">#REF!</definedName>
    <definedName name="l" localSheetId="5">#REF!</definedName>
    <definedName name="l" localSheetId="6">#REF!</definedName>
    <definedName name="l" localSheetId="7">#REF!</definedName>
    <definedName name="l" localSheetId="8">#REF!</definedName>
    <definedName name="l">#REF!</definedName>
    <definedName name="mmmm" localSheetId="4" hidden="1">#REF!</definedName>
    <definedName name="mmmm" localSheetId="5" hidden="1">#REF!</definedName>
    <definedName name="mmmm" localSheetId="6" hidden="1">#REF!</definedName>
    <definedName name="mmmm" localSheetId="7" hidden="1">#REF!</definedName>
    <definedName name="mmmm" localSheetId="8" hidden="1">#REF!</definedName>
    <definedName name="mmmm" hidden="1">#REF!</definedName>
    <definedName name="mmmmmmmmmm" localSheetId="4">#REF!</definedName>
    <definedName name="mmmmmmmmmm" localSheetId="5">#REF!</definedName>
    <definedName name="mmmmmmmmmm" localSheetId="6">#REF!</definedName>
    <definedName name="mmmmmmmmmm" localSheetId="7">#REF!</definedName>
    <definedName name="mmmmmmmmmm" localSheetId="8">#REF!</definedName>
    <definedName name="mmmmmmmmmm">#REF!</definedName>
    <definedName name="nal" localSheetId="4">#REF!</definedName>
    <definedName name="nal" localSheetId="5">#REF!</definedName>
    <definedName name="nal" localSheetId="6">#REF!</definedName>
    <definedName name="nal" localSheetId="7">#REF!</definedName>
    <definedName name="nal" localSheetId="8">#REF!</definedName>
    <definedName name="nal">#REF!</definedName>
    <definedName name="o" localSheetId="4">#REF!</definedName>
    <definedName name="o" localSheetId="5">#REF!</definedName>
    <definedName name="o" localSheetId="6">#REF!</definedName>
    <definedName name="o" localSheetId="7">#REF!</definedName>
    <definedName name="o" localSheetId="8">#REF!</definedName>
    <definedName name="o">#REF!</definedName>
    <definedName name="ooooo" localSheetId="4">#REF!</definedName>
    <definedName name="ooooo" localSheetId="5">#REF!</definedName>
    <definedName name="ooooo" localSheetId="6">#REF!</definedName>
    <definedName name="ooooo" localSheetId="7">#REF!</definedName>
    <definedName name="ooooo" localSheetId="8">#REF!</definedName>
    <definedName name="ooooo">#REF!</definedName>
    <definedName name="ppppp" hidden="1">#REF!</definedName>
    <definedName name="rainl" localSheetId="4">#REF!</definedName>
    <definedName name="rainl" localSheetId="5">#REF!</definedName>
    <definedName name="rainl" localSheetId="6">#REF!</definedName>
    <definedName name="rainl" localSheetId="7">#REF!</definedName>
    <definedName name="rainl" localSheetId="8">#REF!</definedName>
    <definedName name="rainl">#REF!</definedName>
    <definedName name="rr" hidden="1">#REF!</definedName>
    <definedName name="s" localSheetId="4">#REF!</definedName>
    <definedName name="s" localSheetId="5">#REF!</definedName>
    <definedName name="s" localSheetId="6">#REF!</definedName>
    <definedName name="s" localSheetId="7">#REF!</definedName>
    <definedName name="s" localSheetId="8">#REF!</definedName>
    <definedName name="s">#REF!</definedName>
    <definedName name="sssss" localSheetId="4" hidden="1">#REF!</definedName>
    <definedName name="sssss" localSheetId="5" hidden="1">#REF!</definedName>
    <definedName name="sssss" localSheetId="6" hidden="1">#REF!</definedName>
    <definedName name="sssss" localSheetId="7" hidden="1">#REF!</definedName>
    <definedName name="sssss" localSheetId="8" hidden="1">#REF!</definedName>
    <definedName name="sssss" hidden="1">#REF!</definedName>
    <definedName name="sul" localSheetId="4">#REF!</definedName>
    <definedName name="sul" localSheetId="5">#REF!</definedName>
    <definedName name="sul" localSheetId="6">#REF!</definedName>
    <definedName name="sul" localSheetId="7">#REF!</definedName>
    <definedName name="sul" localSheetId="8">#REF!</definedName>
    <definedName name="sul">#REF!</definedName>
    <definedName name="ttt" hidden="1">#REF!</definedName>
    <definedName name="Type_5" localSheetId="4">'[1]t2.34 Topic 2.6.1'!#REF!</definedName>
    <definedName name="Type_5" localSheetId="5">'[1]t2.34 Topic 2.6.1'!#REF!</definedName>
    <definedName name="Type_5" localSheetId="6">'[1]t2.34 Topic 2.6.1'!#REF!</definedName>
    <definedName name="Type_5">'[1]t2.34 Topic 2.6.1'!#REF!</definedName>
    <definedName name="Unit" localSheetId="4">#REF!</definedName>
    <definedName name="Unit" localSheetId="5">#REF!</definedName>
    <definedName name="Unit" localSheetId="6">#REF!</definedName>
    <definedName name="Unit">#REF!</definedName>
    <definedName name="uuu" hidden="1">#REF!</definedName>
    <definedName name="VarsID_5" localSheetId="4">'[1]t2.34 Topic 2.6.1'!#REF!</definedName>
    <definedName name="VarsID_5" localSheetId="5">'[1]t2.34 Topic 2.6.1'!#REF!</definedName>
    <definedName name="VarsID_5" localSheetId="6">'[1]t2.34 Topic 2.6.1'!#REF!</definedName>
    <definedName name="VarsID_5">'[1]t2.34 Topic 2.6.1'!#REF!</definedName>
    <definedName name="vg" localSheetId="4">#REF!</definedName>
    <definedName name="vg" localSheetId="5">#REF!</definedName>
    <definedName name="vg" localSheetId="6">#REF!</definedName>
    <definedName name="vg">#REF!</definedName>
    <definedName name="vv" hidden="1">#REF!</definedName>
    <definedName name="vvvvvvvvvv" localSheetId="4">#REF!</definedName>
    <definedName name="vvvvvvvvvv" localSheetId="5">#REF!</definedName>
    <definedName name="vvvvvvvvvv" localSheetId="6">#REF!</definedName>
    <definedName name="vvvvvvvvvv">#REF!</definedName>
    <definedName name="vvvvvvvvvvvv" localSheetId="4">#REF!</definedName>
    <definedName name="vvvvvvvvvvvv" localSheetId="5">#REF!</definedName>
    <definedName name="vvvvvvvvvvvv" localSheetId="6">#REF!</definedName>
    <definedName name="vvvvvvvvvvvv">#REF!</definedName>
    <definedName name="w" localSheetId="4">#REF!</definedName>
    <definedName name="w" localSheetId="5">#REF!</definedName>
    <definedName name="w" localSheetId="6">#REF!</definedName>
    <definedName name="w" localSheetId="7">#REF!</definedName>
    <definedName name="w" localSheetId="8">#REF!</definedName>
    <definedName name="w">#REF!</definedName>
    <definedName name="ww" hidden="1">#REF!</definedName>
    <definedName name="xx" hidden="1">#REF!</definedName>
    <definedName name="xxx" localSheetId="4" hidden="1">#REF!</definedName>
    <definedName name="xxx" localSheetId="5" hidden="1">#REF!</definedName>
    <definedName name="xxx" localSheetId="6" hidden="1">#REF!</definedName>
    <definedName name="xxx" localSheetId="7" hidden="1">#REF!</definedName>
    <definedName name="xxx" localSheetId="8" hidden="1">#REF!</definedName>
    <definedName name="xxx" hidden="1">#REF!</definedName>
    <definedName name="xxxxx" hidden="1">#REF!</definedName>
    <definedName name="xxxxxxxxxxxxxxxxxxxx" localSheetId="4" hidden="1">#REF!</definedName>
    <definedName name="xxxxxxxxxxxxxxxxxxxx" localSheetId="5" hidden="1">#REF!</definedName>
    <definedName name="xxxxxxxxxxxxxxxxxxxx" localSheetId="6" hidden="1">#REF!</definedName>
    <definedName name="xxxxxxxxxxxxxxxxxxxx" hidden="1">#REF!</definedName>
    <definedName name="yy" hidden="1">#REF!</definedName>
    <definedName name="za" hidden="1">#REF!</definedName>
    <definedName name="zz">#REF!</definedName>
    <definedName name="zzz" localSheetId="4">#REF!</definedName>
    <definedName name="zzz" localSheetId="5">#REF!</definedName>
    <definedName name="zzz" localSheetId="6">#REF!</definedName>
    <definedName name="zzz" localSheetId="7">#REF!</definedName>
    <definedName name="zzz" localSheetId="8">#REF!</definedName>
    <definedName name="zzz">#REF!</definedName>
    <definedName name="zzzzzzz" localSheetId="4">#REF!</definedName>
    <definedName name="zzzzzzz" localSheetId="5">#REF!</definedName>
    <definedName name="zzzzzzz" localSheetId="6">#REF!</definedName>
    <definedName name="zzzzzzz" localSheetId="7">#REF!</definedName>
    <definedName name="zzzzzzz" localSheetId="8">#REF!</definedName>
    <definedName name="zzzzzzz">#REF!</definedName>
  </definedNames>
  <calcPr calcId="152511"/>
</workbook>
</file>

<file path=xl/calcChain.xml><?xml version="1.0" encoding="utf-8"?>
<calcChain xmlns="http://schemas.openxmlformats.org/spreadsheetml/2006/main">
  <c r="AD11" i="28" l="1"/>
  <c r="C5" i="39" l="1"/>
  <c r="C13" i="39" s="1"/>
  <c r="D5" i="39"/>
  <c r="D13" i="39" s="1"/>
  <c r="E5" i="39"/>
  <c r="F5" i="39"/>
  <c r="F13" i="39" s="1"/>
  <c r="G5" i="39"/>
  <c r="G13" i="39" s="1"/>
  <c r="H5" i="39"/>
  <c r="H13" i="39" s="1"/>
  <c r="I5" i="39"/>
  <c r="I13" i="39" s="1"/>
  <c r="J5" i="39"/>
  <c r="J13" i="39" s="1"/>
  <c r="K5" i="39"/>
  <c r="K13" i="39" s="1"/>
  <c r="E13" i="39"/>
  <c r="L13" i="39"/>
  <c r="M13" i="39"/>
  <c r="F5" i="40"/>
  <c r="G5" i="40"/>
  <c r="H5" i="40"/>
  <c r="I5" i="40"/>
  <c r="J5" i="40"/>
  <c r="K5" i="40"/>
  <c r="L5" i="40"/>
  <c r="M5" i="40"/>
  <c r="C5" i="40"/>
  <c r="C13" i="40" s="1"/>
  <c r="D5" i="40"/>
  <c r="E5" i="40"/>
  <c r="D13" i="40" l="1"/>
  <c r="E13" i="40"/>
  <c r="F13" i="40"/>
  <c r="G13" i="40"/>
  <c r="H13" i="40"/>
  <c r="I13" i="40"/>
  <c r="J13" i="40"/>
  <c r="K13" i="40"/>
  <c r="L13" i="40"/>
  <c r="M13" i="40"/>
  <c r="N13" i="40"/>
  <c r="O13" i="40"/>
  <c r="P13" i="40"/>
  <c r="Q13" i="40"/>
  <c r="R13" i="40"/>
  <c r="S13" i="40"/>
  <c r="T13" i="40"/>
  <c r="U13" i="40"/>
  <c r="V13" i="40"/>
  <c r="W13" i="40"/>
  <c r="C13" i="31" l="1"/>
  <c r="C15" i="31" s="1"/>
  <c r="D13" i="31"/>
  <c r="D15" i="31" s="1"/>
  <c r="E13" i="31"/>
  <c r="E15" i="31" s="1"/>
  <c r="F13" i="31"/>
  <c r="F15" i="31" s="1"/>
  <c r="G13" i="31"/>
  <c r="G15" i="31" s="1"/>
  <c r="H13" i="31"/>
  <c r="H15" i="31" s="1"/>
  <c r="I13" i="31"/>
  <c r="I15" i="31" s="1"/>
  <c r="J13" i="31"/>
  <c r="J15" i="31" s="1"/>
  <c r="K13" i="31"/>
  <c r="K15" i="31" s="1"/>
  <c r="L13" i="31"/>
  <c r="L15" i="31" s="1"/>
  <c r="M13" i="31"/>
  <c r="M15" i="31" s="1"/>
  <c r="N13" i="31"/>
  <c r="N15" i="31" s="1"/>
  <c r="O13" i="31"/>
  <c r="P13" i="31"/>
  <c r="Q13" i="31"/>
  <c r="R13" i="31"/>
  <c r="S13" i="31"/>
  <c r="T13" i="31"/>
  <c r="U13" i="31"/>
  <c r="V13" i="31"/>
  <c r="M6" i="38" l="1"/>
  <c r="L6" i="38"/>
  <c r="K6" i="38"/>
  <c r="J6" i="38"/>
  <c r="I6" i="38"/>
  <c r="H6" i="38"/>
  <c r="G6" i="38"/>
  <c r="F6" i="38"/>
  <c r="E6" i="38"/>
  <c r="D6" i="38"/>
  <c r="C6" i="38"/>
  <c r="AC9" i="28" l="1"/>
  <c r="AC8" i="28" s="1"/>
  <c r="AC5" i="28"/>
  <c r="S15" i="13"/>
  <c r="S9" i="13"/>
  <c r="S7" i="13"/>
  <c r="S5" i="13"/>
</calcChain>
</file>

<file path=xl/sharedStrings.xml><?xml version="1.0" encoding="utf-8"?>
<sst xmlns="http://schemas.openxmlformats.org/spreadsheetml/2006/main" count="745" uniqueCount="311">
  <si>
    <t>Historical Series</t>
  </si>
  <si>
    <t>Table of contents</t>
  </si>
  <si>
    <t>Environment Statistics</t>
  </si>
  <si>
    <t>Explanations</t>
  </si>
  <si>
    <r>
      <t>1.</t>
    </r>
    <r>
      <rPr>
        <b/>
        <sz val="11"/>
        <color indexed="8"/>
        <rFont val="Times New Roman"/>
        <family val="1"/>
      </rPr>
      <t xml:space="preserve"> Concepts and Definition</t>
    </r>
  </si>
  <si>
    <r>
      <rPr>
        <b/>
        <sz val="11"/>
        <rFont val="Times New Roman"/>
        <family val="1"/>
      </rPr>
      <t>Landfill</t>
    </r>
    <r>
      <rPr>
        <sz val="11"/>
        <rFont val="Times New Roman"/>
        <family val="1"/>
      </rPr>
      <t>: Final placement of waste in or on the land in a controlled or uncontrolled way according to different sanitary, environmental protection and other safety requirements.</t>
    </r>
  </si>
  <si>
    <r>
      <rPr>
        <b/>
        <sz val="11"/>
        <rFont val="Times New Roman"/>
        <family val="1"/>
      </rPr>
      <t>Solid Waste</t>
    </r>
    <r>
      <rPr>
        <sz val="11"/>
        <rFont val="Times New Roman"/>
        <family val="1"/>
      </rPr>
      <t>: These are useless, and sometimes hazardous, materials with low liquid content. Solid waste includes domestic garbage, industrial and commercial waste, sewage sludge, wastes resulting from agricultural and animal husbandry operations and other connected activities and demolition wastes.</t>
    </r>
  </si>
  <si>
    <r>
      <rPr>
        <b/>
        <sz val="11"/>
        <rFont val="Times New Roman"/>
        <family val="1"/>
      </rPr>
      <t>Waste wate</t>
    </r>
    <r>
      <rPr>
        <sz val="11"/>
        <rFont val="Times New Roman"/>
        <family val="1"/>
      </rPr>
      <t>r: Used water typically discharged into the sewage system. It contains matter and bacteria in solution or suspension.</t>
    </r>
  </si>
  <si>
    <t xml:space="preserve">  2. Scope</t>
  </si>
  <si>
    <t>Data on environment statistics pertains to the Island of Mauritius unless stated otherwise.</t>
  </si>
  <si>
    <t xml:space="preserve">  3. Data sources</t>
  </si>
  <si>
    <t>Hectares</t>
  </si>
  <si>
    <t>Category</t>
  </si>
  <si>
    <t>State - owned lands</t>
  </si>
  <si>
    <t>Plantations</t>
  </si>
  <si>
    <t>Nature reserves</t>
  </si>
  <si>
    <t xml:space="preserve"> Mainland</t>
  </si>
  <si>
    <t>Islets</t>
  </si>
  <si>
    <t>NA</t>
  </si>
  <si>
    <t xml:space="preserve"> Plantations</t>
  </si>
  <si>
    <t xml:space="preserve"> Leased for grazing and tree planting</t>
  </si>
  <si>
    <t xml:space="preserve"> Reserves </t>
  </si>
  <si>
    <t>Mountain reserves</t>
  </si>
  <si>
    <t>River reserves</t>
  </si>
  <si>
    <t>Total</t>
  </si>
  <si>
    <t>Forest land as a percentage of total land area</t>
  </si>
  <si>
    <t>Source : Forestry Service, Ministry of Agro Industry and Food Security</t>
  </si>
  <si>
    <t>Year</t>
  </si>
  <si>
    <t>Degrees celcius</t>
  </si>
  <si>
    <t xml:space="preserve">Mean </t>
  </si>
  <si>
    <t>Difference from LTM</t>
  </si>
  <si>
    <t>Jan</t>
  </si>
  <si>
    <t>Feb</t>
  </si>
  <si>
    <t>Mar</t>
  </si>
  <si>
    <t>Apr</t>
  </si>
  <si>
    <t>May</t>
  </si>
  <si>
    <t>Jun</t>
  </si>
  <si>
    <t>Jul</t>
  </si>
  <si>
    <t>Aug</t>
  </si>
  <si>
    <t>Sep</t>
  </si>
  <si>
    <t>Oct</t>
  </si>
  <si>
    <t>Nov</t>
  </si>
  <si>
    <t>Dec</t>
  </si>
  <si>
    <t>-</t>
  </si>
  <si>
    <t>Gg or thousand tonnes</t>
  </si>
  <si>
    <t>1. Energy (fuel combustion activities)</t>
  </si>
  <si>
    <t>(a) Energy industries (electricity)</t>
  </si>
  <si>
    <t>(b) Manufacturing industries</t>
  </si>
  <si>
    <t>(c) Transport</t>
  </si>
  <si>
    <t>(d) Other sectors</t>
  </si>
  <si>
    <t xml:space="preserve">Total </t>
  </si>
  <si>
    <t>Fort Victoria (Montagne Jacquot)</t>
  </si>
  <si>
    <t>Baie du Tombeau</t>
  </si>
  <si>
    <t xml:space="preserve">Pailles </t>
  </si>
  <si>
    <t xml:space="preserve">Riviere du Rempart </t>
  </si>
  <si>
    <t>Grand Bay</t>
  </si>
  <si>
    <t>St. Martin</t>
  </si>
  <si>
    <t>Robinson</t>
  </si>
  <si>
    <t xml:space="preserve">Vuillemin </t>
  </si>
  <si>
    <t xml:space="preserve">Flacq </t>
  </si>
  <si>
    <t>Dubreuil</t>
  </si>
  <si>
    <t>Source : Wastewater Management  Authority</t>
  </si>
  <si>
    <t>January</t>
  </si>
  <si>
    <t>Difference from Normal</t>
  </si>
  <si>
    <t>February</t>
  </si>
  <si>
    <t>March</t>
  </si>
  <si>
    <t>April</t>
  </si>
  <si>
    <t>June</t>
  </si>
  <si>
    <t>July</t>
  </si>
  <si>
    <t>August</t>
  </si>
  <si>
    <t>September</t>
  </si>
  <si>
    <t>October</t>
  </si>
  <si>
    <t>November</t>
  </si>
  <si>
    <t>December</t>
  </si>
  <si>
    <t>Average for the year</t>
  </si>
  <si>
    <t>Tonnes</t>
  </si>
  <si>
    <t>Waste type</t>
  </si>
  <si>
    <t>Construction</t>
  </si>
  <si>
    <t>Textile</t>
  </si>
  <si>
    <t>Tuna/Sludge</t>
  </si>
  <si>
    <t>Poultry</t>
  </si>
  <si>
    <t>Rubber tyres</t>
  </si>
  <si>
    <t>Asbestos</t>
  </si>
  <si>
    <t>Condemned goods</t>
  </si>
  <si>
    <t>Difficult and hazardous</t>
  </si>
  <si>
    <t>Paper waste</t>
  </si>
  <si>
    <t>20,512 *</t>
  </si>
  <si>
    <t>TOTAL</t>
  </si>
  <si>
    <t>* Mainly cyclone waste</t>
  </si>
  <si>
    <t>Source: Mauritius Meteorological Services</t>
  </si>
  <si>
    <t>LTM  (26.2)</t>
  </si>
  <si>
    <t>LTM  (25.3)</t>
  </si>
  <si>
    <t xml:space="preserve">Mean of maximum annual temperature
</t>
  </si>
  <si>
    <t xml:space="preserve">Dec
</t>
  </si>
  <si>
    <t xml:space="preserve">Nov
</t>
  </si>
  <si>
    <t xml:space="preserve">Oct
</t>
  </si>
  <si>
    <t xml:space="preserve">Sept 
</t>
  </si>
  <si>
    <t xml:space="preserve">Aug
</t>
  </si>
  <si>
    <t xml:space="preserve">Jul 
</t>
  </si>
  <si>
    <t xml:space="preserve">Jun 
</t>
  </si>
  <si>
    <t xml:space="preserve">May
</t>
  </si>
  <si>
    <t xml:space="preserve">Apr
</t>
  </si>
  <si>
    <t xml:space="preserve">Mar
</t>
  </si>
  <si>
    <t xml:space="preserve">Feb
</t>
  </si>
  <si>
    <t xml:space="preserve">Mean of minimum annual temperature
</t>
  </si>
  <si>
    <t xml:space="preserve">Jan 
</t>
  </si>
  <si>
    <t>km/hr</t>
  </si>
  <si>
    <t xml:space="preserve">                   Year
Month</t>
  </si>
  <si>
    <t>Mean Wind Speed</t>
  </si>
  <si>
    <t>Highest gust</t>
  </si>
  <si>
    <t>Gust</t>
  </si>
  <si>
    <t>Soft wood</t>
  </si>
  <si>
    <t>Pine</t>
  </si>
  <si>
    <t>Other softwood</t>
  </si>
  <si>
    <t>Hardwood</t>
  </si>
  <si>
    <t>Secondary Treatment</t>
  </si>
  <si>
    <t>Primary Treatment</t>
  </si>
  <si>
    <t>Tertiary Treatment</t>
  </si>
  <si>
    <t>Hours</t>
  </si>
  <si>
    <t>Region : North           Station : Pamplemousses</t>
  </si>
  <si>
    <t>Yearly Total</t>
  </si>
  <si>
    <t>Long Term Mean (1981-2010)</t>
  </si>
  <si>
    <t>Region: East              Station: Fuel</t>
  </si>
  <si>
    <t>Region : West            Station : Medine</t>
  </si>
  <si>
    <t>Region : Centre         Station : Vacoas</t>
  </si>
  <si>
    <t>Region : South           Station : Plaisance</t>
  </si>
  <si>
    <t xml:space="preserve">  Eucalyptus and Casuarina</t>
  </si>
  <si>
    <t xml:space="preserve">  Other hardwood</t>
  </si>
  <si>
    <t xml:space="preserve">  Pas Geometriques</t>
  </si>
  <si>
    <t>Back to Table of Contents</t>
  </si>
  <si>
    <t xml:space="preserve"> Black River Gorges National Park </t>
  </si>
  <si>
    <r>
      <t xml:space="preserve">   Vallee D'Osterlog Endemic Garden </t>
    </r>
    <r>
      <rPr>
        <vertAlign val="superscript"/>
        <sz val="12"/>
        <rFont val="Times New Roman"/>
        <family val="1"/>
      </rPr>
      <t>3</t>
    </r>
  </si>
  <si>
    <t xml:space="preserve"> Other Forest Lands </t>
  </si>
  <si>
    <r>
      <t xml:space="preserve">    Other</t>
    </r>
    <r>
      <rPr>
        <vertAlign val="superscript"/>
        <sz val="12"/>
        <rFont val="Times New Roman"/>
        <family val="1"/>
      </rPr>
      <t xml:space="preserve"> 5</t>
    </r>
  </si>
  <si>
    <r>
      <t xml:space="preserve">Privately - owned lands </t>
    </r>
    <r>
      <rPr>
        <vertAlign val="superscript"/>
        <sz val="12"/>
        <rFont val="Times New Roman"/>
        <family val="1"/>
      </rPr>
      <t>4</t>
    </r>
  </si>
  <si>
    <t>Source : Mauritius Meteorological Services</t>
  </si>
  <si>
    <t>2. Industrial processes</t>
  </si>
  <si>
    <t>3. Agriculture Forestry and Other Land Use (AFOLU) - Agriculture</t>
  </si>
  <si>
    <t>4. Waste</t>
  </si>
  <si>
    <r>
      <t>Net CO</t>
    </r>
    <r>
      <rPr>
        <vertAlign val="subscript"/>
        <sz val="12"/>
        <rFont val="Times New Roman"/>
        <family val="1"/>
      </rPr>
      <t>2</t>
    </r>
    <r>
      <rPr>
        <sz val="12"/>
        <rFont val="Times New Roman"/>
        <family val="1"/>
      </rPr>
      <t xml:space="preserve"> emission</t>
    </r>
  </si>
  <si>
    <t>Per capita Total Carbon Dioxide Emissions (tonnes)</t>
  </si>
  <si>
    <t xml:space="preserve"> - Not occuring, not applicable, not estimated</t>
  </si>
  <si>
    <t>3. Agriculture Forestry and Other Land    Use (AFOLU) - Agriculture</t>
  </si>
  <si>
    <t xml:space="preserve">4. Waste </t>
  </si>
  <si>
    <r>
      <rPr>
        <vertAlign val="superscript"/>
        <sz val="12"/>
        <rFont val="Times New Roman"/>
        <family val="1"/>
      </rPr>
      <t>1</t>
    </r>
    <r>
      <rPr>
        <sz val="12"/>
        <rFont val="Times New Roman"/>
        <family val="1"/>
      </rPr>
      <t xml:space="preserve"> Based on 2006 Intergovernmental Panel on Climate Change (IPCC)  Guidelines of the United Nations Framework Convention on Climate Change (UNFCCC)</t>
    </r>
  </si>
  <si>
    <t>(b) Manufacturing industries and construction</t>
  </si>
  <si>
    <t>Ramsar Sites</t>
  </si>
  <si>
    <t>Napp</t>
  </si>
  <si>
    <t>Mean 1981-2010</t>
  </si>
  <si>
    <t>LTM  (25.8)</t>
  </si>
  <si>
    <t>LTM  (24.9)</t>
  </si>
  <si>
    <t>LTM  (23.2)</t>
  </si>
  <si>
    <t>LTM  (21.4)</t>
  </si>
  <si>
    <t>LTM  (20.6)</t>
  </si>
  <si>
    <t>LTM  (21.3)</t>
  </si>
  <si>
    <t>LTM  (22.3)</t>
  </si>
  <si>
    <t>LTM  (23.9)</t>
  </si>
  <si>
    <r>
      <rPr>
        <vertAlign val="superscript"/>
        <sz val="12"/>
        <rFont val="Times New Roman"/>
        <family val="1"/>
      </rPr>
      <t>1</t>
    </r>
    <r>
      <rPr>
        <sz val="12"/>
        <rFont val="Times New Roman"/>
        <family val="1"/>
      </rPr>
      <t xml:space="preserve"> LTM: Long term mean, 1981-2010</t>
    </r>
  </si>
  <si>
    <t xml:space="preserve">Jan 
</t>
  </si>
  <si>
    <t xml:space="preserve">
(a) Energy industries (electricity)
</t>
  </si>
  <si>
    <t>1. Industrial processes</t>
  </si>
  <si>
    <r>
      <t>Net GHG emissions (CO</t>
    </r>
    <r>
      <rPr>
        <b/>
        <vertAlign val="subscript"/>
        <sz val="12"/>
        <rFont val="Times New Roman"/>
        <family val="1"/>
      </rPr>
      <t>2</t>
    </r>
    <r>
      <rPr>
        <b/>
        <sz val="12"/>
        <rFont val="Times New Roman"/>
        <family val="1"/>
      </rPr>
      <t>-eq) - Thousand tonnes</t>
    </r>
  </si>
  <si>
    <r>
      <t>Per capita GHG (total) emissions (CO</t>
    </r>
    <r>
      <rPr>
        <b/>
        <vertAlign val="subscript"/>
        <sz val="12"/>
        <rFont val="Times New Roman"/>
        <family val="1"/>
      </rPr>
      <t>2</t>
    </r>
    <r>
      <rPr>
        <b/>
        <sz val="12"/>
        <rFont val="Times New Roman"/>
        <family val="1"/>
      </rPr>
      <t>-eq) - Tonne</t>
    </r>
  </si>
  <si>
    <r>
      <rPr>
        <vertAlign val="superscript"/>
        <sz val="12"/>
        <rFont val="Times New Roman"/>
        <family val="1"/>
      </rPr>
      <t>1</t>
    </r>
    <r>
      <rPr>
        <sz val="12"/>
        <rFont val="Times New Roman"/>
        <family val="1"/>
      </rPr>
      <t xml:space="preserve"> Source: National Greenhouse Gases Inventory Report (NIR ) under the Third National Communication (TNC), August 2017</t>
    </r>
  </si>
  <si>
    <r>
      <t xml:space="preserve">Total GHG </t>
    </r>
    <r>
      <rPr>
        <b/>
        <vertAlign val="superscript"/>
        <sz val="12"/>
        <rFont val="Times New Roman"/>
        <family val="1"/>
      </rPr>
      <t>3</t>
    </r>
    <r>
      <rPr>
        <b/>
        <sz val="12"/>
        <rFont val="Times New Roman"/>
        <family val="1"/>
      </rPr>
      <t xml:space="preserve"> emissions (CO</t>
    </r>
    <r>
      <rPr>
        <b/>
        <vertAlign val="subscript"/>
        <sz val="12"/>
        <rFont val="Times New Roman"/>
        <family val="1"/>
      </rPr>
      <t>2</t>
    </r>
    <r>
      <rPr>
        <b/>
        <sz val="12"/>
        <rFont val="Times New Roman"/>
        <family val="1"/>
      </rPr>
      <t>-eq) - Thousand tonnes</t>
    </r>
  </si>
  <si>
    <r>
      <rPr>
        <vertAlign val="superscript"/>
        <sz val="12"/>
        <rFont val="Times New Roman"/>
        <family val="1"/>
      </rPr>
      <t>3</t>
    </r>
    <r>
      <rPr>
        <sz val="12"/>
        <rFont val="Times New Roman"/>
        <family val="1"/>
      </rPr>
      <t xml:space="preserve"> Refers to carbon dioxide, methane, nitrous oxide and hydrofluorocarbons</t>
    </r>
  </si>
  <si>
    <r>
      <t>Note: Figures for total emissions in CO</t>
    </r>
    <r>
      <rPr>
        <vertAlign val="subscript"/>
        <sz val="12"/>
        <rFont val="Times New Roman"/>
        <family val="1"/>
      </rPr>
      <t>2</t>
    </r>
    <r>
      <rPr>
        <sz val="12"/>
        <rFont val="Times New Roman"/>
        <family val="1"/>
      </rPr>
      <t>-eq may differ from calculated CO</t>
    </r>
    <r>
      <rPr>
        <vertAlign val="subscript"/>
        <sz val="12"/>
        <rFont val="Times New Roman"/>
        <family val="1"/>
      </rPr>
      <t>2</t>
    </r>
    <r>
      <rPr>
        <sz val="12"/>
        <rFont val="Times New Roman"/>
        <family val="1"/>
      </rPr>
      <t>-eq due to rounding</t>
    </r>
  </si>
  <si>
    <t>Na</t>
  </si>
  <si>
    <t>0 - Nil</t>
  </si>
  <si>
    <t>NA - Not available</t>
  </si>
  <si>
    <t>Napp - Not applicable</t>
  </si>
  <si>
    <t>Gg - Gigagram (thousand tonnes)</t>
  </si>
  <si>
    <t>4. Abbreviations</t>
  </si>
  <si>
    <t>5. Symbols</t>
  </si>
  <si>
    <r>
      <t xml:space="preserve"> Bras D'Eau National Park  </t>
    </r>
    <r>
      <rPr>
        <vertAlign val="superscript"/>
        <sz val="12"/>
        <rFont val="Times New Roman"/>
        <family val="1"/>
      </rPr>
      <t>2</t>
    </r>
  </si>
  <si>
    <t xml:space="preserve">                         Year
    Type of plant</t>
  </si>
  <si>
    <t>Source: Solid Waste Management Division, Ministry of Environment, Solid Waste Management and Climate Change</t>
  </si>
  <si>
    <t>Data on Environment Statistics are compiled  with the help of the Ministry of Social Security, National Solidarity and Environment and  Sustainable Development (Environment and Sustainable Development Division); Forestry Services; Mauritius Meteorological Services; Albion Fisheries Research Centre; Wastewater Management Authority and Water Resources Unit.</t>
  </si>
  <si>
    <r>
      <rPr>
        <b/>
        <sz val="11"/>
        <rFont val="Times New Roman"/>
        <family val="1"/>
      </rPr>
      <t>Greenhouse gases (GHG)</t>
    </r>
    <r>
      <rPr>
        <sz val="11"/>
        <rFont val="Times New Roman"/>
        <family val="1"/>
      </rPr>
      <t>: Greenhouse gases are those gaseous constituents of the atmosphere, both natural and anthropogenic, that absorb and emit radiation at specific wavelengths within the spectrum of thermal infrared radiation emitted by the Earth’s surface, the atmosphere itself, and by clouds. This property causes the greenhouse effect. Carbon dioxide (CO</t>
    </r>
    <r>
      <rPr>
        <vertAlign val="subscript"/>
        <sz val="11"/>
        <rFont val="Times New Roman"/>
        <family val="1"/>
      </rPr>
      <t>2</t>
    </r>
    <r>
      <rPr>
        <sz val="11"/>
        <rFont val="Times New Roman"/>
        <family val="1"/>
      </rPr>
      <t>), nitrous oxide (N</t>
    </r>
    <r>
      <rPr>
        <vertAlign val="subscript"/>
        <sz val="11"/>
        <rFont val="Times New Roman"/>
        <family val="1"/>
      </rPr>
      <t>2</t>
    </r>
    <r>
      <rPr>
        <sz val="11"/>
        <rFont val="Times New Roman"/>
        <family val="1"/>
      </rPr>
      <t>O), methane (CH</t>
    </r>
    <r>
      <rPr>
        <vertAlign val="subscript"/>
        <sz val="11"/>
        <rFont val="Times New Roman"/>
        <family val="1"/>
      </rPr>
      <t>4</t>
    </r>
    <r>
      <rPr>
        <sz val="11"/>
        <rFont val="Times New Roman"/>
        <family val="1"/>
      </rPr>
      <t>) and ozone (O</t>
    </r>
    <r>
      <rPr>
        <vertAlign val="subscript"/>
        <sz val="11"/>
        <rFont val="Times New Roman"/>
        <family val="1"/>
      </rPr>
      <t>3</t>
    </r>
    <r>
      <rPr>
        <sz val="11"/>
        <rFont val="Times New Roman"/>
        <family val="1"/>
      </rPr>
      <t>) are the primary GHGs in the Earth’s atmosphere. Moreover, there are a number of entirely human-made GHGs in the atmosphere, such as the halocarbons and other chlorine and bromine containing substances, dealt with under the Montreal Protocol. Beside CO</t>
    </r>
    <r>
      <rPr>
        <vertAlign val="subscript"/>
        <sz val="11"/>
        <rFont val="Times New Roman"/>
        <family val="1"/>
      </rPr>
      <t>2</t>
    </r>
    <r>
      <rPr>
        <sz val="11"/>
        <rFont val="Times New Roman"/>
        <family val="1"/>
      </rPr>
      <t>, N</t>
    </r>
    <r>
      <rPr>
        <vertAlign val="subscript"/>
        <sz val="11"/>
        <rFont val="Times New Roman"/>
        <family val="1"/>
      </rPr>
      <t>2</t>
    </r>
    <r>
      <rPr>
        <sz val="11"/>
        <rFont val="Times New Roman"/>
        <family val="1"/>
      </rPr>
      <t>O and CH</t>
    </r>
    <r>
      <rPr>
        <vertAlign val="subscript"/>
        <sz val="11"/>
        <rFont val="Times New Roman"/>
        <family val="1"/>
      </rPr>
      <t>4</t>
    </r>
    <r>
      <rPr>
        <sz val="11"/>
        <rFont val="Times New Roman"/>
        <family val="1"/>
      </rPr>
      <t>, the Kyoto Protocol deals with the GHGs sulphur hexafluoride (SF</t>
    </r>
    <r>
      <rPr>
        <vertAlign val="subscript"/>
        <sz val="11"/>
        <rFont val="Times New Roman"/>
        <family val="1"/>
      </rPr>
      <t>6</t>
    </r>
    <r>
      <rPr>
        <sz val="11"/>
        <rFont val="Times New Roman"/>
        <family val="1"/>
      </rPr>
      <t>), hydrofluorocarbons (HFCs) and perfluorocarbons (PFCs). Nitrogen trifluoride (NF</t>
    </r>
    <r>
      <rPr>
        <vertAlign val="subscript"/>
        <sz val="11"/>
        <rFont val="Times New Roman"/>
        <family val="1"/>
      </rPr>
      <t>3</t>
    </r>
    <r>
      <rPr>
        <sz val="11"/>
        <rFont val="Times New Roman"/>
        <family val="1"/>
      </rPr>
      <t xml:space="preserve">) is a new mandatory gas to be reported by Annex I Parties. </t>
    </r>
  </si>
  <si>
    <t>Domestic &amp; commercial</t>
  </si>
  <si>
    <r>
      <rPr>
        <vertAlign val="superscript"/>
        <sz val="12"/>
        <rFont val="Times New Roman"/>
        <family val="1"/>
      </rPr>
      <t>1</t>
    </r>
    <r>
      <rPr>
        <i/>
        <sz val="12"/>
        <rFont val="Times New Roman"/>
        <family val="1"/>
      </rPr>
      <t xml:space="preserve"> State land</t>
    </r>
  </si>
  <si>
    <t>Others (mostly rocky)</t>
  </si>
  <si>
    <r>
      <t xml:space="preserve">2 </t>
    </r>
    <r>
      <rPr>
        <sz val="12"/>
        <rFont val="Times New Roman"/>
        <family val="1"/>
      </rPr>
      <t>Bras D'Eau National Park was proclaimed in 2011 . From 2002 to 2010 was known as Bras D'Eau &amp; Poste La Fayette Reserves.</t>
    </r>
  </si>
  <si>
    <r>
      <rPr>
        <vertAlign val="superscript"/>
        <sz val="12"/>
        <rFont val="Times New Roman"/>
        <family val="1"/>
      </rPr>
      <t>3</t>
    </r>
    <r>
      <rPr>
        <sz val="12"/>
        <rFont val="Times New Roman"/>
        <family val="1"/>
      </rPr>
      <t xml:space="preserve"> Vallee D'Osterlog Endemic Garden was proclaimed in 2007.</t>
    </r>
  </si>
  <si>
    <r>
      <rPr>
        <vertAlign val="superscript"/>
        <sz val="12"/>
        <rFont val="Times New Roman"/>
        <family val="1"/>
      </rPr>
      <t>4</t>
    </r>
    <r>
      <rPr>
        <sz val="12"/>
        <rFont val="Times New Roman"/>
        <family val="1"/>
      </rPr>
      <t xml:space="preserve"> Current figures for privately-owned lands are crude estimates based on expert knowledge from Forestry Service. </t>
    </r>
  </si>
  <si>
    <r>
      <t>5</t>
    </r>
    <r>
      <rPr>
        <sz val="12"/>
        <rFont val="Times New Roman"/>
        <family val="1"/>
      </rPr>
      <t xml:space="preserve"> Includes plantations, forest lands,scrub and grazing lands.  </t>
    </r>
  </si>
  <si>
    <r>
      <t xml:space="preserve">2017 </t>
    </r>
    <r>
      <rPr>
        <b/>
        <vertAlign val="superscript"/>
        <sz val="12"/>
        <rFont val="Times New Roman"/>
        <family val="1"/>
      </rPr>
      <t>1</t>
    </r>
  </si>
  <si>
    <r>
      <rPr>
        <vertAlign val="superscript"/>
        <sz val="12"/>
        <rFont val="Times New Roman"/>
        <family val="1"/>
      </rPr>
      <t>1</t>
    </r>
    <r>
      <rPr>
        <sz val="12"/>
        <rFont val="Times New Roman"/>
        <family val="1"/>
      </rPr>
      <t xml:space="preserve"> 10 minutes mean speed</t>
    </r>
  </si>
  <si>
    <r>
      <rPr>
        <vertAlign val="superscript"/>
        <sz val="12"/>
        <rFont val="Times New Roman"/>
        <family val="1"/>
      </rPr>
      <t>2</t>
    </r>
    <r>
      <rPr>
        <sz val="12"/>
        <rFont val="Times New Roman"/>
        <family val="1"/>
      </rPr>
      <t xml:space="preserve"> 3 seconds gusts</t>
    </r>
  </si>
  <si>
    <r>
      <t xml:space="preserve">   Gg or thousand tonnes CO</t>
    </r>
    <r>
      <rPr>
        <vertAlign val="subscript"/>
        <sz val="12"/>
        <rFont val="Times New Roman"/>
        <family val="1"/>
      </rPr>
      <t>2</t>
    </r>
    <r>
      <rPr>
        <sz val="12"/>
        <rFont val="Times New Roman"/>
        <family val="1"/>
      </rPr>
      <t>-eq</t>
    </r>
  </si>
  <si>
    <r>
      <t>Mm</t>
    </r>
    <r>
      <rPr>
        <vertAlign val="superscript"/>
        <sz val="12"/>
        <rFont val="Times New Roman"/>
        <family val="1"/>
      </rPr>
      <t>3</t>
    </r>
  </si>
  <si>
    <r>
      <t>Bois Marchand</t>
    </r>
    <r>
      <rPr>
        <b/>
        <vertAlign val="superscript"/>
        <sz val="12"/>
        <rFont val="Times New Roman"/>
        <family val="1"/>
      </rPr>
      <t xml:space="preserve"> </t>
    </r>
  </si>
  <si>
    <r>
      <t xml:space="preserve">Industrial </t>
    </r>
    <r>
      <rPr>
        <vertAlign val="superscript"/>
        <sz val="12"/>
        <rFont val="Times New Roman"/>
        <family val="1"/>
      </rPr>
      <t>1</t>
    </r>
  </si>
  <si>
    <r>
      <t xml:space="preserve">Others </t>
    </r>
    <r>
      <rPr>
        <vertAlign val="superscript"/>
        <sz val="12"/>
        <rFont val="Times New Roman"/>
        <family val="1"/>
      </rPr>
      <t>2</t>
    </r>
  </si>
  <si>
    <r>
      <rPr>
        <vertAlign val="superscript"/>
        <sz val="12"/>
        <color indexed="8"/>
        <rFont val="Times New Roman"/>
        <family val="1"/>
      </rPr>
      <t>1</t>
    </r>
    <r>
      <rPr>
        <sz val="12"/>
        <color indexed="8"/>
        <rFont val="Times New Roman"/>
        <family val="1"/>
      </rPr>
      <t xml:space="preserve"> "Industrial" includes textile  from 1999 to 2002</t>
    </r>
  </si>
  <si>
    <r>
      <rPr>
        <vertAlign val="superscript"/>
        <sz val="12"/>
        <color indexed="8"/>
        <rFont val="Times New Roman"/>
        <family val="1"/>
      </rPr>
      <t>2</t>
    </r>
    <r>
      <rPr>
        <sz val="12"/>
        <color indexed="8"/>
        <rFont val="Times New Roman"/>
        <family val="1"/>
      </rPr>
      <t xml:space="preserve"> "Others" includes commercial </t>
    </r>
  </si>
  <si>
    <r>
      <t xml:space="preserve">1 </t>
    </r>
    <r>
      <rPr>
        <sz val="12"/>
        <rFont val="Times New Roman"/>
        <family val="1"/>
      </rPr>
      <t>Islet National Park was proclaimed in 2004 and renamed as "Special Reserves" as per the Native Terrestrial Biodiversity &amp; National Parks Act of 2015</t>
    </r>
  </si>
  <si>
    <r>
      <rPr>
        <vertAlign val="superscript"/>
        <sz val="12"/>
        <rFont val="Times New Roman"/>
        <family val="1"/>
      </rPr>
      <t>2</t>
    </r>
    <r>
      <rPr>
        <sz val="12"/>
        <rFont val="Times New Roman"/>
        <family val="1"/>
      </rPr>
      <t xml:space="preserve"> LTM: Long term mean, 1991-2020</t>
    </r>
  </si>
  <si>
    <r>
      <t xml:space="preserve">LTM </t>
    </r>
    <r>
      <rPr>
        <vertAlign val="superscript"/>
        <sz val="12"/>
        <rFont val="Times New Roman"/>
        <family val="1"/>
      </rPr>
      <t>2</t>
    </r>
    <r>
      <rPr>
        <sz val="12"/>
        <rFont val="Times New Roman"/>
        <family val="1"/>
      </rPr>
      <t xml:space="preserve">  (22.6)</t>
    </r>
  </si>
  <si>
    <t>LTM  (22.9)</t>
  </si>
  <si>
    <t>LTM  (22.4)</t>
  </si>
  <si>
    <t>LTM  (21.5)</t>
  </si>
  <si>
    <t>LTM  (19.6)</t>
  </si>
  <si>
    <t>LTM  (18.1)</t>
  </si>
  <si>
    <t>LTM  (17.3)</t>
  </si>
  <si>
    <t>LTM  (17.5)</t>
  </si>
  <si>
    <t>LTM  (19.0)</t>
  </si>
  <si>
    <t>LTM  (19.9)</t>
  </si>
  <si>
    <t>LTM  (21.6)</t>
  </si>
  <si>
    <t>LTM  (20.0)</t>
  </si>
  <si>
    <r>
      <t xml:space="preserve">LTM </t>
    </r>
    <r>
      <rPr>
        <vertAlign val="superscript"/>
        <sz val="12"/>
        <rFont val="Times New Roman"/>
        <family val="1"/>
      </rPr>
      <t>2</t>
    </r>
    <r>
      <rPr>
        <sz val="12"/>
        <rFont val="Times New Roman"/>
        <family val="1"/>
      </rPr>
      <t xml:space="preserve">  (26.3)</t>
    </r>
  </si>
  <si>
    <t>LTM  (26.4)</t>
  </si>
  <si>
    <t>LTM  (26.0)</t>
  </si>
  <si>
    <t>LTM  (25.1)</t>
  </si>
  <si>
    <t>LTM  (23.4)</t>
  </si>
  <si>
    <t>LTM  (21.7)</t>
  </si>
  <si>
    <t>LTM  (20.9)</t>
  </si>
  <si>
    <t>LTM  (22.7)</t>
  </si>
  <si>
    <t>LTM  (24.1)</t>
  </si>
  <si>
    <t>LTM  (25.6)</t>
  </si>
  <si>
    <t>LTM  (23.7)</t>
  </si>
  <si>
    <r>
      <t xml:space="preserve">LTM </t>
    </r>
    <r>
      <rPr>
        <vertAlign val="superscript"/>
        <sz val="12"/>
        <rFont val="Times New Roman"/>
        <family val="1"/>
      </rPr>
      <t>2</t>
    </r>
    <r>
      <rPr>
        <sz val="12"/>
        <rFont val="Times New Roman"/>
        <family val="1"/>
      </rPr>
      <t xml:space="preserve">   (30.0)</t>
    </r>
  </si>
  <si>
    <t>LTM  (30.0)</t>
  </si>
  <si>
    <t>LTM  (29.6)</t>
  </si>
  <si>
    <t>LTM  (29.0)</t>
  </si>
  <si>
    <t>LTM  (27.1)</t>
  </si>
  <si>
    <t>LTM  (25.0)</t>
  </si>
  <si>
    <t>LTM  (24.5)</t>
  </si>
  <si>
    <t>LTM  (24.6)</t>
  </si>
  <si>
    <t>LTM  (25.5)</t>
  </si>
  <si>
    <t>LTM  (27.0)</t>
  </si>
  <si>
    <t>LTM  (28.3)</t>
  </si>
  <si>
    <t>LTM  (27.5)</t>
  </si>
  <si>
    <t>Long Term Mean (1991-2020)</t>
  </si>
  <si>
    <r>
      <rPr>
        <vertAlign val="superscript"/>
        <sz val="12"/>
        <rFont val="Times New Roman"/>
        <family val="1"/>
      </rPr>
      <t>1</t>
    </r>
    <r>
      <rPr>
        <sz val="12"/>
        <rFont val="Times New Roman"/>
        <family val="1"/>
      </rPr>
      <t xml:space="preserve"> Station in Pamplemousses ceased operation in April 2017.  </t>
    </r>
  </si>
  <si>
    <r>
      <rPr>
        <vertAlign val="superscript"/>
        <sz val="12"/>
        <rFont val="Times New Roman"/>
        <family val="1"/>
      </rPr>
      <t>2</t>
    </r>
    <r>
      <rPr>
        <sz val="12"/>
        <rFont val="Times New Roman"/>
        <family val="1"/>
      </rPr>
      <t xml:space="preserve">  Revised</t>
    </r>
  </si>
  <si>
    <r>
      <rPr>
        <vertAlign val="superscript"/>
        <sz val="12"/>
        <rFont val="Times New Roman"/>
        <family val="1"/>
      </rPr>
      <t>3</t>
    </r>
    <r>
      <rPr>
        <sz val="12"/>
        <rFont val="Times New Roman"/>
        <family val="1"/>
      </rPr>
      <t xml:space="preserve">  A new station "Ferret" operational  in July 2017                 </t>
    </r>
    <r>
      <rPr>
        <b/>
        <sz val="12"/>
        <color rgb="FFFF0000"/>
        <rFont val="Times New Roman"/>
        <family val="1"/>
      </rPr>
      <t xml:space="preserve"> </t>
    </r>
    <r>
      <rPr>
        <b/>
        <vertAlign val="superscript"/>
        <sz val="12"/>
        <color rgb="FFFF0000"/>
        <rFont val="Times New Roman"/>
        <family val="1"/>
      </rPr>
      <t/>
    </r>
  </si>
  <si>
    <t xml:space="preserve">NA: Not monitored due to lock down </t>
  </si>
  <si>
    <t xml:space="preserve"> -</t>
  </si>
  <si>
    <r>
      <rPr>
        <vertAlign val="superscript"/>
        <sz val="12"/>
        <rFont val="Times New Roman"/>
        <family val="1"/>
      </rPr>
      <t>2</t>
    </r>
    <r>
      <rPr>
        <sz val="12"/>
        <rFont val="Times New Roman"/>
        <family val="1"/>
      </rPr>
      <t xml:space="preserve"> Revised according to the First Biennal Update Report (2012 - 2021), December 2021</t>
    </r>
  </si>
  <si>
    <r>
      <rPr>
        <vertAlign val="superscript"/>
        <sz val="12"/>
        <rFont val="Times New Roman"/>
        <family val="1"/>
      </rPr>
      <t>3</t>
    </r>
    <r>
      <rPr>
        <sz val="12"/>
        <rFont val="Times New Roman"/>
        <family val="1"/>
      </rPr>
      <t xml:space="preserve"> Excludes the amount of CO</t>
    </r>
    <r>
      <rPr>
        <vertAlign val="subscript"/>
        <sz val="12"/>
        <rFont val="Times New Roman"/>
        <family val="1"/>
      </rPr>
      <t>2</t>
    </r>
    <r>
      <rPr>
        <sz val="12"/>
        <rFont val="Times New Roman"/>
        <family val="1"/>
      </rPr>
      <t xml:space="preserve"> sequestrated by trees and vegetations found along rivers and canal reserves and trees along road</t>
    </r>
  </si>
  <si>
    <r>
      <t xml:space="preserve">Removals </t>
    </r>
    <r>
      <rPr>
        <vertAlign val="superscript"/>
        <sz val="12"/>
        <rFont val="Times New Roman"/>
        <family val="1"/>
      </rPr>
      <t>3</t>
    </r>
  </si>
  <si>
    <r>
      <rPr>
        <vertAlign val="superscript"/>
        <sz val="12"/>
        <rFont val="Times New Roman"/>
        <family val="1"/>
      </rPr>
      <t xml:space="preserve">2 </t>
    </r>
    <r>
      <rPr>
        <sz val="12"/>
        <rFont val="Times New Roman"/>
        <family val="1"/>
      </rPr>
      <t>Revised according to the First Biennal Update Report (2012 - 2021), December 2021</t>
    </r>
  </si>
  <si>
    <r>
      <rPr>
        <vertAlign val="superscript"/>
        <sz val="12"/>
        <rFont val="Times New Roman"/>
        <family val="1"/>
      </rPr>
      <t>2</t>
    </r>
    <r>
      <rPr>
        <sz val="12"/>
        <rFont val="Times New Roman"/>
        <family val="1"/>
      </rPr>
      <t xml:space="preserve"> Revised based on the First Biennal Update Report (2012 - 2021), December 2021</t>
    </r>
  </si>
  <si>
    <r>
      <t xml:space="preserve">The following United Nations manuals have been used as a basis for the compilation of the data on environment statistics: (a) A Framework for the Development of Environment Statistics 2013 (FDES 2013) and (b)  Glossary of Environment Statistics, Studies in Methods, Series F, No. 67. Technical notes and concepts and definitions of the Digest of Environment Statistics 2021 are available at : </t>
    </r>
    <r>
      <rPr>
        <b/>
        <sz val="11"/>
        <rFont val="Times New Roman"/>
        <family val="1"/>
      </rPr>
      <t>https://statsmauritius.govmu.org/Pages/Statistics/By_Subject/Environment/SB_Environment.aspx</t>
    </r>
  </si>
  <si>
    <t xml:space="preserve">          
 Treatment 
     station
Year
Year</t>
  </si>
  <si>
    <r>
      <t xml:space="preserve">LTM </t>
    </r>
    <r>
      <rPr>
        <vertAlign val="superscript"/>
        <sz val="12"/>
        <rFont val="Times New Roman"/>
        <family val="1"/>
      </rPr>
      <t>2</t>
    </r>
    <r>
      <rPr>
        <sz val="12"/>
        <rFont val="Times New Roman"/>
        <family val="1"/>
      </rPr>
      <t>:Long Term mean,1991-2020</t>
    </r>
  </si>
  <si>
    <r>
      <t>243</t>
    </r>
    <r>
      <rPr>
        <b/>
        <vertAlign val="superscript"/>
        <sz val="12"/>
        <color theme="1"/>
        <rFont val="Times New Roman"/>
        <family val="1"/>
      </rPr>
      <t xml:space="preserve"> 2</t>
    </r>
  </si>
  <si>
    <r>
      <t xml:space="preserve">Region : North           Station : Ferret </t>
    </r>
    <r>
      <rPr>
        <b/>
        <vertAlign val="superscript"/>
        <sz val="12"/>
        <rFont val="Times New Roman"/>
        <family val="1"/>
      </rPr>
      <t>3</t>
    </r>
  </si>
  <si>
    <t xml:space="preserve">Apr </t>
  </si>
  <si>
    <r>
      <t>Long Term Mean</t>
    </r>
    <r>
      <rPr>
        <b/>
        <sz val="12"/>
        <rFont val="Times New Roman"/>
        <family val="1"/>
      </rPr>
      <t xml:space="preserve">             (1991-2020)</t>
    </r>
  </si>
  <si>
    <t xml:space="preserve">Mean 1991 - 2020
</t>
  </si>
  <si>
    <r>
      <t>Special Reserves</t>
    </r>
    <r>
      <rPr>
        <b/>
        <i/>
        <vertAlign val="superscript"/>
        <sz val="12"/>
        <rFont val="Times New Roman"/>
        <family val="1"/>
      </rPr>
      <t>2</t>
    </r>
  </si>
  <si>
    <t xml:space="preserve">        </t>
  </si>
  <si>
    <r>
      <t>LTM</t>
    </r>
    <r>
      <rPr>
        <vertAlign val="superscript"/>
        <sz val="12"/>
        <rFont val="Times New Roman"/>
        <family val="1"/>
      </rPr>
      <t>1</t>
    </r>
    <r>
      <rPr>
        <sz val="12"/>
        <rFont val="Times New Roman"/>
        <family val="1"/>
      </rPr>
      <t>: Long term mean, 1981-2010</t>
    </r>
  </si>
  <si>
    <r>
      <t xml:space="preserve">LTM </t>
    </r>
    <r>
      <rPr>
        <vertAlign val="superscript"/>
        <sz val="12"/>
        <rFont val="Times New Roman"/>
        <family val="1"/>
      </rPr>
      <t>1</t>
    </r>
    <r>
      <rPr>
        <sz val="12"/>
        <rFont val="Times New Roman"/>
        <family val="1"/>
      </rPr>
      <t xml:space="preserve"> (26.1)</t>
    </r>
  </si>
  <si>
    <t>LTM  (20.7)</t>
  </si>
  <si>
    <t>LTM  (23.5)</t>
  </si>
  <si>
    <t xml:space="preserve">            
    </t>
  </si>
  <si>
    <r>
      <t>LTM</t>
    </r>
    <r>
      <rPr>
        <vertAlign val="superscript"/>
        <sz val="12"/>
        <rFont val="Times New Roman"/>
        <family val="1"/>
      </rPr>
      <t>1</t>
    </r>
    <r>
      <rPr>
        <sz val="12"/>
        <rFont val="Times New Roman"/>
        <family val="1"/>
      </rPr>
      <t>: Long term mean,1981-2010</t>
    </r>
  </si>
  <si>
    <r>
      <t xml:space="preserve">LTM </t>
    </r>
    <r>
      <rPr>
        <vertAlign val="superscript"/>
        <sz val="12"/>
        <rFont val="Times New Roman"/>
        <family val="1"/>
      </rPr>
      <t xml:space="preserve">1 </t>
    </r>
    <r>
      <rPr>
        <sz val="12"/>
        <rFont val="Times New Roman"/>
        <family val="1"/>
      </rPr>
      <t>(29.8)</t>
    </r>
  </si>
  <si>
    <t>LTM  (29.8)</t>
  </si>
  <si>
    <t>LTM  (29.4)</t>
  </si>
  <si>
    <t>LTM  (28.6)</t>
  </si>
  <si>
    <t>LTM  (25.2)</t>
  </si>
  <si>
    <t>LTM  (24.3)</t>
  </si>
  <si>
    <t>LTM  (24.4)</t>
  </si>
  <si>
    <t>LTM  (28.1)</t>
  </si>
  <si>
    <t>LTM  (29.3)</t>
  </si>
  <si>
    <t>LTM  (27.3)</t>
  </si>
  <si>
    <t xml:space="preserve">        
    </t>
  </si>
  <si>
    <r>
      <t xml:space="preserve">LTM </t>
    </r>
    <r>
      <rPr>
        <vertAlign val="superscript"/>
        <sz val="12"/>
        <rFont val="Times New Roman"/>
        <family val="1"/>
      </rPr>
      <t>1</t>
    </r>
    <r>
      <rPr>
        <sz val="12"/>
        <rFont val="Times New Roman"/>
        <family val="1"/>
      </rPr>
      <t xml:space="preserve"> (22.3)</t>
    </r>
  </si>
  <si>
    <t>LTM  (22.6)</t>
  </si>
  <si>
    <t>LTM  (22.1)</t>
  </si>
  <si>
    <t>LTM  (21.2)</t>
  </si>
  <si>
    <t>LTM  (19.4)</t>
  </si>
  <si>
    <t>LTM  (17.6)</t>
  </si>
  <si>
    <t>LTM  (16.9)</t>
  </si>
  <si>
    <t>LTM  (17.2)</t>
  </si>
  <si>
    <t>LTM  (18.3)</t>
  </si>
  <si>
    <t xml:space="preserve">        (a) Energy industries (electricity)</t>
  </si>
  <si>
    <t xml:space="preserve">     (c) Transport</t>
  </si>
  <si>
    <t xml:space="preserve">    (d) Other sectors</t>
  </si>
  <si>
    <t>Table 1.1 - Forest area by category, 1994 - 2022</t>
  </si>
  <si>
    <r>
      <t xml:space="preserve">Table 1.2 - Forest plantations </t>
    </r>
    <r>
      <rPr>
        <b/>
        <u/>
        <vertAlign val="superscript"/>
        <sz val="12"/>
        <rFont val="Times New Roman"/>
        <family val="1"/>
      </rPr>
      <t>1</t>
    </r>
    <r>
      <rPr>
        <b/>
        <u/>
        <sz val="12"/>
        <rFont val="Times New Roman"/>
        <family val="1"/>
      </rPr>
      <t xml:space="preserve"> by type of plants, 1994 - 2022</t>
    </r>
  </si>
  <si>
    <t>Table 1.3 - Monthly mean temperature, 1997 - 2022</t>
  </si>
  <si>
    <t>Table 1.6 - Monthly total hours of sunshine by region and station, 2006 - 2022</t>
  </si>
  <si>
    <r>
      <t xml:space="preserve">Table 1.7 - Monthly mean wind speed </t>
    </r>
    <r>
      <rPr>
        <b/>
        <vertAlign val="superscript"/>
        <sz val="12"/>
        <color indexed="8"/>
        <rFont val="Times New Roman"/>
        <family val="1"/>
      </rPr>
      <t xml:space="preserve">1 </t>
    </r>
    <r>
      <rPr>
        <b/>
        <sz val="12"/>
        <color indexed="8"/>
        <rFont val="Times New Roman"/>
        <family val="1"/>
      </rPr>
      <t xml:space="preserve">and highest gusts </t>
    </r>
    <r>
      <rPr>
        <b/>
        <vertAlign val="superscript"/>
        <sz val="12"/>
        <color indexed="8"/>
        <rFont val="Times New Roman"/>
        <family val="1"/>
      </rPr>
      <t>2</t>
    </r>
    <r>
      <rPr>
        <b/>
        <sz val="12"/>
        <color indexed="8"/>
        <rFont val="Times New Roman"/>
        <family val="1"/>
      </rPr>
      <t xml:space="preserve"> at Plaisance aeronautical station, 2006 - 2022</t>
    </r>
  </si>
  <si>
    <t>Table 1.8 - Mean sea surface temperature  around the Island of Mauritius, 2008- 2022</t>
  </si>
  <si>
    <r>
      <t xml:space="preserve">Table 1.9 - National inventory of greenhouse gas emissions </t>
    </r>
    <r>
      <rPr>
        <b/>
        <vertAlign val="superscript"/>
        <sz val="12"/>
        <rFont val="Times New Roman"/>
        <family val="1"/>
      </rPr>
      <t>1</t>
    </r>
    <r>
      <rPr>
        <b/>
        <sz val="12"/>
        <rFont val="Times New Roman"/>
        <family val="1"/>
      </rPr>
      <t xml:space="preserve"> (carbon dioxide) and removals by source categories, Republic of Mauritius, 2001</t>
    </r>
    <r>
      <rPr>
        <b/>
        <vertAlign val="superscript"/>
        <sz val="12"/>
        <rFont val="Times New Roman"/>
        <family val="1"/>
      </rPr>
      <t>2</t>
    </r>
    <r>
      <rPr>
        <b/>
        <sz val="12"/>
        <rFont val="Times New Roman"/>
        <family val="1"/>
      </rPr>
      <t xml:space="preserve"> - 2022 </t>
    </r>
    <r>
      <rPr>
        <b/>
        <vertAlign val="superscript"/>
        <sz val="12"/>
        <rFont val="Times New Roman"/>
        <family val="1"/>
      </rPr>
      <t>2</t>
    </r>
  </si>
  <si>
    <r>
      <t xml:space="preserve">Table 1.10 - National inventory of greenhouse gas emissions </t>
    </r>
    <r>
      <rPr>
        <b/>
        <vertAlign val="superscript"/>
        <sz val="12"/>
        <rFont val="Times New Roman"/>
        <family val="1"/>
      </rPr>
      <t>1</t>
    </r>
    <r>
      <rPr>
        <b/>
        <sz val="12"/>
        <rFont val="Times New Roman"/>
        <family val="1"/>
      </rPr>
      <t xml:space="preserve"> (methane) by source categories, Republic of Mauritius, 2001</t>
    </r>
    <r>
      <rPr>
        <b/>
        <vertAlign val="superscript"/>
        <sz val="12"/>
        <rFont val="Times New Roman"/>
        <family val="1"/>
      </rPr>
      <t>2</t>
    </r>
    <r>
      <rPr>
        <b/>
        <sz val="12"/>
        <rFont val="Times New Roman"/>
        <family val="1"/>
      </rPr>
      <t xml:space="preserve"> - 2022</t>
    </r>
    <r>
      <rPr>
        <b/>
        <vertAlign val="superscript"/>
        <sz val="12"/>
        <rFont val="Times New Roman"/>
        <family val="1"/>
      </rPr>
      <t>2</t>
    </r>
    <r>
      <rPr>
        <b/>
        <sz val="12"/>
        <rFont val="Times New Roman"/>
        <family val="1"/>
      </rPr>
      <t xml:space="preserve"> </t>
    </r>
  </si>
  <si>
    <r>
      <t xml:space="preserve">Table 1.11 - National inventory of greenhouse gas emissions </t>
    </r>
    <r>
      <rPr>
        <b/>
        <vertAlign val="superscript"/>
        <sz val="12"/>
        <rFont val="Times New Roman"/>
        <family val="1"/>
      </rPr>
      <t>1</t>
    </r>
    <r>
      <rPr>
        <b/>
        <sz val="12"/>
        <rFont val="Times New Roman"/>
        <family val="1"/>
      </rPr>
      <t xml:space="preserve"> (nitrous oxide) by source categories, Republic of Mauritius, 2001</t>
    </r>
    <r>
      <rPr>
        <b/>
        <vertAlign val="superscript"/>
        <sz val="12"/>
        <rFont val="Times New Roman"/>
        <family val="1"/>
      </rPr>
      <t>2</t>
    </r>
    <r>
      <rPr>
        <b/>
        <sz val="12"/>
        <rFont val="Times New Roman"/>
        <family val="1"/>
      </rPr>
      <t xml:space="preserve"> - 2022</t>
    </r>
    <r>
      <rPr>
        <b/>
        <vertAlign val="superscript"/>
        <sz val="12"/>
        <rFont val="Times New Roman"/>
        <family val="1"/>
      </rPr>
      <t>2</t>
    </r>
    <r>
      <rPr>
        <b/>
        <sz val="12"/>
        <rFont val="Times New Roman"/>
        <family val="1"/>
      </rPr>
      <t xml:space="preserve"> </t>
    </r>
  </si>
  <si>
    <r>
      <t xml:space="preserve">Table 1.12 - National inventory of greenhouse gas emissions </t>
    </r>
    <r>
      <rPr>
        <b/>
        <vertAlign val="superscript"/>
        <sz val="12"/>
        <rFont val="Times New Roman"/>
        <family val="1"/>
      </rPr>
      <t>1</t>
    </r>
    <r>
      <rPr>
        <b/>
        <sz val="12"/>
        <rFont val="Times New Roman"/>
        <family val="1"/>
      </rPr>
      <t xml:space="preserve"> (hydrofluorocarbons) by source categories, Republic of Mauritius, 2001</t>
    </r>
    <r>
      <rPr>
        <b/>
        <vertAlign val="superscript"/>
        <sz val="12"/>
        <rFont val="Times New Roman"/>
        <family val="1"/>
      </rPr>
      <t>2</t>
    </r>
    <r>
      <rPr>
        <b/>
        <sz val="12"/>
        <rFont val="Times New Roman"/>
        <family val="1"/>
      </rPr>
      <t xml:space="preserve"> - 2022</t>
    </r>
    <r>
      <rPr>
        <b/>
        <vertAlign val="superscript"/>
        <sz val="12"/>
        <rFont val="Times New Roman"/>
        <family val="1"/>
      </rPr>
      <t>2</t>
    </r>
    <r>
      <rPr>
        <b/>
        <sz val="12"/>
        <rFont val="Times New Roman"/>
        <family val="1"/>
      </rPr>
      <t xml:space="preserve"> </t>
    </r>
  </si>
  <si>
    <r>
      <t>Table 1.13 - Total greenhouse gas emissions (GHG), Republic of Mauritius, 2001</t>
    </r>
    <r>
      <rPr>
        <b/>
        <vertAlign val="superscript"/>
        <sz val="12"/>
        <rFont val="Times New Roman"/>
        <family val="1"/>
      </rPr>
      <t>2</t>
    </r>
    <r>
      <rPr>
        <b/>
        <sz val="12"/>
        <rFont val="Times New Roman"/>
        <family val="1"/>
      </rPr>
      <t xml:space="preserve"> - 2022</t>
    </r>
    <r>
      <rPr>
        <b/>
        <vertAlign val="superscript"/>
        <sz val="12"/>
        <rFont val="Times New Roman"/>
        <family val="1"/>
      </rPr>
      <t>2</t>
    </r>
  </si>
  <si>
    <r>
      <t>Table 1.14 - Volume of wastewater treated by public treatment stations and by type of treatment,</t>
    </r>
    <r>
      <rPr>
        <b/>
        <u/>
        <vertAlign val="superscript"/>
        <sz val="12"/>
        <rFont val="Times New Roman"/>
        <family val="1"/>
      </rPr>
      <t xml:space="preserve"> </t>
    </r>
    <r>
      <rPr>
        <b/>
        <u/>
        <sz val="12"/>
        <rFont val="Times New Roman"/>
        <family val="1"/>
      </rPr>
      <t>2002 - 2022</t>
    </r>
  </si>
  <si>
    <t>Table 1.15 - Disposal of  solid waste  by type at Mare Chicose landfill site, 2000-2022</t>
  </si>
  <si>
    <t>Table 1.1 - Forest area by category, 1994  - 2022</t>
  </si>
  <si>
    <t>Table 1.2 - Forest plantations by type of plants,  1994  - 2022</t>
  </si>
  <si>
    <t>Table 1.3  Monthly mean temperature, 1997 - 2022</t>
  </si>
  <si>
    <t>Table 1.4 - Monthly mean maximum  temperature, 1997 - 2022</t>
  </si>
  <si>
    <t>Table 1.5 - Monthly mean minimum  temperature,1997 - 2022</t>
  </si>
  <si>
    <t>Table 1.7 - Monthly mean wind speed and highest gusts at Plaisance aeronautical station, 2006 - 2022</t>
  </si>
  <si>
    <t>Table 1.8 - Mean sea surface temperature  around the Island of Mauritius, 2008 - 2022</t>
  </si>
  <si>
    <t>Table 1.9 - National inventory of greenhouse gas emissions (carbon dioxide) and removals by source categories, Republic of Mauritius, 2001 - 2022</t>
  </si>
  <si>
    <t>Table 1.10 - National inventory of greenhouse gas emissions  (methane) by source categories, Republic of Mauritius, 2001-2022</t>
  </si>
  <si>
    <t>Table 1.11 - National inventory of greenhouse gas emissions  (nitrous oxide) by source categories, Republic of Mauritius, 2001- 2022</t>
  </si>
  <si>
    <t>Table 1.12 - National inventory of greenhouse gas emissions (hydrofluorocarbons) by source categories, Republic of Mauritius, 2001 - 2022</t>
  </si>
  <si>
    <t>Table 1.13 - Total greenhouse gas emissions (GHG), Republic of Mauritius, 2001 - 2022</t>
  </si>
  <si>
    <t>Table 1.14 - Volume of wastewater treated by public treatment stations and by type of treatment, 2002 - 2022</t>
  </si>
  <si>
    <t>Table 1.15 - Disposal of  solid waste  by type at Mare Chicose landfill site, 2000 - 2022</t>
  </si>
  <si>
    <t>Table 1.5 - Monthly mean minimum  temperature, 1997 - 2022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</si>
</sst>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_);[Red]\(&quot;$&quot;#,##0.00\)"/>
    <numFmt numFmtId="41" formatCode="_(* #,##0_);_(* \(#,##0\);_(* &quot;-&quot;_);_(@_)"/>
    <numFmt numFmtId="44" formatCode="_(&quot;$&quot;* #,##0.00_);_(&quot;$&quot;* \(#,##0.00\);_(&quot;$&quot;* &quot;-&quot;??_);_(@_)"/>
    <numFmt numFmtId="43" formatCode="_(* #,##0.00_);_(* \(#,##0.00\);_(* &quot;-&quot;??_);_(@_)"/>
    <numFmt numFmtId="164" formatCode="_-* #,##0.00_-;\-* #,##0.00_-;_-* &quot;-&quot;??_-;_-@_-"/>
    <numFmt numFmtId="165" formatCode="_(* #,##0_);_(* \(#,##0\);_(* \-_);_(@_)"/>
    <numFmt numFmtId="166" formatCode="_(* #,##0.00_);_(* \(#,##0.00\);_(* \-??_);_(@_)"/>
    <numFmt numFmtId="167" formatCode="#,##0\ "/>
    <numFmt numFmtId="168" formatCode="_-* #,##0.00_-;\-* #,##0.00_-;_-* \-??_-;_-@_-"/>
    <numFmt numFmtId="169" formatCode="#,##0.0"/>
    <numFmt numFmtId="170" formatCode="#,##0__"/>
    <numFmt numFmtId="171" formatCode="0.0"/>
    <numFmt numFmtId="172" formatCode="_(* #,##0.0_);_(* \(#,##0.0\);_(* \-??_);_(@_)"/>
    <numFmt numFmtId="173" formatCode="_(* #,##0_);_(* \(#,##0\);_(* &quot;-&quot;??_);_(@_)"/>
    <numFmt numFmtId="174" formatCode="_-* #,##0_-;\-* #,##0_-;_-* &quot;-&quot;??_-;_-@_-"/>
    <numFmt numFmtId="175" formatCode="_(* #,##0_);_(* \(#,##0\);_(* \-??_);_(@_)"/>
    <numFmt numFmtId="176" formatCode="#,##0.000"/>
    <numFmt numFmtId="177" formatCode="0.000"/>
    <numFmt numFmtId="178" formatCode="#,##0____"/>
    <numFmt numFmtId="179" formatCode="#,##0.0__"/>
  </numFmts>
  <fonts count="95" x14ac:knownFonts="1">
    <font>
      <sz val="11"/>
      <color theme="1"/>
      <name val="Calibri"/>
      <family val="2"/>
      <scheme val="minor"/>
    </font>
    <font>
      <sz val="11"/>
      <color indexed="8"/>
      <name val="Calibri"/>
      <family val="2"/>
    </font>
    <font>
      <sz val="10"/>
      <name val="Arial"/>
      <family val="2"/>
    </font>
    <font>
      <b/>
      <sz val="12"/>
      <name val="Times New Roman"/>
      <family val="1"/>
    </font>
    <font>
      <sz val="10"/>
      <name val="Times New Roman"/>
      <family val="1"/>
    </font>
    <font>
      <sz val="11"/>
      <name val="Times New Roman"/>
      <family val="1"/>
    </font>
    <font>
      <sz val="12"/>
      <name val="Times New Roman"/>
      <family val="1"/>
    </font>
    <font>
      <sz val="11"/>
      <color indexed="8"/>
      <name val="Calibri"/>
      <family val="2"/>
    </font>
    <font>
      <b/>
      <sz val="11"/>
      <color indexed="8"/>
      <name val="Times New Roman"/>
      <family val="1"/>
    </font>
    <font>
      <b/>
      <sz val="11"/>
      <name val="Times New Roman"/>
      <family val="1"/>
    </font>
    <font>
      <sz val="11"/>
      <color indexed="8"/>
      <name val="Times New Roman"/>
      <family val="1"/>
    </font>
    <font>
      <sz val="10"/>
      <name val="Arial"/>
      <family val="2"/>
    </font>
    <font>
      <b/>
      <u/>
      <sz val="12"/>
      <name val="Times New Roman"/>
      <family val="1"/>
    </font>
    <font>
      <b/>
      <i/>
      <sz val="12"/>
      <name val="Times New Roman"/>
      <family val="1"/>
    </font>
    <font>
      <i/>
      <sz val="12"/>
      <name val="Times New Roman"/>
      <family val="1"/>
    </font>
    <font>
      <vertAlign val="superscript"/>
      <sz val="12"/>
      <name val="Times New Roman"/>
      <family val="1"/>
    </font>
    <font>
      <b/>
      <vertAlign val="superscript"/>
      <sz val="12"/>
      <name val="Times New Roman"/>
      <family val="1"/>
    </font>
    <font>
      <i/>
      <sz val="11"/>
      <name val="Times New Roman"/>
      <family val="1"/>
    </font>
    <font>
      <sz val="10"/>
      <name val="Helv"/>
    </font>
    <font>
      <u/>
      <sz val="10"/>
      <color indexed="12"/>
      <name val="Arial"/>
      <family val="2"/>
    </font>
    <font>
      <b/>
      <sz val="12"/>
      <color indexed="8"/>
      <name val="Times New Roman"/>
      <family val="1"/>
    </font>
    <font>
      <sz val="12"/>
      <color indexed="8"/>
      <name val="Times New Roman"/>
      <family val="1"/>
    </font>
    <font>
      <b/>
      <vertAlign val="superscript"/>
      <sz val="12"/>
      <color indexed="8"/>
      <name val="Times New Roman"/>
      <family val="1"/>
    </font>
    <font>
      <b/>
      <u/>
      <vertAlign val="superscript"/>
      <sz val="12"/>
      <name val="Times New Roman"/>
      <family val="1"/>
    </font>
    <font>
      <sz val="11"/>
      <name val="Times New Roman"/>
      <family val="1"/>
      <charset val="1"/>
    </font>
    <font>
      <sz val="12"/>
      <name val="Arial"/>
      <family val="2"/>
    </font>
    <font>
      <vertAlign val="subscript"/>
      <sz val="12"/>
      <name val="Times New Roman"/>
      <family val="1"/>
    </font>
    <font>
      <b/>
      <vertAlign val="subscript"/>
      <sz val="12"/>
      <name val="Times New Roman"/>
      <family val="1"/>
    </font>
    <font>
      <u/>
      <sz val="12"/>
      <color indexed="12"/>
      <name val="Times New Roman"/>
      <family val="1"/>
    </font>
    <font>
      <b/>
      <sz val="12"/>
      <color indexed="10"/>
      <name val="Times New Roman"/>
      <family val="1"/>
    </font>
    <font>
      <sz val="10"/>
      <name val="MS Sans Serif"/>
      <family val="2"/>
    </font>
    <font>
      <b/>
      <i/>
      <sz val="11"/>
      <color indexed="8"/>
      <name val="Times New Roman"/>
      <family val="1"/>
    </font>
    <font>
      <b/>
      <sz val="11"/>
      <color indexed="16"/>
      <name val="Times New Roman"/>
      <family val="1"/>
    </font>
    <font>
      <sz val="12"/>
      <name val="Times New Roman"/>
      <family val="1"/>
      <charset val="1"/>
    </font>
    <font>
      <i/>
      <sz val="12"/>
      <name val="Times New Roman"/>
      <family val="1"/>
      <charset val="1"/>
    </font>
    <font>
      <vertAlign val="subscript"/>
      <sz val="11"/>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sz val="10"/>
      <color indexed="12"/>
      <name val="Helv"/>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Calibri"/>
      <family val="2"/>
    </font>
    <font>
      <b/>
      <sz val="11"/>
      <color indexed="8"/>
      <name val="Times New Roman"/>
      <family val="1"/>
    </font>
    <font>
      <sz val="12"/>
      <color indexed="10"/>
      <name val="Times New Roman"/>
      <family val="1"/>
    </font>
    <font>
      <sz val="11"/>
      <color indexed="8"/>
      <name val="Times New Roman"/>
      <family val="1"/>
    </font>
    <font>
      <sz val="10"/>
      <color indexed="10"/>
      <name val="Times New Roman"/>
      <family val="1"/>
    </font>
    <font>
      <u/>
      <sz val="12"/>
      <color indexed="12"/>
      <name val="Times New Roman"/>
      <family val="1"/>
    </font>
    <font>
      <u/>
      <sz val="12"/>
      <color indexed="12"/>
      <name val="Calibri"/>
      <family val="2"/>
    </font>
    <font>
      <b/>
      <sz val="14"/>
      <color indexed="12"/>
      <name val="Times New Roman"/>
      <family val="1"/>
    </font>
    <font>
      <sz val="14"/>
      <color indexed="12"/>
      <name val="Times New Roman"/>
      <family val="1"/>
    </font>
    <font>
      <sz val="12"/>
      <color indexed="29"/>
      <name val="Times New Roman"/>
      <family val="1"/>
    </font>
    <font>
      <sz val="12"/>
      <color indexed="8"/>
      <name val="Times New Roman"/>
      <family val="1"/>
    </font>
    <font>
      <sz val="12"/>
      <color indexed="8"/>
      <name val="Times New Roman"/>
      <family val="1"/>
    </font>
    <font>
      <sz val="10"/>
      <color indexed="8"/>
      <name val="Segoe U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8"/>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sz val="10"/>
      <name val="Helv"/>
    </font>
    <font>
      <sz val="11"/>
      <color theme="1"/>
      <name val="Calibri"/>
      <family val="2"/>
      <scheme val="minor"/>
    </font>
    <font>
      <u/>
      <sz val="9.35"/>
      <color theme="10"/>
      <name val="Calibri"/>
      <family val="2"/>
    </font>
    <font>
      <u/>
      <sz val="10"/>
      <color theme="10"/>
      <name val="Helv"/>
    </font>
    <font>
      <u/>
      <sz val="11"/>
      <color theme="10"/>
      <name val="Calibri"/>
      <family val="2"/>
    </font>
    <font>
      <u/>
      <sz val="11"/>
      <color theme="10"/>
      <name val="Calibri"/>
      <family val="2"/>
      <scheme val="minor"/>
    </font>
    <font>
      <u/>
      <sz val="10"/>
      <color theme="10"/>
      <name val="Arial"/>
      <family val="2"/>
    </font>
    <font>
      <u/>
      <sz val="10"/>
      <color theme="10"/>
      <name val="MS Sans Serif"/>
      <family val="2"/>
    </font>
    <font>
      <sz val="11"/>
      <color theme="1"/>
      <name val="Calibri"/>
      <family val="2"/>
    </font>
    <font>
      <sz val="10"/>
      <color theme="1"/>
      <name val="Segoe UI"/>
      <family val="2"/>
    </font>
    <font>
      <b/>
      <sz val="12"/>
      <color rgb="FFFF0000"/>
      <name val="Times New Roman"/>
      <family val="1"/>
    </font>
    <font>
      <b/>
      <vertAlign val="superscript"/>
      <sz val="12"/>
      <color rgb="FFFF0000"/>
      <name val="Times New Roman"/>
      <family val="1"/>
    </font>
    <font>
      <b/>
      <sz val="12"/>
      <color theme="1"/>
      <name val="Times New Roman"/>
      <family val="1"/>
    </font>
    <font>
      <b/>
      <vertAlign val="superscript"/>
      <sz val="12"/>
      <color theme="1"/>
      <name val="Times New Roman"/>
      <family val="1"/>
    </font>
    <font>
      <sz val="12"/>
      <color rgb="FFFF0000"/>
      <name val="Times New Roman"/>
      <family val="1"/>
    </font>
    <font>
      <b/>
      <i/>
      <vertAlign val="superscript"/>
      <sz val="12"/>
      <name val="Times New Roman"/>
      <family val="1"/>
    </font>
    <font>
      <sz val="12"/>
      <color indexed="12"/>
      <name val="Times New Roman"/>
      <family val="1"/>
    </font>
    <font>
      <i/>
      <sz val="13"/>
      <color rgb="FF000000"/>
      <name val="Times New Roman"/>
      <family val="1"/>
    </font>
  </fonts>
  <fills count="60">
    <fill>
      <patternFill patternType="none"/>
    </fill>
    <fill>
      <patternFill patternType="gray125"/>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FFFFCC"/>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8"/>
      </bottom>
      <diagonal/>
    </border>
    <border>
      <left/>
      <right/>
      <top/>
      <bottom style="medium">
        <color indexed="58"/>
      </bottom>
      <diagonal/>
    </border>
    <border>
      <left/>
      <right/>
      <top/>
      <bottom style="medium">
        <color indexed="49"/>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8"/>
      </right>
      <top/>
      <bottom style="dashed">
        <color indexed="8"/>
      </bottom>
      <diagonal/>
    </border>
    <border>
      <left style="thin">
        <color indexed="64"/>
      </left>
      <right style="thin">
        <color indexed="64"/>
      </right>
      <top style="dashed">
        <color indexed="8"/>
      </top>
      <bottom/>
      <diagonal/>
    </border>
    <border>
      <left style="thin">
        <color indexed="8"/>
      </left>
      <right style="thin">
        <color indexed="8"/>
      </right>
      <top style="dashed">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dashed">
        <color indexed="8"/>
      </bottom>
      <diagonal/>
    </border>
    <border>
      <left style="thin">
        <color indexed="8"/>
      </left>
      <right/>
      <top style="dashed">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style="dashed">
        <color indexed="8"/>
      </bottom>
      <diagonal/>
    </border>
    <border>
      <left style="thin">
        <color indexed="64"/>
      </left>
      <right style="thin">
        <color indexed="64"/>
      </right>
      <top/>
      <bottom style="dotted">
        <color indexed="64"/>
      </bottom>
      <diagonal/>
    </border>
    <border>
      <left style="thin">
        <color indexed="64"/>
      </left>
      <right style="thin">
        <color indexed="8"/>
      </right>
      <top/>
      <bottom style="dotted">
        <color indexed="64"/>
      </bottom>
      <diagonal/>
    </border>
    <border>
      <left style="thin">
        <color indexed="8"/>
      </left>
      <right/>
      <top style="thin">
        <color indexed="64"/>
      </top>
      <bottom/>
      <diagonal/>
    </border>
    <border>
      <left style="thin">
        <color indexed="8"/>
      </left>
      <right/>
      <top/>
      <bottom style="dotted">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8"/>
      </right>
      <top/>
      <bottom style="thin">
        <color indexed="64"/>
      </bottom>
      <diagonal/>
    </border>
  </borders>
  <cellStyleXfs count="411">
    <xf numFmtId="0" fontId="0" fillId="0" borderId="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3" borderId="0" applyNumberFormat="0" applyBorder="0" applyAlignment="0" applyProtection="0"/>
    <xf numFmtId="0" fontId="37" fillId="4"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4"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37" fillId="21"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3"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8" fillId="3" borderId="0" applyNumberFormat="0" applyBorder="0" applyAlignment="0" applyProtection="0"/>
    <xf numFmtId="0" fontId="63" fillId="39" borderId="2" applyNumberFormat="0" applyAlignment="0" applyProtection="0"/>
    <xf numFmtId="0" fontId="39" fillId="40" borderId="1" applyNumberFormat="0" applyAlignment="0" applyProtection="0"/>
    <xf numFmtId="0" fontId="40" fillId="30" borderId="3" applyNumberFormat="0" applyAlignment="0" applyProtection="0"/>
    <xf numFmtId="0" fontId="40" fillId="41" borderId="3" applyNumberFormat="0" applyAlignment="0" applyProtection="0"/>
    <xf numFmtId="165" fontId="2" fillId="0" borderId="0" applyFill="0" applyBorder="0" applyAlignment="0" applyProtection="0"/>
    <xf numFmtId="165" fontId="2" fillId="0" borderId="0" applyFill="0" applyBorder="0" applyAlignment="0" applyProtection="0"/>
    <xf numFmtId="41" fontId="6" fillId="0" borderId="0" applyFont="0" applyFill="0" applyBorder="0" applyAlignment="0" applyProtection="0"/>
    <xf numFmtId="165" fontId="2" fillId="0" borderId="0" applyFill="0" applyBorder="0" applyAlignment="0" applyProtection="0"/>
    <xf numFmtId="4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4"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0" fillId="0" borderId="0" applyFont="0" applyFill="0" applyBorder="0" applyAlignment="0" applyProtection="0"/>
    <xf numFmtId="170" fontId="1"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ill="0" applyBorder="0" applyAlignment="0" applyProtection="0"/>
    <xf numFmtId="167" fontId="2" fillId="0" borderId="0" applyFill="0" applyBorder="0" applyAlignment="0" applyProtection="0"/>
    <xf numFmtId="164" fontId="5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2" fillId="0" borderId="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 fontId="18" fillId="0" borderId="0" applyFont="0" applyFill="0" applyBorder="0" applyAlignment="0" applyProtection="0"/>
    <xf numFmtId="43" fontId="1" fillId="0" borderId="0" applyFont="0" applyFill="0" applyBorder="0" applyAlignment="0" applyProtection="0"/>
    <xf numFmtId="166" fontId="2" fillId="0" borderId="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 fontId="1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0" fillId="0" borderId="0" applyFont="0" applyFill="0" applyBorder="0" applyAlignment="0" applyProtection="0"/>
    <xf numFmtId="170" fontId="2" fillId="0" borderId="0" applyFont="0" applyFill="0" applyBorder="0" applyAlignment="0" applyProtection="0"/>
    <xf numFmtId="166" fontId="2" fillId="0" borderId="0" applyFill="0" applyBorder="0" applyAlignment="0" applyProtection="0"/>
    <xf numFmtId="43" fontId="1" fillId="0" borderId="0" applyFont="0" applyFill="0" applyBorder="0" applyAlignment="0" applyProtection="0"/>
    <xf numFmtId="164" fontId="5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8" fontId="2" fillId="0" borderId="0" applyFill="0" applyBorder="0" applyAlignment="0" applyProtection="0"/>
    <xf numFmtId="178"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0" fontId="30" fillId="0" borderId="0" applyFont="0" applyFill="0" applyBorder="0" applyAlignment="0" applyProtection="0"/>
    <xf numFmtId="43" fontId="2" fillId="0" borderId="0" applyFont="0" applyFill="0" applyBorder="0" applyAlignment="0" applyProtection="0"/>
    <xf numFmtId="4" fontId="18"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43" fontId="6" fillId="0" borderId="0" applyFont="0" applyFill="0" applyBorder="0" applyAlignment="0" applyProtection="0"/>
    <xf numFmtId="40"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43" fontId="6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8" fontId="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172" fontId="7" fillId="0" borderId="0"/>
    <xf numFmtId="172" fontId="1" fillId="0" borderId="0"/>
    <xf numFmtId="172" fontId="1" fillId="0" borderId="0"/>
    <xf numFmtId="0" fontId="4" fillId="0" borderId="0"/>
    <xf numFmtId="9" fontId="7" fillId="0" borderId="0"/>
    <xf numFmtId="9" fontId="1" fillId="0" borderId="0"/>
    <xf numFmtId="9" fontId="1" fillId="0" borderId="0"/>
    <xf numFmtId="0" fontId="41" fillId="0" borderId="0" applyNumberFormat="0" applyFill="0" applyBorder="0" applyAlignment="0" applyProtection="0"/>
    <xf numFmtId="0" fontId="1" fillId="26" borderId="0" applyNumberFormat="0" applyBorder="0" applyAlignment="0" applyProtection="0"/>
    <xf numFmtId="0" fontId="42" fillId="5" borderId="0" applyNumberFormat="0" applyBorder="0" applyAlignment="0" applyProtection="0"/>
    <xf numFmtId="0" fontId="64" fillId="0" borderId="4" applyNumberFormat="0" applyFill="0" applyAlignment="0" applyProtection="0"/>
    <xf numFmtId="0" fontId="64" fillId="0" borderId="5" applyNumberFormat="0" applyFill="0" applyAlignment="0" applyProtection="0"/>
    <xf numFmtId="0" fontId="65" fillId="0" borderId="7" applyNumberFormat="0" applyFill="0" applyAlignment="0" applyProtection="0"/>
    <xf numFmtId="0" fontId="65" fillId="0" borderId="6" applyNumberFormat="0" applyFill="0" applyAlignment="0" applyProtection="0"/>
    <xf numFmtId="0" fontId="66"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7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8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xf numFmtId="0" fontId="67" fillId="36" borderId="2" applyNumberFormat="0" applyAlignment="0" applyProtection="0"/>
    <xf numFmtId="0" fontId="44" fillId="11" borderId="1" applyNumberFormat="0" applyAlignment="0" applyProtection="0"/>
    <xf numFmtId="0" fontId="42" fillId="0" borderId="11" applyNumberFormat="0" applyFill="0" applyAlignment="0" applyProtection="0"/>
    <xf numFmtId="0" fontId="45" fillId="0" borderId="10" applyNumberFormat="0" applyFill="0" applyAlignment="0" applyProtection="0"/>
    <xf numFmtId="0" fontId="42" fillId="36" borderId="0" applyNumberFormat="0" applyBorder="0" applyAlignment="0" applyProtection="0"/>
    <xf numFmtId="0" fontId="46" fillId="11" borderId="0" applyNumberFormat="0" applyBorder="0" applyAlignment="0" applyProtection="0"/>
    <xf numFmtId="0" fontId="2"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78" fillId="0" borderId="0"/>
    <xf numFmtId="0" fontId="2" fillId="0" borderId="0"/>
    <xf numFmtId="0" fontId="2" fillId="0" borderId="0"/>
    <xf numFmtId="0" fontId="18" fillId="0" borderId="0">
      <alignment horizontal="left" vertical="top" wrapText="1"/>
    </xf>
    <xf numFmtId="0" fontId="78" fillId="0" borderId="0"/>
    <xf numFmtId="0" fontId="30" fillId="0" borderId="0"/>
    <xf numFmtId="0" fontId="18" fillId="0" borderId="0">
      <alignment horizontal="left" vertical="top" wrapText="1"/>
    </xf>
    <xf numFmtId="0" fontId="78" fillId="0" borderId="0"/>
    <xf numFmtId="0" fontId="78" fillId="0" borderId="0"/>
    <xf numFmtId="0" fontId="2" fillId="0" borderId="0"/>
    <xf numFmtId="0" fontId="2" fillId="0" borderId="0"/>
    <xf numFmtId="0" fontId="2" fillId="0" borderId="0"/>
    <xf numFmtId="0" fontId="30" fillId="0" borderId="0"/>
    <xf numFmtId="0" fontId="2" fillId="0" borderId="0"/>
    <xf numFmtId="0" fontId="2" fillId="0" borderId="0"/>
    <xf numFmtId="0" fontId="6" fillId="0" borderId="0"/>
    <xf numFmtId="0" fontId="78" fillId="0" borderId="0"/>
    <xf numFmtId="0" fontId="78" fillId="0" borderId="0"/>
    <xf numFmtId="3" fontId="77" fillId="0" borderId="0" applyBorder="0" applyProtection="0">
      <alignment horizontal="right"/>
    </xf>
    <xf numFmtId="0" fontId="2" fillId="0" borderId="0"/>
    <xf numFmtId="0" fontId="30" fillId="0" borderId="0"/>
    <xf numFmtId="0" fontId="30" fillId="0" borderId="0"/>
    <xf numFmtId="0" fontId="2" fillId="0" borderId="0"/>
    <xf numFmtId="0" fontId="2" fillId="0" borderId="0"/>
    <xf numFmtId="0" fontId="78" fillId="0" borderId="0"/>
    <xf numFmtId="0" fontId="6" fillId="0" borderId="0"/>
    <xf numFmtId="0" fontId="2" fillId="0" borderId="0"/>
    <xf numFmtId="0" fontId="78" fillId="0" borderId="0"/>
    <xf numFmtId="0" fontId="1" fillId="0" borderId="0"/>
    <xf numFmtId="0" fontId="1" fillId="0" borderId="0"/>
    <xf numFmtId="0" fontId="18" fillId="0" borderId="0">
      <alignment horizontal="left" vertical="top" wrapText="1"/>
    </xf>
    <xf numFmtId="0" fontId="1" fillId="0" borderId="0"/>
    <xf numFmtId="0" fontId="1" fillId="0" borderId="0"/>
    <xf numFmtId="0" fontId="2" fillId="0" borderId="0"/>
    <xf numFmtId="0" fontId="2" fillId="0" borderId="0"/>
    <xf numFmtId="0" fontId="18" fillId="0" borderId="0"/>
    <xf numFmtId="0" fontId="2" fillId="0" borderId="0"/>
    <xf numFmtId="0" fontId="4" fillId="0" borderId="0"/>
    <xf numFmtId="0" fontId="78" fillId="0" borderId="0"/>
    <xf numFmtId="0" fontId="18" fillId="0" borderId="0"/>
    <xf numFmtId="0" fontId="2" fillId="0" borderId="0"/>
    <xf numFmtId="0" fontId="78" fillId="0" borderId="0"/>
    <xf numFmtId="0" fontId="30" fillId="0" borderId="0"/>
    <xf numFmtId="0" fontId="2" fillId="0" borderId="0"/>
    <xf numFmtId="0" fontId="78" fillId="0" borderId="0"/>
    <xf numFmtId="0" fontId="2" fillId="0" borderId="0"/>
    <xf numFmtId="0" fontId="30" fillId="0" borderId="0"/>
    <xf numFmtId="0" fontId="18" fillId="0" borderId="0"/>
    <xf numFmtId="0" fontId="18" fillId="0" borderId="0"/>
    <xf numFmtId="0" fontId="2" fillId="0" borderId="0"/>
    <xf numFmtId="0" fontId="6" fillId="0" borderId="0"/>
    <xf numFmtId="0" fontId="2" fillId="0" borderId="0"/>
    <xf numFmtId="0" fontId="2" fillId="0" borderId="0"/>
    <xf numFmtId="0" fontId="4" fillId="0" borderId="0"/>
    <xf numFmtId="0" fontId="78" fillId="0" borderId="0"/>
    <xf numFmtId="0" fontId="78" fillId="0" borderId="0"/>
    <xf numFmtId="0" fontId="78" fillId="0" borderId="0"/>
    <xf numFmtId="0" fontId="6" fillId="0" borderId="0"/>
    <xf numFmtId="0" fontId="1" fillId="0" borderId="0"/>
    <xf numFmtId="0" fontId="6" fillId="0" borderId="0"/>
    <xf numFmtId="0" fontId="4" fillId="0" borderId="0"/>
    <xf numFmtId="0" fontId="2" fillId="0" borderId="0"/>
    <xf numFmtId="0" fontId="30" fillId="0" borderId="0">
      <alignment horizontal="center" vertical="center"/>
    </xf>
    <xf numFmtId="0" fontId="7" fillId="0" borderId="0"/>
    <xf numFmtId="0" fontId="2" fillId="0" borderId="0"/>
    <xf numFmtId="0" fontId="2" fillId="0" borderId="0"/>
    <xf numFmtId="0" fontId="2" fillId="0" borderId="0"/>
    <xf numFmtId="0" fontId="2" fillId="0" borderId="0"/>
    <xf numFmtId="0" fontId="78" fillId="0" borderId="0"/>
    <xf numFmtId="0" fontId="78"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4" fillId="0" borderId="0"/>
    <xf numFmtId="0" fontId="85" fillId="0" borderId="0"/>
    <xf numFmtId="0" fontId="2" fillId="0" borderId="0"/>
    <xf numFmtId="0" fontId="78" fillId="0" borderId="0"/>
    <xf numFmtId="0" fontId="30" fillId="0" borderId="0"/>
    <xf numFmtId="0" fontId="2" fillId="0" borderId="0"/>
    <xf numFmtId="0" fontId="78" fillId="0" borderId="0"/>
    <xf numFmtId="0" fontId="85" fillId="0" borderId="0"/>
    <xf numFmtId="0" fontId="86" fillId="0" borderId="0"/>
    <xf numFmtId="0" fontId="18" fillId="0" borderId="0"/>
    <xf numFmtId="0" fontId="6" fillId="0" borderId="0"/>
    <xf numFmtId="0" fontId="2" fillId="0" borderId="0"/>
    <xf numFmtId="0" fontId="2" fillId="0" borderId="0"/>
    <xf numFmtId="0" fontId="30" fillId="0" borderId="0"/>
    <xf numFmtId="0" fontId="4" fillId="0" borderId="0"/>
    <xf numFmtId="0" fontId="6" fillId="0" borderId="0"/>
    <xf numFmtId="0" fontId="30" fillId="0" borderId="0"/>
    <xf numFmtId="0" fontId="78" fillId="0" borderId="0"/>
    <xf numFmtId="0" fontId="2" fillId="0" borderId="0"/>
    <xf numFmtId="0" fontId="11" fillId="0" borderId="0"/>
    <xf numFmtId="0" fontId="78" fillId="0" borderId="0"/>
    <xf numFmtId="0" fontId="78" fillId="0" borderId="0"/>
    <xf numFmtId="0" fontId="2" fillId="0" borderId="0"/>
    <xf numFmtId="0" fontId="78" fillId="0" borderId="0"/>
    <xf numFmtId="0" fontId="2" fillId="0" borderId="0"/>
    <xf numFmtId="0" fontId="2" fillId="0" borderId="0"/>
    <xf numFmtId="0" fontId="4" fillId="0" borderId="0"/>
    <xf numFmtId="0" fontId="68" fillId="35" borderId="2" applyNumberFormat="0" applyFont="0" applyAlignment="0" applyProtection="0"/>
    <xf numFmtId="0" fontId="50" fillId="56" borderId="67" applyNumberFormat="0" applyFont="0" applyAlignment="0" applyProtection="0"/>
    <xf numFmtId="0" fontId="18" fillId="6" borderId="12" applyNumberFormat="0" applyFont="0" applyAlignment="0" applyProtection="0"/>
    <xf numFmtId="0" fontId="47" fillId="39" borderId="13" applyNumberFormat="0" applyAlignment="0" applyProtection="0"/>
    <xf numFmtId="0" fontId="47" fillId="40" borderId="13" applyNumberFormat="0" applyAlignment="0" applyProtection="0"/>
    <xf numFmtId="40" fontId="10" fillId="45" borderId="0">
      <alignment horizontal="right"/>
    </xf>
    <xf numFmtId="0" fontId="31" fillId="45" borderId="0">
      <alignment horizontal="right"/>
    </xf>
    <xf numFmtId="0" fontId="32" fillId="45" borderId="14"/>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4" fontId="68" fillId="11" borderId="2" applyNumberFormat="0" applyProtection="0">
      <alignment vertical="center"/>
    </xf>
    <xf numFmtId="4" fontId="69" fillId="46" borderId="2" applyNumberFormat="0" applyProtection="0">
      <alignment vertical="center"/>
    </xf>
    <xf numFmtId="4" fontId="68" fillId="46" borderId="2" applyNumberFormat="0" applyProtection="0">
      <alignment horizontal="left" vertical="center" indent="1"/>
    </xf>
    <xf numFmtId="0" fontId="70" fillId="11" borderId="15" applyNumberFormat="0" applyProtection="0">
      <alignment horizontal="left" vertical="top"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3" borderId="2" applyNumberFormat="0" applyProtection="0">
      <alignment horizontal="right" vertical="center"/>
    </xf>
    <xf numFmtId="4" fontId="68" fillId="47" borderId="2" applyNumberFormat="0" applyProtection="0">
      <alignment horizontal="right" vertical="center"/>
    </xf>
    <xf numFmtId="4" fontId="68" fillId="19" borderId="16" applyNumberFormat="0" applyProtection="0">
      <alignment horizontal="right" vertical="center"/>
    </xf>
    <xf numFmtId="4" fontId="68" fillId="12" borderId="2" applyNumberFormat="0" applyProtection="0">
      <alignment horizontal="right" vertical="center"/>
    </xf>
    <xf numFmtId="4" fontId="68" fillId="14" borderId="2" applyNumberFormat="0" applyProtection="0">
      <alignment horizontal="right" vertical="center"/>
    </xf>
    <xf numFmtId="4" fontId="68" fillId="34" borderId="2" applyNumberFormat="0" applyProtection="0">
      <alignment horizontal="right" vertical="center"/>
    </xf>
    <xf numFmtId="4" fontId="68" fillId="24" borderId="2" applyNumberFormat="0" applyProtection="0">
      <alignment horizontal="right" vertical="center"/>
    </xf>
    <xf numFmtId="4" fontId="68" fillId="48" borderId="2" applyNumberFormat="0" applyProtection="0">
      <alignment horizontal="right" vertical="center"/>
    </xf>
    <xf numFmtId="4" fontId="68" fillId="10" borderId="2" applyNumberFormat="0" applyProtection="0">
      <alignment horizontal="right" vertical="center"/>
    </xf>
    <xf numFmtId="4" fontId="68" fillId="49" borderId="16" applyNumberFormat="0" applyProtection="0">
      <alignment horizontal="left" vertical="center" indent="1"/>
    </xf>
    <xf numFmtId="4" fontId="2" fillId="31" borderId="16" applyNumberFormat="0" applyProtection="0">
      <alignment horizontal="left" vertical="center" indent="1"/>
    </xf>
    <xf numFmtId="4" fontId="2" fillId="31" borderId="16" applyNumberFormat="0" applyProtection="0">
      <alignment horizontal="left" vertical="center" indent="1"/>
    </xf>
    <xf numFmtId="4" fontId="68" fillId="50" borderId="2" applyNumberFormat="0" applyProtection="0">
      <alignment horizontal="right" vertical="center"/>
    </xf>
    <xf numFmtId="4" fontId="68" fillId="51" borderId="16" applyNumberFormat="0" applyProtection="0">
      <alignment horizontal="left" vertical="center" indent="1"/>
    </xf>
    <xf numFmtId="4" fontId="68" fillId="50" borderId="16" applyNumberFormat="0" applyProtection="0">
      <alignment horizontal="left" vertical="center" indent="1"/>
    </xf>
    <xf numFmtId="0" fontId="68" fillId="9" borderId="2" applyNumberFormat="0" applyProtection="0">
      <alignment horizontal="left" vertical="center" indent="1"/>
    </xf>
    <xf numFmtId="0" fontId="68" fillId="31" borderId="15" applyNumberFormat="0" applyProtection="0">
      <alignment horizontal="left" vertical="top" indent="1"/>
    </xf>
    <xf numFmtId="0" fontId="68" fillId="52" borderId="2" applyNumberFormat="0" applyProtection="0">
      <alignment horizontal="left" vertical="center" indent="1"/>
    </xf>
    <xf numFmtId="0" fontId="68" fillId="50" borderId="15" applyNumberFormat="0" applyProtection="0">
      <alignment horizontal="left" vertical="top" indent="1"/>
    </xf>
    <xf numFmtId="0" fontId="68" fillId="8" borderId="2" applyNumberFormat="0" applyProtection="0">
      <alignment horizontal="left" vertical="center" indent="1"/>
    </xf>
    <xf numFmtId="0" fontId="68" fillId="8" borderId="15" applyNumberFormat="0" applyProtection="0">
      <alignment horizontal="left" vertical="top" indent="1"/>
    </xf>
    <xf numFmtId="0" fontId="68" fillId="51" borderId="2" applyNumberFormat="0" applyProtection="0">
      <alignment horizontal="left" vertical="center" indent="1"/>
    </xf>
    <xf numFmtId="0" fontId="68" fillId="51" borderId="15" applyNumberFormat="0" applyProtection="0">
      <alignment horizontal="left" vertical="top" indent="1"/>
    </xf>
    <xf numFmtId="0" fontId="68" fillId="40" borderId="17" applyNumberFormat="0">
      <protection locked="0"/>
    </xf>
    <xf numFmtId="0" fontId="71" fillId="31" borderId="18" applyBorder="0"/>
    <xf numFmtId="4" fontId="72" fillId="6" borderId="15" applyNumberFormat="0" applyProtection="0">
      <alignment vertical="center"/>
    </xf>
    <xf numFmtId="4" fontId="69" fillId="53" borderId="19" applyNumberFormat="0" applyProtection="0">
      <alignment vertical="center"/>
    </xf>
    <xf numFmtId="4" fontId="72" fillId="9" borderId="15" applyNumberFormat="0" applyProtection="0">
      <alignment horizontal="left" vertical="center" indent="1"/>
    </xf>
    <xf numFmtId="0" fontId="72" fillId="6" borderId="15" applyNumberFormat="0" applyProtection="0">
      <alignment horizontal="left" vertical="top" indent="1"/>
    </xf>
    <xf numFmtId="4" fontId="68" fillId="0" borderId="2" applyNumberFormat="0" applyProtection="0">
      <alignment horizontal="right" vertical="center"/>
    </xf>
    <xf numFmtId="4" fontId="69" fillId="45" borderId="2" applyNumberFormat="0" applyProtection="0">
      <alignment horizontal="right" vertical="center"/>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4" fontId="68" fillId="13" borderId="2" applyNumberFormat="0" applyProtection="0">
      <alignment horizontal="left" vertical="center" indent="1"/>
    </xf>
    <xf numFmtId="0" fontId="72" fillId="50" borderId="15" applyNumberFormat="0" applyProtection="0">
      <alignment horizontal="left" vertical="top" indent="1"/>
    </xf>
    <xf numFmtId="4" fontId="73" fillId="54" borderId="16" applyNumberFormat="0" applyProtection="0">
      <alignment horizontal="left" vertical="center" indent="1"/>
    </xf>
    <xf numFmtId="0" fontId="68" fillId="55" borderId="19"/>
    <xf numFmtId="4" fontId="74" fillId="40" borderId="2" applyNumberFormat="0" applyProtection="0">
      <alignment horizontal="right" vertical="center"/>
    </xf>
    <xf numFmtId="0" fontId="75" fillId="0" borderId="0" applyNumberFormat="0" applyFill="0" applyBorder="0" applyAlignment="0" applyProtection="0"/>
    <xf numFmtId="0" fontId="75" fillId="0" borderId="0" applyNumberFormat="0" applyFill="0" applyBorder="0" applyAlignment="0" applyProtection="0"/>
    <xf numFmtId="0" fontId="48" fillId="0" borderId="20" applyNumberFormat="0" applyFill="0" applyAlignment="0" applyProtection="0"/>
    <xf numFmtId="0" fontId="48" fillId="0" borderId="21" applyNumberFormat="0" applyFill="0" applyAlignment="0" applyProtection="0"/>
    <xf numFmtId="0" fontId="76" fillId="0" borderId="0" applyNumberFormat="0" applyFill="0" applyBorder="0" applyAlignment="0" applyProtection="0"/>
    <xf numFmtId="0" fontId="4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8" fillId="0" borderId="0" applyFont="0" applyFill="0" applyBorder="0" applyAlignment="0" applyProtection="0"/>
    <xf numFmtId="43" fontId="78" fillId="0" borderId="0" applyFont="0" applyFill="0" applyBorder="0" applyAlignment="0" applyProtection="0"/>
    <xf numFmtId="9" fontId="78" fillId="0" borderId="0" applyFont="0" applyFill="0" applyBorder="0" applyAlignment="0" applyProtection="0"/>
    <xf numFmtId="164" fontId="78" fillId="0" borderId="0" applyFont="0" applyFill="0" applyBorder="0" applyAlignment="0" applyProtection="0"/>
    <xf numFmtId="43" fontId="78" fillId="0" borderId="0" applyFont="0" applyFill="0" applyBorder="0" applyAlignment="0" applyProtection="0"/>
    <xf numFmtId="164"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0" fontId="78" fillId="56" borderId="67" applyNumberFormat="0" applyFont="0" applyAlignment="0" applyProtection="0"/>
    <xf numFmtId="9"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6" borderId="6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30">
    <xf numFmtId="0" fontId="0" fillId="0" borderId="0" xfId="0"/>
    <xf numFmtId="0" fontId="5" fillId="0" borderId="0" xfId="232" applyFont="1" applyFill="1"/>
    <xf numFmtId="0" fontId="6" fillId="0" borderId="0" xfId="306" applyFont="1" applyFill="1"/>
    <xf numFmtId="0" fontId="12" fillId="0" borderId="0" xfId="306" applyFont="1" applyFill="1"/>
    <xf numFmtId="0" fontId="6" fillId="0" borderId="0" xfId="306" applyFont="1" applyFill="1" applyBorder="1"/>
    <xf numFmtId="0" fontId="6" fillId="0" borderId="0" xfId="306" applyFont="1" applyFill="1" applyAlignment="1">
      <alignment horizontal="right"/>
    </xf>
    <xf numFmtId="0" fontId="3" fillId="0" borderId="0" xfId="306" applyFont="1" applyFill="1" applyAlignment="1">
      <alignment horizontal="right"/>
    </xf>
    <xf numFmtId="0" fontId="17" fillId="0" borderId="0" xfId="306" applyFont="1" applyFill="1"/>
    <xf numFmtId="0" fontId="4" fillId="0" borderId="0" xfId="313" applyFont="1" applyFill="1"/>
    <xf numFmtId="0" fontId="20" fillId="0" borderId="0" xfId="201" applyFont="1" applyFill="1" applyBorder="1" applyAlignment="1">
      <alignment horizontal="left"/>
    </xf>
    <xf numFmtId="0" fontId="21" fillId="0" borderId="0" xfId="201" applyFont="1" applyFill="1" applyBorder="1" applyAlignment="1">
      <alignment horizontal="center"/>
    </xf>
    <xf numFmtId="171" fontId="6" fillId="0" borderId="22" xfId="232" applyNumberFormat="1" applyFont="1" applyFill="1" applyBorder="1" applyAlignment="1">
      <alignment horizontal="center" vertical="center"/>
    </xf>
    <xf numFmtId="0" fontId="6" fillId="0" borderId="0" xfId="232" applyFont="1" applyFill="1"/>
    <xf numFmtId="0" fontId="12" fillId="0" borderId="30" xfId="232" applyFont="1" applyFill="1" applyBorder="1" applyAlignment="1">
      <alignment horizontal="center" vertical="center"/>
    </xf>
    <xf numFmtId="0" fontId="6" fillId="0" borderId="0" xfId="232" applyFont="1" applyFill="1" applyAlignment="1">
      <alignment horizontal="left" indent="3"/>
    </xf>
    <xf numFmtId="0" fontId="3" fillId="0" borderId="19" xfId="232" applyFont="1" applyFill="1" applyBorder="1" applyAlignment="1">
      <alignment horizontal="center" vertical="center" wrapText="1"/>
    </xf>
    <xf numFmtId="0" fontId="6" fillId="0" borderId="0" xfId="232" applyFont="1" applyFill="1" applyBorder="1"/>
    <xf numFmtId="171" fontId="6" fillId="0" borderId="0" xfId="232" applyNumberFormat="1" applyFont="1" applyFill="1"/>
    <xf numFmtId="0" fontId="3" fillId="0" borderId="19" xfId="306" applyFont="1" applyFill="1" applyBorder="1" applyAlignment="1">
      <alignment horizontal="center" vertical="center"/>
    </xf>
    <xf numFmtId="3" fontId="6" fillId="0" borderId="0" xfId="306" applyNumberFormat="1" applyFont="1" applyFill="1"/>
    <xf numFmtId="0" fontId="12" fillId="0" borderId="0" xfId="232" applyFont="1" applyFill="1" applyBorder="1" applyAlignment="1">
      <alignment horizontal="center" vertical="center"/>
    </xf>
    <xf numFmtId="2" fontId="6" fillId="0" borderId="0" xfId="232" applyNumberFormat="1" applyFont="1" applyFill="1" applyBorder="1" applyAlignment="1">
      <alignment horizontal="right" indent="1"/>
    </xf>
    <xf numFmtId="0" fontId="3" fillId="0" borderId="0" xfId="232" applyFont="1" applyFill="1" applyBorder="1" applyAlignment="1">
      <alignment horizontal="left" wrapText="1"/>
    </xf>
    <xf numFmtId="0" fontId="3" fillId="0" borderId="0" xfId="232" applyFont="1" applyFill="1" applyBorder="1" applyAlignment="1">
      <alignment vertical="center"/>
    </xf>
    <xf numFmtId="0" fontId="57" fillId="0" borderId="0" xfId="232" applyFont="1" applyAlignment="1">
      <alignment vertical="center"/>
    </xf>
    <xf numFmtId="0" fontId="58" fillId="0" borderId="0" xfId="232" applyFont="1" applyFill="1" applyAlignment="1">
      <alignment vertical="center"/>
    </xf>
    <xf numFmtId="0" fontId="58" fillId="0" borderId="0" xfId="232" applyFont="1" applyFill="1" applyBorder="1" applyAlignment="1">
      <alignment vertical="center"/>
    </xf>
    <xf numFmtId="0" fontId="58" fillId="0" borderId="0" xfId="201" applyFont="1" applyFill="1" applyBorder="1" applyAlignment="1">
      <alignment vertical="center"/>
    </xf>
    <xf numFmtId="0" fontId="58" fillId="0" borderId="0" xfId="0" applyFont="1" applyFill="1" applyAlignment="1">
      <alignment vertical="center"/>
    </xf>
    <xf numFmtId="0" fontId="58" fillId="0" borderId="0" xfId="232" applyFont="1" applyAlignment="1">
      <alignment vertical="center"/>
    </xf>
    <xf numFmtId="0" fontId="58" fillId="0" borderId="0" xfId="232" applyFont="1" applyAlignment="1">
      <alignment vertical="center" wrapText="1"/>
    </xf>
    <xf numFmtId="176" fontId="3" fillId="0" borderId="0" xfId="232" applyNumberFormat="1" applyFont="1" applyFill="1" applyBorder="1" applyAlignment="1">
      <alignment horizontal="center"/>
    </xf>
    <xf numFmtId="176" fontId="13" fillId="0" borderId="0" xfId="232" applyNumberFormat="1" applyFont="1" applyFill="1" applyBorder="1" applyAlignment="1">
      <alignment horizontal="center"/>
    </xf>
    <xf numFmtId="176" fontId="14" fillId="0" borderId="0" xfId="232" applyNumberFormat="1" applyFont="1" applyFill="1" applyBorder="1" applyAlignment="1">
      <alignment horizontal="center" wrapText="1"/>
    </xf>
    <xf numFmtId="176" fontId="3" fillId="0" borderId="0" xfId="232" applyNumberFormat="1" applyFont="1" applyFill="1" applyBorder="1" applyAlignment="1">
      <alignment horizontal="center" wrapText="1"/>
    </xf>
    <xf numFmtId="176" fontId="3" fillId="0" borderId="0" xfId="232" applyNumberFormat="1" applyFont="1" applyFill="1" applyBorder="1" applyAlignment="1">
      <alignment horizontal="center" vertical="center" wrapText="1"/>
    </xf>
    <xf numFmtId="2" fontId="6" fillId="0" borderId="29" xfId="313" applyNumberFormat="1" applyFont="1" applyFill="1" applyBorder="1" applyAlignment="1">
      <alignment horizontal="center" vertical="center"/>
    </xf>
    <xf numFmtId="2" fontId="6" fillId="0" borderId="0" xfId="232" applyNumberFormat="1" applyFont="1" applyFill="1"/>
    <xf numFmtId="171" fontId="14" fillId="0" borderId="0" xfId="232" applyNumberFormat="1" applyFont="1" applyFill="1" applyBorder="1" applyAlignment="1">
      <alignment horizontal="center" vertical="center"/>
    </xf>
    <xf numFmtId="2" fontId="6" fillId="0" borderId="24" xfId="313" quotePrefix="1" applyNumberFormat="1" applyFont="1" applyFill="1" applyBorder="1" applyAlignment="1">
      <alignment horizontal="center" vertical="center"/>
    </xf>
    <xf numFmtId="0" fontId="55" fillId="0" borderId="0" xfId="184" applyFont="1" applyFill="1" applyAlignment="1" applyProtection="1">
      <alignment horizontal="left" vertical="center"/>
    </xf>
    <xf numFmtId="1" fontId="3" fillId="0" borderId="19" xfId="232" applyNumberFormat="1" applyFont="1" applyFill="1" applyBorder="1" applyAlignment="1">
      <alignment horizontal="center" vertical="center"/>
    </xf>
    <xf numFmtId="0" fontId="14" fillId="0" borderId="0" xfId="306" applyFont="1" applyFill="1" applyBorder="1" applyAlignment="1">
      <alignment horizontal="center" vertical="center"/>
    </xf>
    <xf numFmtId="170" fontId="14" fillId="0" borderId="0" xfId="306" applyNumberFormat="1" applyFont="1" applyFill="1" applyBorder="1" applyAlignment="1">
      <alignment horizontal="right" vertical="center"/>
    </xf>
    <xf numFmtId="0" fontId="14" fillId="0" borderId="0" xfId="306" applyFont="1" applyFill="1"/>
    <xf numFmtId="0" fontId="15" fillId="0" borderId="0" xfId="306" applyFont="1" applyFill="1" applyBorder="1"/>
    <xf numFmtId="0" fontId="6" fillId="0" borderId="0" xfId="306" applyFont="1" applyFill="1" applyBorder="1" applyAlignment="1">
      <alignment vertical="center"/>
    </xf>
    <xf numFmtId="0" fontId="14" fillId="0" borderId="0" xfId="306" applyFont="1" applyFill="1" applyBorder="1"/>
    <xf numFmtId="170" fontId="13" fillId="0" borderId="0" xfId="306" applyNumberFormat="1" applyFont="1" applyFill="1" applyBorder="1" applyAlignment="1">
      <alignment horizontal="right" vertical="center"/>
    </xf>
    <xf numFmtId="3" fontId="3" fillId="0" borderId="24" xfId="306" applyNumberFormat="1" applyFont="1" applyFill="1" applyBorder="1" applyAlignment="1">
      <alignment vertical="center"/>
    </xf>
    <xf numFmtId="3" fontId="6" fillId="0" borderId="24" xfId="152" applyNumberFormat="1" applyFont="1" applyFill="1" applyBorder="1" applyAlignment="1">
      <alignment vertical="center"/>
    </xf>
    <xf numFmtId="3" fontId="14" fillId="0" borderId="24" xfId="152" applyNumberFormat="1" applyFont="1" applyFill="1" applyBorder="1" applyAlignment="1">
      <alignment vertical="center"/>
    </xf>
    <xf numFmtId="3" fontId="3" fillId="0" borderId="24" xfId="152" applyNumberFormat="1" applyFont="1" applyFill="1" applyBorder="1" applyAlignment="1">
      <alignment vertical="center"/>
    </xf>
    <xf numFmtId="3" fontId="6" fillId="0" borderId="28" xfId="152" applyNumberFormat="1" applyFont="1" applyFill="1" applyBorder="1" applyAlignment="1">
      <alignment vertical="center"/>
    </xf>
    <xf numFmtId="3" fontId="3" fillId="0" borderId="19" xfId="152" applyNumberFormat="1" applyFont="1" applyFill="1" applyBorder="1" applyAlignment="1">
      <alignment vertical="center"/>
    </xf>
    <xf numFmtId="169" fontId="3" fillId="0" borderId="19" xfId="152" applyNumberFormat="1" applyFont="1" applyFill="1" applyBorder="1" applyAlignment="1">
      <alignment vertical="center"/>
    </xf>
    <xf numFmtId="3" fontId="3" fillId="0" borderId="24" xfId="232" applyNumberFormat="1" applyFont="1" applyFill="1" applyBorder="1" applyAlignment="1">
      <alignment horizontal="right" vertical="center"/>
    </xf>
    <xf numFmtId="3" fontId="6" fillId="0" borderId="24" xfId="91" applyNumberFormat="1" applyFont="1" applyFill="1" applyBorder="1" applyAlignment="1">
      <alignment horizontal="right" vertical="center"/>
    </xf>
    <xf numFmtId="3" fontId="3" fillId="0" borderId="24" xfId="91" applyNumberFormat="1" applyFont="1" applyFill="1" applyBorder="1" applyAlignment="1">
      <alignment horizontal="right" vertical="center"/>
    </xf>
    <xf numFmtId="3" fontId="3" fillId="0" borderId="19" xfId="91" applyNumberFormat="1" applyFont="1" applyFill="1" applyBorder="1" applyAlignment="1">
      <alignment horizontal="right" vertical="center"/>
    </xf>
    <xf numFmtId="171" fontId="6" fillId="0" borderId="24" xfId="232" applyNumberFormat="1" applyFont="1" applyFill="1" applyBorder="1" applyAlignment="1">
      <alignment horizontal="right" vertical="center"/>
    </xf>
    <xf numFmtId="171" fontId="14" fillId="0" borderId="24" xfId="232" applyNumberFormat="1" applyFont="1" applyFill="1" applyBorder="1" applyAlignment="1">
      <alignment horizontal="right" vertical="center"/>
    </xf>
    <xf numFmtId="0" fontId="20" fillId="0" borderId="16" xfId="201" applyNumberFormat="1" applyFont="1" applyFill="1" applyBorder="1" applyAlignment="1">
      <alignment horizontal="center" vertical="center"/>
    </xf>
    <xf numFmtId="1" fontId="20" fillId="0" borderId="16" xfId="201" applyNumberFormat="1" applyFont="1" applyFill="1" applyBorder="1" applyAlignment="1">
      <alignment horizontal="center" vertical="center"/>
    </xf>
    <xf numFmtId="1" fontId="21" fillId="0" borderId="0" xfId="201" applyNumberFormat="1" applyFont="1" applyFill="1" applyBorder="1" applyAlignment="1">
      <alignment horizontal="left" vertical="center"/>
    </xf>
    <xf numFmtId="169" fontId="6" fillId="0" borderId="46" xfId="201" applyNumberFormat="1" applyFont="1" applyFill="1" applyBorder="1" applyAlignment="1">
      <alignment horizontal="right" vertical="center"/>
    </xf>
    <xf numFmtId="169" fontId="6" fillId="0" borderId="42" xfId="201" applyNumberFormat="1" applyFont="1" applyFill="1" applyBorder="1" applyAlignment="1">
      <alignment horizontal="right" vertical="center"/>
    </xf>
    <xf numFmtId="169" fontId="6" fillId="0" borderId="44" xfId="201" applyNumberFormat="1" applyFont="1" applyFill="1" applyBorder="1" applyAlignment="1">
      <alignment horizontal="right" vertical="center"/>
    </xf>
    <xf numFmtId="169" fontId="6" fillId="0" borderId="39" xfId="201" applyNumberFormat="1" applyFont="1" applyFill="1" applyBorder="1" applyAlignment="1">
      <alignment horizontal="right" vertical="center"/>
    </xf>
    <xf numFmtId="169" fontId="6" fillId="0" borderId="49" xfId="201" applyNumberFormat="1" applyFont="1" applyFill="1" applyBorder="1" applyAlignment="1">
      <alignment horizontal="right" vertical="center"/>
    </xf>
    <xf numFmtId="169" fontId="6" fillId="0" borderId="50" xfId="201" applyNumberFormat="1" applyFont="1" applyFill="1" applyBorder="1" applyAlignment="1">
      <alignment horizontal="right" vertical="center"/>
    </xf>
    <xf numFmtId="169" fontId="6" fillId="0" borderId="45" xfId="201" applyNumberFormat="1" applyFont="1" applyFill="1" applyBorder="1" applyAlignment="1">
      <alignment horizontal="right" vertical="center"/>
    </xf>
    <xf numFmtId="2" fontId="3" fillId="0" borderId="14" xfId="232" applyNumberFormat="1" applyFont="1" applyFill="1" applyBorder="1" applyAlignment="1">
      <alignment horizontal="right"/>
    </xf>
    <xf numFmtId="4" fontId="3" fillId="0" borderId="24" xfId="232" applyNumberFormat="1" applyFont="1" applyFill="1" applyBorder="1" applyAlignment="1">
      <alignment horizontal="right"/>
    </xf>
    <xf numFmtId="2" fontId="14" fillId="0" borderId="24" xfId="232" applyNumberFormat="1" applyFont="1" applyFill="1" applyBorder="1" applyAlignment="1">
      <alignment horizontal="right" wrapText="1" indent="1"/>
    </xf>
    <xf numFmtId="4" fontId="14" fillId="0" borderId="24" xfId="232" applyNumberFormat="1" applyFont="1" applyFill="1" applyBorder="1" applyAlignment="1">
      <alignment horizontal="right" wrapText="1"/>
    </xf>
    <xf numFmtId="2" fontId="14" fillId="0" borderId="24" xfId="232" applyNumberFormat="1" applyFont="1" applyFill="1" applyBorder="1" applyAlignment="1">
      <alignment horizontal="right"/>
    </xf>
    <xf numFmtId="2" fontId="3" fillId="0" borderId="24" xfId="232" applyNumberFormat="1" applyFont="1" applyFill="1" applyBorder="1" applyAlignment="1">
      <alignment horizontal="right"/>
    </xf>
    <xf numFmtId="0" fontId="13" fillId="0" borderId="14" xfId="232" applyFont="1" applyFill="1" applyBorder="1" applyAlignment="1">
      <alignment horizontal="right" wrapText="1"/>
    </xf>
    <xf numFmtId="4" fontId="13" fillId="0" borderId="24" xfId="232" applyNumberFormat="1" applyFont="1" applyFill="1" applyBorder="1" applyAlignment="1">
      <alignment horizontal="right" wrapText="1"/>
    </xf>
    <xf numFmtId="4" fontId="3" fillId="0" borderId="19" xfId="232" applyNumberFormat="1" applyFont="1" applyFill="1" applyBorder="1" applyAlignment="1">
      <alignment horizontal="right" vertical="center" wrapText="1"/>
    </xf>
    <xf numFmtId="2" fontId="6" fillId="0" borderId="24" xfId="232" applyNumberFormat="1" applyFont="1" applyFill="1" applyBorder="1" applyAlignment="1">
      <alignment horizontal="right" wrapText="1"/>
    </xf>
    <xf numFmtId="4" fontId="6" fillId="0" borderId="24" xfId="232" applyNumberFormat="1" applyFont="1" applyFill="1" applyBorder="1" applyAlignment="1">
      <alignment horizontal="right"/>
    </xf>
    <xf numFmtId="4" fontId="6" fillId="0" borderId="22" xfId="232" applyNumberFormat="1" applyFont="1" applyFill="1" applyBorder="1" applyAlignment="1">
      <alignment horizontal="right" wrapText="1"/>
    </xf>
    <xf numFmtId="2" fontId="6" fillId="0" borderId="36" xfId="232" applyNumberFormat="1" applyFont="1" applyFill="1" applyBorder="1" applyAlignment="1">
      <alignment horizontal="right" vertical="center" wrapText="1"/>
    </xf>
    <xf numFmtId="2" fontId="6" fillId="0" borderId="28" xfId="232" applyNumberFormat="1" applyFont="1" applyFill="1" applyBorder="1" applyAlignment="1">
      <alignment horizontal="right" vertical="center"/>
    </xf>
    <xf numFmtId="0" fontId="3" fillId="0" borderId="30" xfId="232" applyFont="1" applyFill="1" applyBorder="1"/>
    <xf numFmtId="0" fontId="6" fillId="0" borderId="30" xfId="232" applyFont="1" applyFill="1" applyBorder="1" applyAlignment="1"/>
    <xf numFmtId="4" fontId="3" fillId="0" borderId="0" xfId="232" applyNumberFormat="1" applyFont="1" applyFill="1" applyBorder="1" applyAlignment="1">
      <alignment horizontal="center" vertical="center" wrapText="1"/>
    </xf>
    <xf numFmtId="4" fontId="13" fillId="0" borderId="24" xfId="232" applyNumberFormat="1" applyFont="1" applyFill="1" applyBorder="1" applyAlignment="1">
      <alignment horizontal="right"/>
    </xf>
    <xf numFmtId="4" fontId="3" fillId="0" borderId="24" xfId="232" applyNumberFormat="1" applyFont="1" applyFill="1" applyBorder="1" applyAlignment="1">
      <alignment horizontal="right" wrapText="1"/>
    </xf>
    <xf numFmtId="4" fontId="3" fillId="0" borderId="28" xfId="232" applyNumberFormat="1" applyFont="1" applyFill="1" applyBorder="1" applyAlignment="1">
      <alignment horizontal="right" wrapText="1"/>
    </xf>
    <xf numFmtId="0" fontId="12" fillId="0" borderId="0" xfId="232" applyFont="1" applyFill="1" applyBorder="1" applyAlignment="1">
      <alignment horizontal="left" vertical="center" indent="6"/>
    </xf>
    <xf numFmtId="0" fontId="3" fillId="0" borderId="30" xfId="232" applyFont="1" applyFill="1" applyBorder="1" applyAlignment="1">
      <alignment vertical="center"/>
    </xf>
    <xf numFmtId="0" fontId="3" fillId="0" borderId="30" xfId="232" applyFont="1" applyFill="1" applyBorder="1" applyAlignment="1">
      <alignment horizontal="center" vertical="center"/>
    </xf>
    <xf numFmtId="177" fontId="3" fillId="0" borderId="24" xfId="232" applyNumberFormat="1" applyFont="1" applyFill="1" applyBorder="1" applyAlignment="1">
      <alignment horizontal="right"/>
    </xf>
    <xf numFmtId="176" fontId="3" fillId="0" borderId="24" xfId="232" applyNumberFormat="1" applyFont="1" applyFill="1" applyBorder="1" applyAlignment="1">
      <alignment horizontal="right"/>
    </xf>
    <xf numFmtId="0" fontId="14" fillId="0" borderId="24" xfId="232" applyFont="1" applyFill="1" applyBorder="1" applyAlignment="1">
      <alignment horizontal="right" wrapText="1"/>
    </xf>
    <xf numFmtId="176" fontId="14" fillId="0" borderId="24" xfId="232" applyNumberFormat="1" applyFont="1" applyFill="1" applyBorder="1" applyAlignment="1">
      <alignment horizontal="right" wrapText="1"/>
    </xf>
    <xf numFmtId="177" fontId="14" fillId="0" borderId="24" xfId="232" applyNumberFormat="1" applyFont="1" applyFill="1" applyBorder="1" applyAlignment="1">
      <alignment horizontal="right" wrapText="1"/>
    </xf>
    <xf numFmtId="177" fontId="14" fillId="0" borderId="24" xfId="232" applyNumberFormat="1" applyFont="1" applyFill="1" applyBorder="1" applyAlignment="1">
      <alignment horizontal="right"/>
    </xf>
    <xf numFmtId="0" fontId="13" fillId="0" borderId="24" xfId="232" applyFont="1" applyFill="1" applyBorder="1" applyAlignment="1">
      <alignment horizontal="right"/>
    </xf>
    <xf numFmtId="176" fontId="13" fillId="0" borderId="24" xfId="232" applyNumberFormat="1" applyFont="1" applyFill="1" applyBorder="1" applyAlignment="1">
      <alignment horizontal="right"/>
    </xf>
    <xf numFmtId="177" fontId="3" fillId="0" borderId="24" xfId="232" applyNumberFormat="1" applyFont="1" applyFill="1" applyBorder="1" applyAlignment="1">
      <alignment horizontal="right" wrapText="1"/>
    </xf>
    <xf numFmtId="176" fontId="3" fillId="0" borderId="24" xfId="232" applyNumberFormat="1" applyFont="1" applyFill="1" applyBorder="1" applyAlignment="1">
      <alignment horizontal="right" wrapText="1"/>
    </xf>
    <xf numFmtId="177" fontId="3" fillId="0" borderId="19" xfId="232" applyNumberFormat="1" applyFont="1" applyFill="1" applyBorder="1" applyAlignment="1">
      <alignment horizontal="right" vertical="center" wrapText="1"/>
    </xf>
    <xf numFmtId="176" fontId="3" fillId="0" borderId="19" xfId="232" applyNumberFormat="1" applyFont="1" applyFill="1" applyBorder="1" applyAlignment="1">
      <alignment horizontal="right" vertical="center" wrapText="1"/>
    </xf>
    <xf numFmtId="2" fontId="3" fillId="0" borderId="19" xfId="232" applyNumberFormat="1" applyFont="1" applyFill="1" applyBorder="1" applyAlignment="1">
      <alignment horizontal="right" vertical="center" wrapText="1"/>
    </xf>
    <xf numFmtId="0" fontId="6" fillId="0" borderId="19" xfId="232" applyFont="1" applyFill="1" applyBorder="1" applyAlignment="1">
      <alignment horizontal="right" vertical="center"/>
    </xf>
    <xf numFmtId="4" fontId="6" fillId="0" borderId="24" xfId="232" applyNumberFormat="1" applyFont="1" applyFill="1" applyBorder="1" applyAlignment="1">
      <alignment horizontal="right" vertical="center" wrapText="1"/>
    </xf>
    <xf numFmtId="0" fontId="6" fillId="0" borderId="30" xfId="232" applyFont="1" applyFill="1" applyBorder="1" applyAlignment="1">
      <alignment horizontal="left"/>
    </xf>
    <xf numFmtId="2" fontId="6" fillId="0" borderId="0" xfId="232" applyNumberFormat="1" applyFont="1" applyFill="1" applyBorder="1" applyAlignment="1">
      <alignment horizontal="right" wrapText="1" indent="1"/>
    </xf>
    <xf numFmtId="169" fontId="6" fillId="0" borderId="19" xfId="232" applyNumberFormat="1" applyFont="1" applyFill="1" applyBorder="1" applyAlignment="1">
      <alignment horizontal="right"/>
    </xf>
    <xf numFmtId="0" fontId="6" fillId="0" borderId="0" xfId="313" applyFont="1" applyFill="1"/>
    <xf numFmtId="0" fontId="6" fillId="0" borderId="0" xfId="313" applyFont="1" applyFill="1" applyAlignment="1">
      <alignment horizontal="right"/>
    </xf>
    <xf numFmtId="0" fontId="3" fillId="0" borderId="19" xfId="313" applyFont="1" applyFill="1" applyBorder="1" applyAlignment="1">
      <alignment horizontal="left" vertical="center" wrapText="1" indent="1"/>
    </xf>
    <xf numFmtId="2" fontId="6" fillId="0" borderId="24" xfId="313" applyNumberFormat="1" applyFont="1" applyFill="1" applyBorder="1" applyAlignment="1">
      <alignment horizontal="right" vertical="center"/>
    </xf>
    <xf numFmtId="2" fontId="6" fillId="0" borderId="24" xfId="313" quotePrefix="1" applyNumberFormat="1" applyFont="1" applyFill="1" applyBorder="1" applyAlignment="1">
      <alignment horizontal="right" vertical="center"/>
    </xf>
    <xf numFmtId="2" fontId="6" fillId="0" borderId="28" xfId="313" applyNumberFormat="1" applyFont="1" applyFill="1" applyBorder="1" applyAlignment="1">
      <alignment horizontal="right" vertical="center"/>
    </xf>
    <xf numFmtId="1" fontId="20" fillId="0" borderId="40" xfId="201" applyNumberFormat="1" applyFont="1" applyFill="1" applyBorder="1" applyAlignment="1">
      <alignment horizontal="center" vertical="center"/>
    </xf>
    <xf numFmtId="169" fontId="6" fillId="0" borderId="54" xfId="201" applyNumberFormat="1" applyFont="1" applyFill="1" applyBorder="1" applyAlignment="1">
      <alignment horizontal="right" vertical="center"/>
    </xf>
    <xf numFmtId="4" fontId="6" fillId="0" borderId="19" xfId="232" applyNumberFormat="1" applyFont="1" applyFill="1" applyBorder="1" applyAlignment="1">
      <alignment horizontal="right"/>
    </xf>
    <xf numFmtId="0" fontId="3" fillId="0" borderId="19" xfId="205" applyFont="1" applyFill="1" applyBorder="1" applyAlignment="1">
      <alignment horizontal="center" vertical="center"/>
    </xf>
    <xf numFmtId="3" fontId="3" fillId="0" borderId="19" xfId="110" applyNumberFormat="1" applyFont="1" applyFill="1" applyBorder="1" applyAlignment="1">
      <alignment horizontal="right" vertical="center"/>
    </xf>
    <xf numFmtId="1" fontId="20" fillId="0" borderId="22" xfId="201" applyNumberFormat="1" applyFont="1" applyFill="1" applyBorder="1" applyAlignment="1">
      <alignment horizontal="center" vertical="center"/>
    </xf>
    <xf numFmtId="0" fontId="3" fillId="0" borderId="19" xfId="232" applyNumberFormat="1" applyFont="1" applyFill="1" applyBorder="1" applyAlignment="1">
      <alignment horizontal="center" vertical="center"/>
    </xf>
    <xf numFmtId="171" fontId="6" fillId="0" borderId="19" xfId="232" applyNumberFormat="1" applyFont="1" applyFill="1" applyBorder="1" applyAlignment="1">
      <alignment horizontal="right" vertical="center"/>
    </xf>
    <xf numFmtId="0" fontId="55" fillId="0" borderId="0" xfId="184" applyFont="1" applyFill="1" applyAlignment="1" applyProtection="1"/>
    <xf numFmtId="0" fontId="51" fillId="0" borderId="0" xfId="232" applyFont="1" applyFill="1" applyAlignment="1">
      <alignment horizontal="center" vertical="center" wrapText="1"/>
    </xf>
    <xf numFmtId="0" fontId="51" fillId="0" borderId="22" xfId="232" applyFont="1" applyFill="1" applyBorder="1" applyAlignment="1">
      <alignment horizontal="left" vertical="center" wrapText="1"/>
    </xf>
    <xf numFmtId="0" fontId="79" fillId="0" borderId="0" xfId="184" applyFill="1" applyAlignment="1" applyProtection="1"/>
    <xf numFmtId="0" fontId="5" fillId="0" borderId="24" xfId="232" applyFont="1" applyFill="1" applyBorder="1" applyAlignment="1">
      <alignment horizontal="left" vertical="center" indent="3"/>
    </xf>
    <xf numFmtId="0" fontId="5" fillId="0" borderId="25" xfId="232" applyFont="1" applyFill="1" applyBorder="1" applyAlignment="1">
      <alignment vertical="center" wrapText="1"/>
    </xf>
    <xf numFmtId="0" fontId="5" fillId="0" borderId="26" xfId="232" applyFont="1" applyFill="1" applyBorder="1" applyAlignment="1">
      <alignment vertical="center" wrapText="1"/>
    </xf>
    <xf numFmtId="0" fontId="5" fillId="0" borderId="26" xfId="232" applyFont="1" applyFill="1" applyBorder="1" applyAlignment="1">
      <alignment horizontal="left" vertical="center" indent="3"/>
    </xf>
    <xf numFmtId="0" fontId="9" fillId="0" borderId="26" xfId="232" applyFont="1" applyFill="1" applyBorder="1" applyAlignment="1">
      <alignment horizontal="left" vertical="center"/>
    </xf>
    <xf numFmtId="0" fontId="9" fillId="0" borderId="27" xfId="232" applyFont="1" applyFill="1" applyBorder="1" applyAlignment="1">
      <alignment vertical="center"/>
    </xf>
    <xf numFmtId="0" fontId="9" fillId="0" borderId="28" xfId="232" applyFont="1" applyFill="1" applyBorder="1" applyAlignment="1">
      <alignment vertical="center"/>
    </xf>
    <xf numFmtId="0" fontId="9" fillId="0" borderId="14" xfId="232" applyFont="1" applyFill="1" applyBorder="1" applyAlignment="1">
      <alignment horizontal="left" vertical="center" indent="1"/>
    </xf>
    <xf numFmtId="0" fontId="5" fillId="0" borderId="19" xfId="232" applyFont="1" applyFill="1" applyBorder="1" applyAlignment="1">
      <alignment vertical="center"/>
    </xf>
    <xf numFmtId="0" fontId="9" fillId="0" borderId="22" xfId="232" applyFont="1" applyFill="1" applyBorder="1" applyAlignment="1">
      <alignment horizontal="left" vertical="center" indent="1"/>
    </xf>
    <xf numFmtId="0" fontId="5" fillId="0" borderId="22" xfId="232" applyFont="1" applyFill="1" applyBorder="1"/>
    <xf numFmtId="0" fontId="9" fillId="0" borderId="24" xfId="232" applyFont="1" applyFill="1" applyBorder="1" applyAlignment="1">
      <alignment horizontal="left" vertical="center" indent="1"/>
    </xf>
    <xf numFmtId="0" fontId="5" fillId="0" borderId="24" xfId="232" applyFont="1" applyFill="1" applyBorder="1"/>
    <xf numFmtId="0" fontId="5" fillId="0" borderId="28" xfId="232" applyFont="1" applyFill="1" applyBorder="1"/>
    <xf numFmtId="0" fontId="5" fillId="0" borderId="0" xfId="232" applyFont="1" applyFill="1" applyBorder="1"/>
    <xf numFmtId="0" fontId="13" fillId="0" borderId="0" xfId="306" applyFont="1" applyFill="1"/>
    <xf numFmtId="3" fontId="3" fillId="0" borderId="14" xfId="152" applyNumberFormat="1" applyFont="1" applyFill="1" applyBorder="1" applyAlignment="1">
      <alignment vertical="center"/>
    </xf>
    <xf numFmtId="3" fontId="6" fillId="0" borderId="14" xfId="152" applyNumberFormat="1" applyFont="1" applyFill="1" applyBorder="1" applyAlignment="1">
      <alignment vertical="center"/>
    </xf>
    <xf numFmtId="3" fontId="6" fillId="0" borderId="14" xfId="152" applyNumberFormat="1" applyFont="1" applyFill="1" applyBorder="1" applyAlignment="1">
      <alignment horizontal="right" vertical="center"/>
    </xf>
    <xf numFmtId="3" fontId="6" fillId="0" borderId="24" xfId="152" applyNumberFormat="1" applyFont="1" applyFill="1" applyBorder="1" applyAlignment="1">
      <alignment horizontal="right" vertical="center"/>
    </xf>
    <xf numFmtId="0" fontId="15" fillId="0" borderId="0" xfId="232" applyFont="1" applyFill="1" applyAlignment="1">
      <alignment horizontal="left"/>
    </xf>
    <xf numFmtId="0" fontId="6" fillId="0" borderId="0" xfId="232" quotePrefix="1" applyFont="1" applyFill="1"/>
    <xf numFmtId="0" fontId="6" fillId="0" borderId="0" xfId="201" applyFont="1" applyFill="1"/>
    <xf numFmtId="0" fontId="2" fillId="0" borderId="0" xfId="201" applyFill="1"/>
    <xf numFmtId="0" fontId="6" fillId="0" borderId="30" xfId="201" applyFont="1" applyFill="1" applyBorder="1"/>
    <xf numFmtId="0" fontId="3" fillId="0" borderId="30" xfId="201" applyFont="1" applyFill="1" applyBorder="1"/>
    <xf numFmtId="0" fontId="3" fillId="0" borderId="0" xfId="201" applyFont="1" applyFill="1" applyBorder="1"/>
    <xf numFmtId="0" fontId="6" fillId="0" borderId="0" xfId="201" applyFont="1" applyFill="1" applyAlignment="1">
      <alignment horizontal="right"/>
    </xf>
    <xf numFmtId="0" fontId="3" fillId="0" borderId="19" xfId="201" applyFont="1" applyFill="1" applyBorder="1" applyAlignment="1">
      <alignment horizontal="center" vertical="center"/>
    </xf>
    <xf numFmtId="1" fontId="3" fillId="0" borderId="19" xfId="201" applyNumberFormat="1" applyFont="1" applyFill="1" applyBorder="1" applyAlignment="1">
      <alignment horizontal="center" vertical="center"/>
    </xf>
    <xf numFmtId="174" fontId="3" fillId="0" borderId="22" xfId="201" applyNumberFormat="1" applyFont="1" applyFill="1" applyBorder="1" applyAlignment="1">
      <alignment horizontal="right" vertical="center"/>
    </xf>
    <xf numFmtId="3" fontId="3" fillId="0" borderId="22" xfId="232" applyNumberFormat="1" applyFont="1" applyFill="1" applyBorder="1" applyAlignment="1">
      <alignment horizontal="center" vertical="center"/>
    </xf>
    <xf numFmtId="174" fontId="14" fillId="0" borderId="24" xfId="152" applyNumberFormat="1" applyFont="1" applyFill="1" applyBorder="1" applyAlignment="1">
      <alignment horizontal="right" vertical="center"/>
    </xf>
    <xf numFmtId="3" fontId="6" fillId="0" borderId="29" xfId="91" applyNumberFormat="1" applyFont="1" applyFill="1" applyBorder="1" applyAlignment="1">
      <alignment horizontal="right" vertical="center"/>
    </xf>
    <xf numFmtId="3" fontId="6" fillId="0" borderId="24" xfId="91" applyNumberFormat="1" applyFont="1" applyFill="1" applyBorder="1" applyAlignment="1">
      <alignment horizontal="center" vertical="center"/>
    </xf>
    <xf numFmtId="174" fontId="3" fillId="0" borderId="24" xfId="152" applyNumberFormat="1" applyFont="1" applyFill="1" applyBorder="1" applyAlignment="1">
      <alignment horizontal="right" vertical="center"/>
    </xf>
    <xf numFmtId="3" fontId="3" fillId="0" borderId="24" xfId="91" applyNumberFormat="1" applyFont="1" applyFill="1" applyBorder="1" applyAlignment="1">
      <alignment horizontal="center" vertical="center"/>
    </xf>
    <xf numFmtId="174" fontId="14" fillId="0" borderId="28" xfId="152" applyNumberFormat="1" applyFont="1" applyFill="1" applyBorder="1" applyAlignment="1">
      <alignment horizontal="right" vertical="center"/>
    </xf>
    <xf numFmtId="1" fontId="6" fillId="0" borderId="24" xfId="91" applyNumberFormat="1" applyFont="1" applyFill="1" applyBorder="1" applyAlignment="1">
      <alignment horizontal="center" vertical="center"/>
    </xf>
    <xf numFmtId="174" fontId="3" fillId="0" borderId="19" xfId="152" applyNumberFormat="1" applyFont="1" applyFill="1" applyBorder="1" applyAlignment="1">
      <alignment horizontal="right" vertical="center"/>
    </xf>
    <xf numFmtId="0" fontId="3" fillId="0" borderId="19" xfId="201" applyFont="1" applyFill="1" applyBorder="1" applyAlignment="1">
      <alignment horizontal="right" vertical="center"/>
    </xf>
    <xf numFmtId="3" fontId="3" fillId="0" borderId="19" xfId="91" applyNumberFormat="1" applyFont="1" applyFill="1" applyBorder="1" applyAlignment="1">
      <alignment horizontal="center" vertical="center"/>
    </xf>
    <xf numFmtId="0" fontId="6" fillId="0" borderId="0" xfId="201" applyFont="1" applyFill="1" applyBorder="1" applyAlignment="1">
      <alignment horizontal="center" vertical="center"/>
    </xf>
    <xf numFmtId="170" fontId="6" fillId="0" borderId="0" xfId="201" applyNumberFormat="1" applyFont="1" applyFill="1" applyBorder="1" applyAlignment="1">
      <alignment horizontal="right" vertical="center"/>
    </xf>
    <xf numFmtId="0" fontId="28" fillId="0" borderId="0" xfId="188" applyFont="1" applyFill="1" applyAlignment="1" applyProtection="1"/>
    <xf numFmtId="0" fontId="14" fillId="0" borderId="0" xfId="232" applyFont="1" applyFill="1"/>
    <xf numFmtId="0" fontId="6" fillId="0" borderId="0" xfId="232" applyFont="1" applyFill="1" applyAlignment="1"/>
    <xf numFmtId="0" fontId="13" fillId="0" borderId="0" xfId="232" applyFont="1" applyFill="1"/>
    <xf numFmtId="0" fontId="6" fillId="0" borderId="0" xfId="232" applyFont="1" applyFill="1" applyAlignment="1">
      <alignment vertical="center" textRotation="180"/>
    </xf>
    <xf numFmtId="0" fontId="6" fillId="0" borderId="0" xfId="232" applyFont="1" applyFill="1" applyAlignment="1">
      <alignment vertical="center"/>
    </xf>
    <xf numFmtId="171" fontId="6" fillId="0" borderId="0" xfId="232" applyNumberFormat="1" applyFont="1" applyFill="1" applyAlignment="1">
      <alignment vertical="center"/>
    </xf>
    <xf numFmtId="0" fontId="29" fillId="0" borderId="0" xfId="232" applyFont="1" applyFill="1" applyAlignment="1">
      <alignment vertical="center"/>
    </xf>
    <xf numFmtId="0" fontId="59" fillId="0" borderId="0" xfId="232" applyFont="1" applyFill="1"/>
    <xf numFmtId="171" fontId="6" fillId="0" borderId="19" xfId="233" applyNumberFormat="1" applyFont="1" applyFill="1" applyBorder="1" applyAlignment="1">
      <alignment horizontal="center" vertical="center"/>
    </xf>
    <xf numFmtId="0" fontId="6" fillId="0" borderId="0" xfId="232" applyFont="1" applyFill="1" applyBorder="1" applyAlignment="1">
      <alignment horizontal="left"/>
    </xf>
    <xf numFmtId="171" fontId="6" fillId="0" borderId="0" xfId="232" applyNumberFormat="1" applyFont="1" applyFill="1" applyBorder="1" applyAlignment="1">
      <alignment horizontal="center" vertical="center"/>
    </xf>
    <xf numFmtId="0" fontId="6" fillId="0" borderId="0" xfId="232" applyFont="1" applyFill="1" applyAlignment="1">
      <alignment horizontal="left"/>
    </xf>
    <xf numFmtId="0" fontId="56" fillId="0" borderId="0" xfId="188" applyFont="1" applyFill="1" applyAlignment="1" applyProtection="1"/>
    <xf numFmtId="0" fontId="6" fillId="0" borderId="0" xfId="232" applyFont="1" applyFill="1" applyBorder="1" applyAlignment="1">
      <alignment vertical="center" textRotation="180"/>
    </xf>
    <xf numFmtId="171" fontId="6" fillId="0" borderId="24" xfId="0" applyNumberFormat="1" applyFont="1" applyFill="1" applyBorder="1" applyAlignment="1">
      <alignment horizontal="right" vertical="center"/>
    </xf>
    <xf numFmtId="171" fontId="14" fillId="0" borderId="24" xfId="0" applyNumberFormat="1" applyFont="1" applyFill="1" applyBorder="1" applyAlignment="1">
      <alignment horizontal="right" vertical="center"/>
    </xf>
    <xf numFmtId="0" fontId="33" fillId="0" borderId="0" xfId="232" applyFont="1" applyFill="1"/>
    <xf numFmtId="171" fontId="33" fillId="0" borderId="24" xfId="232" applyNumberFormat="1" applyFont="1" applyFill="1" applyBorder="1" applyAlignment="1">
      <alignment horizontal="right" vertical="center"/>
    </xf>
    <xf numFmtId="171" fontId="34" fillId="0" borderId="24" xfId="232" applyNumberFormat="1" applyFont="1" applyFill="1" applyBorder="1" applyAlignment="1">
      <alignment horizontal="right" vertical="center"/>
    </xf>
    <xf numFmtId="171" fontId="33" fillId="0" borderId="19" xfId="232" applyNumberFormat="1" applyFont="1" applyFill="1" applyBorder="1" applyAlignment="1">
      <alignment horizontal="right" vertical="center"/>
    </xf>
    <xf numFmtId="171" fontId="14" fillId="0" borderId="19" xfId="232" applyNumberFormat="1" applyFont="1" applyFill="1" applyBorder="1" applyAlignment="1">
      <alignment horizontal="right" vertical="center"/>
    </xf>
    <xf numFmtId="171" fontId="14" fillId="0" borderId="19" xfId="233" applyNumberFormat="1" applyFont="1" applyFill="1" applyBorder="1" applyAlignment="1">
      <alignment horizontal="center" vertical="center"/>
    </xf>
    <xf numFmtId="0" fontId="5" fillId="0" borderId="0" xfId="232" applyFont="1" applyFill="1" applyAlignment="1"/>
    <xf numFmtId="0" fontId="5" fillId="0" borderId="0" xfId="232" applyFont="1" applyFill="1" applyAlignment="1">
      <alignment vertical="center"/>
    </xf>
    <xf numFmtId="171" fontId="5" fillId="0" borderId="0" xfId="232" applyNumberFormat="1" applyFont="1" applyFill="1" applyAlignment="1">
      <alignment vertical="center"/>
    </xf>
    <xf numFmtId="0" fontId="5" fillId="0" borderId="0" xfId="0" applyFont="1" applyFill="1" applyBorder="1" applyAlignment="1">
      <alignment horizontal="center" vertical="center"/>
    </xf>
    <xf numFmtId="171" fontId="5" fillId="0" borderId="0" xfId="0" applyNumberFormat="1" applyFont="1" applyFill="1" applyBorder="1" applyAlignment="1">
      <alignment horizontal="center" vertical="center"/>
    </xf>
    <xf numFmtId="171" fontId="5" fillId="0" borderId="14" xfId="0" applyNumberFormat="1" applyFont="1" applyFill="1" applyBorder="1" applyAlignment="1">
      <alignment horizontal="center" vertical="center"/>
    </xf>
    <xf numFmtId="0" fontId="24" fillId="0" borderId="0" xfId="232" applyFont="1" applyFill="1"/>
    <xf numFmtId="171" fontId="24" fillId="0" borderId="0" xfId="232" applyNumberFormat="1" applyFont="1" applyFill="1"/>
    <xf numFmtId="171" fontId="5" fillId="0" borderId="0" xfId="232" applyNumberFormat="1" applyFont="1" applyFill="1" applyAlignment="1"/>
    <xf numFmtId="171" fontId="5" fillId="0" borderId="0" xfId="232" applyNumberFormat="1" applyFont="1" applyFill="1"/>
    <xf numFmtId="0" fontId="17" fillId="0" borderId="0" xfId="232" applyFont="1" applyFill="1"/>
    <xf numFmtId="0" fontId="60" fillId="0" borderId="0" xfId="0" applyFont="1" applyFill="1"/>
    <xf numFmtId="0" fontId="53" fillId="0" borderId="0" xfId="0" applyFont="1" applyFill="1"/>
    <xf numFmtId="0" fontId="53" fillId="0" borderId="0" xfId="0" applyFont="1" applyFill="1" applyAlignment="1">
      <alignment horizontal="center"/>
    </xf>
    <xf numFmtId="1" fontId="20" fillId="0" borderId="19" xfId="201" applyNumberFormat="1" applyFont="1" applyFill="1" applyBorder="1" applyAlignment="1">
      <alignment horizontal="center" vertical="center"/>
    </xf>
    <xf numFmtId="0" fontId="21" fillId="0" borderId="41" xfId="201" applyFont="1" applyFill="1" applyBorder="1" applyAlignment="1">
      <alignment horizontal="left" vertical="center" wrapText="1" indent="1"/>
    </xf>
    <xf numFmtId="169" fontId="6" fillId="0" borderId="46" xfId="205" applyNumberFormat="1" applyFont="1" applyFill="1" applyBorder="1" applyAlignment="1">
      <alignment horizontal="right" vertical="center"/>
    </xf>
    <xf numFmtId="169" fontId="6" fillId="0" borderId="47" xfId="201" applyNumberFormat="1" applyFont="1" applyFill="1" applyBorder="1" applyAlignment="1">
      <alignment horizontal="right" vertical="center"/>
    </xf>
    <xf numFmtId="169" fontId="6" fillId="0" borderId="57" xfId="201" applyNumberFormat="1" applyFont="1" applyFill="1" applyBorder="1" applyAlignment="1">
      <alignment horizontal="right" vertical="center"/>
    </xf>
    <xf numFmtId="0" fontId="6" fillId="0" borderId="42" xfId="201" applyFont="1" applyFill="1" applyBorder="1" applyAlignment="1">
      <alignment horizontal="left" vertical="center" indent="1"/>
    </xf>
    <xf numFmtId="169" fontId="6" fillId="0" borderId="42" xfId="205" applyNumberFormat="1" applyFont="1" applyFill="1" applyBorder="1" applyAlignment="1">
      <alignment horizontal="right" vertical="center"/>
    </xf>
    <xf numFmtId="169" fontId="6" fillId="0" borderId="48" xfId="201" applyNumberFormat="1" applyFont="1" applyFill="1" applyBorder="1" applyAlignment="1">
      <alignment horizontal="right" vertical="center"/>
    </xf>
    <xf numFmtId="0" fontId="21" fillId="0" borderId="43" xfId="201" applyFont="1" applyFill="1" applyBorder="1" applyAlignment="1">
      <alignment horizontal="left" vertical="center" wrapText="1" indent="1"/>
    </xf>
    <xf numFmtId="169" fontId="6" fillId="0" borderId="44" xfId="205" applyNumberFormat="1" applyFont="1" applyFill="1" applyBorder="1" applyAlignment="1">
      <alignment horizontal="right" vertical="center"/>
    </xf>
    <xf numFmtId="169" fontId="6" fillId="0" borderId="39" xfId="205" applyNumberFormat="1" applyFont="1" applyFill="1" applyBorder="1" applyAlignment="1">
      <alignment horizontal="right" vertical="center"/>
    </xf>
    <xf numFmtId="169" fontId="6" fillId="0" borderId="55" xfId="201" applyNumberFormat="1" applyFont="1" applyFill="1" applyBorder="1" applyAlignment="1">
      <alignment horizontal="right" vertical="center"/>
    </xf>
    <xf numFmtId="169" fontId="6" fillId="0" borderId="53" xfId="205" applyNumberFormat="1" applyFont="1" applyFill="1" applyBorder="1" applyAlignment="1">
      <alignment horizontal="right" vertical="center"/>
    </xf>
    <xf numFmtId="169" fontId="6" fillId="0" borderId="58" xfId="201" applyNumberFormat="1" applyFont="1" applyFill="1" applyBorder="1" applyAlignment="1">
      <alignment horizontal="right" vertical="center"/>
    </xf>
    <xf numFmtId="0" fontId="21" fillId="0" borderId="44" xfId="201" applyFont="1" applyFill="1" applyBorder="1" applyAlignment="1">
      <alignment horizontal="left" vertical="center" wrapText="1" indent="1"/>
    </xf>
    <xf numFmtId="169" fontId="6" fillId="0" borderId="52" xfId="201" applyNumberFormat="1" applyFont="1" applyFill="1" applyBorder="1" applyAlignment="1">
      <alignment horizontal="right" vertical="center"/>
    </xf>
    <xf numFmtId="169" fontId="6" fillId="0" borderId="56" xfId="201" applyNumberFormat="1" applyFont="1" applyFill="1" applyBorder="1" applyAlignment="1">
      <alignment horizontal="right" vertical="center"/>
    </xf>
    <xf numFmtId="0" fontId="21" fillId="0" borderId="39" xfId="201" applyFont="1" applyFill="1" applyBorder="1" applyAlignment="1">
      <alignment horizontal="left" vertical="center" wrapText="1" indent="1"/>
    </xf>
    <xf numFmtId="0" fontId="6" fillId="0" borderId="39" xfId="201" applyFont="1" applyFill="1" applyBorder="1" applyAlignment="1">
      <alignment horizontal="left" vertical="center" indent="1"/>
    </xf>
    <xf numFmtId="169" fontId="6" fillId="0" borderId="24" xfId="205" applyNumberFormat="1" applyFont="1" applyFill="1" applyBorder="1" applyAlignment="1">
      <alignment horizontal="right" vertical="center"/>
    </xf>
    <xf numFmtId="0" fontId="6" fillId="0" borderId="45" xfId="201" applyFont="1" applyFill="1" applyBorder="1" applyAlignment="1">
      <alignment horizontal="left" vertical="center" indent="1"/>
    </xf>
    <xf numFmtId="169" fontId="6" fillId="0" borderId="45" xfId="205" applyNumberFormat="1" applyFont="1" applyFill="1" applyBorder="1" applyAlignment="1">
      <alignment horizontal="right" vertical="center"/>
    </xf>
    <xf numFmtId="169" fontId="6" fillId="0" borderId="51" xfId="201" applyNumberFormat="1" applyFont="1" applyFill="1" applyBorder="1" applyAlignment="1">
      <alignment horizontal="right" vertical="center"/>
    </xf>
    <xf numFmtId="169" fontId="6" fillId="0" borderId="28" xfId="205" applyNumberFormat="1" applyFont="1" applyFill="1" applyBorder="1" applyAlignment="1">
      <alignment horizontal="right" vertical="center"/>
    </xf>
    <xf numFmtId="0" fontId="6" fillId="0" borderId="0" xfId="201" applyFont="1" applyFill="1" applyAlignment="1"/>
    <xf numFmtId="0" fontId="6" fillId="0" borderId="0" xfId="232" applyFont="1" applyFill="1" applyAlignment="1">
      <alignment horizontal="right" vertical="center"/>
    </xf>
    <xf numFmtId="171" fontId="3" fillId="0" borderId="19" xfId="232" applyNumberFormat="1" applyFont="1" applyFill="1" applyBorder="1" applyAlignment="1">
      <alignment horizontal="center" vertical="center"/>
    </xf>
    <xf numFmtId="171" fontId="3" fillId="0" borderId="19" xfId="232" applyNumberFormat="1" applyFont="1" applyFill="1" applyBorder="1" applyAlignment="1">
      <alignment horizontal="center" vertical="center" wrapText="1"/>
    </xf>
    <xf numFmtId="0" fontId="6" fillId="0" borderId="29" xfId="232" applyFont="1" applyFill="1" applyBorder="1" applyAlignment="1">
      <alignment vertical="center" textRotation="180"/>
    </xf>
    <xf numFmtId="171" fontId="14" fillId="0" borderId="28" xfId="232" quotePrefix="1" applyNumberFormat="1" applyFont="1" applyFill="1" applyBorder="1" applyAlignment="1">
      <alignment horizontal="center" vertical="center"/>
    </xf>
    <xf numFmtId="171" fontId="14" fillId="0" borderId="22" xfId="232" quotePrefix="1" applyNumberFormat="1" applyFont="1" applyFill="1" applyBorder="1" applyAlignment="1">
      <alignment horizontal="center" vertical="center"/>
    </xf>
    <xf numFmtId="171" fontId="14" fillId="0" borderId="24" xfId="232" applyNumberFormat="1" applyFont="1" applyFill="1" applyBorder="1" applyAlignment="1">
      <alignment horizontal="center" vertical="center"/>
    </xf>
    <xf numFmtId="171" fontId="6" fillId="0" borderId="24" xfId="232" applyNumberFormat="1" applyFont="1" applyFill="1" applyBorder="1" applyAlignment="1">
      <alignment horizontal="center" vertical="center"/>
    </xf>
    <xf numFmtId="0" fontId="6" fillId="0" borderId="0" xfId="232" applyFont="1" applyFill="1" applyBorder="1" applyAlignment="1">
      <alignment horizontal="right" vertical="center" textRotation="180"/>
    </xf>
    <xf numFmtId="171" fontId="14" fillId="0" borderId="22" xfId="232" quotePrefix="1" applyNumberFormat="1" applyFont="1" applyFill="1" applyBorder="1" applyAlignment="1">
      <alignment horizontal="right" vertical="center" indent="2"/>
    </xf>
    <xf numFmtId="171" fontId="14" fillId="0" borderId="24" xfId="232" quotePrefix="1" applyNumberFormat="1" applyFont="1" applyFill="1" applyBorder="1" applyAlignment="1">
      <alignment horizontal="right" vertical="center" indent="2"/>
    </xf>
    <xf numFmtId="171" fontId="14" fillId="0" borderId="24" xfId="232" quotePrefix="1" applyNumberFormat="1" applyFont="1" applyFill="1" applyBorder="1" applyAlignment="1">
      <alignment horizontal="center" vertical="center"/>
    </xf>
    <xf numFmtId="171" fontId="3" fillId="0" borderId="19" xfId="232" quotePrefix="1" applyNumberFormat="1" applyFont="1" applyFill="1" applyBorder="1" applyAlignment="1">
      <alignment horizontal="center" vertical="center"/>
    </xf>
    <xf numFmtId="171" fontId="3" fillId="0" borderId="19" xfId="232" applyNumberFormat="1" applyFont="1" applyFill="1" applyBorder="1" applyAlignment="1">
      <alignment horizontal="left" vertical="center" indent="4"/>
    </xf>
    <xf numFmtId="0" fontId="3" fillId="0" borderId="0" xfId="232" applyFont="1" applyFill="1"/>
    <xf numFmtId="0" fontId="3" fillId="0" borderId="35" xfId="313" applyFont="1" applyFill="1" applyBorder="1" applyAlignment="1">
      <alignment horizontal="left" vertical="center" wrapText="1" indent="1"/>
    </xf>
    <xf numFmtId="2" fontId="6" fillId="0" borderId="14" xfId="313" applyNumberFormat="1" applyFont="1" applyFill="1" applyBorder="1" applyAlignment="1">
      <alignment horizontal="right" vertical="center"/>
    </xf>
    <xf numFmtId="2" fontId="52" fillId="0" borderId="0" xfId="313" applyNumberFormat="1" applyFont="1" applyFill="1"/>
    <xf numFmtId="0" fontId="54" fillId="0" borderId="0" xfId="313" applyFont="1" applyFill="1"/>
    <xf numFmtId="2" fontId="6" fillId="0" borderId="14" xfId="313" quotePrefix="1" applyNumberFormat="1" applyFont="1" applyFill="1" applyBorder="1" applyAlignment="1">
      <alignment horizontal="right" vertical="center"/>
    </xf>
    <xf numFmtId="0" fontId="4" fillId="0" borderId="0" xfId="232" applyFont="1" applyFill="1"/>
    <xf numFmtId="0" fontId="3" fillId="0" borderId="0" xfId="232" applyFont="1" applyFill="1" applyAlignment="1">
      <alignment horizontal="right" vertical="center"/>
    </xf>
    <xf numFmtId="0" fontId="3" fillId="0" borderId="19" xfId="232" applyFont="1" applyFill="1" applyBorder="1" applyAlignment="1">
      <alignment horizontal="center" vertical="center"/>
    </xf>
    <xf numFmtId="3" fontId="6" fillId="0" borderId="24" xfId="232" applyNumberFormat="1" applyFont="1" applyFill="1" applyBorder="1" applyAlignment="1">
      <alignment horizontal="right" vertical="center"/>
    </xf>
    <xf numFmtId="3" fontId="6" fillId="0" borderId="24" xfId="110" applyNumberFormat="1" applyFont="1" applyFill="1" applyBorder="1" applyAlignment="1">
      <alignment horizontal="right" vertical="center"/>
    </xf>
    <xf numFmtId="3" fontId="6" fillId="0" borderId="24" xfId="232" applyNumberFormat="1" applyFont="1" applyFill="1" applyBorder="1" applyAlignment="1">
      <alignment horizontal="right" vertical="center" wrapText="1"/>
    </xf>
    <xf numFmtId="3" fontId="3" fillId="0" borderId="19" xfId="232" applyNumberFormat="1" applyFont="1" applyFill="1" applyBorder="1" applyAlignment="1">
      <alignment horizontal="right" vertical="center"/>
    </xf>
    <xf numFmtId="3" fontId="6" fillId="0" borderId="0" xfId="232" applyNumberFormat="1" applyFont="1" applyFill="1"/>
    <xf numFmtId="0" fontId="61" fillId="0" borderId="0" xfId="232" applyFont="1" applyFill="1" applyAlignment="1">
      <alignment horizontal="left"/>
    </xf>
    <xf numFmtId="3" fontId="4" fillId="0" borderId="0" xfId="232" applyNumberFormat="1" applyFont="1" applyFill="1"/>
    <xf numFmtId="1" fontId="21" fillId="0" borderId="0" xfId="205" applyNumberFormat="1" applyFont="1" applyFill="1" applyBorder="1" applyAlignment="1">
      <alignment horizontal="left" vertical="center"/>
    </xf>
    <xf numFmtId="171" fontId="3" fillId="0" borderId="19" xfId="232" applyNumberFormat="1" applyFont="1" applyBorder="1" applyAlignment="1">
      <alignment horizontal="right" vertical="center" indent="2"/>
    </xf>
    <xf numFmtId="171" fontId="3" fillId="0" borderId="19" xfId="232" applyNumberFormat="1" applyFont="1" applyBorder="1" applyAlignment="1">
      <alignment horizontal="center" vertical="center"/>
    </xf>
    <xf numFmtId="171" fontId="6" fillId="0" borderId="28" xfId="232" applyNumberFormat="1" applyFont="1" applyFill="1" applyBorder="1" applyAlignment="1">
      <alignment horizontal="center" vertical="center"/>
    </xf>
    <xf numFmtId="4" fontId="6" fillId="0" borderId="24" xfId="232" applyNumberFormat="1" applyFont="1" applyFill="1" applyBorder="1" applyAlignment="1">
      <alignment horizontal="right" wrapText="1"/>
    </xf>
    <xf numFmtId="0" fontId="3" fillId="0" borderId="19" xfId="232" applyFont="1" applyFill="1" applyBorder="1" applyAlignment="1">
      <alignment horizontal="center" vertical="center"/>
    </xf>
    <xf numFmtId="0" fontId="6" fillId="0" borderId="0" xfId="232" applyFont="1" applyFill="1" applyBorder="1" applyAlignment="1">
      <alignment horizontal="left"/>
    </xf>
    <xf numFmtId="0" fontId="91" fillId="0" borderId="0" xfId="309" applyFont="1"/>
    <xf numFmtId="3" fontId="6" fillId="57" borderId="24" xfId="152" applyNumberFormat="1" applyFont="1" applyFill="1" applyBorder="1" applyAlignment="1">
      <alignment vertical="center"/>
    </xf>
    <xf numFmtId="3" fontId="6" fillId="0" borderId="24" xfId="152" applyNumberFormat="1" applyFont="1" applyFill="1" applyBorder="1" applyAlignment="1">
      <alignment vertical="center"/>
    </xf>
    <xf numFmtId="3" fontId="14" fillId="0" borderId="24" xfId="152" applyNumberFormat="1" applyFont="1" applyFill="1" applyBorder="1" applyAlignment="1">
      <alignment vertical="center"/>
    </xf>
    <xf numFmtId="3" fontId="6" fillId="57" borderId="14" xfId="152" applyNumberFormat="1" applyFont="1" applyFill="1" applyBorder="1" applyAlignment="1">
      <alignment horizontal="right" vertical="center"/>
    </xf>
    <xf numFmtId="0" fontId="6" fillId="0" borderId="30" xfId="232" applyFont="1" applyBorder="1" applyAlignment="1">
      <alignment horizontal="center"/>
    </xf>
    <xf numFmtId="0" fontId="0" fillId="0" borderId="0" xfId="0"/>
    <xf numFmtId="0" fontId="5" fillId="0" borderId="0" xfId="232" applyFont="1" applyAlignment="1"/>
    <xf numFmtId="0" fontId="5" fillId="0" borderId="0" xfId="232" applyFont="1" applyAlignment="1">
      <alignment vertical="center"/>
    </xf>
    <xf numFmtId="0" fontId="6" fillId="0" borderId="0" xfId="232" applyFont="1" applyAlignment="1">
      <alignment vertical="center" textRotation="180"/>
    </xf>
    <xf numFmtId="0" fontId="6" fillId="0" borderId="33" xfId="233" applyFont="1" applyFill="1" applyBorder="1" applyAlignment="1">
      <alignment horizontal="center" vertical="center" textRotation="90" wrapText="1"/>
    </xf>
    <xf numFmtId="0" fontId="6" fillId="0" borderId="34" xfId="233" applyFont="1" applyFill="1" applyBorder="1" applyAlignment="1">
      <alignment horizontal="center" vertical="center" textRotation="90" wrapText="1"/>
    </xf>
    <xf numFmtId="0" fontId="0" fillId="0" borderId="0" xfId="0" applyBorder="1"/>
    <xf numFmtId="0" fontId="6" fillId="0" borderId="80" xfId="232" applyFont="1" applyBorder="1" applyAlignment="1">
      <alignment horizontal="center" vertical="center" textRotation="90" wrapText="1"/>
    </xf>
    <xf numFmtId="0" fontId="6" fillId="0" borderId="81" xfId="232" applyFont="1" applyBorder="1" applyAlignment="1">
      <alignment horizontal="center" vertical="center" textRotation="90" wrapText="1"/>
    </xf>
    <xf numFmtId="0" fontId="5" fillId="0" borderId="0" xfId="232" applyFont="1" applyFill="1"/>
    <xf numFmtId="0" fontId="6" fillId="0" borderId="0" xfId="232" applyFont="1" applyFill="1" applyAlignment="1"/>
    <xf numFmtId="0" fontId="6" fillId="0" borderId="0" xfId="232" applyFont="1" applyFill="1"/>
    <xf numFmtId="0" fontId="6" fillId="0" borderId="33" xfId="232" applyFont="1" applyBorder="1" applyAlignment="1">
      <alignment horizontal="center" vertical="center" textRotation="90" wrapText="1"/>
    </xf>
    <xf numFmtId="0" fontId="6" fillId="0" borderId="34" xfId="232" applyFont="1" applyBorder="1" applyAlignment="1">
      <alignment horizontal="center" vertical="center" textRotation="90" wrapText="1"/>
    </xf>
    <xf numFmtId="0" fontId="3" fillId="0" borderId="0" xfId="232" applyFont="1" applyFill="1" applyAlignment="1">
      <alignment vertical="center"/>
    </xf>
    <xf numFmtId="0" fontId="6" fillId="0" borderId="30" xfId="232" applyFont="1" applyBorder="1" applyAlignment="1"/>
    <xf numFmtId="0" fontId="5" fillId="0" borderId="23" xfId="232" applyFont="1" applyFill="1" applyBorder="1" applyAlignment="1">
      <alignment vertical="center" wrapText="1"/>
    </xf>
    <xf numFmtId="1" fontId="6" fillId="0" borderId="24" xfId="232" applyNumberFormat="1" applyFont="1" applyFill="1" applyBorder="1" applyAlignment="1">
      <alignment horizontal="right" vertical="center"/>
    </xf>
    <xf numFmtId="173" fontId="6" fillId="0" borderId="24" xfId="59" applyNumberFormat="1" applyFont="1" applyFill="1" applyBorder="1" applyAlignment="1">
      <alignment horizontal="right" vertical="center"/>
    </xf>
    <xf numFmtId="1" fontId="33" fillId="0" borderId="74" xfId="232" applyNumberFormat="1" applyFont="1" applyFill="1" applyBorder="1" applyAlignment="1">
      <alignment horizontal="right" vertical="center"/>
    </xf>
    <xf numFmtId="173" fontId="6" fillId="0" borderId="22" xfId="60" applyNumberFormat="1" applyFont="1" applyFill="1" applyBorder="1" applyAlignment="1">
      <alignment horizontal="right" vertical="center"/>
    </xf>
    <xf numFmtId="1" fontId="3" fillId="0" borderId="0" xfId="232" applyNumberFormat="1" applyFont="1" applyFill="1" applyBorder="1" applyAlignment="1">
      <alignment horizontal="center" vertical="center"/>
    </xf>
    <xf numFmtId="173" fontId="3" fillId="0" borderId="0" xfId="60" applyNumberFormat="1" applyFont="1" applyFill="1" applyBorder="1" applyAlignment="1">
      <alignment horizontal="center" vertical="center"/>
    </xf>
    <xf numFmtId="0" fontId="6" fillId="0" borderId="0" xfId="232" applyFont="1" applyFill="1" applyBorder="1" applyAlignment="1">
      <alignment vertical="center" wrapText="1"/>
    </xf>
    <xf numFmtId="0" fontId="6" fillId="0" borderId="0" xfId="232" applyFont="1" applyFill="1" applyBorder="1" applyAlignment="1">
      <alignment horizontal="left" vertical="center" wrapText="1"/>
    </xf>
    <xf numFmtId="0" fontId="6" fillId="0" borderId="0" xfId="232" applyFont="1" applyFill="1" applyBorder="1" applyAlignment="1">
      <alignment vertical="center"/>
    </xf>
    <xf numFmtId="0" fontId="9" fillId="0" borderId="0" xfId="232" applyFont="1" applyFill="1"/>
    <xf numFmtId="0" fontId="6" fillId="0" borderId="0" xfId="208" applyFont="1" applyFill="1" applyAlignment="1"/>
    <xf numFmtId="0" fontId="6" fillId="0" borderId="0" xfId="232" quotePrefix="1" applyFont="1" applyFill="1" applyBorder="1"/>
    <xf numFmtId="4" fontId="6" fillId="0" borderId="0" xfId="232" applyNumberFormat="1" applyFont="1" applyFill="1"/>
    <xf numFmtId="2" fontId="14" fillId="0" borderId="14" xfId="232" applyNumberFormat="1" applyFont="1" applyFill="1" applyBorder="1" applyAlignment="1">
      <alignment horizontal="right" wrapText="1"/>
    </xf>
    <xf numFmtId="0" fontId="3" fillId="0" borderId="0" xfId="232" applyFont="1" applyFill="1" applyBorder="1"/>
    <xf numFmtId="4" fontId="3" fillId="0" borderId="0" xfId="232" applyNumberFormat="1" applyFont="1" applyFill="1" applyBorder="1"/>
    <xf numFmtId="177" fontId="3" fillId="0" borderId="28" xfId="232" applyNumberFormat="1" applyFont="1" applyFill="1" applyBorder="1" applyAlignment="1">
      <alignment horizontal="right"/>
    </xf>
    <xf numFmtId="2" fontId="3" fillId="0" borderId="14" xfId="232" applyNumberFormat="1" applyFont="1" applyFill="1" applyBorder="1" applyAlignment="1">
      <alignment horizontal="right" wrapText="1"/>
    </xf>
    <xf numFmtId="0" fontId="3" fillId="0" borderId="28" xfId="232" applyFont="1" applyFill="1" applyBorder="1" applyAlignment="1">
      <alignment horizontal="right"/>
    </xf>
    <xf numFmtId="2" fontId="3" fillId="0" borderId="28" xfId="232" applyNumberFormat="1" applyFont="1" applyFill="1" applyBorder="1" applyAlignment="1">
      <alignment horizontal="right"/>
    </xf>
    <xf numFmtId="0" fontId="6" fillId="0" borderId="0" xfId="224" applyFont="1" applyFill="1" applyAlignment="1"/>
    <xf numFmtId="0" fontId="3" fillId="0" borderId="19" xfId="232" applyFont="1" applyFill="1" applyBorder="1" applyAlignment="1">
      <alignment horizontal="right" vertical="center"/>
    </xf>
    <xf numFmtId="169" fontId="6" fillId="0" borderId="19" xfId="232" applyNumberFormat="1" applyFont="1" applyFill="1" applyBorder="1" applyAlignment="1">
      <alignment horizontal="right" wrapText="1"/>
    </xf>
    <xf numFmtId="4" fontId="6" fillId="0" borderId="19" xfId="232" applyNumberFormat="1" applyFont="1" applyFill="1" applyBorder="1" applyAlignment="1">
      <alignment horizontal="right" wrapText="1"/>
    </xf>
    <xf numFmtId="4" fontId="6" fillId="0" borderId="28" xfId="232" applyNumberFormat="1" applyFont="1" applyFill="1" applyBorder="1" applyAlignment="1">
      <alignment horizontal="right"/>
    </xf>
    <xf numFmtId="0" fontId="28" fillId="0" borderId="0" xfId="184" applyFont="1" applyFill="1" applyAlignment="1" applyProtection="1">
      <alignment vertical="center"/>
    </xf>
    <xf numFmtId="173" fontId="6" fillId="0" borderId="24" xfId="60" applyNumberFormat="1" applyFont="1" applyFill="1" applyBorder="1" applyAlignment="1">
      <alignment horizontal="right" vertical="center"/>
    </xf>
    <xf numFmtId="1" fontId="33" fillId="0" borderId="39" xfId="232" applyNumberFormat="1" applyFont="1" applyFill="1" applyBorder="1" applyAlignment="1">
      <alignment horizontal="right" vertical="center"/>
    </xf>
    <xf numFmtId="175" fontId="33" fillId="0" borderId="74" xfId="60" applyNumberFormat="1" applyFont="1" applyFill="1" applyBorder="1" applyAlignment="1" applyProtection="1">
      <alignment horizontal="right" vertical="center"/>
    </xf>
    <xf numFmtId="1" fontId="89" fillId="0" borderId="19" xfId="232" applyNumberFormat="1" applyFont="1" applyFill="1" applyBorder="1" applyAlignment="1">
      <alignment horizontal="right" vertical="center"/>
    </xf>
    <xf numFmtId="1" fontId="3" fillId="0" borderId="19" xfId="232" applyNumberFormat="1" applyFont="1" applyFill="1" applyBorder="1" applyAlignment="1">
      <alignment horizontal="right" vertical="center"/>
    </xf>
    <xf numFmtId="173" fontId="3" fillId="0" borderId="19" xfId="61" applyNumberFormat="1" applyFont="1" applyFill="1" applyBorder="1" applyAlignment="1">
      <alignment horizontal="right" vertical="center"/>
    </xf>
    <xf numFmtId="1" fontId="6" fillId="0" borderId="39" xfId="232" applyNumberFormat="1" applyFont="1" applyFill="1" applyBorder="1" applyAlignment="1">
      <alignment horizontal="right" vertical="center"/>
    </xf>
    <xf numFmtId="1" fontId="3" fillId="0" borderId="22" xfId="232" applyNumberFormat="1" applyFont="1" applyFill="1" applyBorder="1" applyAlignment="1">
      <alignment horizontal="right" vertical="center"/>
    </xf>
    <xf numFmtId="175" fontId="3" fillId="0" borderId="19" xfId="60" applyNumberFormat="1" applyFont="1" applyFill="1" applyBorder="1" applyAlignment="1" applyProtection="1">
      <alignment horizontal="right" vertical="center"/>
    </xf>
    <xf numFmtId="1" fontId="6" fillId="0" borderId="19" xfId="232" applyNumberFormat="1" applyFont="1" applyFill="1" applyBorder="1" applyAlignment="1">
      <alignment horizontal="right" vertical="center"/>
    </xf>
    <xf numFmtId="173" fontId="3" fillId="0" borderId="19" xfId="60" applyNumberFormat="1" applyFont="1" applyFill="1" applyBorder="1" applyAlignment="1">
      <alignment horizontal="right" vertical="center"/>
    </xf>
    <xf numFmtId="175" fontId="33" fillId="0" borderId="39" xfId="60" applyNumberFormat="1" applyFont="1" applyFill="1" applyBorder="1" applyAlignment="1" applyProtection="1">
      <alignment horizontal="right" vertical="center"/>
    </xf>
    <xf numFmtId="175" fontId="33" fillId="0" borderId="39" xfId="59" applyNumberFormat="1" applyFont="1" applyFill="1" applyBorder="1" applyAlignment="1" applyProtection="1">
      <alignment horizontal="right" vertical="center"/>
    </xf>
    <xf numFmtId="175" fontId="33" fillId="0" borderId="75" xfId="62" applyNumberFormat="1" applyFont="1" applyFill="1" applyBorder="1" applyAlignment="1" applyProtection="1">
      <alignment horizontal="right" vertical="center"/>
    </xf>
    <xf numFmtId="175" fontId="33" fillId="0" borderId="75" xfId="60" applyNumberFormat="1" applyFont="1" applyFill="1" applyBorder="1" applyAlignment="1" applyProtection="1">
      <alignment horizontal="right" vertical="center"/>
    </xf>
    <xf numFmtId="175" fontId="33" fillId="0" borderId="39" xfId="62" applyNumberFormat="1" applyFont="1" applyFill="1" applyBorder="1" applyAlignment="1" applyProtection="1">
      <alignment horizontal="right" vertical="center"/>
    </xf>
    <xf numFmtId="171" fontId="6" fillId="0" borderId="28" xfId="232" quotePrefix="1" applyNumberFormat="1" applyFont="1" applyBorder="1" applyAlignment="1">
      <alignment horizontal="center" vertical="center"/>
    </xf>
    <xf numFmtId="0" fontId="51" fillId="58" borderId="0" xfId="232" applyFont="1" applyFill="1" applyAlignment="1">
      <alignment horizontal="center" vertical="center" wrapText="1"/>
    </xf>
    <xf numFmtId="0" fontId="93" fillId="0" borderId="85" xfId="184" applyFont="1" applyFill="1" applyBorder="1" applyAlignment="1" applyProtection="1">
      <alignment horizontal="center" vertical="center"/>
    </xf>
    <xf numFmtId="0" fontId="3" fillId="59" borderId="19" xfId="306" applyFont="1" applyFill="1" applyBorder="1" applyAlignment="1">
      <alignment horizontal="center" vertical="center"/>
    </xf>
    <xf numFmtId="3" fontId="3" fillId="59" borderId="24" xfId="152" applyNumberFormat="1" applyFont="1" applyFill="1" applyBorder="1" applyAlignment="1">
      <alignment vertical="center"/>
    </xf>
    <xf numFmtId="3" fontId="6" fillId="59" borderId="24" xfId="152" applyNumberFormat="1" applyFont="1" applyFill="1" applyBorder="1" applyAlignment="1">
      <alignment vertical="center"/>
    </xf>
    <xf numFmtId="3" fontId="14" fillId="59" borderId="24" xfId="152" applyNumberFormat="1" applyFont="1" applyFill="1" applyBorder="1" applyAlignment="1">
      <alignment vertical="center"/>
    </xf>
    <xf numFmtId="3" fontId="6" fillId="59" borderId="14" xfId="152" applyNumberFormat="1" applyFont="1" applyFill="1" applyBorder="1" applyAlignment="1">
      <alignment horizontal="right" vertical="center"/>
    </xf>
    <xf numFmtId="3" fontId="6" fillId="59" borderId="14" xfId="152" applyNumberFormat="1" applyFont="1" applyFill="1" applyBorder="1" applyAlignment="1">
      <alignment vertical="center"/>
    </xf>
    <xf numFmtId="3" fontId="3" fillId="59" borderId="19" xfId="152" applyNumberFormat="1" applyFont="1" applyFill="1" applyBorder="1" applyAlignment="1">
      <alignment vertical="center"/>
    </xf>
    <xf numFmtId="169" fontId="3" fillId="59" borderId="19" xfId="152" applyNumberFormat="1" applyFont="1" applyFill="1" applyBorder="1" applyAlignment="1">
      <alignment vertical="center"/>
    </xf>
    <xf numFmtId="3" fontId="6" fillId="59" borderId="24" xfId="152" applyNumberFormat="1" applyFont="1" applyFill="1" applyBorder="1" applyAlignment="1">
      <alignment horizontal="right" vertical="center"/>
    </xf>
    <xf numFmtId="3" fontId="3" fillId="59" borderId="14" xfId="152" applyNumberFormat="1" applyFont="1" applyFill="1" applyBorder="1" applyAlignment="1">
      <alignment vertical="center"/>
    </xf>
    <xf numFmtId="3" fontId="14" fillId="59" borderId="14" xfId="152" applyNumberFormat="1" applyFont="1" applyFill="1" applyBorder="1" applyAlignment="1">
      <alignment vertical="center"/>
    </xf>
    <xf numFmtId="0" fontId="3" fillId="59" borderId="24" xfId="306" applyFont="1" applyFill="1" applyBorder="1" applyAlignment="1">
      <alignment vertical="center"/>
    </xf>
    <xf numFmtId="0" fontId="3" fillId="59" borderId="29" xfId="306" applyFont="1" applyFill="1" applyBorder="1" applyAlignment="1">
      <alignment vertical="center"/>
    </xf>
    <xf numFmtId="0" fontId="3" fillId="59" borderId="0" xfId="306" applyFont="1" applyFill="1" applyBorder="1" applyAlignment="1">
      <alignment vertical="center"/>
    </xf>
    <xf numFmtId="0" fontId="3" fillId="59" borderId="14" xfId="306" applyFont="1" applyFill="1" applyBorder="1" applyAlignment="1">
      <alignment vertical="center"/>
    </xf>
    <xf numFmtId="0" fontId="6" fillId="59" borderId="24" xfId="306" applyFont="1" applyFill="1" applyBorder="1" applyAlignment="1">
      <alignment horizontal="left" vertical="center" indent="1"/>
    </xf>
    <xf numFmtId="0" fontId="6" fillId="59" borderId="29" xfId="306" applyFont="1" applyFill="1" applyBorder="1" applyAlignment="1">
      <alignment vertical="center"/>
    </xf>
    <xf numFmtId="0" fontId="6" fillId="59" borderId="0" xfId="306" applyFont="1" applyFill="1" applyBorder="1" applyAlignment="1">
      <alignment vertical="center"/>
    </xf>
    <xf numFmtId="0" fontId="6" fillId="59" borderId="14" xfId="306" applyFont="1" applyFill="1" applyBorder="1" applyAlignment="1">
      <alignment vertical="center"/>
    </xf>
    <xf numFmtId="0" fontId="14" fillId="59" borderId="24" xfId="306" applyFont="1" applyFill="1" applyBorder="1" applyAlignment="1">
      <alignment horizontal="left" vertical="center" indent="2"/>
    </xf>
    <xf numFmtId="0" fontId="14" fillId="59" borderId="29" xfId="306" applyFont="1" applyFill="1" applyBorder="1"/>
    <xf numFmtId="0" fontId="14" fillId="59" borderId="0" xfId="306" applyFont="1" applyFill="1" applyBorder="1" applyAlignment="1">
      <alignment vertical="center"/>
    </xf>
    <xf numFmtId="0" fontId="14" fillId="59" borderId="14" xfId="306" applyFont="1" applyFill="1" applyBorder="1" applyAlignment="1">
      <alignment vertical="center"/>
    </xf>
    <xf numFmtId="0" fontId="14" fillId="59" borderId="29" xfId="306" applyFont="1" applyFill="1" applyBorder="1" applyAlignment="1">
      <alignment horizontal="left" vertical="center" indent="2"/>
    </xf>
    <xf numFmtId="0" fontId="14" fillId="59" borderId="0" xfId="306" applyFont="1" applyFill="1" applyBorder="1"/>
    <xf numFmtId="0" fontId="13" fillId="59" borderId="0" xfId="306" applyFont="1" applyFill="1" applyBorder="1"/>
    <xf numFmtId="0" fontId="6" fillId="59" borderId="24" xfId="306" applyFont="1" applyFill="1" applyBorder="1" applyAlignment="1">
      <alignment vertical="center"/>
    </xf>
    <xf numFmtId="0" fontId="14" fillId="59" borderId="29" xfId="306" applyFont="1" applyFill="1" applyBorder="1" applyAlignment="1">
      <alignment vertical="center"/>
    </xf>
    <xf numFmtId="0" fontId="14" fillId="59" borderId="24" xfId="306" applyFont="1" applyFill="1" applyBorder="1" applyAlignment="1">
      <alignment horizontal="left" vertical="center" indent="3"/>
    </xf>
    <xf numFmtId="0" fontId="6" fillId="59" borderId="32" xfId="306" applyFont="1" applyFill="1" applyBorder="1" applyAlignment="1">
      <alignment horizontal="left" vertical="center"/>
    </xf>
    <xf numFmtId="3" fontId="3" fillId="59" borderId="24" xfId="306" applyNumberFormat="1" applyFont="1" applyFill="1" applyBorder="1" applyAlignment="1">
      <alignment vertical="center"/>
    </xf>
    <xf numFmtId="3" fontId="14" fillId="59" borderId="24" xfId="152" applyNumberFormat="1" applyFont="1" applyFill="1" applyBorder="1" applyAlignment="1">
      <alignment horizontal="right" vertical="center"/>
    </xf>
    <xf numFmtId="3" fontId="6" fillId="59" borderId="28" xfId="152" applyNumberFormat="1" applyFont="1" applyFill="1" applyBorder="1" applyAlignment="1">
      <alignment vertical="center"/>
    </xf>
    <xf numFmtId="3" fontId="3" fillId="59" borderId="14" xfId="271" applyNumberFormat="1" applyFont="1" applyFill="1" applyBorder="1" applyAlignment="1">
      <alignment vertical="center"/>
    </xf>
    <xf numFmtId="3" fontId="14" fillId="59" borderId="14" xfId="271" applyNumberFormat="1" applyFont="1" applyFill="1" applyBorder="1" applyAlignment="1">
      <alignment vertical="center"/>
    </xf>
    <xf numFmtId="3" fontId="3" fillId="59" borderId="19" xfId="271" applyNumberFormat="1" applyFont="1" applyFill="1" applyBorder="1" applyAlignment="1">
      <alignment vertical="center"/>
    </xf>
    <xf numFmtId="0" fontId="3" fillId="57" borderId="19" xfId="306" applyFont="1" applyFill="1" applyBorder="1" applyAlignment="1">
      <alignment horizontal="center" vertical="center"/>
    </xf>
    <xf numFmtId="3" fontId="3" fillId="57" borderId="24" xfId="152" applyNumberFormat="1" applyFont="1" applyFill="1" applyBorder="1" applyAlignment="1">
      <alignment vertical="center"/>
    </xf>
    <xf numFmtId="3" fontId="14" fillId="57" borderId="24" xfId="152" applyNumberFormat="1" applyFont="1" applyFill="1" applyBorder="1" applyAlignment="1">
      <alignment vertical="center"/>
    </xf>
    <xf numFmtId="3" fontId="3" fillId="57" borderId="19" xfId="152" applyNumberFormat="1" applyFont="1" applyFill="1" applyBorder="1" applyAlignment="1">
      <alignment vertical="center"/>
    </xf>
    <xf numFmtId="169" fontId="3" fillId="57" borderId="19" xfId="152" applyNumberFormat="1" applyFont="1" applyFill="1" applyBorder="1" applyAlignment="1">
      <alignment vertical="center"/>
    </xf>
    <xf numFmtId="0" fontId="6" fillId="0" borderId="24" xfId="306" applyFont="1" applyFill="1" applyBorder="1"/>
    <xf numFmtId="0" fontId="6" fillId="0" borderId="24" xfId="306" applyFont="1" applyFill="1" applyBorder="1" applyAlignment="1">
      <alignment horizontal="right"/>
    </xf>
    <xf numFmtId="0" fontId="14" fillId="59" borderId="29" xfId="201" applyFont="1" applyFill="1" applyBorder="1" applyAlignment="1">
      <alignment horizontal="left" vertical="center" indent="1"/>
    </xf>
    <xf numFmtId="0" fontId="6" fillId="59" borderId="0" xfId="201" applyFont="1" applyFill="1" applyBorder="1" applyAlignment="1">
      <alignment vertical="center"/>
    </xf>
    <xf numFmtId="0" fontId="6" fillId="59" borderId="14" xfId="201" applyFont="1" applyFill="1" applyBorder="1" applyAlignment="1">
      <alignment vertical="center"/>
    </xf>
    <xf numFmtId="0" fontId="3" fillId="59" borderId="19" xfId="201" applyFont="1" applyFill="1" applyBorder="1" applyAlignment="1">
      <alignment horizontal="center" vertical="center"/>
    </xf>
    <xf numFmtId="174" fontId="3" fillId="59" borderId="22" xfId="201" applyNumberFormat="1" applyFont="1" applyFill="1" applyBorder="1" applyAlignment="1">
      <alignment horizontal="right" vertical="center"/>
    </xf>
    <xf numFmtId="174" fontId="14" fillId="59" borderId="24" xfId="152" applyNumberFormat="1" applyFont="1" applyFill="1" applyBorder="1" applyAlignment="1">
      <alignment horizontal="right" vertical="center"/>
    </xf>
    <xf numFmtId="174" fontId="3" fillId="59" borderId="24" xfId="152" applyNumberFormat="1" applyFont="1" applyFill="1" applyBorder="1" applyAlignment="1">
      <alignment horizontal="right" vertical="center"/>
    </xf>
    <xf numFmtId="174" fontId="14" fillId="59" borderId="28" xfId="152" applyNumberFormat="1" applyFont="1" applyFill="1" applyBorder="1" applyAlignment="1">
      <alignment horizontal="right" vertical="center"/>
    </xf>
    <xf numFmtId="174" fontId="3" fillId="59" borderId="19" xfId="152" applyNumberFormat="1" applyFont="1" applyFill="1" applyBorder="1" applyAlignment="1">
      <alignment horizontal="right" vertical="center"/>
    </xf>
    <xf numFmtId="1" fontId="3" fillId="59" borderId="19" xfId="201" applyNumberFormat="1" applyFont="1" applyFill="1" applyBorder="1" applyAlignment="1">
      <alignment horizontal="center" vertical="center"/>
    </xf>
    <xf numFmtId="0" fontId="3" fillId="59" borderId="19" xfId="201" applyFont="1" applyFill="1" applyBorder="1" applyAlignment="1">
      <alignment horizontal="right" vertical="center"/>
    </xf>
    <xf numFmtId="3" fontId="3" fillId="59" borderId="24" xfId="232" applyNumberFormat="1" applyFont="1" applyFill="1" applyBorder="1" applyAlignment="1">
      <alignment horizontal="right" vertical="center"/>
    </xf>
    <xf numFmtId="3" fontId="6" fillId="59" borderId="24" xfId="91" applyNumberFormat="1" applyFont="1" applyFill="1" applyBorder="1" applyAlignment="1">
      <alignment horizontal="right" vertical="center"/>
    </xf>
    <xf numFmtId="3" fontId="3" fillId="59" borderId="24" xfId="91" applyNumberFormat="1" applyFont="1" applyFill="1" applyBorder="1" applyAlignment="1">
      <alignment horizontal="right" vertical="center"/>
    </xf>
    <xf numFmtId="3" fontId="3" fillId="59" borderId="19" xfId="91" applyNumberFormat="1" applyFont="1" applyFill="1" applyBorder="1" applyAlignment="1">
      <alignment horizontal="right" vertical="center"/>
    </xf>
    <xf numFmtId="1" fontId="3" fillId="59" borderId="19" xfId="232" applyNumberFormat="1" applyFont="1" applyFill="1" applyBorder="1" applyAlignment="1">
      <alignment horizontal="center" vertical="center"/>
    </xf>
    <xf numFmtId="0" fontId="3" fillId="59" borderId="19" xfId="232" applyNumberFormat="1" applyFont="1" applyFill="1" applyBorder="1" applyAlignment="1">
      <alignment horizontal="center" vertical="center"/>
    </xf>
    <xf numFmtId="3" fontId="3" fillId="59" borderId="22" xfId="232" applyNumberFormat="1" applyFont="1" applyFill="1" applyBorder="1" applyAlignment="1">
      <alignment horizontal="right" vertical="center"/>
    </xf>
    <xf numFmtId="1" fontId="6" fillId="59" borderId="24" xfId="91" applyNumberFormat="1" applyFont="1" applyFill="1" applyBorder="1" applyAlignment="1">
      <alignment horizontal="right" vertical="center"/>
    </xf>
    <xf numFmtId="0" fontId="6" fillId="59" borderId="24" xfId="232" applyFont="1" applyFill="1" applyBorder="1" applyAlignment="1">
      <alignment horizontal="center" vertical="center"/>
    </xf>
    <xf numFmtId="0" fontId="6" fillId="59" borderId="29" xfId="232" applyFont="1" applyFill="1" applyBorder="1" applyAlignment="1">
      <alignment horizontal="center" vertical="center"/>
    </xf>
    <xf numFmtId="0" fontId="6" fillId="59" borderId="0" xfId="232" applyFont="1" applyFill="1" applyBorder="1" applyAlignment="1">
      <alignment horizontal="center" vertical="center"/>
    </xf>
    <xf numFmtId="0" fontId="6" fillId="59" borderId="70" xfId="232" applyFont="1" applyFill="1" applyBorder="1" applyAlignment="1">
      <alignment horizontal="center" vertical="center"/>
    </xf>
    <xf numFmtId="0" fontId="6" fillId="59" borderId="72" xfId="232" applyFont="1" applyFill="1" applyBorder="1" applyAlignment="1">
      <alignment horizontal="center" vertical="center"/>
    </xf>
    <xf numFmtId="0" fontId="6" fillId="59" borderId="33" xfId="233" applyFont="1" applyFill="1" applyBorder="1" applyAlignment="1">
      <alignment horizontal="center" vertical="center" textRotation="90" wrapText="1"/>
    </xf>
    <xf numFmtId="0" fontId="6" fillId="59" borderId="34" xfId="233" applyFont="1" applyFill="1" applyBorder="1" applyAlignment="1">
      <alignment horizontal="center" vertical="center" textRotation="90" wrapText="1"/>
    </xf>
    <xf numFmtId="171" fontId="6" fillId="59" borderId="24" xfId="232" applyNumberFormat="1" applyFont="1" applyFill="1" applyBorder="1" applyAlignment="1">
      <alignment horizontal="right" vertical="center"/>
    </xf>
    <xf numFmtId="171" fontId="6" fillId="59" borderId="19" xfId="232" applyNumberFormat="1" applyFont="1" applyFill="1" applyBorder="1" applyAlignment="1">
      <alignment horizontal="right" vertical="center"/>
    </xf>
    <xf numFmtId="171" fontId="6" fillId="59" borderId="19" xfId="233" applyNumberFormat="1" applyFont="1" applyFill="1" applyBorder="1" applyAlignment="1">
      <alignment horizontal="center" vertical="center"/>
    </xf>
    <xf numFmtId="0" fontId="6" fillId="59" borderId="24" xfId="0" applyFont="1" applyFill="1" applyBorder="1" applyAlignment="1">
      <alignment horizontal="center" vertical="center"/>
    </xf>
    <xf numFmtId="0" fontId="33" fillId="59" borderId="24" xfId="232" applyFont="1" applyFill="1" applyBorder="1" applyAlignment="1">
      <alignment horizontal="center" vertical="center"/>
    </xf>
    <xf numFmtId="0" fontId="33" fillId="59" borderId="0" xfId="232" applyFont="1" applyFill="1" applyBorder="1" applyAlignment="1">
      <alignment horizontal="center" vertical="center"/>
    </xf>
    <xf numFmtId="0" fontId="33" fillId="59" borderId="32" xfId="232" applyFont="1" applyFill="1" applyBorder="1" applyAlignment="1">
      <alignment horizontal="center" vertical="center"/>
    </xf>
    <xf numFmtId="0" fontId="6" fillId="59" borderId="80" xfId="232" applyFont="1" applyFill="1" applyBorder="1" applyAlignment="1">
      <alignment horizontal="center" vertical="center" textRotation="90" wrapText="1"/>
    </xf>
    <xf numFmtId="0" fontId="6" fillId="59" borderId="81" xfId="232" applyFont="1" applyFill="1" applyBorder="1" applyAlignment="1">
      <alignment horizontal="center" vertical="center" textRotation="90" wrapText="1"/>
    </xf>
    <xf numFmtId="171" fontId="6" fillId="59" borderId="24" xfId="0" applyNumberFormat="1" applyFont="1" applyFill="1" applyBorder="1" applyAlignment="1">
      <alignment horizontal="right" vertical="center"/>
    </xf>
    <xf numFmtId="171" fontId="14" fillId="59" borderId="24" xfId="0" applyNumberFormat="1" applyFont="1" applyFill="1" applyBorder="1" applyAlignment="1">
      <alignment horizontal="right" vertical="center"/>
    </xf>
    <xf numFmtId="171" fontId="14" fillId="59" borderId="24" xfId="232" applyNumberFormat="1" applyFont="1" applyFill="1" applyBorder="1" applyAlignment="1">
      <alignment horizontal="right" vertical="center"/>
    </xf>
    <xf numFmtId="171" fontId="33" fillId="59" borderId="24" xfId="232" applyNumberFormat="1" applyFont="1" applyFill="1" applyBorder="1" applyAlignment="1">
      <alignment horizontal="right" vertical="center"/>
    </xf>
    <xf numFmtId="171" fontId="34" fillId="59" borderId="24" xfId="232" applyNumberFormat="1" applyFont="1" applyFill="1" applyBorder="1" applyAlignment="1">
      <alignment horizontal="right" vertical="center"/>
    </xf>
    <xf numFmtId="171" fontId="33" fillId="59" borderId="19" xfId="232" applyNumberFormat="1" applyFont="1" applyFill="1" applyBorder="1" applyAlignment="1">
      <alignment horizontal="right" vertical="center"/>
    </xf>
    <xf numFmtId="171" fontId="14" fillId="59" borderId="19" xfId="232" applyNumberFormat="1" applyFont="1" applyFill="1" applyBorder="1" applyAlignment="1">
      <alignment horizontal="right" vertical="center"/>
    </xf>
    <xf numFmtId="171" fontId="14" fillId="59" borderId="19" xfId="233" applyNumberFormat="1" applyFont="1" applyFill="1" applyBorder="1" applyAlignment="1">
      <alignment horizontal="center" vertical="center"/>
    </xf>
    <xf numFmtId="0" fontId="6" fillId="59" borderId="32" xfId="232" applyFont="1" applyFill="1" applyBorder="1" applyAlignment="1">
      <alignment horizontal="center" vertical="center"/>
    </xf>
    <xf numFmtId="0" fontId="6" fillId="59" borderId="33" xfId="232" applyFont="1" applyFill="1" applyBorder="1" applyAlignment="1">
      <alignment horizontal="center" vertical="center" textRotation="90" wrapText="1"/>
    </xf>
    <xf numFmtId="0" fontId="6" fillId="59" borderId="34" xfId="232" applyFont="1" applyFill="1" applyBorder="1" applyAlignment="1">
      <alignment horizontal="center" vertical="center" textRotation="90" wrapText="1"/>
    </xf>
    <xf numFmtId="0" fontId="6" fillId="59" borderId="24" xfId="232" applyFont="1" applyFill="1" applyBorder="1" applyAlignment="1">
      <alignment horizontal="right" vertical="center"/>
    </xf>
    <xf numFmtId="1" fontId="6" fillId="59" borderId="22" xfId="232" applyNumberFormat="1" applyFont="1" applyFill="1" applyBorder="1" applyAlignment="1">
      <alignment horizontal="left" vertical="center"/>
    </xf>
    <xf numFmtId="1" fontId="14" fillId="59" borderId="28" xfId="232" applyNumberFormat="1" applyFont="1" applyFill="1" applyBorder="1" applyAlignment="1">
      <alignment horizontal="left" vertical="center" wrapText="1"/>
    </xf>
    <xf numFmtId="1" fontId="6" fillId="59" borderId="24" xfId="232" applyNumberFormat="1" applyFont="1" applyFill="1" applyBorder="1" applyAlignment="1">
      <alignment horizontal="left" vertical="center"/>
    </xf>
    <xf numFmtId="171" fontId="6" fillId="59" borderId="24" xfId="232" applyNumberFormat="1" applyFont="1" applyFill="1" applyBorder="1" applyAlignment="1">
      <alignment horizontal="center" vertical="center"/>
    </xf>
    <xf numFmtId="171" fontId="3" fillId="59" borderId="19" xfId="232" applyNumberFormat="1" applyFont="1" applyFill="1" applyBorder="1" applyAlignment="1">
      <alignment horizontal="center" vertical="center"/>
    </xf>
    <xf numFmtId="171" fontId="3" fillId="59" borderId="19" xfId="232" quotePrefix="1" applyNumberFormat="1" applyFont="1" applyFill="1" applyBorder="1" applyAlignment="1">
      <alignment horizontal="center" vertical="center"/>
    </xf>
    <xf numFmtId="171" fontId="6" fillId="59" borderId="22" xfId="232" applyNumberFormat="1" applyFont="1" applyFill="1" applyBorder="1" applyAlignment="1">
      <alignment horizontal="center" vertical="center"/>
    </xf>
    <xf numFmtId="171" fontId="14" fillId="59" borderId="28" xfId="232" quotePrefix="1" applyNumberFormat="1" applyFont="1" applyFill="1" applyBorder="1" applyAlignment="1">
      <alignment horizontal="center" vertical="center"/>
    </xf>
    <xf numFmtId="171" fontId="14" fillId="59" borderId="22" xfId="232" quotePrefix="1" applyNumberFormat="1" applyFont="1" applyFill="1" applyBorder="1" applyAlignment="1">
      <alignment horizontal="center" vertical="center"/>
    </xf>
    <xf numFmtId="171" fontId="14" fillId="59" borderId="24" xfId="232" applyNumberFormat="1" applyFont="1" applyFill="1" applyBorder="1" applyAlignment="1">
      <alignment horizontal="center" vertical="center"/>
    </xf>
    <xf numFmtId="171" fontId="14" fillId="59" borderId="22" xfId="232" quotePrefix="1" applyNumberFormat="1" applyFont="1" applyFill="1" applyBorder="1" applyAlignment="1">
      <alignment horizontal="right" vertical="center" indent="2"/>
    </xf>
    <xf numFmtId="171" fontId="14" fillId="59" borderId="24" xfId="232" quotePrefix="1" applyNumberFormat="1" applyFont="1" applyFill="1" applyBorder="1" applyAlignment="1">
      <alignment horizontal="right" vertical="center" indent="2"/>
    </xf>
    <xf numFmtId="171" fontId="14" fillId="59" borderId="24" xfId="232" quotePrefix="1" applyNumberFormat="1" applyFont="1" applyFill="1" applyBorder="1" applyAlignment="1">
      <alignment horizontal="center" vertical="center"/>
    </xf>
    <xf numFmtId="171" fontId="3" fillId="59" borderId="19" xfId="232" applyNumberFormat="1" applyFont="1" applyFill="1" applyBorder="1" applyAlignment="1">
      <alignment horizontal="right" vertical="center" indent="2"/>
    </xf>
    <xf numFmtId="171" fontId="6" fillId="59" borderId="28" xfId="232" applyNumberFormat="1" applyFont="1" applyFill="1" applyBorder="1" applyAlignment="1">
      <alignment horizontal="center" vertical="center"/>
    </xf>
    <xf numFmtId="0" fontId="3" fillId="59" borderId="31" xfId="232" applyFont="1" applyFill="1" applyBorder="1" applyAlignment="1">
      <alignment horizontal="left"/>
    </xf>
    <xf numFmtId="0" fontId="3" fillId="59" borderId="14" xfId="232" applyFont="1" applyFill="1" applyBorder="1" applyAlignment="1"/>
    <xf numFmtId="0" fontId="14" fillId="59" borderId="24" xfId="232" applyFont="1" applyFill="1" applyBorder="1" applyAlignment="1">
      <alignment horizontal="left" indent="1"/>
    </xf>
    <xf numFmtId="0" fontId="14" fillId="59" borderId="24" xfId="232" applyFont="1" applyFill="1" applyBorder="1" applyAlignment="1"/>
    <xf numFmtId="0" fontId="3" fillId="59" borderId="24" xfId="232" applyFont="1" applyFill="1" applyBorder="1" applyAlignment="1">
      <alignment horizontal="left"/>
    </xf>
    <xf numFmtId="0" fontId="3" fillId="59" borderId="24" xfId="232" applyFont="1" applyFill="1" applyBorder="1" applyAlignment="1"/>
    <xf numFmtId="0" fontId="3" fillId="59" borderId="29" xfId="232" applyFont="1" applyFill="1" applyBorder="1" applyAlignment="1">
      <alignment horizontal="left"/>
    </xf>
    <xf numFmtId="0" fontId="3" fillId="59" borderId="19" xfId="232" applyFont="1" applyFill="1" applyBorder="1" applyAlignment="1">
      <alignment horizontal="center" vertical="center" wrapText="1"/>
    </xf>
    <xf numFmtId="2" fontId="3" fillId="59" borderId="14" xfId="232" applyNumberFormat="1" applyFont="1" applyFill="1" applyBorder="1" applyAlignment="1">
      <alignment horizontal="right"/>
    </xf>
    <xf numFmtId="2" fontId="14" fillId="59" borderId="24" xfId="232" applyNumberFormat="1" applyFont="1" applyFill="1" applyBorder="1" applyAlignment="1">
      <alignment horizontal="right" wrapText="1" indent="1"/>
    </xf>
    <xf numFmtId="2" fontId="3" fillId="59" borderId="24" xfId="232" applyNumberFormat="1" applyFont="1" applyFill="1" applyBorder="1" applyAlignment="1">
      <alignment horizontal="right" wrapText="1" indent="1"/>
    </xf>
    <xf numFmtId="0" fontId="13" fillId="59" borderId="14" xfId="232" applyFont="1" applyFill="1" applyBorder="1" applyAlignment="1">
      <alignment horizontal="right" wrapText="1"/>
    </xf>
    <xf numFmtId="2" fontId="3" fillId="59" borderId="14" xfId="232" applyNumberFormat="1" applyFont="1" applyFill="1" applyBorder="1" applyAlignment="1">
      <alignment horizontal="right" wrapText="1"/>
    </xf>
    <xf numFmtId="4" fontId="3" fillId="59" borderId="19" xfId="232" applyNumberFormat="1" applyFont="1" applyFill="1" applyBorder="1" applyAlignment="1">
      <alignment horizontal="right" vertical="center" wrapText="1"/>
    </xf>
    <xf numFmtId="2" fontId="6" fillId="59" borderId="24" xfId="232" applyNumberFormat="1" applyFont="1" applyFill="1" applyBorder="1" applyAlignment="1">
      <alignment horizontal="right" wrapText="1"/>
    </xf>
    <xf numFmtId="4" fontId="6" fillId="59" borderId="24" xfId="232" applyNumberFormat="1" applyFont="1" applyFill="1" applyBorder="1" applyAlignment="1">
      <alignment horizontal="right"/>
    </xf>
    <xf numFmtId="2" fontId="6" fillId="59" borderId="36" xfId="232" applyNumberFormat="1" applyFont="1" applyFill="1" applyBorder="1" applyAlignment="1">
      <alignment horizontal="right" vertical="center" wrapText="1"/>
    </xf>
    <xf numFmtId="4" fontId="3" fillId="59" borderId="24" xfId="232" applyNumberFormat="1" applyFont="1" applyFill="1" applyBorder="1" applyAlignment="1">
      <alignment horizontal="right"/>
    </xf>
    <xf numFmtId="4" fontId="14" fillId="59" borderId="24" xfId="232" applyNumberFormat="1" applyFont="1" applyFill="1" applyBorder="1" applyAlignment="1">
      <alignment horizontal="right" wrapText="1"/>
    </xf>
    <xf numFmtId="4" fontId="13" fillId="59" borderId="24" xfId="232" applyNumberFormat="1" applyFont="1" applyFill="1" applyBorder="1" applyAlignment="1">
      <alignment horizontal="right" wrapText="1"/>
    </xf>
    <xf numFmtId="2" fontId="3" fillId="59" borderId="24" xfId="232" applyNumberFormat="1" applyFont="1" applyFill="1" applyBorder="1" applyAlignment="1">
      <alignment horizontal="right" wrapText="1"/>
    </xf>
    <xf numFmtId="4" fontId="6" fillId="59" borderId="24" xfId="232" applyNumberFormat="1" applyFont="1" applyFill="1" applyBorder="1" applyAlignment="1">
      <alignment horizontal="right" wrapText="1"/>
    </xf>
    <xf numFmtId="2" fontId="6" fillId="59" borderId="28" xfId="232" applyNumberFormat="1" applyFont="1" applyFill="1" applyBorder="1" applyAlignment="1">
      <alignment horizontal="right" vertical="center"/>
    </xf>
    <xf numFmtId="4" fontId="3" fillId="59" borderId="24" xfId="232" applyNumberFormat="1" applyFont="1" applyFill="1" applyBorder="1" applyAlignment="1">
      <alignment horizontal="right" wrapText="1"/>
    </xf>
    <xf numFmtId="4" fontId="6" fillId="59" borderId="22" xfId="232" applyNumberFormat="1" applyFont="1" applyFill="1" applyBorder="1" applyAlignment="1">
      <alignment horizontal="right" wrapText="1"/>
    </xf>
    <xf numFmtId="4" fontId="3" fillId="59" borderId="24" xfId="232" applyNumberFormat="1" applyFont="1" applyFill="1" applyBorder="1" applyAlignment="1"/>
    <xf numFmtId="4" fontId="14" fillId="59" borderId="24" xfId="232" applyNumberFormat="1" applyFont="1" applyFill="1" applyBorder="1" applyAlignment="1">
      <alignment wrapText="1"/>
    </xf>
    <xf numFmtId="4" fontId="6" fillId="59" borderId="28" xfId="232" applyNumberFormat="1" applyFont="1" applyFill="1" applyBorder="1" applyAlignment="1">
      <alignment horizontal="right" vertical="center"/>
    </xf>
    <xf numFmtId="0" fontId="6" fillId="59" borderId="24" xfId="232" applyFont="1" applyFill="1" applyBorder="1"/>
    <xf numFmtId="0" fontId="14" fillId="59" borderId="24" xfId="232" applyFont="1" applyFill="1" applyBorder="1" applyAlignment="1">
      <alignment horizontal="left" indent="2"/>
    </xf>
    <xf numFmtId="0" fontId="3" fillId="59" borderId="28" xfId="232" applyFont="1" applyFill="1" applyBorder="1" applyAlignment="1"/>
    <xf numFmtId="0" fontId="6" fillId="59" borderId="28" xfId="232" applyFont="1" applyFill="1" applyBorder="1"/>
    <xf numFmtId="2" fontId="3" fillId="59" borderId="28" xfId="232" applyNumberFormat="1" applyFont="1" applyFill="1" applyBorder="1" applyAlignment="1">
      <alignment horizontal="right"/>
    </xf>
    <xf numFmtId="0" fontId="13" fillId="59" borderId="24" xfId="232" applyFont="1" applyFill="1" applyBorder="1" applyAlignment="1">
      <alignment horizontal="right"/>
    </xf>
    <xf numFmtId="2" fontId="3" fillId="59" borderId="19" xfId="232" applyNumberFormat="1" applyFont="1" applyFill="1" applyBorder="1" applyAlignment="1">
      <alignment horizontal="right" vertical="center" wrapText="1"/>
    </xf>
    <xf numFmtId="176" fontId="3" fillId="59" borderId="24" xfId="232" applyNumberFormat="1" applyFont="1" applyFill="1" applyBorder="1" applyAlignment="1">
      <alignment horizontal="right" wrapText="1"/>
    </xf>
    <xf numFmtId="176" fontId="13" fillId="59" borderId="24" xfId="232" applyNumberFormat="1" applyFont="1" applyFill="1" applyBorder="1" applyAlignment="1">
      <alignment horizontal="right"/>
    </xf>
    <xf numFmtId="4" fontId="13" fillId="59" borderId="24" xfId="232" applyNumberFormat="1" applyFont="1" applyFill="1" applyBorder="1" applyAlignment="1">
      <alignment horizontal="right"/>
    </xf>
    <xf numFmtId="4" fontId="3" fillId="59" borderId="28" xfId="232" applyNumberFormat="1" applyFont="1" applyFill="1" applyBorder="1" applyAlignment="1">
      <alignment horizontal="right" wrapText="1"/>
    </xf>
    <xf numFmtId="0" fontId="3" fillId="59" borderId="29" xfId="232" applyFont="1" applyFill="1" applyBorder="1" applyAlignment="1"/>
    <xf numFmtId="0" fontId="6" fillId="59" borderId="0" xfId="232" applyFont="1" applyFill="1" applyAlignment="1"/>
    <xf numFmtId="0" fontId="14" fillId="59" borderId="29" xfId="232" applyFont="1" applyFill="1" applyBorder="1" applyAlignment="1"/>
    <xf numFmtId="177" fontId="3" fillId="59" borderId="24" xfId="232" applyNumberFormat="1" applyFont="1" applyFill="1" applyBorder="1" applyAlignment="1">
      <alignment horizontal="right"/>
    </xf>
    <xf numFmtId="177" fontId="14" fillId="59" borderId="24" xfId="232" applyNumberFormat="1" applyFont="1" applyFill="1" applyBorder="1" applyAlignment="1">
      <alignment horizontal="right" wrapText="1"/>
    </xf>
    <xf numFmtId="0" fontId="14" fillId="59" borderId="24" xfId="232" applyFont="1" applyFill="1" applyBorder="1" applyAlignment="1">
      <alignment horizontal="right" wrapText="1"/>
    </xf>
    <xf numFmtId="177" fontId="14" fillId="59" borderId="24" xfId="232" applyNumberFormat="1" applyFont="1" applyFill="1" applyBorder="1" applyAlignment="1">
      <alignment horizontal="right"/>
    </xf>
    <xf numFmtId="177" fontId="3" fillId="59" borderId="24" xfId="232" applyNumberFormat="1" applyFont="1" applyFill="1" applyBorder="1" applyAlignment="1">
      <alignment horizontal="right" wrapText="1"/>
    </xf>
    <xf numFmtId="177" fontId="3" fillId="59" borderId="28" xfId="232" applyNumberFormat="1" applyFont="1" applyFill="1" applyBorder="1" applyAlignment="1">
      <alignment horizontal="right"/>
    </xf>
    <xf numFmtId="177" fontId="3" fillId="59" borderId="19" xfId="232" applyNumberFormat="1" applyFont="1" applyFill="1" applyBorder="1" applyAlignment="1">
      <alignment horizontal="right" vertical="center" wrapText="1"/>
    </xf>
    <xf numFmtId="176" fontId="14" fillId="59" borderId="24" xfId="232" applyNumberFormat="1" applyFont="1" applyFill="1" applyBorder="1" applyAlignment="1">
      <alignment horizontal="right" wrapText="1"/>
    </xf>
    <xf numFmtId="176" fontId="3" fillId="59" borderId="24" xfId="232" applyNumberFormat="1" applyFont="1" applyFill="1" applyBorder="1" applyAlignment="1">
      <alignment horizontal="right"/>
    </xf>
    <xf numFmtId="176" fontId="3" fillId="59" borderId="19" xfId="232" applyNumberFormat="1" applyFont="1" applyFill="1" applyBorder="1" applyAlignment="1">
      <alignment horizontal="right" vertical="center" wrapText="1"/>
    </xf>
    <xf numFmtId="0" fontId="3" fillId="59" borderId="24" xfId="232" applyFont="1" applyFill="1" applyBorder="1" applyAlignment="1">
      <alignment horizontal="left" vertical="center" indent="1"/>
    </xf>
    <xf numFmtId="0" fontId="6" fillId="59" borderId="0" xfId="232" applyFont="1" applyFill="1"/>
    <xf numFmtId="0" fontId="6" fillId="59" borderId="19" xfId="232" applyFont="1" applyFill="1" applyBorder="1" applyAlignment="1">
      <alignment horizontal="right" vertical="center"/>
    </xf>
    <xf numFmtId="0" fontId="3" fillId="59" borderId="19" xfId="232" applyFont="1" applyFill="1" applyBorder="1" applyAlignment="1">
      <alignment horizontal="right" vertical="center"/>
    </xf>
    <xf numFmtId="2" fontId="6" fillId="59" borderId="24" xfId="232" applyNumberFormat="1" applyFont="1" applyFill="1" applyBorder="1" applyAlignment="1">
      <alignment horizontal="right" vertical="center"/>
    </xf>
    <xf numFmtId="4" fontId="6" fillId="59" borderId="24" xfId="232" applyNumberFormat="1" applyFont="1" applyFill="1" applyBorder="1" applyAlignment="1">
      <alignment horizontal="right" vertical="center" wrapText="1"/>
    </xf>
    <xf numFmtId="169" fontId="6" fillId="59" borderId="19" xfId="232" applyNumberFormat="1" applyFont="1" applyFill="1" applyBorder="1" applyAlignment="1">
      <alignment horizontal="right" wrapText="1"/>
    </xf>
    <xf numFmtId="169" fontId="6" fillId="59" borderId="19" xfId="232" applyNumberFormat="1" applyFont="1" applyFill="1" applyBorder="1" applyAlignment="1">
      <alignment horizontal="right"/>
    </xf>
    <xf numFmtId="4" fontId="6" fillId="59" borderId="19" xfId="232" applyNumberFormat="1" applyFont="1" applyFill="1" applyBorder="1" applyAlignment="1">
      <alignment horizontal="right" wrapText="1"/>
    </xf>
    <xf numFmtId="4" fontId="6" fillId="59" borderId="19" xfId="232" applyNumberFormat="1" applyFont="1" applyFill="1" applyBorder="1" applyAlignment="1">
      <alignment horizontal="right"/>
    </xf>
    <xf numFmtId="4" fontId="6" fillId="59" borderId="28" xfId="232" applyNumberFormat="1" applyFont="1" applyFill="1" applyBorder="1" applyAlignment="1">
      <alignment horizontal="right"/>
    </xf>
    <xf numFmtId="179" fontId="6" fillId="59" borderId="19" xfId="224" applyNumberFormat="1" applyFont="1" applyFill="1" applyBorder="1" applyAlignment="1">
      <alignment horizontal="right"/>
    </xf>
    <xf numFmtId="0" fontId="6" fillId="59" borderId="14" xfId="232" applyFont="1" applyFill="1" applyBorder="1" applyAlignment="1">
      <alignment horizontal="center" vertical="center"/>
    </xf>
    <xf numFmtId="0" fontId="6" fillId="59" borderId="28" xfId="232" applyFont="1" applyFill="1" applyBorder="1" applyAlignment="1">
      <alignment horizontal="center" vertical="center"/>
    </xf>
    <xf numFmtId="0" fontId="3" fillId="59" borderId="19" xfId="313" applyFont="1" applyFill="1" applyBorder="1" applyAlignment="1">
      <alignment horizontal="left" vertical="center" wrapText="1" indent="1"/>
    </xf>
    <xf numFmtId="2" fontId="6" fillId="59" borderId="24" xfId="313" applyNumberFormat="1" applyFont="1" applyFill="1" applyBorder="1" applyAlignment="1">
      <alignment horizontal="right" vertical="center"/>
    </xf>
    <xf numFmtId="2" fontId="6" fillId="59" borderId="24" xfId="313" quotePrefix="1" applyNumberFormat="1" applyFont="1" applyFill="1" applyBorder="1" applyAlignment="1">
      <alignment horizontal="right" vertical="center"/>
    </xf>
    <xf numFmtId="2" fontId="6" fillId="59" borderId="28" xfId="313" applyNumberFormat="1" applyFont="1" applyFill="1" applyBorder="1" applyAlignment="1">
      <alignment horizontal="right" vertical="center"/>
    </xf>
    <xf numFmtId="2" fontId="3" fillId="59" borderId="14" xfId="313" applyNumberFormat="1" applyFont="1" applyFill="1" applyBorder="1" applyAlignment="1">
      <alignment horizontal="right" vertical="center"/>
    </xf>
    <xf numFmtId="2" fontId="3" fillId="59" borderId="14" xfId="313" quotePrefix="1" applyNumberFormat="1" applyFont="1" applyFill="1" applyBorder="1" applyAlignment="1">
      <alignment horizontal="right" vertical="center"/>
    </xf>
    <xf numFmtId="0" fontId="3" fillId="59" borderId="19" xfId="232" applyFont="1" applyFill="1" applyBorder="1" applyAlignment="1">
      <alignment horizontal="center" vertical="center"/>
    </xf>
    <xf numFmtId="0" fontId="6" fillId="59" borderId="24" xfId="232" applyFont="1" applyFill="1" applyBorder="1" applyAlignment="1">
      <alignment horizontal="left" vertical="center"/>
    </xf>
    <xf numFmtId="0" fontId="6" fillId="59" borderId="24" xfId="232" applyFont="1" applyFill="1" applyBorder="1" applyAlignment="1">
      <alignment horizontal="left" vertical="center" wrapText="1"/>
    </xf>
    <xf numFmtId="3" fontId="6" fillId="59" borderId="24" xfId="232" applyNumberFormat="1" applyFont="1" applyFill="1" applyBorder="1" applyAlignment="1">
      <alignment horizontal="right" vertical="center"/>
    </xf>
    <xf numFmtId="3" fontId="6" fillId="59" borderId="24" xfId="232" applyNumberFormat="1" applyFont="1" applyFill="1" applyBorder="1" applyAlignment="1">
      <alignment horizontal="right" vertical="center" wrapText="1"/>
    </xf>
    <xf numFmtId="3" fontId="3" fillId="59" borderId="19" xfId="232" applyNumberFormat="1" applyFont="1" applyFill="1" applyBorder="1" applyAlignment="1">
      <alignment horizontal="right" vertical="center"/>
    </xf>
    <xf numFmtId="0" fontId="3" fillId="59" borderId="19" xfId="205" applyFont="1" applyFill="1" applyBorder="1" applyAlignment="1">
      <alignment horizontal="center" vertical="center"/>
    </xf>
    <xf numFmtId="3" fontId="6" fillId="59" borderId="24" xfId="110" applyNumberFormat="1" applyFont="1" applyFill="1" applyBorder="1" applyAlignment="1">
      <alignment horizontal="right" vertical="center"/>
    </xf>
    <xf numFmtId="3" fontId="3" fillId="59" borderId="19" xfId="110" applyNumberFormat="1" applyFont="1" applyFill="1" applyBorder="1" applyAlignment="1">
      <alignment horizontal="right" vertical="center"/>
    </xf>
    <xf numFmtId="0" fontId="12" fillId="59" borderId="0" xfId="232" applyFont="1" applyFill="1"/>
    <xf numFmtId="0" fontId="3" fillId="59" borderId="0" xfId="232" applyFont="1" applyFill="1"/>
    <xf numFmtId="0" fontId="12" fillId="59" borderId="0" xfId="313" applyFont="1" applyFill="1" applyAlignment="1"/>
    <xf numFmtId="0" fontId="6" fillId="59" borderId="0" xfId="313" applyFont="1" applyFill="1"/>
    <xf numFmtId="0" fontId="3" fillId="59" borderId="0" xfId="232" applyFont="1" applyFill="1" applyAlignment="1">
      <alignment vertical="center"/>
    </xf>
    <xf numFmtId="4" fontId="3" fillId="59" borderId="0" xfId="232" applyNumberFormat="1" applyFont="1" applyFill="1" applyBorder="1" applyAlignment="1">
      <alignment horizontal="center" vertical="center" wrapText="1"/>
    </xf>
    <xf numFmtId="0" fontId="3" fillId="59" borderId="0" xfId="232" applyFont="1" applyFill="1" applyBorder="1"/>
    <xf numFmtId="0" fontId="3" fillId="59" borderId="0" xfId="232" applyFont="1" applyFill="1" applyBorder="1" applyAlignment="1">
      <alignment vertical="center"/>
    </xf>
    <xf numFmtId="0" fontId="3" fillId="59" borderId="19" xfId="232" applyFont="1" applyFill="1" applyBorder="1" applyAlignment="1">
      <alignment horizontal="left" vertical="center" wrapText="1" indent="1"/>
    </xf>
    <xf numFmtId="0" fontId="3" fillId="59" borderId="24" xfId="232" applyFont="1" applyFill="1" applyBorder="1" applyAlignment="1">
      <alignment horizontal="center" vertical="center"/>
    </xf>
    <xf numFmtId="1" fontId="3" fillId="59" borderId="19" xfId="232" applyNumberFormat="1" applyFont="1" applyFill="1" applyBorder="1" applyAlignment="1">
      <alignment horizontal="right" vertical="center"/>
    </xf>
    <xf numFmtId="1" fontId="6" fillId="59" borderId="24" xfId="232" applyNumberFormat="1" applyFont="1" applyFill="1" applyBorder="1" applyAlignment="1">
      <alignment horizontal="right" vertical="center"/>
    </xf>
    <xf numFmtId="1" fontId="33" fillId="59" borderId="39" xfId="232" applyNumberFormat="1" applyFont="1" applyFill="1" applyBorder="1" applyAlignment="1">
      <alignment horizontal="right" vertical="center"/>
    </xf>
    <xf numFmtId="0" fontId="3" fillId="59" borderId="76" xfId="232" applyFont="1" applyFill="1" applyBorder="1" applyAlignment="1">
      <alignment horizontal="center" vertical="center" wrapText="1"/>
    </xf>
    <xf numFmtId="49" fontId="3" fillId="59" borderId="19" xfId="232" applyNumberFormat="1" applyFont="1" applyFill="1" applyBorder="1" applyAlignment="1">
      <alignment horizontal="center" vertical="center"/>
    </xf>
    <xf numFmtId="1" fontId="3" fillId="59" borderId="39" xfId="232" applyNumberFormat="1" applyFont="1" applyFill="1" applyBorder="1" applyAlignment="1">
      <alignment horizontal="right" vertical="center"/>
    </xf>
    <xf numFmtId="1" fontId="3" fillId="59" borderId="22" xfId="232" applyNumberFormat="1" applyFont="1" applyFill="1" applyBorder="1" applyAlignment="1">
      <alignment horizontal="right" vertical="center"/>
    </xf>
    <xf numFmtId="1" fontId="33" fillId="59" borderId="19" xfId="232" applyNumberFormat="1" applyFont="1" applyFill="1" applyBorder="1" applyAlignment="1">
      <alignment horizontal="right" vertical="center"/>
    </xf>
    <xf numFmtId="1" fontId="6" fillId="59" borderId="39" xfId="232" applyNumberFormat="1" applyFont="1" applyFill="1" applyBorder="1" applyAlignment="1">
      <alignment horizontal="right" vertical="center"/>
    </xf>
    <xf numFmtId="1" fontId="6" fillId="59" borderId="19" xfId="232" applyNumberFormat="1" applyFont="1" applyFill="1" applyBorder="1" applyAlignment="1">
      <alignment horizontal="right" vertical="center"/>
    </xf>
    <xf numFmtId="1" fontId="33" fillId="59" borderId="39" xfId="232" applyNumberFormat="1" applyFont="1" applyFill="1" applyBorder="1" applyAlignment="1">
      <alignment horizontal="right" vertical="center" wrapText="1"/>
    </xf>
    <xf numFmtId="0" fontId="14" fillId="59" borderId="0" xfId="232" applyFont="1" applyFill="1"/>
    <xf numFmtId="0" fontId="13" fillId="59" borderId="0" xfId="232" applyFont="1" applyFill="1"/>
    <xf numFmtId="0" fontId="12" fillId="59" borderId="0" xfId="201" applyFont="1" applyFill="1" applyAlignment="1">
      <alignment vertical="center"/>
    </xf>
    <xf numFmtId="0" fontId="6" fillId="59" borderId="0" xfId="201" applyFont="1" applyFill="1"/>
    <xf numFmtId="0" fontId="12" fillId="59" borderId="0" xfId="306" applyFont="1" applyFill="1" applyAlignment="1">
      <alignment vertical="center"/>
    </xf>
    <xf numFmtId="0" fontId="6" fillId="59" borderId="0" xfId="306" applyFont="1" applyFill="1"/>
    <xf numFmtId="0" fontId="6" fillId="59" borderId="0" xfId="306" applyFont="1" applyFill="1" applyBorder="1"/>
    <xf numFmtId="0" fontId="6" fillId="59" borderId="24" xfId="232" applyFont="1" applyFill="1" applyBorder="1" applyAlignment="1">
      <alignment horizontal="center" vertical="center"/>
    </xf>
    <xf numFmtId="0" fontId="6" fillId="59" borderId="32" xfId="232" applyFont="1" applyFill="1" applyBorder="1" applyAlignment="1">
      <alignment horizontal="center" vertical="center"/>
    </xf>
    <xf numFmtId="171" fontId="3" fillId="59" borderId="19" xfId="232" applyNumberFormat="1" applyFont="1" applyFill="1" applyBorder="1" applyAlignment="1">
      <alignment horizontal="center" vertical="center"/>
    </xf>
    <xf numFmtId="0" fontId="3" fillId="59" borderId="28" xfId="232" applyFont="1" applyFill="1" applyBorder="1" applyAlignment="1">
      <alignment horizontal="center" vertical="center"/>
    </xf>
    <xf numFmtId="0" fontId="3" fillId="59" borderId="19" xfId="232" applyFont="1" applyFill="1" applyBorder="1" applyAlignment="1">
      <alignment horizontal="center" vertical="center" wrapText="1"/>
    </xf>
    <xf numFmtId="2" fontId="6" fillId="0" borderId="36" xfId="313" applyNumberFormat="1" applyFont="1" applyFill="1" applyBorder="1" applyAlignment="1">
      <alignment horizontal="right" vertical="center"/>
    </xf>
    <xf numFmtId="2" fontId="6" fillId="0" borderId="28" xfId="313" quotePrefix="1" applyNumberFormat="1" applyFont="1" applyFill="1" applyBorder="1" applyAlignment="1">
      <alignment horizontal="right" vertical="center"/>
    </xf>
    <xf numFmtId="2" fontId="3" fillId="59" borderId="36" xfId="313" applyNumberFormat="1" applyFont="1" applyFill="1" applyBorder="1" applyAlignment="1">
      <alignment horizontal="right" vertical="center"/>
    </xf>
    <xf numFmtId="1" fontId="33" fillId="0" borderId="86" xfId="232" applyNumberFormat="1" applyFont="1" applyFill="1" applyBorder="1" applyAlignment="1">
      <alignment horizontal="right" vertical="center"/>
    </xf>
    <xf numFmtId="1" fontId="33" fillId="0" borderId="75" xfId="232" applyNumberFormat="1" applyFont="1" applyFill="1" applyBorder="1" applyAlignment="1">
      <alignment horizontal="right" vertical="center"/>
    </xf>
    <xf numFmtId="1" fontId="33" fillId="59" borderId="75" xfId="232" applyNumberFormat="1" applyFont="1" applyFill="1" applyBorder="1" applyAlignment="1">
      <alignment horizontal="right" vertical="center"/>
    </xf>
    <xf numFmtId="1" fontId="6" fillId="59" borderId="28" xfId="232" applyNumberFormat="1" applyFont="1" applyFill="1" applyBorder="1" applyAlignment="1">
      <alignment horizontal="right" vertical="center"/>
    </xf>
    <xf numFmtId="1" fontId="6" fillId="0" borderId="28" xfId="232" applyNumberFormat="1" applyFont="1" applyFill="1" applyBorder="1" applyAlignment="1">
      <alignment horizontal="right" vertical="center"/>
    </xf>
    <xf numFmtId="0" fontId="3" fillId="59" borderId="22" xfId="232" applyFont="1" applyFill="1" applyBorder="1" applyAlignment="1">
      <alignment horizontal="center" vertical="center"/>
    </xf>
    <xf numFmtId="169" fontId="33" fillId="0" borderId="46" xfId="205" applyNumberFormat="1" applyFont="1" applyBorder="1" applyAlignment="1">
      <alignment horizontal="center" vertical="center"/>
    </xf>
    <xf numFmtId="169" fontId="33" fillId="0" borderId="42" xfId="205" applyNumberFormat="1" applyFont="1" applyBorder="1" applyAlignment="1">
      <alignment horizontal="center" vertical="center"/>
    </xf>
    <xf numFmtId="169" fontId="33" fillId="0" borderId="44" xfId="205" applyNumberFormat="1" applyFont="1" applyBorder="1" applyAlignment="1">
      <alignment horizontal="center" vertical="center"/>
    </xf>
    <xf numFmtId="169" fontId="33" fillId="0" borderId="39" xfId="205" applyNumberFormat="1" applyFont="1" applyBorder="1" applyAlignment="1">
      <alignment horizontal="center" vertical="center"/>
    </xf>
    <xf numFmtId="169" fontId="33" fillId="0" borderId="45" xfId="205" applyNumberFormat="1" applyFont="1" applyBorder="1" applyAlignment="1">
      <alignment horizontal="center" vertical="center"/>
    </xf>
    <xf numFmtId="171" fontId="14" fillId="0" borderId="24" xfId="232" quotePrefix="1" applyNumberFormat="1" applyFont="1" applyBorder="1" applyAlignment="1">
      <alignment horizontal="right" vertical="center" indent="2"/>
    </xf>
    <xf numFmtId="171" fontId="14" fillId="0" borderId="28" xfId="232" quotePrefix="1" applyNumberFormat="1" applyFont="1" applyBorder="1" applyAlignment="1">
      <alignment horizontal="right" vertical="center" indent="2"/>
    </xf>
    <xf numFmtId="4" fontId="14" fillId="0" borderId="24" xfId="232" applyNumberFormat="1" applyFont="1" applyFill="1" applyBorder="1" applyAlignment="1">
      <alignment wrapText="1"/>
    </xf>
    <xf numFmtId="4" fontId="14" fillId="57" borderId="24" xfId="232" applyNumberFormat="1" applyFont="1" applyFill="1" applyBorder="1" applyAlignment="1">
      <alignment horizontal="right" wrapText="1"/>
    </xf>
    <xf numFmtId="176" fontId="3" fillId="0" borderId="24" xfId="232" applyNumberFormat="1" applyFont="1" applyFill="1" applyBorder="1" applyAlignment="1"/>
    <xf numFmtId="176" fontId="14" fillId="0" borderId="24" xfId="232" applyNumberFormat="1" applyFont="1" applyFill="1" applyBorder="1" applyAlignment="1">
      <alignment wrapText="1"/>
    </xf>
    <xf numFmtId="176" fontId="3" fillId="0" borderId="24" xfId="232" applyNumberFormat="1" applyFont="1" applyFill="1" applyBorder="1" applyAlignment="1">
      <alignment wrapText="1"/>
    </xf>
    <xf numFmtId="176" fontId="3" fillId="0" borderId="19" xfId="232" applyNumberFormat="1" applyFont="1" applyFill="1" applyBorder="1" applyAlignment="1">
      <alignment vertical="center" wrapText="1"/>
    </xf>
    <xf numFmtId="0" fontId="28" fillId="0" borderId="0" xfId="184" applyFont="1" applyFill="1" applyBorder="1" applyAlignment="1" applyProtection="1">
      <alignment vertical="center"/>
    </xf>
    <xf numFmtId="0" fontId="28" fillId="0" borderId="0" xfId="184" applyFont="1" applyAlignment="1" applyProtection="1">
      <alignment vertical="center"/>
    </xf>
    <xf numFmtId="0" fontId="3" fillId="59" borderId="28" xfId="232" applyFont="1" applyFill="1" applyBorder="1" applyAlignment="1">
      <alignment horizontal="center" vertical="center"/>
    </xf>
    <xf numFmtId="3" fontId="94" fillId="0" borderId="0" xfId="0" applyNumberFormat="1" applyFont="1"/>
    <xf numFmtId="0" fontId="94" fillId="0" borderId="0" xfId="0" applyFont="1"/>
    <xf numFmtId="3" fontId="3" fillId="0" borderId="22" xfId="232" applyNumberFormat="1" applyFont="1" applyBorder="1" applyAlignment="1">
      <alignment horizontal="center" vertical="center"/>
    </xf>
    <xf numFmtId="1" fontId="6" fillId="0" borderId="24" xfId="112" applyNumberFormat="1" applyFont="1" applyBorder="1" applyAlignment="1">
      <alignment horizontal="right" vertical="center"/>
    </xf>
    <xf numFmtId="3" fontId="3" fillId="0" borderId="24" xfId="112" applyNumberFormat="1" applyFont="1" applyBorder="1" applyAlignment="1">
      <alignment horizontal="center" vertical="center"/>
    </xf>
    <xf numFmtId="3" fontId="3" fillId="0" borderId="19" xfId="112" applyNumberFormat="1" applyFont="1" applyBorder="1" applyAlignment="1">
      <alignment horizontal="center" vertical="center"/>
    </xf>
    <xf numFmtId="0" fontId="3" fillId="59" borderId="36" xfId="232" applyFont="1" applyFill="1" applyBorder="1" applyAlignment="1">
      <alignment horizontal="center" vertical="center"/>
    </xf>
    <xf numFmtId="1" fontId="33" fillId="0" borderId="28" xfId="232" applyNumberFormat="1" applyFont="1" applyBorder="1" applyAlignment="1">
      <alignment horizontal="center" vertical="center"/>
    </xf>
    <xf numFmtId="1" fontId="33" fillId="0" borderId="36" xfId="232" applyNumberFormat="1" applyFont="1" applyBorder="1" applyAlignment="1">
      <alignment horizontal="center" vertical="center"/>
    </xf>
    <xf numFmtId="175" fontId="33" fillId="0" borderId="28" xfId="61" applyNumberFormat="1" applyFont="1" applyFill="1" applyBorder="1" applyAlignment="1" applyProtection="1">
      <alignment horizontal="center" vertical="center"/>
    </xf>
    <xf numFmtId="4" fontId="3" fillId="57" borderId="19" xfId="232" applyNumberFormat="1" applyFont="1" applyFill="1" applyBorder="1" applyAlignment="1">
      <alignment horizontal="right" vertical="center" wrapText="1"/>
    </xf>
    <xf numFmtId="0" fontId="5" fillId="0" borderId="27" xfId="232" applyFont="1" applyFill="1" applyBorder="1" applyAlignment="1">
      <alignment horizontal="left" wrapText="1"/>
    </xf>
    <xf numFmtId="0" fontId="5" fillId="0" borderId="28" xfId="232" applyFont="1" applyFill="1" applyBorder="1" applyAlignment="1">
      <alignment horizontal="left" wrapText="1"/>
    </xf>
    <xf numFmtId="0" fontId="3" fillId="59" borderId="38" xfId="306" applyFont="1" applyFill="1" applyBorder="1" applyAlignment="1">
      <alignment horizontal="center" vertical="center"/>
    </xf>
    <xf numFmtId="0" fontId="6" fillId="59" borderId="59" xfId="306" applyFont="1" applyFill="1" applyBorder="1"/>
    <xf numFmtId="0" fontId="6" fillId="59" borderId="35" xfId="306" applyFont="1" applyFill="1" applyBorder="1"/>
    <xf numFmtId="0" fontId="3" fillId="59" borderId="38" xfId="306" applyFont="1" applyFill="1" applyBorder="1" applyAlignment="1">
      <alignment horizontal="left" vertical="center" indent="1"/>
    </xf>
    <xf numFmtId="0" fontId="6" fillId="59" borderId="59" xfId="306" applyFont="1" applyFill="1" applyBorder="1" applyAlignment="1">
      <alignment horizontal="left" indent="1"/>
    </xf>
    <xf numFmtId="0" fontId="6" fillId="59" borderId="35" xfId="306" applyFont="1" applyFill="1" applyBorder="1" applyAlignment="1">
      <alignment horizontal="left" indent="1"/>
    </xf>
    <xf numFmtId="0" fontId="3" fillId="59" borderId="38" xfId="306" applyFont="1" applyFill="1" applyBorder="1" applyAlignment="1">
      <alignment horizontal="left" vertical="center" wrapText="1" indent="1"/>
    </xf>
    <xf numFmtId="0" fontId="3" fillId="59" borderId="38" xfId="201" applyFont="1" applyFill="1" applyBorder="1" applyAlignment="1">
      <alignment horizontal="center" vertical="center"/>
    </xf>
    <xf numFmtId="0" fontId="3" fillId="59" borderId="59" xfId="201" applyFont="1" applyFill="1" applyBorder="1" applyAlignment="1">
      <alignment horizontal="center" vertical="center"/>
    </xf>
    <xf numFmtId="0" fontId="3" fillId="59" borderId="35" xfId="201" applyFont="1" applyFill="1" applyBorder="1" applyAlignment="1">
      <alignment horizontal="center" vertical="center"/>
    </xf>
    <xf numFmtId="0" fontId="3" fillId="59" borderId="38" xfId="201" applyFont="1" applyFill="1" applyBorder="1" applyAlignment="1">
      <alignment horizontal="left" vertical="center" wrapText="1"/>
    </xf>
    <xf numFmtId="0" fontId="3" fillId="59" borderId="59" xfId="201" applyFont="1" applyFill="1" applyBorder="1" applyAlignment="1">
      <alignment horizontal="left" vertical="center"/>
    </xf>
    <xf numFmtId="0" fontId="3" fillId="59" borderId="35" xfId="201" applyFont="1" applyFill="1" applyBorder="1" applyAlignment="1">
      <alignment horizontal="left" vertical="center"/>
    </xf>
    <xf numFmtId="0" fontId="3" fillId="59" borderId="22" xfId="201" applyFont="1" applyFill="1" applyBorder="1" applyAlignment="1">
      <alignment horizontal="left" vertical="center" indent="2"/>
    </xf>
    <xf numFmtId="0" fontId="14" fillId="59" borderId="29" xfId="201" applyFont="1" applyFill="1" applyBorder="1" applyAlignment="1">
      <alignment horizontal="left" vertical="center" indent="2"/>
    </xf>
    <xf numFmtId="0" fontId="14" fillId="59" borderId="0" xfId="201" applyFont="1" applyFill="1" applyBorder="1" applyAlignment="1">
      <alignment horizontal="left" vertical="center" indent="2"/>
    </xf>
    <xf numFmtId="0" fontId="14" fillId="59" borderId="14" xfId="201" applyFont="1" applyFill="1" applyBorder="1" applyAlignment="1">
      <alignment horizontal="left" vertical="center" indent="2"/>
    </xf>
    <xf numFmtId="0" fontId="3" fillId="59" borderId="29" xfId="201" applyFont="1" applyFill="1" applyBorder="1" applyAlignment="1">
      <alignment horizontal="left" vertical="center" indent="2"/>
    </xf>
    <xf numFmtId="0" fontId="3" fillId="59" borderId="0" xfId="201" applyFont="1" applyFill="1" applyBorder="1" applyAlignment="1">
      <alignment horizontal="left" vertical="center" indent="2"/>
    </xf>
    <xf numFmtId="0" fontId="3" fillId="59" borderId="14" xfId="201" applyFont="1" applyFill="1" applyBorder="1" applyAlignment="1">
      <alignment horizontal="left" vertical="center" indent="2"/>
    </xf>
    <xf numFmtId="0" fontId="14" fillId="59" borderId="32" xfId="201" applyFont="1" applyFill="1" applyBorder="1" applyAlignment="1">
      <alignment horizontal="left" vertical="center" indent="1"/>
    </xf>
    <xf numFmtId="0" fontId="14" fillId="59" borderId="30" xfId="201" applyFont="1" applyFill="1" applyBorder="1" applyAlignment="1">
      <alignment horizontal="left" vertical="center" indent="1"/>
    </xf>
    <xf numFmtId="0" fontId="14" fillId="59" borderId="36" xfId="201" applyFont="1" applyFill="1" applyBorder="1" applyAlignment="1">
      <alignment horizontal="left" vertical="center" indent="1"/>
    </xf>
    <xf numFmtId="0" fontId="3" fillId="0" borderId="63" xfId="232" applyFont="1" applyBorder="1" applyAlignment="1">
      <alignment horizontal="center" vertical="center" wrapText="1"/>
    </xf>
    <xf numFmtId="0" fontId="3" fillId="0" borderId="64" xfId="232" applyFont="1" applyBorder="1" applyAlignment="1">
      <alignment horizontal="center" vertical="center"/>
    </xf>
    <xf numFmtId="0" fontId="6" fillId="0" borderId="30" xfId="232" applyFont="1" applyBorder="1" applyAlignment="1">
      <alignment horizontal="center"/>
    </xf>
    <xf numFmtId="0" fontId="3" fillId="0" borderId="63" xfId="232" applyFont="1" applyBorder="1" applyAlignment="1">
      <alignment horizontal="center" vertical="top" wrapText="1"/>
    </xf>
    <xf numFmtId="0" fontId="3" fillId="0" borderId="64" xfId="232" applyFont="1" applyBorder="1" applyAlignment="1">
      <alignment horizontal="center" vertical="top" wrapText="1"/>
    </xf>
    <xf numFmtId="0" fontId="6" fillId="0" borderId="60" xfId="233" applyFont="1" applyFill="1" applyBorder="1" applyAlignment="1">
      <alignment horizontal="center" vertical="center" wrapText="1"/>
    </xf>
    <xf numFmtId="0" fontId="6" fillId="0" borderId="61" xfId="233" applyFont="1" applyFill="1" applyBorder="1" applyAlignment="1">
      <alignment horizontal="center" vertical="center" wrapText="1"/>
    </xf>
    <xf numFmtId="0" fontId="6" fillId="0" borderId="62" xfId="233" applyFont="1" applyFill="1" applyBorder="1" applyAlignment="1">
      <alignment horizontal="center" vertical="center" wrapText="1"/>
    </xf>
    <xf numFmtId="171" fontId="6" fillId="59" borderId="82" xfId="233" applyNumberFormat="1" applyFont="1" applyFill="1" applyBorder="1" applyAlignment="1">
      <alignment horizontal="center" vertical="center"/>
    </xf>
    <xf numFmtId="171" fontId="6" fillId="59" borderId="68" xfId="233" applyNumberFormat="1" applyFont="1" applyFill="1" applyBorder="1" applyAlignment="1">
      <alignment horizontal="center" vertical="center"/>
    </xf>
    <xf numFmtId="171" fontId="6" fillId="59" borderId="69" xfId="233" applyNumberFormat="1" applyFont="1" applyFill="1" applyBorder="1" applyAlignment="1">
      <alignment horizontal="center" vertical="center"/>
    </xf>
    <xf numFmtId="0" fontId="3" fillId="59" borderId="83" xfId="233" applyFont="1" applyFill="1" applyBorder="1" applyAlignment="1">
      <alignment horizontal="center" vertical="top" wrapText="1"/>
    </xf>
    <xf numFmtId="0" fontId="3" fillId="59" borderId="79" xfId="233" applyFont="1" applyFill="1" applyBorder="1" applyAlignment="1">
      <alignment horizontal="center" vertical="top" wrapText="1"/>
    </xf>
    <xf numFmtId="0" fontId="3" fillId="59" borderId="34" xfId="233" applyFont="1" applyFill="1" applyBorder="1" applyAlignment="1">
      <alignment horizontal="center" vertical="top" wrapText="1"/>
    </xf>
    <xf numFmtId="0" fontId="6" fillId="0" borderId="28" xfId="233" applyFont="1" applyFill="1" applyBorder="1" applyAlignment="1">
      <alignment horizontal="center" vertical="center" wrapText="1"/>
    </xf>
    <xf numFmtId="0" fontId="6" fillId="59" borderId="28" xfId="233" applyFont="1" applyFill="1" applyBorder="1" applyAlignment="1">
      <alignment horizontal="center" vertical="center" wrapText="1"/>
    </xf>
    <xf numFmtId="0" fontId="6" fillId="59" borderId="71" xfId="232" applyFont="1" applyFill="1" applyBorder="1" applyAlignment="1">
      <alignment horizontal="center" vertical="center"/>
    </xf>
    <xf numFmtId="171" fontId="6" fillId="0" borderId="82" xfId="232" applyNumberFormat="1" applyFont="1" applyFill="1" applyBorder="1" applyAlignment="1">
      <alignment horizontal="center" vertical="center"/>
    </xf>
    <xf numFmtId="171" fontId="6" fillId="0" borderId="68" xfId="232" applyNumberFormat="1" applyFont="1" applyFill="1" applyBorder="1" applyAlignment="1">
      <alignment horizontal="center" vertical="center"/>
    </xf>
    <xf numFmtId="171" fontId="6" fillId="0" borderId="69" xfId="232" applyNumberFormat="1" applyFont="1" applyFill="1" applyBorder="1" applyAlignment="1">
      <alignment horizontal="center" vertical="center"/>
    </xf>
    <xf numFmtId="0" fontId="6" fillId="0" borderId="36" xfId="233" applyFont="1" applyFill="1" applyBorder="1" applyAlignment="1">
      <alignment horizontal="center" vertical="center" wrapText="1"/>
    </xf>
    <xf numFmtId="0" fontId="6" fillId="0" borderId="77" xfId="232" applyFont="1" applyBorder="1" applyAlignment="1">
      <alignment horizontal="center" vertical="center" wrapText="1"/>
    </xf>
    <xf numFmtId="0" fontId="6" fillId="0" borderId="78" xfId="232" applyFont="1" applyBorder="1" applyAlignment="1">
      <alignment horizontal="center" vertical="center" wrapText="1"/>
    </xf>
    <xf numFmtId="0" fontId="6" fillId="0" borderId="19" xfId="233" applyFont="1" applyFill="1" applyBorder="1" applyAlignment="1">
      <alignment horizontal="center" vertical="center" wrapText="1"/>
    </xf>
    <xf numFmtId="0" fontId="33" fillId="59" borderId="73" xfId="232" applyFont="1" applyFill="1" applyBorder="1" applyAlignment="1">
      <alignment horizontal="center" vertical="center"/>
    </xf>
    <xf numFmtId="0" fontId="33" fillId="59" borderId="70" xfId="232" applyFont="1" applyFill="1" applyBorder="1" applyAlignment="1">
      <alignment horizontal="center" vertical="center"/>
    </xf>
    <xf numFmtId="0" fontId="3" fillId="59" borderId="83" xfId="232" applyFont="1" applyFill="1" applyBorder="1" applyAlignment="1">
      <alignment horizontal="center" vertical="center" wrapText="1"/>
    </xf>
    <xf numFmtId="0" fontId="3" fillId="59" borderId="79" xfId="232" applyFont="1" applyFill="1" applyBorder="1" applyAlignment="1">
      <alignment horizontal="center" vertical="center" wrapText="1"/>
    </xf>
    <xf numFmtId="0" fontId="3" fillId="59" borderId="84" xfId="232" applyFont="1" applyFill="1" applyBorder="1" applyAlignment="1">
      <alignment horizontal="center" vertical="center" wrapText="1"/>
    </xf>
    <xf numFmtId="0" fontId="6" fillId="0" borderId="30" xfId="232" applyFont="1" applyFill="1" applyBorder="1" applyAlignment="1">
      <alignment horizontal="center"/>
    </xf>
    <xf numFmtId="0" fontId="6" fillId="0" borderId="60" xfId="232" applyFont="1" applyBorder="1" applyAlignment="1">
      <alignment horizontal="center" vertical="center" wrapText="1"/>
    </xf>
    <xf numFmtId="0" fontId="6" fillId="0" borderId="61" xfId="232" applyFont="1" applyBorder="1" applyAlignment="1">
      <alignment horizontal="center" vertical="center" wrapText="1"/>
    </xf>
    <xf numFmtId="0" fontId="6" fillId="59" borderId="19" xfId="233" applyFont="1" applyFill="1" applyBorder="1" applyAlignment="1">
      <alignment horizontal="center" vertical="center" wrapText="1"/>
    </xf>
    <xf numFmtId="0" fontId="6" fillId="0" borderId="0" xfId="232" applyFont="1" applyFill="1" applyBorder="1" applyAlignment="1">
      <alignment horizontal="right"/>
    </xf>
    <xf numFmtId="0" fontId="3" fillId="0" borderId="38" xfId="232" applyFont="1" applyFill="1" applyBorder="1" applyAlignment="1">
      <alignment horizontal="center" vertical="center"/>
    </xf>
    <xf numFmtId="0" fontId="3" fillId="0" borderId="59" xfId="232" applyFont="1" applyFill="1" applyBorder="1" applyAlignment="1">
      <alignment horizontal="center" vertical="center"/>
    </xf>
    <xf numFmtId="0" fontId="3" fillId="0" borderId="35" xfId="232" applyFont="1" applyFill="1" applyBorder="1" applyAlignment="1">
      <alignment horizontal="center" vertical="center"/>
    </xf>
    <xf numFmtId="0" fontId="3" fillId="0" borderId="28" xfId="232" applyFont="1" applyFill="1" applyBorder="1" applyAlignment="1">
      <alignment horizontal="center" vertical="center"/>
    </xf>
    <xf numFmtId="0" fontId="6" fillId="0" borderId="0" xfId="232" applyFont="1" applyFill="1" applyBorder="1" applyAlignment="1">
      <alignment horizontal="left" vertical="center" wrapText="1"/>
    </xf>
    <xf numFmtId="0" fontId="6" fillId="0" borderId="0" xfId="232" applyFont="1" applyFill="1" applyBorder="1" applyAlignment="1">
      <alignment horizontal="left" vertical="center"/>
    </xf>
    <xf numFmtId="0" fontId="5" fillId="0" borderId="0" xfId="232" applyFont="1" applyFill="1" applyAlignment="1">
      <alignment horizontal="left"/>
    </xf>
    <xf numFmtId="0" fontId="3" fillId="0" borderId="19" xfId="232" applyFont="1" applyFill="1" applyBorder="1" applyAlignment="1">
      <alignment horizontal="center" vertical="center"/>
    </xf>
    <xf numFmtId="0" fontId="3" fillId="0" borderId="30" xfId="232" applyFont="1" applyFill="1" applyBorder="1" applyAlignment="1">
      <alignment horizontal="center" vertical="center"/>
    </xf>
    <xf numFmtId="0" fontId="3" fillId="0" borderId="44" xfId="201" applyFont="1" applyFill="1" applyBorder="1" applyAlignment="1">
      <alignment horizontal="left" vertical="center" indent="1"/>
    </xf>
    <xf numFmtId="0" fontId="3" fillId="0" borderId="42" xfId="201" applyFont="1" applyFill="1" applyBorder="1" applyAlignment="1">
      <alignment horizontal="left" vertical="center" indent="1"/>
    </xf>
    <xf numFmtId="0" fontId="3" fillId="0" borderId="45" xfId="201" applyFont="1" applyFill="1" applyBorder="1" applyAlignment="1">
      <alignment horizontal="left" vertical="center" indent="1"/>
    </xf>
    <xf numFmtId="0" fontId="3" fillId="0" borderId="39" xfId="201" applyFont="1" applyFill="1" applyBorder="1" applyAlignment="1">
      <alignment horizontal="left" vertical="center" indent="1"/>
    </xf>
    <xf numFmtId="0" fontId="20" fillId="59" borderId="0" xfId="201" applyFont="1" applyFill="1" applyBorder="1" applyAlignment="1">
      <alignment horizontal="center" vertical="center"/>
    </xf>
    <xf numFmtId="0" fontId="20" fillId="0" borderId="40" xfId="201" applyNumberFormat="1" applyFont="1" applyFill="1" applyBorder="1" applyAlignment="1">
      <alignment horizontal="left" vertical="center" wrapText="1" indent="1"/>
    </xf>
    <xf numFmtId="0" fontId="20" fillId="0" borderId="65" xfId="201" applyNumberFormat="1" applyFont="1" applyFill="1" applyBorder="1" applyAlignment="1">
      <alignment horizontal="left" vertical="center" indent="1"/>
    </xf>
    <xf numFmtId="0" fontId="3" fillId="0" borderId="46" xfId="201" applyFont="1" applyFill="1" applyBorder="1" applyAlignment="1">
      <alignment horizontal="left" vertical="center" indent="1"/>
    </xf>
    <xf numFmtId="0" fontId="6" fillId="59" borderId="24" xfId="232" applyFont="1" applyFill="1" applyBorder="1" applyAlignment="1">
      <alignment horizontal="center" vertical="center"/>
    </xf>
    <xf numFmtId="0" fontId="6" fillId="59" borderId="28" xfId="232" applyFont="1" applyFill="1" applyBorder="1" applyAlignment="1">
      <alignment horizontal="center" vertical="center"/>
    </xf>
    <xf numFmtId="171" fontId="13" fillId="0" borderId="22" xfId="232" applyNumberFormat="1" applyFont="1" applyBorder="1" applyAlignment="1">
      <alignment horizontal="center" vertical="center"/>
    </xf>
    <xf numFmtId="171" fontId="13" fillId="0" borderId="28" xfId="232" applyNumberFormat="1" applyFont="1" applyBorder="1" applyAlignment="1">
      <alignment horizontal="center" vertical="center"/>
    </xf>
    <xf numFmtId="0" fontId="6" fillId="0" borderId="0" xfId="232" applyFont="1" applyFill="1" applyBorder="1" applyAlignment="1">
      <alignment horizontal="left"/>
    </xf>
    <xf numFmtId="171" fontId="3" fillId="0" borderId="22" xfId="232" applyNumberFormat="1" applyFont="1" applyFill="1" applyBorder="1" applyAlignment="1">
      <alignment horizontal="center" vertical="center"/>
    </xf>
    <xf numFmtId="171" fontId="3" fillId="0" borderId="28" xfId="232" applyNumberFormat="1" applyFont="1" applyFill="1" applyBorder="1" applyAlignment="1">
      <alignment horizontal="center" vertical="center"/>
    </xf>
    <xf numFmtId="0" fontId="6" fillId="59" borderId="22" xfId="232" applyFont="1" applyFill="1" applyBorder="1" applyAlignment="1">
      <alignment horizontal="center" vertical="center"/>
    </xf>
    <xf numFmtId="0" fontId="6" fillId="59" borderId="32" xfId="232" applyFont="1" applyFill="1" applyBorder="1" applyAlignment="1">
      <alignment horizontal="center" vertical="center"/>
    </xf>
    <xf numFmtId="171" fontId="3" fillId="0" borderId="24" xfId="232" applyNumberFormat="1" applyFont="1" applyFill="1" applyBorder="1" applyAlignment="1">
      <alignment horizontal="center" vertical="center"/>
    </xf>
    <xf numFmtId="171" fontId="3" fillId="59" borderId="38" xfId="232" applyNumberFormat="1" applyFont="1" applyFill="1" applyBorder="1" applyAlignment="1">
      <alignment horizontal="center" vertical="center" wrapText="1"/>
    </xf>
    <xf numFmtId="171" fontId="3" fillId="59" borderId="35" xfId="232" applyNumberFormat="1" applyFont="1" applyFill="1" applyBorder="1" applyAlignment="1">
      <alignment horizontal="center" vertical="center"/>
    </xf>
    <xf numFmtId="0" fontId="91" fillId="0" borderId="29" xfId="232" applyFont="1" applyFill="1" applyBorder="1" applyAlignment="1">
      <alignment horizontal="center" wrapText="1"/>
    </xf>
    <xf numFmtId="171" fontId="3" fillId="57" borderId="22" xfId="232" applyNumberFormat="1" applyFont="1" applyFill="1" applyBorder="1" applyAlignment="1">
      <alignment horizontal="center" vertical="center"/>
    </xf>
    <xf numFmtId="171" fontId="3" fillId="57" borderId="28" xfId="232" applyNumberFormat="1" applyFont="1" applyFill="1" applyBorder="1" applyAlignment="1">
      <alignment horizontal="center" vertical="center"/>
    </xf>
    <xf numFmtId="171" fontId="3" fillId="59" borderId="19" xfId="232" applyNumberFormat="1" applyFont="1" applyFill="1" applyBorder="1" applyAlignment="1">
      <alignment horizontal="center" vertical="center"/>
    </xf>
    <xf numFmtId="0" fontId="3" fillId="59" borderId="19" xfId="232" applyFont="1" applyFill="1" applyBorder="1" applyAlignment="1">
      <alignment horizontal="center" vertical="center"/>
    </xf>
    <xf numFmtId="0" fontId="3" fillId="59" borderId="28" xfId="232" applyFont="1" applyFill="1" applyBorder="1" applyAlignment="1">
      <alignment horizontal="center" vertical="center"/>
    </xf>
    <xf numFmtId="0" fontId="6" fillId="59" borderId="32" xfId="232" applyFont="1" applyFill="1" applyBorder="1" applyAlignment="1">
      <alignment horizontal="left" vertical="center" wrapText="1"/>
    </xf>
    <xf numFmtId="0" fontId="6" fillId="59" borderId="36" xfId="232" applyFont="1" applyFill="1" applyBorder="1" applyAlignment="1">
      <alignment horizontal="left" vertical="center" wrapText="1"/>
    </xf>
    <xf numFmtId="0" fontId="3" fillId="59" borderId="19" xfId="232" applyFont="1" applyFill="1" applyBorder="1" applyAlignment="1">
      <alignment horizontal="center" vertical="center" wrapText="1"/>
    </xf>
    <xf numFmtId="0" fontId="14" fillId="59" borderId="29" xfId="232" applyFont="1" applyFill="1" applyBorder="1" applyAlignment="1">
      <alignment horizontal="left" vertical="center" wrapText="1" indent="1"/>
    </xf>
    <xf numFmtId="0" fontId="14" fillId="59" borderId="14" xfId="232" applyFont="1" applyFill="1" applyBorder="1" applyAlignment="1">
      <alignment horizontal="left" vertical="center" wrapText="1" indent="1"/>
    </xf>
    <xf numFmtId="0" fontId="14" fillId="59" borderId="29" xfId="232" applyFont="1" applyFill="1" applyBorder="1" applyAlignment="1">
      <alignment horizontal="left" wrapText="1" indent="1"/>
    </xf>
    <xf numFmtId="0" fontId="14" fillId="59" borderId="14" xfId="232" applyFont="1" applyFill="1" applyBorder="1" applyAlignment="1">
      <alignment horizontal="left" wrapText="1" indent="1"/>
    </xf>
    <xf numFmtId="0" fontId="3" fillId="59" borderId="29" xfId="232" applyFont="1" applyFill="1" applyBorder="1" applyAlignment="1">
      <alignment horizontal="left" wrapText="1"/>
    </xf>
    <xf numFmtId="0" fontId="3" fillId="59" borderId="14" xfId="232" applyFont="1" applyFill="1" applyBorder="1" applyAlignment="1">
      <alignment horizontal="left" wrapText="1"/>
    </xf>
    <xf numFmtId="0" fontId="3" fillId="59" borderId="38" xfId="232" applyFont="1" applyFill="1" applyBorder="1" applyAlignment="1">
      <alignment horizontal="center" vertical="center" wrapText="1"/>
    </xf>
    <xf numFmtId="0" fontId="3" fillId="59" borderId="35" xfId="232" applyFont="1" applyFill="1" applyBorder="1" applyAlignment="1">
      <alignment horizontal="center" vertical="center" wrapText="1"/>
    </xf>
    <xf numFmtId="0" fontId="6" fillId="59" borderId="31" xfId="232" applyFont="1" applyFill="1" applyBorder="1" applyAlignment="1">
      <alignment wrapText="1"/>
    </xf>
    <xf numFmtId="0" fontId="25" fillId="59" borderId="37" xfId="232" applyFont="1" applyFill="1" applyBorder="1" applyAlignment="1"/>
    <xf numFmtId="0" fontId="6" fillId="59" borderId="29" xfId="232" applyFont="1" applyFill="1" applyBorder="1" applyAlignment="1"/>
    <xf numFmtId="0" fontId="25" fillId="59" borderId="14" xfId="232" applyFont="1" applyFill="1" applyBorder="1" applyAlignment="1"/>
    <xf numFmtId="0" fontId="6" fillId="0" borderId="0" xfId="208" applyFont="1" applyFill="1" applyBorder="1" applyAlignment="1">
      <alignment horizontal="left" wrapText="1"/>
    </xf>
    <xf numFmtId="0" fontId="6" fillId="0" borderId="0" xfId="209" applyFont="1" applyFill="1" applyBorder="1" applyAlignment="1">
      <alignment horizontal="left" wrapText="1"/>
    </xf>
    <xf numFmtId="0" fontId="14" fillId="59" borderId="24" xfId="232" applyFont="1" applyFill="1" applyBorder="1" applyAlignment="1">
      <alignment horizontal="center" wrapText="1"/>
    </xf>
    <xf numFmtId="0" fontId="3" fillId="59" borderId="24" xfId="232" applyFont="1" applyFill="1" applyBorder="1" applyAlignment="1">
      <alignment horizontal="center" wrapText="1"/>
    </xf>
    <xf numFmtId="0" fontId="3" fillId="59" borderId="29" xfId="232" applyFont="1" applyFill="1" applyBorder="1" applyAlignment="1">
      <alignment wrapText="1"/>
    </xf>
    <xf numFmtId="0" fontId="3" fillId="59" borderId="0" xfId="232" applyFont="1" applyFill="1" applyBorder="1" applyAlignment="1">
      <alignment wrapText="1"/>
    </xf>
    <xf numFmtId="0" fontId="14" fillId="59" borderId="29" xfId="232" applyFont="1" applyFill="1" applyBorder="1" applyAlignment="1">
      <alignment wrapText="1"/>
    </xf>
    <xf numFmtId="0" fontId="14" fillId="59" borderId="0" xfId="232" applyFont="1" applyFill="1" applyBorder="1" applyAlignment="1">
      <alignment wrapText="1"/>
    </xf>
    <xf numFmtId="0" fontId="6" fillId="0" borderId="0" xfId="209" applyFont="1" applyFill="1" applyAlignment="1">
      <alignment horizontal="left" wrapText="1"/>
    </xf>
    <xf numFmtId="0" fontId="3" fillId="59" borderId="66" xfId="232" applyFont="1" applyFill="1" applyBorder="1" applyAlignment="1">
      <alignment horizontal="left" wrapText="1"/>
    </xf>
    <xf numFmtId="0" fontId="3" fillId="59" borderId="37" xfId="232" applyFont="1" applyFill="1" applyBorder="1" applyAlignment="1">
      <alignment horizontal="left" wrapText="1"/>
    </xf>
    <xf numFmtId="0" fontId="3" fillId="59" borderId="30" xfId="232" applyFont="1" applyFill="1" applyBorder="1" applyAlignment="1">
      <alignment horizontal="left" wrapText="1"/>
    </xf>
    <xf numFmtId="0" fontId="3" fillId="59" borderId="36" xfId="232" applyFont="1" applyFill="1" applyBorder="1" applyAlignment="1">
      <alignment horizontal="left" wrapText="1"/>
    </xf>
    <xf numFmtId="0" fontId="3" fillId="59" borderId="38" xfId="232" applyFont="1" applyFill="1" applyBorder="1" applyAlignment="1">
      <alignment horizontal="left" wrapText="1"/>
    </xf>
    <xf numFmtId="0" fontId="3" fillId="59" borderId="35" xfId="232" applyFont="1" applyFill="1" applyBorder="1" applyAlignment="1">
      <alignment horizontal="left" wrapText="1"/>
    </xf>
    <xf numFmtId="0" fontId="3" fillId="59" borderId="22" xfId="232" applyFont="1" applyFill="1" applyBorder="1" applyAlignment="1">
      <alignment horizontal="center" vertical="top" wrapText="1"/>
    </xf>
    <xf numFmtId="0" fontId="3" fillId="59" borderId="32" xfId="232" applyFont="1" applyFill="1" applyBorder="1" applyAlignment="1">
      <alignment horizontal="center" vertical="top" wrapText="1"/>
    </xf>
    <xf numFmtId="0" fontId="3" fillId="0" borderId="59" xfId="313" applyFont="1" applyFill="1" applyBorder="1" applyAlignment="1">
      <alignment horizontal="center" vertical="center" wrapText="1"/>
    </xf>
    <xf numFmtId="0" fontId="3" fillId="0" borderId="35" xfId="313" applyFont="1" applyFill="1" applyBorder="1" applyAlignment="1">
      <alignment horizontal="center" vertical="center" wrapText="1"/>
    </xf>
    <xf numFmtId="0" fontId="3" fillId="59" borderId="37" xfId="313" applyFont="1" applyFill="1" applyBorder="1" applyAlignment="1">
      <alignment horizontal="center" vertical="center" wrapText="1"/>
    </xf>
    <xf numFmtId="0" fontId="3" fillId="59" borderId="36" xfId="313" applyFont="1" applyFill="1" applyBorder="1" applyAlignment="1">
      <alignment horizontal="center" vertical="center" wrapText="1"/>
    </xf>
    <xf numFmtId="0" fontId="3" fillId="0" borderId="19" xfId="313" applyFont="1" applyFill="1" applyBorder="1" applyAlignment="1">
      <alignment horizontal="center" vertical="center" wrapText="1"/>
    </xf>
    <xf numFmtId="0" fontId="3" fillId="0" borderId="38" xfId="313" applyFont="1" applyFill="1" applyBorder="1" applyAlignment="1">
      <alignment horizontal="center" vertical="center" wrapText="1"/>
    </xf>
    <xf numFmtId="0" fontId="6" fillId="0" borderId="66" xfId="0" applyFont="1" applyFill="1" applyBorder="1" applyAlignment="1">
      <alignment horizontal="left" vertical="center" wrapText="1"/>
    </xf>
  </cellXfs>
  <cellStyles count="41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 20%" xfId="19"/>
    <cellStyle name="Accent1 - 40%" xfId="20"/>
    <cellStyle name="Accent1 - 60%" xfId="21"/>
    <cellStyle name="Accent1 2" xfId="22"/>
    <cellStyle name="Accent1 3" xfId="23"/>
    <cellStyle name="Accent2 - 20%" xfId="24"/>
    <cellStyle name="Accent2 - 40%" xfId="25"/>
    <cellStyle name="Accent2 - 60%" xfId="26"/>
    <cellStyle name="Accent2 2" xfId="27"/>
    <cellStyle name="Accent2 3" xfId="28"/>
    <cellStyle name="Accent3 - 20%" xfId="29"/>
    <cellStyle name="Accent3 - 40%" xfId="30"/>
    <cellStyle name="Accent3 - 60%" xfId="31"/>
    <cellStyle name="Accent3 2" xfId="32"/>
    <cellStyle name="Accent3 3" xfId="33"/>
    <cellStyle name="Accent4 - 20%" xfId="34"/>
    <cellStyle name="Accent4 - 40%" xfId="35"/>
    <cellStyle name="Accent4 - 60%" xfId="36"/>
    <cellStyle name="Accent4 2" xfId="37"/>
    <cellStyle name="Accent4 3" xfId="38"/>
    <cellStyle name="Accent5 - 20%" xfId="39"/>
    <cellStyle name="Accent5 - 40%" xfId="40"/>
    <cellStyle name="Accent5 - 60%" xfId="41"/>
    <cellStyle name="Accent5 2" xfId="42"/>
    <cellStyle name="Accent5 3" xfId="43"/>
    <cellStyle name="Accent6 - 20%" xfId="44"/>
    <cellStyle name="Accent6 - 40%" xfId="45"/>
    <cellStyle name="Accent6 - 60%" xfId="46"/>
    <cellStyle name="Accent6 2" xfId="47"/>
    <cellStyle name="Accent6 3" xfId="48"/>
    <cellStyle name="Bad 2" xfId="49"/>
    <cellStyle name="Calculation 2" xfId="50"/>
    <cellStyle name="Calculation 3" xfId="51"/>
    <cellStyle name="Check Cell 2" xfId="52"/>
    <cellStyle name="Check Cell 3" xfId="53"/>
    <cellStyle name="Comma [0] 2" xfId="54"/>
    <cellStyle name="Comma [0] 2 2" xfId="55"/>
    <cellStyle name="Comma [0] 2 2 2" xfId="56"/>
    <cellStyle name="Comma [0] 3" xfId="57"/>
    <cellStyle name="Comma [0] 3 2" xfId="58"/>
    <cellStyle name="Comma 10" xfId="59"/>
    <cellStyle name="Comma 10 2" xfId="60"/>
    <cellStyle name="Comma 10 2 2" xfId="61"/>
    <cellStyle name="Comma 10 3" xfId="62"/>
    <cellStyle name="Comma 10 4" xfId="63"/>
    <cellStyle name="Comma 11" xfId="64"/>
    <cellStyle name="Comma 11 2" xfId="65"/>
    <cellStyle name="Comma 11 3" xfId="66"/>
    <cellStyle name="Comma 12" xfId="67"/>
    <cellStyle name="Comma 12 2" xfId="68"/>
    <cellStyle name="Comma 12 2 2" xfId="69"/>
    <cellStyle name="Comma 12 2 2 2" xfId="70"/>
    <cellStyle name="Comma 12 2 3" xfId="71"/>
    <cellStyle name="Comma 12 2 3 2" xfId="386"/>
    <cellStyle name="Comma 12 2 3 3" xfId="400"/>
    <cellStyle name="Comma 12 2 4" xfId="72"/>
    <cellStyle name="Comma 12 3" xfId="73"/>
    <cellStyle name="Comma 12 4" xfId="74"/>
    <cellStyle name="Comma 13" xfId="75"/>
    <cellStyle name="Comma 13 2" xfId="76"/>
    <cellStyle name="Comma 14" xfId="77"/>
    <cellStyle name="Comma 14 2" xfId="78"/>
    <cellStyle name="Comma 14 3" xfId="79"/>
    <cellStyle name="Comma 15" xfId="80"/>
    <cellStyle name="Comma 15 2" xfId="81"/>
    <cellStyle name="Comma 16" xfId="82"/>
    <cellStyle name="Comma 16 2" xfId="83"/>
    <cellStyle name="Comma 16 2 2" xfId="84"/>
    <cellStyle name="Comma 16 3" xfId="85"/>
    <cellStyle name="Comma 16 3 2" xfId="387"/>
    <cellStyle name="Comma 16 3 3" xfId="401"/>
    <cellStyle name="Comma 16 4" xfId="86"/>
    <cellStyle name="Comma 17" xfId="87"/>
    <cellStyle name="Comma 17 2" xfId="88"/>
    <cellStyle name="Comma 18" xfId="89"/>
    <cellStyle name="Comma 19" xfId="90"/>
    <cellStyle name="Comma 2" xfId="91"/>
    <cellStyle name="Comma 2 2" xfId="92"/>
    <cellStyle name="Comma 2 2 2" xfId="93"/>
    <cellStyle name="Comma 2 2 2 2" xfId="389"/>
    <cellStyle name="Comma 2 2 2 3" xfId="402"/>
    <cellStyle name="Comma 2 2 3" xfId="94"/>
    <cellStyle name="Comma 2 2 4" xfId="95"/>
    <cellStyle name="Comma 2 2 5" xfId="96"/>
    <cellStyle name="Comma 2 3" xfId="97"/>
    <cellStyle name="Comma 2 3 2" xfId="98"/>
    <cellStyle name="Comma 2 3 2 2" xfId="99"/>
    <cellStyle name="Comma 2 3 3" xfId="100"/>
    <cellStyle name="Comma 2 3 4" xfId="101"/>
    <cellStyle name="Comma 2 4" xfId="102"/>
    <cellStyle name="Comma 2 4 2" xfId="103"/>
    <cellStyle name="Comma 2 4 2 2" xfId="390"/>
    <cellStyle name="Comma 2 4 2 3" xfId="403"/>
    <cellStyle name="Comma 2 4 3" xfId="104"/>
    <cellStyle name="Comma 2 5" xfId="105"/>
    <cellStyle name="Comma 2 5 2" xfId="106"/>
    <cellStyle name="Comma 2 5 3" xfId="107"/>
    <cellStyle name="Comma 2 6" xfId="108"/>
    <cellStyle name="Comma 2 6 2" xfId="109"/>
    <cellStyle name="Comma 2 7" xfId="110"/>
    <cellStyle name="Comma 2 8" xfId="111"/>
    <cellStyle name="Comma 2 9" xfId="112"/>
    <cellStyle name="Comma 2_Book1" xfId="113"/>
    <cellStyle name="Comma 20" xfId="114"/>
    <cellStyle name="Comma 21" xfId="385"/>
    <cellStyle name="Comma 22" xfId="398"/>
    <cellStyle name="Comma 23" xfId="399"/>
    <cellStyle name="Comma 24" xfId="395"/>
    <cellStyle name="Comma 25" xfId="384"/>
    <cellStyle name="Comma 26" xfId="410"/>
    <cellStyle name="Comma 282" xfId="115"/>
    <cellStyle name="Comma 282 2" xfId="391"/>
    <cellStyle name="Comma 282 3" xfId="404"/>
    <cellStyle name="Comma 283" xfId="116"/>
    <cellStyle name="Comma 285 2" xfId="117"/>
    <cellStyle name="Comma 3" xfId="118"/>
    <cellStyle name="Comma 3 2" xfId="119"/>
    <cellStyle name="Comma 3 2 2" xfId="120"/>
    <cellStyle name="Comma 3 2 3" xfId="121"/>
    <cellStyle name="Comma 3 3" xfId="122"/>
    <cellStyle name="Comma 3 3 2" xfId="123"/>
    <cellStyle name="Comma 3 3 2 2" xfId="392"/>
    <cellStyle name="Comma 3 3 2 3" xfId="405"/>
    <cellStyle name="Comma 3 3 3" xfId="124"/>
    <cellStyle name="Comma 3 4" xfId="125"/>
    <cellStyle name="Comma 3 4 2" xfId="126"/>
    <cellStyle name="Comma 3 5" xfId="127"/>
    <cellStyle name="Comma 3 6" xfId="128"/>
    <cellStyle name="Comma 4" xfId="129"/>
    <cellStyle name="Comma 4 2" xfId="130"/>
    <cellStyle name="Comma 4 2 2" xfId="131"/>
    <cellStyle name="Comma 4 2 3" xfId="132"/>
    <cellStyle name="Comma 4 3" xfId="133"/>
    <cellStyle name="Comma 4 3 2" xfId="134"/>
    <cellStyle name="Comma 4 3 3" xfId="135"/>
    <cellStyle name="Comma 5" xfId="136"/>
    <cellStyle name="Comma 5 2" xfId="137"/>
    <cellStyle name="Comma 5 2 2" xfId="138"/>
    <cellStyle name="Comma 5 2 2 2" xfId="139"/>
    <cellStyle name="Comma 5 2 3" xfId="140"/>
    <cellStyle name="Comma 5 3" xfId="141"/>
    <cellStyle name="Comma 5 4" xfId="142"/>
    <cellStyle name="Comma 5 4 2" xfId="393"/>
    <cellStyle name="Comma 5 4 3" xfId="406"/>
    <cellStyle name="Comma 5 5" xfId="143"/>
    <cellStyle name="Comma 6" xfId="144"/>
    <cellStyle name="Comma 6 2" xfId="145"/>
    <cellStyle name="Comma 6 3" xfId="146"/>
    <cellStyle name="Comma 7" xfId="147"/>
    <cellStyle name="Comma 7 2" xfId="148"/>
    <cellStyle name="Comma 7 2 2" xfId="149"/>
    <cellStyle name="Comma 7 3" xfId="150"/>
    <cellStyle name="Comma 7 4" xfId="151"/>
    <cellStyle name="Comma 8" xfId="152"/>
    <cellStyle name="Comma 8 2" xfId="153"/>
    <cellStyle name="Comma 8 2 2" xfId="154"/>
    <cellStyle name="Comma 8 2 3" xfId="394"/>
    <cellStyle name="Comma 8 3" xfId="155"/>
    <cellStyle name="Comma 8 3 2" xfId="156"/>
    <cellStyle name="Comma 8 4" xfId="157"/>
    <cellStyle name="Comma 9" xfId="158"/>
    <cellStyle name="Comma 9 2" xfId="159"/>
    <cellStyle name="Currency 2" xfId="160"/>
    <cellStyle name="Currency 2 2" xfId="161"/>
    <cellStyle name="Currency 2 3" xfId="162"/>
    <cellStyle name="Currency 3" xfId="163"/>
    <cellStyle name="Emphasis 1" xfId="164"/>
    <cellStyle name="Emphasis 2" xfId="165"/>
    <cellStyle name="Emphasis 3" xfId="166"/>
    <cellStyle name="Excel Built-in Comma" xfId="167"/>
    <cellStyle name="Excel Built-in Comma 2" xfId="168"/>
    <cellStyle name="Excel Built-in Comma 3" xfId="169"/>
    <cellStyle name="Excel Built-in Normal" xfId="170"/>
    <cellStyle name="Excel Built-in Percent" xfId="171"/>
    <cellStyle name="Excel Built-in Percent 2" xfId="172"/>
    <cellStyle name="Excel Built-in Percent 3" xfId="173"/>
    <cellStyle name="Explanatory Text 2" xfId="174"/>
    <cellStyle name="Good 2" xfId="175"/>
    <cellStyle name="Good 3" xfId="176"/>
    <cellStyle name="Heading 1 2" xfId="177"/>
    <cellStyle name="Heading 1 3" xfId="178"/>
    <cellStyle name="Heading 2 2" xfId="179"/>
    <cellStyle name="Heading 2 3" xfId="180"/>
    <cellStyle name="Heading 3 2" xfId="181"/>
    <cellStyle name="Heading 3 3" xfId="182"/>
    <cellStyle name="Heading 4 2" xfId="183"/>
    <cellStyle name="Hyperlink" xfId="184" builtinId="8"/>
    <cellStyle name="Hyperlink 2" xfId="185"/>
    <cellStyle name="Hyperlink 2 2" xfId="186"/>
    <cellStyle name="Hyperlink 3" xfId="187"/>
    <cellStyle name="Hyperlink 4" xfId="188"/>
    <cellStyle name="Hyperlink 4 2" xfId="189"/>
    <cellStyle name="Hyperlink 5" xfId="190"/>
    <cellStyle name="Hyperlink 6" xfId="191"/>
    <cellStyle name="Hyperlink 7" xfId="192"/>
    <cellStyle name="Hyperlink 7 2" xfId="193"/>
    <cellStyle name="Hyperlink 8" xfId="194"/>
    <cellStyle name="Input 2" xfId="195"/>
    <cellStyle name="Input 3" xfId="196"/>
    <cellStyle name="Linked Cell 2" xfId="197"/>
    <cellStyle name="Linked Cell 3" xfId="198"/>
    <cellStyle name="Neutral 2" xfId="199"/>
    <cellStyle name="Neutral 3" xfId="200"/>
    <cellStyle name="Normal" xfId="0" builtinId="0"/>
    <cellStyle name="Normal 10" xfId="201"/>
    <cellStyle name="Normal 10 10 6" xfId="202"/>
    <cellStyle name="Normal 10 10 8 2 2 2 5" xfId="203"/>
    <cellStyle name="Normal 10 10 8 3 2 5" xfId="204"/>
    <cellStyle name="Normal 10 2" xfId="205"/>
    <cellStyle name="Normal 11" xfId="206"/>
    <cellStyle name="Normal 11 2" xfId="207"/>
    <cellStyle name="Normal 12" xfId="208"/>
    <cellStyle name="Normal 12 2" xfId="209"/>
    <cellStyle name="Normal 12 3" xfId="210"/>
    <cellStyle name="Normal 13" xfId="211"/>
    <cellStyle name="Normal 13 2" xfId="212"/>
    <cellStyle name="Normal 13 3" xfId="213"/>
    <cellStyle name="Normal 139" xfId="214"/>
    <cellStyle name="Normal 14" xfId="215"/>
    <cellStyle name="Normal 14 2" xfId="216"/>
    <cellStyle name="Normal 14 3" xfId="217"/>
    <cellStyle name="Normal 143" xfId="218"/>
    <cellStyle name="Normal 144" xfId="219"/>
    <cellStyle name="Normal 144 2" xfId="220"/>
    <cellStyle name="Normal 145" xfId="221"/>
    <cellStyle name="Normal 146" xfId="222"/>
    <cellStyle name="Normal 146 3" xfId="223"/>
    <cellStyle name="Normal 15" xfId="224"/>
    <cellStyle name="Normal 15 2" xfId="225"/>
    <cellStyle name="Normal 15 3" xfId="226"/>
    <cellStyle name="Normal 16" xfId="227"/>
    <cellStyle name="Normal 17" xfId="228"/>
    <cellStyle name="Normal 18" xfId="229"/>
    <cellStyle name="Normal 19" xfId="230"/>
    <cellStyle name="Normal 19 2" xfId="231"/>
    <cellStyle name="Normal 2" xfId="232"/>
    <cellStyle name="Normal 2 10" xfId="233"/>
    <cellStyle name="Normal 2 13" xfId="234"/>
    <cellStyle name="Normal 2 2" xfId="235"/>
    <cellStyle name="Normal 2 2 2" xfId="236"/>
    <cellStyle name="Normal 2 2 2 2" xfId="237"/>
    <cellStyle name="Normal 2 2 3" xfId="238"/>
    <cellStyle name="Normal 2 2 4" xfId="239"/>
    <cellStyle name="Normal 2 2 5" xfId="240"/>
    <cellStyle name="Normal 2 2 6" xfId="241"/>
    <cellStyle name="Normal 2 2_ppi(m) q3 2010 tables (Final)  20.12.2010" xfId="242"/>
    <cellStyle name="Normal 2 3" xfId="243"/>
    <cellStyle name="Normal 2 3 2" xfId="244"/>
    <cellStyle name="Normal 2 3 3" xfId="245"/>
    <cellStyle name="Normal 2 3 3 2" xfId="246"/>
    <cellStyle name="Normal 2 4" xfId="247"/>
    <cellStyle name="Normal 2 4 2" xfId="248"/>
    <cellStyle name="Normal 2 4 2 2" xfId="249"/>
    <cellStyle name="Normal 2 4 3" xfId="250"/>
    <cellStyle name="Normal 2 5" xfId="251"/>
    <cellStyle name="Normal 2 5 2" xfId="252"/>
    <cellStyle name="Normal 2 5 3" xfId="253"/>
    <cellStyle name="Normal 2 6" xfId="254"/>
    <cellStyle name="Normal 2 6 2" xfId="255"/>
    <cellStyle name="Normal 2 7" xfId="256"/>
    <cellStyle name="Normal 2 8" xfId="257"/>
    <cellStyle name="Normal 2 9" xfId="258"/>
    <cellStyle name="Normal 2_(P2) Base 2007 PPI (M) Q2 2012" xfId="259"/>
    <cellStyle name="Normal 3" xfId="260"/>
    <cellStyle name="Normal 3 10" xfId="261"/>
    <cellStyle name="Normal 3 10 2" xfId="262"/>
    <cellStyle name="Normal 3 2" xfId="263"/>
    <cellStyle name="Normal 3 2 2" xfId="264"/>
    <cellStyle name="Normal 3 2 2 2" xfId="265"/>
    <cellStyle name="Normal 3 2 2 2 2" xfId="266"/>
    <cellStyle name="Normal 3 2 3" xfId="267"/>
    <cellStyle name="Normal 3 2 4" xfId="268"/>
    <cellStyle name="Normal 3 3" xfId="269"/>
    <cellStyle name="Normal 3 3 2" xfId="270"/>
    <cellStyle name="Normal 3 4" xfId="271"/>
    <cellStyle name="Normal 3 5" xfId="272"/>
    <cellStyle name="Normal 4" xfId="273"/>
    <cellStyle name="Normal 4 2" xfId="274"/>
    <cellStyle name="Normal 4 3" xfId="275"/>
    <cellStyle name="Normal 4 4" xfId="276"/>
    <cellStyle name="Normal 4 5" xfId="277"/>
    <cellStyle name="Normal 4 6" xfId="278"/>
    <cellStyle name="Normal 4 7" xfId="279"/>
    <cellStyle name="Normal 4 8" xfId="280"/>
    <cellStyle name="Normal 4 9" xfId="281"/>
    <cellStyle name="Normal 4_Xl0000000" xfId="282"/>
    <cellStyle name="Normal 5" xfId="283"/>
    <cellStyle name="Normal 5 10" xfId="284"/>
    <cellStyle name="Normal 5 12" xfId="285"/>
    <cellStyle name="Normal 5 2" xfId="286"/>
    <cellStyle name="Normal 5 3" xfId="287"/>
    <cellStyle name="Normal 5 3 2" xfId="288"/>
    <cellStyle name="Normal 5 4" xfId="289"/>
    <cellStyle name="Normal 5 5" xfId="290"/>
    <cellStyle name="Normal 5 6" xfId="291"/>
    <cellStyle name="Normal 6" xfId="292"/>
    <cellStyle name="Normal 6 2" xfId="293"/>
    <cellStyle name="Normal 6 2 2" xfId="294"/>
    <cellStyle name="Normal 6 3" xfId="295"/>
    <cellStyle name="Normal 6 4" xfId="296"/>
    <cellStyle name="Normal 6 5" xfId="297"/>
    <cellStyle name="Normal 7" xfId="298"/>
    <cellStyle name="Normal 7 2" xfId="299"/>
    <cellStyle name="Normal 7 3" xfId="300"/>
    <cellStyle name="Normal 8" xfId="301"/>
    <cellStyle name="Normal 8 2" xfId="302"/>
    <cellStyle name="Normal 8 2 2" xfId="303"/>
    <cellStyle name="Normal 8 3" xfId="304"/>
    <cellStyle name="Normal 8_DOE WEmTu Q112" xfId="305"/>
    <cellStyle name="Normal 9" xfId="306"/>
    <cellStyle name="Normal 9 2" xfId="307"/>
    <cellStyle name="Normal 9 2 2" xfId="308"/>
    <cellStyle name="Normal 9 3" xfId="309"/>
    <cellStyle name="Normal 9 4" xfId="310"/>
    <cellStyle name="Normal 9 5" xfId="311"/>
    <cellStyle name="Normal 90" xfId="312"/>
    <cellStyle name="Normal_q2001water972000" xfId="313"/>
    <cellStyle name="Note 2" xfId="314"/>
    <cellStyle name="Note 3" xfId="315"/>
    <cellStyle name="Note 3 2" xfId="396"/>
    <cellStyle name="Note 3 3" xfId="407"/>
    <cellStyle name="Note 4" xfId="316"/>
    <cellStyle name="Output 2" xfId="317"/>
    <cellStyle name="Output 3" xfId="318"/>
    <cellStyle name="Output Amounts" xfId="319"/>
    <cellStyle name="Output Column Headings" xfId="320"/>
    <cellStyle name="Output Line Items" xfId="321"/>
    <cellStyle name="Percent 2" xfId="322"/>
    <cellStyle name="Percent 2 2" xfId="323"/>
    <cellStyle name="Percent 2 2 2" xfId="324"/>
    <cellStyle name="Percent 2 3" xfId="325"/>
    <cellStyle name="Percent 2 4" xfId="326"/>
    <cellStyle name="Percent 2 4 2" xfId="397"/>
    <cellStyle name="Percent 2 4 3" xfId="408"/>
    <cellStyle name="Percent 3" xfId="327"/>
    <cellStyle name="Percent 3 2" xfId="388"/>
    <cellStyle name="Percent 3 3" xfId="409"/>
    <cellStyle name="SAPBEXaggData" xfId="328"/>
    <cellStyle name="SAPBEXaggDataEmph" xfId="329"/>
    <cellStyle name="SAPBEXaggItem" xfId="330"/>
    <cellStyle name="SAPBEXaggItemX" xfId="331"/>
    <cellStyle name="SAPBEXchaText" xfId="332"/>
    <cellStyle name="SAPBEXchaText 2" xfId="333"/>
    <cellStyle name="SAPBEXexcBad7" xfId="334"/>
    <cellStyle name="SAPBEXexcBad8" xfId="335"/>
    <cellStyle name="SAPBEXexcBad9" xfId="336"/>
    <cellStyle name="SAPBEXexcCritical4" xfId="337"/>
    <cellStyle name="SAPBEXexcCritical5" xfId="338"/>
    <cellStyle name="SAPBEXexcCritical6" xfId="339"/>
    <cellStyle name="SAPBEXexcGood1" xfId="340"/>
    <cellStyle name="SAPBEXexcGood2" xfId="341"/>
    <cellStyle name="SAPBEXexcGood3" xfId="342"/>
    <cellStyle name="SAPBEXfilterDrill" xfId="343"/>
    <cellStyle name="SAPBEXfilterItem" xfId="344"/>
    <cellStyle name="SAPBEXfilterText" xfId="345"/>
    <cellStyle name="SAPBEXformats" xfId="346"/>
    <cellStyle name="SAPBEXheaderItem" xfId="347"/>
    <cellStyle name="SAPBEXheaderText" xfId="348"/>
    <cellStyle name="SAPBEXHLevel0" xfId="349"/>
    <cellStyle name="SAPBEXHLevel0X" xfId="350"/>
    <cellStyle name="SAPBEXHLevel1" xfId="351"/>
    <cellStyle name="SAPBEXHLevel1X" xfId="352"/>
    <cellStyle name="SAPBEXHLevel2" xfId="353"/>
    <cellStyle name="SAPBEXHLevel2X" xfId="354"/>
    <cellStyle name="SAPBEXHLevel3" xfId="355"/>
    <cellStyle name="SAPBEXHLevel3X" xfId="356"/>
    <cellStyle name="SAPBEXinputData" xfId="357"/>
    <cellStyle name="SAPBEXItemHeader" xfId="358"/>
    <cellStyle name="SAPBEXresData" xfId="359"/>
    <cellStyle name="SAPBEXresDataEmph" xfId="360"/>
    <cellStyle name="SAPBEXresItem" xfId="361"/>
    <cellStyle name="SAPBEXresItemX" xfId="362"/>
    <cellStyle name="SAPBEXstdData" xfId="363"/>
    <cellStyle name="SAPBEXstdDataEmph" xfId="364"/>
    <cellStyle name="SAPBEXstdItem" xfId="365"/>
    <cellStyle name="SAPBEXstdItem 2" xfId="366"/>
    <cellStyle name="SAPBEXstdItem 2 2" xfId="367"/>
    <cellStyle name="SAPBEXstdItem 3" xfId="368"/>
    <cellStyle name="SAPBEXstdItem 4" xfId="369"/>
    <cellStyle name="SAPBEXstdItem 5" xfId="370"/>
    <cellStyle name="SAPBEXstdItem 6" xfId="371"/>
    <cellStyle name="SAPBEXstdItem 7" xfId="372"/>
    <cellStyle name="SAPBEXstdItem 8" xfId="373"/>
    <cellStyle name="SAPBEXstdItemX" xfId="374"/>
    <cellStyle name="SAPBEXtitle" xfId="375"/>
    <cellStyle name="SAPBEXunassignedItem" xfId="376"/>
    <cellStyle name="SAPBEXundefined" xfId="377"/>
    <cellStyle name="Sheet Title" xfId="378"/>
    <cellStyle name="Title 2" xfId="379"/>
    <cellStyle name="Total 2" xfId="380"/>
    <cellStyle name="Total 3" xfId="381"/>
    <cellStyle name="Warning Text 2" xfId="382"/>
    <cellStyle name="Warning Text 3" xfId="383"/>
  </cellStyles>
  <dxfs count="0"/>
  <tableStyles count="8" defaultTableStyle="TableStyleMedium2" defaultPivotStyle="PivotStyleLight16">
    <tableStyle name="Table Style 1" pivot="0" count="0"/>
    <tableStyle name="Table Style 1 2" pivot="0" count="0"/>
    <tableStyle name="Table Style 1 3" pivot="0" count="0"/>
    <tableStyle name="Table Style 1 4" pivot="0" count="0"/>
    <tableStyle name="Table Style 1 5" pivot="0" count="0"/>
    <tableStyle name="Table Style 1 6" pivot="0" count="0"/>
    <tableStyle name="Table Style 1 7" pivot="0" count="0"/>
    <tableStyle name="Table Style 1 8"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2</xdr:col>
      <xdr:colOff>533400</xdr:colOff>
      <xdr:row>3</xdr:row>
      <xdr:rowOff>628650</xdr:rowOff>
    </xdr:to>
    <xdr:cxnSp macro="">
      <xdr:nvCxnSpPr>
        <xdr:cNvPr id="2376" name="Straight Connector 1">
          <a:extLst>
            <a:ext uri="{FF2B5EF4-FFF2-40B4-BE49-F238E27FC236}">
              <a16:creationId xmlns="" xmlns:a16="http://schemas.microsoft.com/office/drawing/2014/main" id="{00000000-0008-0000-0300-000048090000}"/>
            </a:ext>
          </a:extLst>
        </xdr:cNvPr>
        <xdr:cNvCxnSpPr>
          <a:cxnSpLocks noChangeShapeType="1"/>
        </xdr:cNvCxnSpPr>
      </xdr:nvCxnSpPr>
      <xdr:spPr bwMode="auto">
        <a:xfrm>
          <a:off x="9525" y="1000125"/>
          <a:ext cx="1743075" cy="6000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793750</xdr:colOff>
      <xdr:row>7</xdr:row>
      <xdr:rowOff>0</xdr:rowOff>
    </xdr:to>
    <xdr:cxnSp macro="">
      <xdr:nvCxnSpPr>
        <xdr:cNvPr id="3" name="Straight Connector 2">
          <a:extLst>
            <a:ext uri="{FF2B5EF4-FFF2-40B4-BE49-F238E27FC236}">
              <a16:creationId xmlns="" xmlns:a16="http://schemas.microsoft.com/office/drawing/2014/main" id="{00000000-0008-0000-0400-000003000000}"/>
            </a:ext>
          </a:extLst>
        </xdr:cNvPr>
        <xdr:cNvCxnSpPr/>
      </xdr:nvCxnSpPr>
      <xdr:spPr>
        <a:xfrm>
          <a:off x="0" y="550333"/>
          <a:ext cx="793750" cy="29104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6</xdr:row>
      <xdr:rowOff>709083</xdr:rowOff>
    </xdr:from>
    <xdr:to>
      <xdr:col>0</xdr:col>
      <xdr:colOff>603250</xdr:colOff>
      <xdr:row>6</xdr:row>
      <xdr:rowOff>941916</xdr:rowOff>
    </xdr:to>
    <xdr:sp macro="" textlink="">
      <xdr:nvSpPr>
        <xdr:cNvPr id="4" name="TextBox 3">
          <a:extLst>
            <a:ext uri="{FF2B5EF4-FFF2-40B4-BE49-F238E27FC236}">
              <a16:creationId xmlns="" xmlns:a16="http://schemas.microsoft.com/office/drawing/2014/main" id="{00000000-0008-0000-0400-000004000000}"/>
            </a:ext>
          </a:extLst>
        </xdr:cNvPr>
        <xdr:cNvSpPr txBox="1"/>
      </xdr:nvSpPr>
      <xdr:spPr>
        <a:xfrm>
          <a:off x="63500" y="3365500"/>
          <a:ext cx="539750" cy="232833"/>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Year</a:t>
          </a:r>
        </a:p>
      </xdr:txBody>
    </xdr:sp>
    <xdr:clientData/>
  </xdr:twoCellAnchor>
  <xdr:twoCellAnchor>
    <xdr:from>
      <xdr:col>0</xdr:col>
      <xdr:colOff>148168</xdr:colOff>
      <xdr:row>3</xdr:row>
      <xdr:rowOff>137585</xdr:rowOff>
    </xdr:from>
    <xdr:to>
      <xdr:col>0</xdr:col>
      <xdr:colOff>793752</xdr:colOff>
      <xdr:row>3</xdr:row>
      <xdr:rowOff>529169</xdr:rowOff>
    </xdr:to>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148168" y="687918"/>
          <a:ext cx="645584" cy="391584"/>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Month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7</xdr:row>
      <xdr:rowOff>0</xdr:rowOff>
    </xdr:to>
    <xdr:cxnSp macro="">
      <xdr:nvCxnSpPr>
        <xdr:cNvPr id="3" name="Straight Connector 2">
          <a:extLst>
            <a:ext uri="{FF2B5EF4-FFF2-40B4-BE49-F238E27FC236}">
              <a16:creationId xmlns="" xmlns:a16="http://schemas.microsoft.com/office/drawing/2014/main" id="{00000000-0008-0000-0500-000003000000}"/>
            </a:ext>
          </a:extLst>
        </xdr:cNvPr>
        <xdr:cNvCxnSpPr/>
      </xdr:nvCxnSpPr>
      <xdr:spPr>
        <a:xfrm>
          <a:off x="0" y="647700"/>
          <a:ext cx="933450" cy="2676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3</xdr:row>
      <xdr:rowOff>211457</xdr:rowOff>
    </xdr:from>
    <xdr:to>
      <xdr:col>0</xdr:col>
      <xdr:colOff>895350</xdr:colOff>
      <xdr:row>3</xdr:row>
      <xdr:rowOff>457199</xdr:rowOff>
    </xdr:to>
    <xdr:sp macro="" textlink="">
      <xdr:nvSpPr>
        <xdr:cNvPr id="4" name="TextBox 3">
          <a:extLst>
            <a:ext uri="{FF2B5EF4-FFF2-40B4-BE49-F238E27FC236}">
              <a16:creationId xmlns="" xmlns:a16="http://schemas.microsoft.com/office/drawing/2014/main" id="{00000000-0008-0000-0500-000004000000}"/>
            </a:ext>
          </a:extLst>
        </xdr:cNvPr>
        <xdr:cNvSpPr txBox="1"/>
      </xdr:nvSpPr>
      <xdr:spPr>
        <a:xfrm rot="10800000" flipV="1">
          <a:off x="266700" y="859157"/>
          <a:ext cx="628650" cy="245742"/>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Month</a:t>
          </a:r>
        </a:p>
      </xdr:txBody>
    </xdr:sp>
    <xdr:clientData/>
  </xdr:twoCellAnchor>
  <xdr:twoCellAnchor>
    <xdr:from>
      <xdr:col>0</xdr:col>
      <xdr:colOff>104775</xdr:colOff>
      <xdr:row>6</xdr:row>
      <xdr:rowOff>752474</xdr:rowOff>
    </xdr:from>
    <xdr:to>
      <xdr:col>0</xdr:col>
      <xdr:colOff>733425</xdr:colOff>
      <xdr:row>6</xdr:row>
      <xdr:rowOff>1028699</xdr:rowOff>
    </xdr:to>
    <xdr:sp macro="" textlink="">
      <xdr:nvSpPr>
        <xdr:cNvPr id="5" name="TextBox 4">
          <a:extLst>
            <a:ext uri="{FF2B5EF4-FFF2-40B4-BE49-F238E27FC236}">
              <a16:creationId xmlns="" xmlns:a16="http://schemas.microsoft.com/office/drawing/2014/main" id="{00000000-0008-0000-0500-000005000000}"/>
            </a:ext>
          </a:extLst>
        </xdr:cNvPr>
        <xdr:cNvSpPr txBox="1"/>
      </xdr:nvSpPr>
      <xdr:spPr>
        <a:xfrm>
          <a:off x="104775" y="3286124"/>
          <a:ext cx="628650" cy="27622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Year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cxnSp macro="">
      <xdr:nvCxnSpPr>
        <xdr:cNvPr id="2" name="Straight Connector 1">
          <a:extLst>
            <a:ext uri="{FF2B5EF4-FFF2-40B4-BE49-F238E27FC236}">
              <a16:creationId xmlns="" xmlns:a16="http://schemas.microsoft.com/office/drawing/2014/main" id="{00000000-0008-0000-0600-000002000000}"/>
            </a:ext>
          </a:extLst>
        </xdr:cNvPr>
        <xdr:cNvCxnSpPr/>
      </xdr:nvCxnSpPr>
      <xdr:spPr>
        <a:xfrm rot="16200000" flipH="1">
          <a:off x="-676274" y="1590674"/>
          <a:ext cx="2219324" cy="866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0</xdr:rowOff>
    </xdr:from>
    <xdr:to>
      <xdr:col>0</xdr:col>
      <xdr:colOff>857250</xdr:colOff>
      <xdr:row>7</xdr:row>
      <xdr:rowOff>0</xdr:rowOff>
    </xdr:to>
    <xdr:cxnSp macro="">
      <xdr:nvCxnSpPr>
        <xdr:cNvPr id="3" name="Straight Connector 2">
          <a:extLst>
            <a:ext uri="{FF2B5EF4-FFF2-40B4-BE49-F238E27FC236}">
              <a16:creationId xmlns="" xmlns:a16="http://schemas.microsoft.com/office/drawing/2014/main" id="{00000000-0008-0000-0600-000003000000}"/>
            </a:ext>
          </a:extLst>
        </xdr:cNvPr>
        <xdr:cNvCxnSpPr/>
      </xdr:nvCxnSpPr>
      <xdr:spPr>
        <a:xfrm>
          <a:off x="0" y="638175"/>
          <a:ext cx="857250" cy="2524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6</xdr:row>
      <xdr:rowOff>438151</xdr:rowOff>
    </xdr:from>
    <xdr:to>
      <xdr:col>0</xdr:col>
      <xdr:colOff>676275</xdr:colOff>
      <xdr:row>6</xdr:row>
      <xdr:rowOff>733426</xdr:rowOff>
    </xdr:to>
    <xdr:sp macro="" textlink="">
      <xdr:nvSpPr>
        <xdr:cNvPr id="4" name="TextBox 3">
          <a:extLst>
            <a:ext uri="{FF2B5EF4-FFF2-40B4-BE49-F238E27FC236}">
              <a16:creationId xmlns="" xmlns:a16="http://schemas.microsoft.com/office/drawing/2014/main" id="{00000000-0008-0000-0600-000004000000}"/>
            </a:ext>
          </a:extLst>
        </xdr:cNvPr>
        <xdr:cNvSpPr txBox="1"/>
      </xdr:nvSpPr>
      <xdr:spPr>
        <a:xfrm>
          <a:off x="47625" y="2714626"/>
          <a:ext cx="628650" cy="29527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Year</a:t>
          </a:r>
        </a:p>
      </xdr:txBody>
    </xdr:sp>
    <xdr:clientData/>
  </xdr:twoCellAnchor>
  <xdr:twoCellAnchor>
    <xdr:from>
      <xdr:col>0</xdr:col>
      <xdr:colOff>180975</xdr:colOff>
      <xdr:row>3</xdr:row>
      <xdr:rowOff>238126</xdr:rowOff>
    </xdr:from>
    <xdr:to>
      <xdr:col>0</xdr:col>
      <xdr:colOff>809625</xdr:colOff>
      <xdr:row>3</xdr:row>
      <xdr:rowOff>533401</xdr:rowOff>
    </xdr:to>
    <xdr:sp macro="" textlink="">
      <xdr:nvSpPr>
        <xdr:cNvPr id="5" name="TextBox 4">
          <a:extLst>
            <a:ext uri="{FF2B5EF4-FFF2-40B4-BE49-F238E27FC236}">
              <a16:creationId xmlns="" xmlns:a16="http://schemas.microsoft.com/office/drawing/2014/main" id="{00000000-0008-0000-0600-000005000000}"/>
            </a:ext>
          </a:extLst>
        </xdr:cNvPr>
        <xdr:cNvSpPr txBox="1"/>
      </xdr:nvSpPr>
      <xdr:spPr>
        <a:xfrm>
          <a:off x="180975" y="876301"/>
          <a:ext cx="628650" cy="29527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Month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8255</xdr:rowOff>
    </xdr:from>
    <xdr:to>
      <xdr:col>2</xdr:col>
      <xdr:colOff>0</xdr:colOff>
      <xdr:row>4</xdr:row>
      <xdr:rowOff>104</xdr:rowOff>
    </xdr:to>
    <xdr:cxnSp macro="">
      <xdr:nvCxnSpPr>
        <xdr:cNvPr id="2" name="Straight Connector 1">
          <a:extLst>
            <a:ext uri="{FF2B5EF4-FFF2-40B4-BE49-F238E27FC236}">
              <a16:creationId xmlns="" xmlns:a16="http://schemas.microsoft.com/office/drawing/2014/main" id="{00000000-0008-0000-0800-000002000000}"/>
            </a:ext>
          </a:extLst>
        </xdr:cNvPr>
        <xdr:cNvCxnSpPr/>
      </xdr:nvCxnSpPr>
      <xdr:spPr>
        <a:xfrm>
          <a:off x="0" y="501650"/>
          <a:ext cx="1733550" cy="5175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xdr:rowOff>
    </xdr:from>
    <xdr:to>
      <xdr:col>1</xdr:col>
      <xdr:colOff>0</xdr:colOff>
      <xdr:row>5</xdr:row>
      <xdr:rowOff>0</xdr:rowOff>
    </xdr:to>
    <xdr:sp macro="" textlink="">
      <xdr:nvSpPr>
        <xdr:cNvPr id="6472" name="Line 1">
          <a:extLst>
            <a:ext uri="{FF2B5EF4-FFF2-40B4-BE49-F238E27FC236}">
              <a16:creationId xmlns="" xmlns:a16="http://schemas.microsoft.com/office/drawing/2014/main" id="{00000000-0008-0000-0F00-000048190000}"/>
            </a:ext>
          </a:extLst>
        </xdr:cNvPr>
        <xdr:cNvSpPr>
          <a:spLocks noChangeShapeType="1"/>
        </xdr:cNvSpPr>
      </xdr:nvSpPr>
      <xdr:spPr bwMode="auto">
        <a:xfrm>
          <a:off x="0" y="1057275"/>
          <a:ext cx="1285875" cy="12287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er\AppData\Roaming\Microsoft\Excel\Component%202%20Environmental%20Resources%20and%20their%20use%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erator"/>
      <sheetName val="t2.1 Topic 2.2.2"/>
      <sheetName val="t2.2 + t 2.3 Topic 2.2.2"/>
      <sheetName val="t2.4 + fig 4"/>
      <sheetName val="Fig 5+ T2.5 &amp; t2.6 Topic 222"/>
      <sheetName val="t2.7 Topic 2.2.2"/>
      <sheetName val="t2.8 &amp; 2.9 Topic 2.2.2"/>
      <sheetName val="t2.10+ t2.11+fig 6 Topic 2.2.2"/>
      <sheetName val="T2.12 + 2.13 Topic 2.2.2"/>
      <sheetName val="t2.14 &amp;fig 7 Topic 2.31"/>
      <sheetName val="t2.16 Topic 2.5.1 "/>
      <sheetName val="t2.17 Topic 2.5.1"/>
      <sheetName val="Fig 8 +t2.18 Topic 2.5.1"/>
      <sheetName val="t2.19 &amp; 2.20 &amp; 2.21 Topic 2.5.2"/>
      <sheetName val="t2.22 &amp; t2.23 Topic 2.5.2"/>
      <sheetName val="t2.24 &amp; t2.25 Topic 2.5.2"/>
      <sheetName val="t2.26 &amp; fig9 Topic 2.5.3"/>
      <sheetName val="t2.27 &amp; t2.28 Topic 2.5.4"/>
      <sheetName val="t 2.28 ctd1"/>
      <sheetName val="t2.29 Topic 2.5.4"/>
      <sheetName val="t2.30 &amp; fig 10 Topic 2.61"/>
      <sheetName val="t2.31n Topic 2.61"/>
      <sheetName val="T2.32 Topic 2.61"/>
      <sheetName val="T233 waterresources Topic 2.6.1"/>
      <sheetName val="t2.34 Topic 2.6.1"/>
      <sheetName val="t 2.35 Topic 2.6.2"/>
      <sheetName val="t2.36 &amp;fig 11 Topic 2.6.2"/>
      <sheetName val="t2.37 Topic 2.6.2"/>
      <sheetName val="t2.38 Topic 2.62"/>
      <sheetName val="t2.39+ fig12+ t2.40 Topic 2.6.2"/>
      <sheetName val="t2.15+ t2.16 Topic 2.6.2"/>
      <sheetName val="t2.17 Topic 2.6.1"/>
      <sheetName val="t2.18 Topic 2.6.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Normal="100" workbookViewId="0">
      <selection activeCell="A2" sqref="A2"/>
    </sheetView>
  </sheetViews>
  <sheetFormatPr defaultColWidth="123.85546875" defaultRowHeight="18.75" x14ac:dyDescent="0.25"/>
  <cols>
    <col min="1" max="1" width="193.28515625" style="29" customWidth="1"/>
    <col min="2" max="16384" width="123.85546875" style="29"/>
  </cols>
  <sheetData>
    <row r="1" spans="1:12" s="24" customFormat="1" ht="19.5" thickBot="1" x14ac:dyDescent="0.3">
      <c r="A1" s="341" t="s">
        <v>0</v>
      </c>
    </row>
    <row r="2" spans="1:12" s="25" customFormat="1" ht="27.75" customHeight="1" x14ac:dyDescent="0.25">
      <c r="A2" s="40" t="s">
        <v>1</v>
      </c>
    </row>
    <row r="3" spans="1:12" s="25" customFormat="1" ht="27.75" customHeight="1" x14ac:dyDescent="0.25">
      <c r="A3" s="40" t="s">
        <v>3</v>
      </c>
    </row>
    <row r="4" spans="1:12" s="25" customFormat="1" ht="27" customHeight="1" x14ac:dyDescent="0.25">
      <c r="A4" s="322" t="s">
        <v>296</v>
      </c>
    </row>
    <row r="5" spans="1:12" s="25" customFormat="1" ht="27" customHeight="1" x14ac:dyDescent="0.25">
      <c r="A5" s="322" t="s">
        <v>297</v>
      </c>
    </row>
    <row r="6" spans="1:12" s="25" customFormat="1" ht="27" customHeight="1" x14ac:dyDescent="0.25">
      <c r="A6" s="322" t="s">
        <v>298</v>
      </c>
    </row>
    <row r="7" spans="1:12" s="25" customFormat="1" ht="27" customHeight="1" x14ac:dyDescent="0.25">
      <c r="A7" s="322" t="s">
        <v>299</v>
      </c>
    </row>
    <row r="8" spans="1:12" s="25" customFormat="1" ht="27" customHeight="1" x14ac:dyDescent="0.25">
      <c r="A8" s="322" t="s">
        <v>300</v>
      </c>
    </row>
    <row r="9" spans="1:12" s="26" customFormat="1" ht="27" customHeight="1" x14ac:dyDescent="0.25">
      <c r="A9" s="583" t="s">
        <v>286</v>
      </c>
    </row>
    <row r="10" spans="1:12" s="25" customFormat="1" ht="27" customHeight="1" x14ac:dyDescent="0.25">
      <c r="A10" s="583" t="s">
        <v>301</v>
      </c>
      <c r="B10" s="27"/>
      <c r="C10" s="27"/>
      <c r="D10" s="27"/>
      <c r="E10" s="27"/>
      <c r="F10" s="27"/>
      <c r="G10" s="27"/>
      <c r="H10" s="27"/>
      <c r="I10" s="27"/>
      <c r="J10" s="27"/>
      <c r="K10" s="27"/>
      <c r="L10" s="28"/>
    </row>
    <row r="11" spans="1:12" s="25" customFormat="1" ht="27" customHeight="1" x14ac:dyDescent="0.25">
      <c r="A11" s="322" t="s">
        <v>302</v>
      </c>
      <c r="B11" s="27"/>
      <c r="C11" s="27"/>
      <c r="D11" s="27"/>
      <c r="E11" s="27"/>
      <c r="F11" s="27"/>
      <c r="G11" s="27"/>
      <c r="H11" s="27"/>
      <c r="I11" s="27"/>
      <c r="J11" s="27"/>
      <c r="K11" s="27"/>
      <c r="L11" s="28"/>
    </row>
    <row r="12" spans="1:12" s="25" customFormat="1" ht="28.5" customHeight="1" x14ac:dyDescent="0.25">
      <c r="A12" s="322" t="s">
        <v>303</v>
      </c>
    </row>
    <row r="13" spans="1:12" s="25" customFormat="1" ht="27" customHeight="1" x14ac:dyDescent="0.25">
      <c r="A13" s="322" t="s">
        <v>304</v>
      </c>
    </row>
    <row r="14" spans="1:12" s="25" customFormat="1" ht="27" customHeight="1" x14ac:dyDescent="0.25">
      <c r="A14" s="322" t="s">
        <v>305</v>
      </c>
    </row>
    <row r="15" spans="1:12" s="25" customFormat="1" ht="27" customHeight="1" x14ac:dyDescent="0.25">
      <c r="A15" s="322" t="s">
        <v>306</v>
      </c>
    </row>
    <row r="16" spans="1:12" s="25" customFormat="1" ht="27" customHeight="1" x14ac:dyDescent="0.25">
      <c r="A16" s="322" t="s">
        <v>307</v>
      </c>
    </row>
    <row r="17" spans="1:1" s="25" customFormat="1" ht="27" customHeight="1" x14ac:dyDescent="0.25">
      <c r="A17" s="584" t="s">
        <v>308</v>
      </c>
    </row>
    <row r="18" spans="1:1" s="25" customFormat="1" ht="27" customHeight="1" x14ac:dyDescent="0.25">
      <c r="A18" s="584" t="s">
        <v>309</v>
      </c>
    </row>
    <row r="19" spans="1:1" ht="14.25" customHeight="1" x14ac:dyDescent="0.25"/>
    <row r="24" spans="1:1" x14ac:dyDescent="0.25">
      <c r="A24" s="30"/>
    </row>
  </sheetData>
  <hyperlinks>
    <hyperlink ref="A4" location="'t1.1 '!A1" display="Table 1.1 - Forest area by category, 1993  - 2014"/>
    <hyperlink ref="A5" location="t1.2!A1" display="Table 1.2 - Forest plantations by type of plants,  1993  - 2014"/>
    <hyperlink ref="A2" location="'Table of contents'!A1" display="Table of contents"/>
    <hyperlink ref="A3" location="Explanation!A3" display="Explanations"/>
    <hyperlink ref="A6" location="'t 1.3 '!A1" display="Table 1.3  Monthly mean temperature, 1993 - 2019"/>
    <hyperlink ref="A7" location="t1.4!A1" display="Table 1.4 - Monthly mean maximum  temperature, 1993 - 2019"/>
    <hyperlink ref="A8" location="t1.5!A1" display="Table 1.5 - Monthly mean minimum  temperature,1993 - 2019"/>
    <hyperlink ref="A9" location="t1.6!A1" display="Table 1.6 - Monthly total hours of sunshine by region and station, 2005 - 2017"/>
    <hyperlink ref="A10" location="t1.7!A1" display="Table 1.7 - Monthly mean wind speed and highest gusts at Plaisance aeronautical station, 2005 - 2017"/>
    <hyperlink ref="A11" location="'t 1.8'!A1" display="Table 1.8 - Mean sea surface temperature  around the Island of Mauritius, 2007 - 2017"/>
    <hyperlink ref="A12" location="'t 1.9'!A1" display="Table 1.9 - National inventory of greenhouse gas emissions and removals by source categories, Republic of Mauritius, 2000 - 2017"/>
    <hyperlink ref="A14" location="t1.11!A1" display="Table 1.11 - National inventory of greenhouse gas emissions 1 (nitrous oxide) by source categories, Republic of Mauritius, 20002 - 20132 and 2014 - 2016"/>
    <hyperlink ref="A15" location="t1.12!A1" display="Table 1.12 - National inventory of greenhouse gas emissions 1 (hydrofluorocarbon) by source categories, Republic of Mauritius, 20002 - 20132 and 2014 - 2016"/>
    <hyperlink ref="A16" location="t1.13!A1" display="Table 1.13 - Total greenhouse gas emissions (GHG), Republic of Mauritius, 20001 - 20131 and 2014 2 - 2016 2"/>
    <hyperlink ref="A17" location="'t1.14 '!A1" display="Table 1.14 - Volume of wastewater treated by public treatment stations and by type of treatment, 2001 - 2017"/>
    <hyperlink ref="A18" location="t1.15!A1" display="Table 1.15 - Disposal of  solid waste  by type at Mare Chicose landfill site, 1999 - 2017"/>
    <hyperlink ref="A13" location="t1.10!A1" display="Table 1.10 - National inventory of greenhouse gas emissions  (methane) by source categories, Republic of Mauritius, 20002 - 2013 and 2014 - 2019 "/>
  </hyperlinks>
  <pageMargins left="0.44" right="0.25" top="0.57999999999999996"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7"/>
  <sheetViews>
    <sheetView topLeftCell="A37" workbookViewId="0">
      <selection activeCell="P37" sqref="P37"/>
    </sheetView>
  </sheetViews>
  <sheetFormatPr defaultColWidth="5.5703125" defaultRowHeight="15.75" x14ac:dyDescent="0.25"/>
  <cols>
    <col min="1" max="1" width="13" style="12" customWidth="1"/>
    <col min="2" max="2" width="15.28515625" style="12" customWidth="1"/>
    <col min="3" max="14" width="10.5703125" style="12" customWidth="1"/>
    <col min="15" max="15" width="12.7109375" style="12" customWidth="1"/>
    <col min="16" max="16" width="7.140625" style="12" customWidth="1"/>
    <col min="17" max="16384" width="5.5703125" style="12"/>
  </cols>
  <sheetData>
    <row r="1" spans="1:47" x14ac:dyDescent="0.25">
      <c r="A1" s="127" t="s">
        <v>129</v>
      </c>
    </row>
    <row r="2" spans="1:47" ht="35.25" customHeight="1" x14ac:dyDescent="0.25">
      <c r="A2" s="529" t="s">
        <v>288</v>
      </c>
      <c r="B2" s="500"/>
      <c r="C2" s="500"/>
      <c r="D2" s="500"/>
      <c r="E2" s="500"/>
      <c r="F2" s="500"/>
      <c r="G2" s="500"/>
      <c r="H2" s="500"/>
    </row>
    <row r="3" spans="1:47" x14ac:dyDescent="0.25">
      <c r="C3" s="17"/>
      <c r="D3" s="17"/>
      <c r="E3" s="17"/>
      <c r="F3" s="17"/>
      <c r="G3" s="17"/>
      <c r="H3" s="17"/>
      <c r="I3" s="17"/>
      <c r="J3" s="17"/>
      <c r="K3" s="17"/>
      <c r="L3" s="17"/>
      <c r="M3" s="17"/>
      <c r="N3" s="17"/>
      <c r="O3" s="237" t="s">
        <v>28</v>
      </c>
    </row>
    <row r="4" spans="1:47" ht="42" customHeight="1" x14ac:dyDescent="0.25">
      <c r="A4" s="688" t="s">
        <v>27</v>
      </c>
      <c r="B4" s="688"/>
      <c r="C4" s="238" t="s">
        <v>62</v>
      </c>
      <c r="D4" s="238" t="s">
        <v>64</v>
      </c>
      <c r="E4" s="558" t="s">
        <v>65</v>
      </c>
      <c r="F4" s="558" t="s">
        <v>66</v>
      </c>
      <c r="G4" s="238" t="s">
        <v>35</v>
      </c>
      <c r="H4" s="238" t="s">
        <v>67</v>
      </c>
      <c r="I4" s="436" t="s">
        <v>68</v>
      </c>
      <c r="J4" s="436" t="s">
        <v>69</v>
      </c>
      <c r="K4" s="238" t="s">
        <v>70</v>
      </c>
      <c r="L4" s="238" t="s">
        <v>71</v>
      </c>
      <c r="M4" s="436" t="s">
        <v>72</v>
      </c>
      <c r="N4" s="436" t="s">
        <v>73</v>
      </c>
      <c r="O4" s="239" t="s">
        <v>74</v>
      </c>
      <c r="P4" s="240"/>
      <c r="Q4" s="189"/>
    </row>
    <row r="5" spans="1:47" ht="37.5" customHeight="1" x14ac:dyDescent="0.25">
      <c r="A5" s="689" t="s">
        <v>148</v>
      </c>
      <c r="B5" s="690"/>
      <c r="C5" s="249">
        <v>27.4</v>
      </c>
      <c r="D5" s="249">
        <v>27.9</v>
      </c>
      <c r="E5" s="437">
        <v>27.7</v>
      </c>
      <c r="F5" s="437">
        <v>27.2</v>
      </c>
      <c r="G5" s="249">
        <v>26.3</v>
      </c>
      <c r="H5" s="249">
        <v>25</v>
      </c>
      <c r="I5" s="437">
        <v>24.1</v>
      </c>
      <c r="J5" s="437">
        <v>23.6</v>
      </c>
      <c r="K5" s="249">
        <v>23.6</v>
      </c>
      <c r="L5" s="249">
        <v>24.2</v>
      </c>
      <c r="M5" s="437">
        <v>25.2</v>
      </c>
      <c r="N5" s="437">
        <v>26.6</v>
      </c>
      <c r="O5" s="250">
        <v>25.7</v>
      </c>
    </row>
    <row r="6" spans="1:47" ht="31.5" customHeight="1" x14ac:dyDescent="0.25">
      <c r="A6" s="680">
        <v>2008</v>
      </c>
      <c r="B6" s="432" t="s">
        <v>29</v>
      </c>
      <c r="C6" s="11">
        <v>26.8</v>
      </c>
      <c r="D6" s="11">
        <v>27.7</v>
      </c>
      <c r="E6" s="438">
        <v>27.2</v>
      </c>
      <c r="F6" s="438">
        <v>27</v>
      </c>
      <c r="G6" s="11">
        <v>26.4</v>
      </c>
      <c r="H6" s="11">
        <v>25.2</v>
      </c>
      <c r="I6" s="438">
        <v>23.6</v>
      </c>
      <c r="J6" s="438">
        <v>23.5</v>
      </c>
      <c r="K6" s="11">
        <v>23.9</v>
      </c>
      <c r="L6" s="11">
        <v>24.3</v>
      </c>
      <c r="M6" s="438">
        <v>26.1</v>
      </c>
      <c r="N6" s="438">
        <v>27.7</v>
      </c>
      <c r="O6" s="678">
        <v>25.8</v>
      </c>
      <c r="P6" s="240"/>
      <c r="Q6" s="189"/>
    </row>
    <row r="7" spans="1:47" s="176" customFormat="1" ht="31.5" x14ac:dyDescent="0.25">
      <c r="A7" s="674"/>
      <c r="B7" s="433" t="s">
        <v>63</v>
      </c>
      <c r="C7" s="241">
        <v>-0.59999999999999787</v>
      </c>
      <c r="D7" s="241">
        <v>-0.19999999999999929</v>
      </c>
      <c r="E7" s="439">
        <v>-0.5</v>
      </c>
      <c r="F7" s="439">
        <v>-0.19999999999999929</v>
      </c>
      <c r="G7" s="241">
        <v>9.9999999999997868E-2</v>
      </c>
      <c r="H7" s="241">
        <v>0.19999999999999929</v>
      </c>
      <c r="I7" s="439">
        <v>-0.5</v>
      </c>
      <c r="J7" s="439">
        <v>-0.10000000000000142</v>
      </c>
      <c r="K7" s="241">
        <v>0.29999999999999716</v>
      </c>
      <c r="L7" s="241">
        <v>0.10000000000000142</v>
      </c>
      <c r="M7" s="439">
        <v>0.90000000000000213</v>
      </c>
      <c r="N7" s="439">
        <v>1.0999999999999979</v>
      </c>
      <c r="O7" s="679"/>
      <c r="P7" s="240"/>
      <c r="Q7" s="189"/>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s="176" customFormat="1" ht="31.5" customHeight="1" x14ac:dyDescent="0.25">
      <c r="A8" s="680">
        <v>2009</v>
      </c>
      <c r="B8" s="432" t="s">
        <v>29</v>
      </c>
      <c r="C8" s="11">
        <v>29.5</v>
      </c>
      <c r="D8" s="11">
        <v>28.5</v>
      </c>
      <c r="E8" s="438">
        <v>28.7</v>
      </c>
      <c r="F8" s="438">
        <v>28.3</v>
      </c>
      <c r="G8" s="11">
        <v>27.1</v>
      </c>
      <c r="H8" s="11">
        <v>26.1</v>
      </c>
      <c r="I8" s="438">
        <v>25.1</v>
      </c>
      <c r="J8" s="438">
        <v>24.1</v>
      </c>
      <c r="K8" s="11">
        <v>24.1</v>
      </c>
      <c r="L8" s="11">
        <v>24.8</v>
      </c>
      <c r="M8" s="438">
        <v>25.8</v>
      </c>
      <c r="N8" s="438">
        <v>27.6</v>
      </c>
      <c r="O8" s="678">
        <v>26.6</v>
      </c>
      <c r="P8" s="240"/>
      <c r="Q8" s="189"/>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s="176" customFormat="1" ht="31.5" customHeight="1" x14ac:dyDescent="0.25">
      <c r="A9" s="674"/>
      <c r="B9" s="433" t="s">
        <v>63</v>
      </c>
      <c r="C9" s="241">
        <v>2.1000000000000014</v>
      </c>
      <c r="D9" s="241">
        <v>0.60000000000000142</v>
      </c>
      <c r="E9" s="439">
        <v>1</v>
      </c>
      <c r="F9" s="439">
        <v>1.1000000000000014</v>
      </c>
      <c r="G9" s="241">
        <v>0.80000000000000071</v>
      </c>
      <c r="H9" s="241">
        <v>1.1000000000000014</v>
      </c>
      <c r="I9" s="439">
        <v>1</v>
      </c>
      <c r="J9" s="439">
        <v>0.5</v>
      </c>
      <c r="K9" s="241">
        <v>0.5</v>
      </c>
      <c r="L9" s="241">
        <v>0.60000000000000142</v>
      </c>
      <c r="M9" s="439">
        <v>0.60000000000000142</v>
      </c>
      <c r="N9" s="439">
        <v>1</v>
      </c>
      <c r="O9" s="679"/>
      <c r="P9" s="240"/>
      <c r="Q9" s="189"/>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7" ht="31.5" customHeight="1" x14ac:dyDescent="0.25">
      <c r="A10" s="680">
        <v>2010</v>
      </c>
      <c r="B10" s="432" t="s">
        <v>29</v>
      </c>
      <c r="C10" s="242">
        <v>28.2</v>
      </c>
      <c r="D10" s="242">
        <v>29</v>
      </c>
      <c r="E10" s="440">
        <v>28.6</v>
      </c>
      <c r="F10" s="440">
        <v>28.6</v>
      </c>
      <c r="G10" s="242">
        <v>27.7</v>
      </c>
      <c r="H10" s="242">
        <v>26</v>
      </c>
      <c r="I10" s="440">
        <v>25</v>
      </c>
      <c r="J10" s="440">
        <v>24.7</v>
      </c>
      <c r="K10" s="242">
        <v>24</v>
      </c>
      <c r="L10" s="242">
        <v>25</v>
      </c>
      <c r="M10" s="440">
        <v>26.2</v>
      </c>
      <c r="N10" s="440">
        <v>27.2</v>
      </c>
      <c r="O10" s="678">
        <v>26.7</v>
      </c>
      <c r="P10" s="240"/>
      <c r="Q10" s="189"/>
    </row>
    <row r="11" spans="1:47" s="176" customFormat="1" ht="31.5" x14ac:dyDescent="0.25">
      <c r="A11" s="674"/>
      <c r="B11" s="433" t="s">
        <v>63</v>
      </c>
      <c r="C11" s="241">
        <v>0.80000000000000071</v>
      </c>
      <c r="D11" s="241">
        <v>1.1000000000000014</v>
      </c>
      <c r="E11" s="439">
        <v>0.90000000000000213</v>
      </c>
      <c r="F11" s="439">
        <v>1.4000000000000021</v>
      </c>
      <c r="G11" s="241">
        <v>1.3999999999999986</v>
      </c>
      <c r="H11" s="241">
        <v>1</v>
      </c>
      <c r="I11" s="439">
        <v>0.89999999999999858</v>
      </c>
      <c r="J11" s="439">
        <v>1.0999999999999979</v>
      </c>
      <c r="K11" s="241">
        <v>0.39999999999999858</v>
      </c>
      <c r="L11" s="241">
        <v>0.80000000000000071</v>
      </c>
      <c r="M11" s="439">
        <v>1</v>
      </c>
      <c r="N11" s="439">
        <v>0.59999999999999787</v>
      </c>
      <c r="O11" s="679"/>
      <c r="P11" s="240"/>
      <c r="Q11" s="189"/>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1:47" s="176" customFormat="1" ht="32.25" customHeight="1" x14ac:dyDescent="0.25">
      <c r="A12" s="680">
        <v>2011</v>
      </c>
      <c r="B12" s="432" t="s">
        <v>29</v>
      </c>
      <c r="C12" s="242">
        <v>28.2</v>
      </c>
      <c r="D12" s="242">
        <v>28.2</v>
      </c>
      <c r="E12" s="440">
        <v>28.6</v>
      </c>
      <c r="F12" s="440">
        <v>28.1</v>
      </c>
      <c r="G12" s="242">
        <v>27</v>
      </c>
      <c r="H12" s="242">
        <v>26.1</v>
      </c>
      <c r="I12" s="440">
        <v>24</v>
      </c>
      <c r="J12" s="440">
        <v>24.1</v>
      </c>
      <c r="K12" s="242">
        <v>24</v>
      </c>
      <c r="L12" s="242">
        <v>24.8</v>
      </c>
      <c r="M12" s="440">
        <v>26.7</v>
      </c>
      <c r="N12" s="440">
        <v>27.4</v>
      </c>
      <c r="O12" s="678">
        <v>26.4</v>
      </c>
      <c r="P12" s="240"/>
      <c r="Q12" s="189"/>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1:47" s="176" customFormat="1" ht="31.5" x14ac:dyDescent="0.25">
      <c r="A13" s="674"/>
      <c r="B13" s="433" t="s">
        <v>63</v>
      </c>
      <c r="C13" s="241">
        <v>0.80000000000000071</v>
      </c>
      <c r="D13" s="241">
        <v>0.30000000000000071</v>
      </c>
      <c r="E13" s="439">
        <v>0.90000000000000213</v>
      </c>
      <c r="F13" s="439">
        <v>0.90000000000000213</v>
      </c>
      <c r="G13" s="241">
        <v>0.69999999999999929</v>
      </c>
      <c r="H13" s="241">
        <v>1.1000000000000014</v>
      </c>
      <c r="I13" s="439">
        <v>-0.10000000000000142</v>
      </c>
      <c r="J13" s="439">
        <v>0.5</v>
      </c>
      <c r="K13" s="241">
        <v>0.39999999999999858</v>
      </c>
      <c r="L13" s="241">
        <v>0.60000000000000142</v>
      </c>
      <c r="M13" s="439">
        <v>1.5</v>
      </c>
      <c r="N13" s="439">
        <v>0.79999999999999716</v>
      </c>
      <c r="O13" s="679"/>
      <c r="P13" s="240"/>
      <c r="Q13" s="189"/>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1:47" s="176" customFormat="1" ht="31.5" customHeight="1" x14ac:dyDescent="0.25">
      <c r="A14" s="680">
        <v>2012</v>
      </c>
      <c r="B14" s="432" t="s">
        <v>29</v>
      </c>
      <c r="C14" s="242">
        <v>28.5</v>
      </c>
      <c r="D14" s="242">
        <v>29.1</v>
      </c>
      <c r="E14" s="440">
        <v>28.1</v>
      </c>
      <c r="F14" s="440">
        <v>28.7</v>
      </c>
      <c r="G14" s="242">
        <v>26.6</v>
      </c>
      <c r="H14" s="242">
        <v>25.4</v>
      </c>
      <c r="I14" s="440">
        <v>24.5</v>
      </c>
      <c r="J14" s="440">
        <v>23.9</v>
      </c>
      <c r="K14" s="242">
        <v>23.7</v>
      </c>
      <c r="L14" s="242">
        <v>24.4</v>
      </c>
      <c r="M14" s="440">
        <v>25.3</v>
      </c>
      <c r="N14" s="440">
        <v>26.7</v>
      </c>
      <c r="O14" s="678">
        <v>26.2</v>
      </c>
      <c r="P14" s="240"/>
      <c r="Q14" s="189"/>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1:47" s="176" customFormat="1" ht="31.5" x14ac:dyDescent="0.25">
      <c r="A15" s="674"/>
      <c r="B15" s="433" t="s">
        <v>63</v>
      </c>
      <c r="C15" s="241">
        <v>1.1000000000000014</v>
      </c>
      <c r="D15" s="241">
        <v>1.2000000000000028</v>
      </c>
      <c r="E15" s="439">
        <v>0.40000000000000213</v>
      </c>
      <c r="F15" s="439">
        <v>1.5</v>
      </c>
      <c r="G15" s="241">
        <v>0.30000000000000071</v>
      </c>
      <c r="H15" s="241">
        <v>0.39999999999999858</v>
      </c>
      <c r="I15" s="439">
        <v>0.39999999999999858</v>
      </c>
      <c r="J15" s="439">
        <v>0.29999999999999716</v>
      </c>
      <c r="K15" s="241">
        <v>9.9999999999997868E-2</v>
      </c>
      <c r="L15" s="241">
        <v>0.19999999999999929</v>
      </c>
      <c r="M15" s="439">
        <v>0.10000000000000142</v>
      </c>
      <c r="N15" s="439">
        <v>9.9999999999997868E-2</v>
      </c>
      <c r="O15" s="679"/>
      <c r="P15" s="240"/>
      <c r="Q15" s="189"/>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s="176" customFormat="1" ht="31.5" customHeight="1" x14ac:dyDescent="0.25">
      <c r="A16" s="680">
        <v>2013</v>
      </c>
      <c r="B16" s="432" t="s">
        <v>29</v>
      </c>
      <c r="C16" s="242">
        <v>27.7</v>
      </c>
      <c r="D16" s="242">
        <v>28.2</v>
      </c>
      <c r="E16" s="440">
        <v>27.9</v>
      </c>
      <c r="F16" s="440">
        <v>27.2</v>
      </c>
      <c r="G16" s="242">
        <v>26.1</v>
      </c>
      <c r="H16" s="242">
        <v>24.5</v>
      </c>
      <c r="I16" s="440">
        <v>23.9</v>
      </c>
      <c r="J16" s="440">
        <v>23.9</v>
      </c>
      <c r="K16" s="242">
        <v>23.5</v>
      </c>
      <c r="L16" s="242">
        <v>24.3</v>
      </c>
      <c r="M16" s="440">
        <v>26.1</v>
      </c>
      <c r="N16" s="440">
        <v>27.6</v>
      </c>
      <c r="O16" s="678">
        <v>25.9</v>
      </c>
      <c r="P16" s="240"/>
      <c r="Q16" s="189"/>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s="176" customFormat="1" ht="31.5" x14ac:dyDescent="0.25">
      <c r="A17" s="674"/>
      <c r="B17" s="433" t="s">
        <v>63</v>
      </c>
      <c r="C17" s="241">
        <v>0.30000000000000071</v>
      </c>
      <c r="D17" s="241">
        <v>0.30000000000000071</v>
      </c>
      <c r="E17" s="439">
        <v>0.19999999999999929</v>
      </c>
      <c r="F17" s="439">
        <v>0</v>
      </c>
      <c r="G17" s="241">
        <v>-0.19999999999999929</v>
      </c>
      <c r="H17" s="241">
        <v>-0.5</v>
      </c>
      <c r="I17" s="439">
        <v>-0.20000000000000284</v>
      </c>
      <c r="J17" s="439">
        <v>0.29999999999999716</v>
      </c>
      <c r="K17" s="241">
        <v>-0.10000000000000142</v>
      </c>
      <c r="L17" s="241">
        <v>0.10000000000000142</v>
      </c>
      <c r="M17" s="439">
        <v>0.90000000000000213</v>
      </c>
      <c r="N17" s="439">
        <v>1</v>
      </c>
      <c r="O17" s="679"/>
      <c r="P17" s="240"/>
      <c r="Q17" s="189"/>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row>
    <row r="18" spans="1:47" s="176" customFormat="1" ht="31.5" customHeight="1" x14ac:dyDescent="0.25">
      <c r="A18" s="680">
        <v>2014</v>
      </c>
      <c r="B18" s="434" t="s">
        <v>29</v>
      </c>
      <c r="C18" s="243">
        <v>28</v>
      </c>
      <c r="D18" s="243">
        <v>28.4</v>
      </c>
      <c r="E18" s="441">
        <v>29</v>
      </c>
      <c r="F18" s="441">
        <v>27.7</v>
      </c>
      <c r="G18" s="243">
        <v>26.7</v>
      </c>
      <c r="H18" s="243">
        <v>25.3</v>
      </c>
      <c r="I18" s="441">
        <v>24</v>
      </c>
      <c r="J18" s="441">
        <v>23.7</v>
      </c>
      <c r="K18" s="243">
        <v>24.1</v>
      </c>
      <c r="L18" s="243">
        <v>25</v>
      </c>
      <c r="M18" s="441">
        <v>25.2</v>
      </c>
      <c r="N18" s="441">
        <v>27.5</v>
      </c>
      <c r="O18" s="678">
        <v>26.2</v>
      </c>
      <c r="P18" s="240"/>
      <c r="Q18" s="189"/>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7" s="176" customFormat="1" ht="31.5" x14ac:dyDescent="0.25">
      <c r="A19" s="674"/>
      <c r="B19" s="433" t="s">
        <v>63</v>
      </c>
      <c r="C19" s="241">
        <v>0.60000000000000142</v>
      </c>
      <c r="D19" s="241">
        <v>0.5</v>
      </c>
      <c r="E19" s="439">
        <v>1.3000000000000007</v>
      </c>
      <c r="F19" s="439">
        <v>0.5</v>
      </c>
      <c r="G19" s="241">
        <v>0.39999999999999858</v>
      </c>
      <c r="H19" s="241">
        <v>0.30000000000000071</v>
      </c>
      <c r="I19" s="439">
        <v>-0.10000000000000142</v>
      </c>
      <c r="J19" s="439">
        <v>9.9999999999997868E-2</v>
      </c>
      <c r="K19" s="241">
        <v>0.5</v>
      </c>
      <c r="L19" s="241">
        <v>0.80000000000000071</v>
      </c>
      <c r="M19" s="439">
        <v>0</v>
      </c>
      <c r="N19" s="439">
        <v>0.89999999999999858</v>
      </c>
      <c r="O19" s="679"/>
      <c r="P19" s="240"/>
      <c r="Q19" s="189"/>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row>
    <row r="20" spans="1:47" s="176" customFormat="1" ht="31.5" customHeight="1" x14ac:dyDescent="0.25">
      <c r="A20" s="673">
        <v>2015</v>
      </c>
      <c r="B20" s="434" t="s">
        <v>29</v>
      </c>
      <c r="C20" s="243">
        <v>28</v>
      </c>
      <c r="D20" s="243">
        <v>28.1</v>
      </c>
      <c r="E20" s="441">
        <v>27.6</v>
      </c>
      <c r="F20" s="441">
        <v>27.8</v>
      </c>
      <c r="G20" s="243">
        <v>26.6</v>
      </c>
      <c r="H20" s="243">
        <v>25.1</v>
      </c>
      <c r="I20" s="441">
        <v>24.4</v>
      </c>
      <c r="J20" s="441">
        <v>22.8</v>
      </c>
      <c r="K20" s="243">
        <v>24.3</v>
      </c>
      <c r="L20" s="243">
        <v>25.1</v>
      </c>
      <c r="M20" s="441">
        <v>25.3</v>
      </c>
      <c r="N20" s="441">
        <v>27.3</v>
      </c>
      <c r="O20" s="678">
        <v>26</v>
      </c>
      <c r="P20" s="240"/>
      <c r="Q20" s="189"/>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row>
    <row r="21" spans="1:47" s="176" customFormat="1" ht="31.5" x14ac:dyDescent="0.25">
      <c r="A21" s="674"/>
      <c r="B21" s="433" t="s">
        <v>63</v>
      </c>
      <c r="C21" s="241">
        <v>0.60000000000000142</v>
      </c>
      <c r="D21" s="241">
        <v>0.20000000000000284</v>
      </c>
      <c r="E21" s="439">
        <v>-9.9999999999997868E-2</v>
      </c>
      <c r="F21" s="439">
        <v>0.60000000000000142</v>
      </c>
      <c r="G21" s="241">
        <v>0.30000000000000071</v>
      </c>
      <c r="H21" s="241">
        <v>0.10000000000000142</v>
      </c>
      <c r="I21" s="439">
        <v>0.29999999999999716</v>
      </c>
      <c r="J21" s="439">
        <v>-0.80000000000000071</v>
      </c>
      <c r="K21" s="241">
        <v>0.69999999999999929</v>
      </c>
      <c r="L21" s="241">
        <v>0.90000000000000213</v>
      </c>
      <c r="M21" s="439">
        <v>0.10000000000000142</v>
      </c>
      <c r="N21" s="439">
        <v>0.69999999999999929</v>
      </c>
      <c r="O21" s="679"/>
      <c r="P21" s="240"/>
      <c r="Q21" s="189"/>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row>
    <row r="22" spans="1:47" s="176" customFormat="1" ht="31.5" customHeight="1" x14ac:dyDescent="0.25">
      <c r="A22" s="673">
        <v>2016</v>
      </c>
      <c r="B22" s="434" t="s">
        <v>29</v>
      </c>
      <c r="C22" s="243">
        <v>28.4</v>
      </c>
      <c r="D22" s="243">
        <v>28.7</v>
      </c>
      <c r="E22" s="441">
        <v>28.8</v>
      </c>
      <c r="F22" s="441">
        <v>27.1</v>
      </c>
      <c r="G22" s="243">
        <v>26.7</v>
      </c>
      <c r="H22" s="243">
        <v>25.5</v>
      </c>
      <c r="I22" s="441">
        <v>23.9</v>
      </c>
      <c r="J22" s="441">
        <v>23.7</v>
      </c>
      <c r="K22" s="243">
        <v>23.3</v>
      </c>
      <c r="L22" s="243">
        <v>23.9</v>
      </c>
      <c r="M22" s="441">
        <v>24.2</v>
      </c>
      <c r="N22" s="441">
        <v>26.1</v>
      </c>
      <c r="O22" s="678">
        <v>25.9</v>
      </c>
      <c r="P22" s="240"/>
      <c r="Q22" s="189"/>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row>
    <row r="23" spans="1:47" ht="31.5" customHeight="1" x14ac:dyDescent="0.25">
      <c r="A23" s="674"/>
      <c r="B23" s="433" t="s">
        <v>63</v>
      </c>
      <c r="C23" s="241">
        <v>1</v>
      </c>
      <c r="D23" s="241">
        <v>0.80000000000000071</v>
      </c>
      <c r="E23" s="439">
        <v>1.1000000000000014</v>
      </c>
      <c r="F23" s="439">
        <v>-9.9999999999997868E-2</v>
      </c>
      <c r="G23" s="241">
        <v>0.39999999999999858</v>
      </c>
      <c r="H23" s="241">
        <v>0.5</v>
      </c>
      <c r="I23" s="439">
        <v>-0.20000000000000284</v>
      </c>
      <c r="J23" s="439">
        <v>9.9999999999997868E-2</v>
      </c>
      <c r="K23" s="241">
        <v>-0.30000000000000071</v>
      </c>
      <c r="L23" s="241">
        <v>-0.30000000000000071</v>
      </c>
      <c r="M23" s="439">
        <v>-1</v>
      </c>
      <c r="N23" s="439">
        <v>-0.5</v>
      </c>
      <c r="O23" s="679"/>
      <c r="P23" s="240"/>
      <c r="Q23" s="189"/>
    </row>
    <row r="24" spans="1:47" ht="31.5" customHeight="1" x14ac:dyDescent="0.25">
      <c r="A24" s="673">
        <v>2017</v>
      </c>
      <c r="B24" s="434" t="s">
        <v>29</v>
      </c>
      <c r="C24" s="244">
        <v>28</v>
      </c>
      <c r="D24" s="244">
        <v>28.7</v>
      </c>
      <c r="E24" s="435">
        <v>28.5</v>
      </c>
      <c r="F24" s="435">
        <v>28.4</v>
      </c>
      <c r="G24" s="244">
        <v>27</v>
      </c>
      <c r="H24" s="244">
        <v>26.3</v>
      </c>
      <c r="I24" s="435">
        <v>24.8</v>
      </c>
      <c r="J24" s="435">
        <v>24.4</v>
      </c>
      <c r="K24" s="244">
        <v>24.1</v>
      </c>
      <c r="L24" s="244">
        <v>24.9</v>
      </c>
      <c r="M24" s="435">
        <v>26</v>
      </c>
      <c r="N24" s="435">
        <v>27</v>
      </c>
      <c r="O24" s="678">
        <v>26.5</v>
      </c>
      <c r="P24" s="245"/>
      <c r="Q24" s="189"/>
    </row>
    <row r="25" spans="1:47" ht="32.25" customHeight="1" x14ac:dyDescent="0.25">
      <c r="A25" s="674"/>
      <c r="B25" s="433" t="s">
        <v>63</v>
      </c>
      <c r="C25" s="241">
        <v>0.6</v>
      </c>
      <c r="D25" s="241">
        <v>0.8</v>
      </c>
      <c r="E25" s="439">
        <v>0.8</v>
      </c>
      <c r="F25" s="439">
        <v>1.2</v>
      </c>
      <c r="G25" s="241">
        <v>0.7</v>
      </c>
      <c r="H25" s="241">
        <v>1.3</v>
      </c>
      <c r="I25" s="439">
        <v>0.8</v>
      </c>
      <c r="J25" s="439">
        <v>0.8</v>
      </c>
      <c r="K25" s="241">
        <v>0.5</v>
      </c>
      <c r="L25" s="241">
        <v>0.7</v>
      </c>
      <c r="M25" s="439">
        <v>0.8</v>
      </c>
      <c r="N25" s="439">
        <v>0.4</v>
      </c>
      <c r="O25" s="679"/>
    </row>
    <row r="26" spans="1:47" ht="31.5" customHeight="1" x14ac:dyDescent="0.25">
      <c r="A26" s="680">
        <v>2018</v>
      </c>
      <c r="B26" s="434" t="s">
        <v>29</v>
      </c>
      <c r="C26" s="244">
        <v>27.6</v>
      </c>
      <c r="D26" s="244">
        <v>28.5</v>
      </c>
      <c r="E26" s="435">
        <v>27.8</v>
      </c>
      <c r="F26" s="435">
        <v>28.4</v>
      </c>
      <c r="G26" s="244">
        <v>27</v>
      </c>
      <c r="H26" s="244">
        <v>25.5</v>
      </c>
      <c r="I26" s="435">
        <v>24.2</v>
      </c>
      <c r="J26" s="435">
        <v>23.7</v>
      </c>
      <c r="K26" s="244">
        <v>23.6</v>
      </c>
      <c r="L26" s="244">
        <v>24.6</v>
      </c>
      <c r="M26" s="435">
        <v>26</v>
      </c>
      <c r="N26" s="435">
        <v>27.1</v>
      </c>
      <c r="O26" s="678">
        <v>26.2</v>
      </c>
    </row>
    <row r="27" spans="1:47" ht="31.5" customHeight="1" x14ac:dyDescent="0.25">
      <c r="A27" s="674"/>
      <c r="B27" s="433" t="s">
        <v>63</v>
      </c>
      <c r="C27" s="241">
        <v>0.2</v>
      </c>
      <c r="D27" s="241">
        <v>0.6</v>
      </c>
      <c r="E27" s="439">
        <v>0.1</v>
      </c>
      <c r="F27" s="439">
        <v>1.2</v>
      </c>
      <c r="G27" s="241">
        <v>0.7</v>
      </c>
      <c r="H27" s="241">
        <v>0.5</v>
      </c>
      <c r="I27" s="439">
        <v>0.1</v>
      </c>
      <c r="J27" s="439">
        <v>0.1</v>
      </c>
      <c r="K27" s="241">
        <v>0</v>
      </c>
      <c r="L27" s="241">
        <v>0.4</v>
      </c>
      <c r="M27" s="439">
        <v>0.8</v>
      </c>
      <c r="N27" s="439">
        <v>0.5</v>
      </c>
      <c r="O27" s="679"/>
    </row>
    <row r="28" spans="1:47" ht="31.5" customHeight="1" x14ac:dyDescent="0.25">
      <c r="A28" s="673">
        <v>2019</v>
      </c>
      <c r="B28" s="434" t="s">
        <v>29</v>
      </c>
      <c r="C28" s="246">
        <v>28.5</v>
      </c>
      <c r="D28" s="244">
        <v>28.6</v>
      </c>
      <c r="E28" s="442">
        <v>28.5</v>
      </c>
      <c r="F28" s="435">
        <v>28.2</v>
      </c>
      <c r="G28" s="246">
        <v>26.8</v>
      </c>
      <c r="H28" s="244">
        <v>25.1</v>
      </c>
      <c r="I28" s="442">
        <v>24.6</v>
      </c>
      <c r="J28" s="435">
        <v>24.3</v>
      </c>
      <c r="K28" s="246">
        <v>24.1</v>
      </c>
      <c r="L28" s="244">
        <v>24.5</v>
      </c>
      <c r="M28" s="442">
        <v>26</v>
      </c>
      <c r="N28" s="435">
        <v>27.8</v>
      </c>
      <c r="O28" s="678">
        <v>26.4</v>
      </c>
    </row>
    <row r="29" spans="1:47" ht="31.5" customHeight="1" x14ac:dyDescent="0.25">
      <c r="A29" s="674"/>
      <c r="B29" s="433" t="s">
        <v>63</v>
      </c>
      <c r="C29" s="247">
        <v>1.1000000000000001</v>
      </c>
      <c r="D29" s="241">
        <v>0.7</v>
      </c>
      <c r="E29" s="443">
        <v>0.8</v>
      </c>
      <c r="F29" s="439">
        <v>1</v>
      </c>
      <c r="G29" s="247">
        <v>0.5</v>
      </c>
      <c r="H29" s="241">
        <v>0.1</v>
      </c>
      <c r="I29" s="443">
        <v>0.5</v>
      </c>
      <c r="J29" s="439">
        <v>0.7</v>
      </c>
      <c r="K29" s="247">
        <v>0.5</v>
      </c>
      <c r="L29" s="241">
        <v>0.3</v>
      </c>
      <c r="M29" s="443">
        <v>0.8</v>
      </c>
      <c r="N29" s="439">
        <v>1.2</v>
      </c>
      <c r="O29" s="682"/>
    </row>
    <row r="30" spans="1:47" ht="31.5" customHeight="1" x14ac:dyDescent="0.25">
      <c r="A30" s="680">
        <v>2020</v>
      </c>
      <c r="B30" s="434" t="s">
        <v>29</v>
      </c>
      <c r="C30" s="246">
        <v>28</v>
      </c>
      <c r="D30" s="244">
        <v>28</v>
      </c>
      <c r="E30" s="442">
        <v>28</v>
      </c>
      <c r="F30" s="435">
        <v>27</v>
      </c>
      <c r="G30" s="246">
        <v>26.5</v>
      </c>
      <c r="H30" s="244">
        <v>25</v>
      </c>
      <c r="I30" s="442">
        <v>23.7</v>
      </c>
      <c r="J30" s="435">
        <v>23.3</v>
      </c>
      <c r="K30" s="246">
        <v>23.5</v>
      </c>
      <c r="L30" s="244">
        <v>24.9</v>
      </c>
      <c r="M30" s="442">
        <v>24.9</v>
      </c>
      <c r="N30" s="435">
        <v>26</v>
      </c>
      <c r="O30" s="678">
        <v>25.7</v>
      </c>
    </row>
    <row r="31" spans="1:47" ht="31.5" customHeight="1" x14ac:dyDescent="0.25">
      <c r="A31" s="681"/>
      <c r="B31" s="433" t="s">
        <v>63</v>
      </c>
      <c r="C31" s="247">
        <v>0.6</v>
      </c>
      <c r="D31" s="248">
        <v>0.1</v>
      </c>
      <c r="E31" s="443">
        <v>0.3</v>
      </c>
      <c r="F31" s="444">
        <v>-0.2</v>
      </c>
      <c r="G31" s="247">
        <v>0.2</v>
      </c>
      <c r="H31" s="248">
        <v>0</v>
      </c>
      <c r="I31" s="443">
        <v>-0.4</v>
      </c>
      <c r="J31" s="444">
        <v>-0.3</v>
      </c>
      <c r="K31" s="247">
        <v>-0.1</v>
      </c>
      <c r="L31" s="248">
        <v>0.7</v>
      </c>
      <c r="M31" s="443">
        <v>-0.3</v>
      </c>
      <c r="N31" s="444">
        <v>-0.6</v>
      </c>
      <c r="O31" s="682"/>
    </row>
    <row r="32" spans="1:47" ht="41.25" customHeight="1" x14ac:dyDescent="0.25">
      <c r="A32" s="683" t="s">
        <v>251</v>
      </c>
      <c r="B32" s="684"/>
      <c r="C32" s="268">
        <v>27.4</v>
      </c>
      <c r="D32" s="268">
        <v>28.1</v>
      </c>
      <c r="E32" s="445">
        <v>27.8</v>
      </c>
      <c r="F32" s="445">
        <v>27.3</v>
      </c>
      <c r="G32" s="268">
        <v>26.3</v>
      </c>
      <c r="H32" s="268">
        <v>25</v>
      </c>
      <c r="I32" s="445">
        <v>24</v>
      </c>
      <c r="J32" s="445">
        <v>23.4</v>
      </c>
      <c r="K32" s="268">
        <v>23.6</v>
      </c>
      <c r="L32" s="268">
        <v>24.2</v>
      </c>
      <c r="M32" s="445">
        <v>25.1</v>
      </c>
      <c r="N32" s="445">
        <v>26.6</v>
      </c>
      <c r="O32" s="269">
        <v>25.7</v>
      </c>
    </row>
    <row r="33" spans="1:16" ht="31.5" customHeight="1" x14ac:dyDescent="0.25">
      <c r="A33" s="680">
        <v>2021</v>
      </c>
      <c r="B33" s="435" t="s">
        <v>29</v>
      </c>
      <c r="C33" s="11">
        <v>27</v>
      </c>
      <c r="D33" s="11">
        <v>28</v>
      </c>
      <c r="E33" s="438">
        <v>28.3</v>
      </c>
      <c r="F33" s="438">
        <v>27.8</v>
      </c>
      <c r="G33" s="11">
        <v>26.7</v>
      </c>
      <c r="H33" s="11">
        <v>25.3</v>
      </c>
      <c r="I33" s="438">
        <v>24</v>
      </c>
      <c r="J33" s="438" t="s">
        <v>18</v>
      </c>
      <c r="K33" s="11">
        <v>23.4</v>
      </c>
      <c r="L33" s="11">
        <v>24.1</v>
      </c>
      <c r="M33" s="438">
        <v>25.8</v>
      </c>
      <c r="N33" s="438">
        <v>27.3</v>
      </c>
      <c r="O33" s="686">
        <v>26.2</v>
      </c>
    </row>
    <row r="34" spans="1:16" ht="34.5" customHeight="1" x14ac:dyDescent="0.25">
      <c r="A34" s="674"/>
      <c r="B34" s="433" t="s">
        <v>63</v>
      </c>
      <c r="C34" s="270">
        <v>-0.4</v>
      </c>
      <c r="D34" s="339">
        <v>-0.1</v>
      </c>
      <c r="E34" s="446">
        <v>0.5</v>
      </c>
      <c r="F34" s="446">
        <v>0.5</v>
      </c>
      <c r="G34" s="270">
        <v>0.4</v>
      </c>
      <c r="H34" s="270">
        <v>0.3</v>
      </c>
      <c r="I34" s="446">
        <v>0</v>
      </c>
      <c r="J34" s="446" t="s">
        <v>18</v>
      </c>
      <c r="K34" s="270">
        <v>-0.2</v>
      </c>
      <c r="L34" s="270">
        <v>-0.1</v>
      </c>
      <c r="M34" s="446">
        <v>0.7</v>
      </c>
      <c r="N34" s="446">
        <v>0.7</v>
      </c>
      <c r="O34" s="687"/>
    </row>
    <row r="35" spans="1:16" s="291" customFormat="1" ht="31.5" customHeight="1" x14ac:dyDescent="0.25">
      <c r="A35" s="680">
        <v>2022</v>
      </c>
      <c r="B35" s="435" t="s">
        <v>29</v>
      </c>
      <c r="C35" s="575">
        <v>27.3</v>
      </c>
      <c r="D35" s="575">
        <v>27.5</v>
      </c>
      <c r="E35" s="438">
        <v>28.1</v>
      </c>
      <c r="F35" s="438">
        <v>28.3</v>
      </c>
      <c r="G35" s="575">
        <v>26.9</v>
      </c>
      <c r="H35" s="575">
        <v>25.8</v>
      </c>
      <c r="I35" s="438">
        <v>24.4</v>
      </c>
      <c r="J35" s="438">
        <v>24.3</v>
      </c>
      <c r="K35" s="575">
        <v>23.1</v>
      </c>
      <c r="L35" s="575">
        <v>23.1</v>
      </c>
      <c r="M35" s="438">
        <v>24.6</v>
      </c>
      <c r="N35" s="438">
        <v>25.9</v>
      </c>
      <c r="O35" s="675">
        <v>25.8</v>
      </c>
      <c r="P35" s="685"/>
    </row>
    <row r="36" spans="1:16" s="291" customFormat="1" ht="34.5" customHeight="1" x14ac:dyDescent="0.25">
      <c r="A36" s="674"/>
      <c r="B36" s="433" t="s">
        <v>63</v>
      </c>
      <c r="C36" s="576">
        <v>-0.1</v>
      </c>
      <c r="D36" s="576">
        <v>-0.6</v>
      </c>
      <c r="E36" s="446">
        <v>0.3</v>
      </c>
      <c r="F36" s="446">
        <v>1</v>
      </c>
      <c r="G36" s="576">
        <v>0.6</v>
      </c>
      <c r="H36" s="576">
        <v>0.8</v>
      </c>
      <c r="I36" s="446">
        <v>0.4</v>
      </c>
      <c r="J36" s="446">
        <v>0.9</v>
      </c>
      <c r="K36" s="576">
        <v>-0.5</v>
      </c>
      <c r="L36" s="576">
        <v>-1.1000000000000001</v>
      </c>
      <c r="M36" s="446">
        <v>-0.5</v>
      </c>
      <c r="N36" s="446">
        <v>-0.7</v>
      </c>
      <c r="O36" s="676"/>
      <c r="P36" s="685"/>
    </row>
    <row r="37" spans="1:16" x14ac:dyDescent="0.25">
      <c r="A37" s="677" t="s">
        <v>135</v>
      </c>
      <c r="B37" s="677"/>
      <c r="C37" s="677"/>
      <c r="D37" s="677"/>
      <c r="E37" s="677"/>
      <c r="F37" s="677"/>
      <c r="G37" s="251"/>
      <c r="H37" s="251"/>
      <c r="I37" s="251"/>
      <c r="J37" s="251"/>
      <c r="K37" s="251"/>
      <c r="L37" s="251"/>
      <c r="M37" s="251"/>
      <c r="N37" s="251"/>
      <c r="O37" s="251"/>
    </row>
  </sheetData>
  <mergeCells count="35">
    <mergeCell ref="A18:A19"/>
    <mergeCell ref="A4:B4"/>
    <mergeCell ref="A6:A7"/>
    <mergeCell ref="A8:A9"/>
    <mergeCell ref="A10:A11"/>
    <mergeCell ref="A16:A17"/>
    <mergeCell ref="A5:B5"/>
    <mergeCell ref="A14:A15"/>
    <mergeCell ref="O14:O15"/>
    <mergeCell ref="O24:O25"/>
    <mergeCell ref="P35:P36"/>
    <mergeCell ref="O16:O17"/>
    <mergeCell ref="O18:O19"/>
    <mergeCell ref="O20:O21"/>
    <mergeCell ref="O33:O34"/>
    <mergeCell ref="O6:O7"/>
    <mergeCell ref="O8:O9"/>
    <mergeCell ref="O10:O11"/>
    <mergeCell ref="O12:O13"/>
    <mergeCell ref="A12:A13"/>
    <mergeCell ref="A20:A21"/>
    <mergeCell ref="A22:A23"/>
    <mergeCell ref="O35:O36"/>
    <mergeCell ref="A37:F37"/>
    <mergeCell ref="A24:A25"/>
    <mergeCell ref="O26:O27"/>
    <mergeCell ref="A30:A31"/>
    <mergeCell ref="O30:O31"/>
    <mergeCell ref="A26:A27"/>
    <mergeCell ref="O28:O29"/>
    <mergeCell ref="A28:A29"/>
    <mergeCell ref="O22:O23"/>
    <mergeCell ref="A35:A36"/>
    <mergeCell ref="A33:A34"/>
    <mergeCell ref="A32:B32"/>
  </mergeCells>
  <hyperlinks>
    <hyperlink ref="A1" location="'Table of contents'!A2" display="Back to Table of Contents"/>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pane xSplit="2" ySplit="4" topLeftCell="C14" activePane="bottomRight" state="frozen"/>
      <selection activeCell="B5" sqref="B5"/>
      <selection pane="topRight" activeCell="B5" sqref="B5"/>
      <selection pane="bottomLeft" activeCell="B5" sqref="B5"/>
      <selection pane="bottomRight" activeCell="B2" sqref="B2"/>
    </sheetView>
  </sheetViews>
  <sheetFormatPr defaultRowHeight="15.75" x14ac:dyDescent="0.25"/>
  <cols>
    <col min="1" max="1" width="7.42578125" style="291" customWidth="1"/>
    <col min="2" max="2" width="49.140625" style="291" customWidth="1"/>
    <col min="3" max="12" width="11.85546875" style="291" customWidth="1"/>
    <col min="13" max="15" width="11.7109375" style="291" bestFit="1" customWidth="1"/>
    <col min="16" max="16" width="14.7109375" style="291" customWidth="1"/>
    <col min="17" max="18" width="11.28515625" style="291" customWidth="1"/>
    <col min="19" max="19" width="11.7109375" style="291" bestFit="1" customWidth="1"/>
    <col min="20" max="20" width="11.28515625" style="291" customWidth="1"/>
    <col min="21" max="22" width="9.85546875" style="291" bestFit="1" customWidth="1"/>
    <col min="23" max="23" width="9.85546875" style="291" customWidth="1"/>
    <col min="24" max="16384" width="9.140625" style="291"/>
  </cols>
  <sheetData>
    <row r="1" spans="1:23" x14ac:dyDescent="0.25">
      <c r="A1" s="127" t="s">
        <v>129</v>
      </c>
    </row>
    <row r="2" spans="1:23" ht="48.75" customHeight="1" x14ac:dyDescent="0.25">
      <c r="A2" s="532" t="s">
        <v>289</v>
      </c>
      <c r="B2" s="500"/>
      <c r="C2" s="500"/>
      <c r="D2" s="500"/>
      <c r="E2" s="500"/>
      <c r="F2" s="500"/>
      <c r="G2" s="500"/>
      <c r="H2" s="500"/>
      <c r="I2" s="500"/>
    </row>
    <row r="3" spans="1:23" ht="21.75" customHeight="1" x14ac:dyDescent="0.25">
      <c r="A3" s="13"/>
      <c r="B3" s="13"/>
      <c r="C3" s="20"/>
      <c r="D3" s="20"/>
      <c r="E3" s="20"/>
      <c r="F3" s="20"/>
      <c r="G3" s="20"/>
      <c r="H3" s="20"/>
      <c r="R3" s="14"/>
      <c r="U3" s="87"/>
      <c r="V3" s="651" t="s">
        <v>44</v>
      </c>
      <c r="W3" s="651"/>
    </row>
    <row r="4" spans="1:23" ht="60" customHeight="1" x14ac:dyDescent="0.25">
      <c r="A4" s="693" t="s">
        <v>12</v>
      </c>
      <c r="B4" s="693"/>
      <c r="C4" s="15">
        <v>2001</v>
      </c>
      <c r="D4" s="15">
        <v>2002</v>
      </c>
      <c r="E4" s="454">
        <v>2003</v>
      </c>
      <c r="F4" s="560">
        <v>2004</v>
      </c>
      <c r="G4" s="15">
        <v>2005</v>
      </c>
      <c r="H4" s="15">
        <v>2006</v>
      </c>
      <c r="I4" s="454">
        <v>2007</v>
      </c>
      <c r="J4" s="560">
        <v>2008</v>
      </c>
      <c r="K4" s="15">
        <v>2009</v>
      </c>
      <c r="L4" s="15">
        <v>2010</v>
      </c>
      <c r="M4" s="454">
        <v>2011</v>
      </c>
      <c r="N4" s="560">
        <v>2012</v>
      </c>
      <c r="O4" s="15">
        <v>2014</v>
      </c>
      <c r="P4" s="15">
        <v>2015</v>
      </c>
      <c r="Q4" s="560">
        <v>2016</v>
      </c>
      <c r="R4" s="560">
        <v>2017</v>
      </c>
      <c r="S4" s="15">
        <v>2018</v>
      </c>
      <c r="T4" s="15">
        <v>2019</v>
      </c>
      <c r="U4" s="560">
        <v>2020</v>
      </c>
      <c r="V4" s="560">
        <v>2021</v>
      </c>
      <c r="W4" s="15">
        <v>2022</v>
      </c>
    </row>
    <row r="5" spans="1:23" ht="34.5" customHeight="1" x14ac:dyDescent="0.25">
      <c r="A5" s="447" t="s">
        <v>45</v>
      </c>
      <c r="B5" s="448"/>
      <c r="C5" s="72">
        <v>2448.7851989999999</v>
      </c>
      <c r="D5" s="72">
        <v>2501.2627210000001</v>
      </c>
      <c r="E5" s="455">
        <v>2634.7996229999999</v>
      </c>
      <c r="F5" s="455">
        <v>2659.5711689999998</v>
      </c>
      <c r="G5" s="72">
        <v>2844.92</v>
      </c>
      <c r="H5" s="72">
        <v>3209.1469999999999</v>
      </c>
      <c r="I5" s="464">
        <v>3377.7559999999999</v>
      </c>
      <c r="J5" s="464">
        <v>3474.2130000000002</v>
      </c>
      <c r="K5" s="73">
        <v>3424.6860000000001</v>
      </c>
      <c r="L5" s="73">
        <v>3680.4639999999999</v>
      </c>
      <c r="M5" s="464">
        <v>3692.373</v>
      </c>
      <c r="N5" s="464">
        <v>3789.3327539220022</v>
      </c>
      <c r="O5" s="73">
        <v>3955.437406642126</v>
      </c>
      <c r="P5" s="73">
        <v>4004.0252135206329</v>
      </c>
      <c r="Q5" s="464">
        <v>4128.8968792027899</v>
      </c>
      <c r="R5" s="472">
        <v>4305.4219469100644</v>
      </c>
      <c r="S5" s="73">
        <v>4336.584394956858</v>
      </c>
      <c r="T5" s="73">
        <v>4365.8509480350695</v>
      </c>
      <c r="U5" s="464">
        <v>4126.4474384608702</v>
      </c>
      <c r="V5" s="472">
        <v>4284.8180786079038</v>
      </c>
      <c r="W5" s="73">
        <v>4368.22</v>
      </c>
    </row>
    <row r="6" spans="1:23" ht="34.5" customHeight="1" x14ac:dyDescent="0.25">
      <c r="A6" s="694" t="s">
        <v>159</v>
      </c>
      <c r="B6" s="695"/>
      <c r="C6" s="74">
        <v>1268.8150479999999</v>
      </c>
      <c r="D6" s="74">
        <v>1289.418007</v>
      </c>
      <c r="E6" s="456">
        <v>1381.1958850000001</v>
      </c>
      <c r="F6" s="456">
        <v>1396.027795</v>
      </c>
      <c r="G6" s="74">
        <v>1567.1197</v>
      </c>
      <c r="H6" s="74">
        <v>1843.789</v>
      </c>
      <c r="I6" s="465">
        <v>1985.1780000000001</v>
      </c>
      <c r="J6" s="465">
        <v>2011.0630000000001</v>
      </c>
      <c r="K6" s="75">
        <v>1994.9010000000001</v>
      </c>
      <c r="L6" s="75">
        <v>2194.942</v>
      </c>
      <c r="M6" s="465">
        <v>2180.34</v>
      </c>
      <c r="N6" s="465">
        <v>2240.8689907950002</v>
      </c>
      <c r="O6" s="75">
        <v>2393.7899120020002</v>
      </c>
      <c r="P6" s="75">
        <v>2339.0793632680998</v>
      </c>
      <c r="Q6" s="465">
        <v>2397.1569249158406</v>
      </c>
      <c r="R6" s="473">
        <v>2507.1974486580002</v>
      </c>
      <c r="S6" s="75">
        <v>2441.5617374619997</v>
      </c>
      <c r="T6" s="75">
        <v>2395.6020658580001</v>
      </c>
      <c r="U6" s="465">
        <v>2165.623134938</v>
      </c>
      <c r="V6" s="465">
        <v>2375.21</v>
      </c>
      <c r="W6" s="577">
        <v>2292.4735999999998</v>
      </c>
    </row>
    <row r="7" spans="1:23" ht="34.5" customHeight="1" x14ac:dyDescent="0.25">
      <c r="A7" s="696" t="s">
        <v>145</v>
      </c>
      <c r="B7" s="697"/>
      <c r="C7" s="310">
        <v>393.05500000000001</v>
      </c>
      <c r="D7" s="310">
        <v>394.96768070000002</v>
      </c>
      <c r="E7" s="456">
        <v>393.68150100000003</v>
      </c>
      <c r="F7" s="456">
        <v>369.68299999999999</v>
      </c>
      <c r="G7" s="74">
        <v>351.66</v>
      </c>
      <c r="H7" s="74">
        <v>415.11599999999999</v>
      </c>
      <c r="I7" s="465">
        <v>413.58415865209997</v>
      </c>
      <c r="J7" s="465">
        <v>441.43</v>
      </c>
      <c r="K7" s="75">
        <v>367.66300000000001</v>
      </c>
      <c r="L7" s="75">
        <v>372.839</v>
      </c>
      <c r="M7" s="465">
        <v>356.60829999999999</v>
      </c>
      <c r="N7" s="465">
        <v>349.701139297716</v>
      </c>
      <c r="O7" s="75">
        <v>348.40766699198213</v>
      </c>
      <c r="P7" s="75">
        <v>353.49670015455905</v>
      </c>
      <c r="Q7" s="465">
        <v>338.79844851891255</v>
      </c>
      <c r="R7" s="473">
        <v>341.11144241429793</v>
      </c>
      <c r="S7" s="75">
        <v>341.17041654484007</v>
      </c>
      <c r="T7" s="75">
        <v>348.94471476942402</v>
      </c>
      <c r="U7" s="465">
        <v>328.52094104390596</v>
      </c>
      <c r="V7" s="473">
        <v>323.07786017212999</v>
      </c>
      <c r="W7" s="577">
        <v>344.59148720000002</v>
      </c>
    </row>
    <row r="8" spans="1:23" ht="34.5" customHeight="1" x14ac:dyDescent="0.25">
      <c r="A8" s="449" t="s">
        <v>48</v>
      </c>
      <c r="B8" s="450"/>
      <c r="C8" s="76">
        <v>588.77776100000005</v>
      </c>
      <c r="D8" s="76">
        <v>618.63273839999999</v>
      </c>
      <c r="E8" s="456">
        <v>644.60794840000005</v>
      </c>
      <c r="F8" s="456">
        <v>675.85870239999997</v>
      </c>
      <c r="G8" s="74">
        <v>701.73149999999998</v>
      </c>
      <c r="H8" s="74">
        <v>733.93700000000001</v>
      </c>
      <c r="I8" s="465">
        <v>770.86900000000003</v>
      </c>
      <c r="J8" s="465">
        <v>803.47</v>
      </c>
      <c r="K8" s="75">
        <v>834.101</v>
      </c>
      <c r="L8" s="75">
        <v>879.36300000000006</v>
      </c>
      <c r="M8" s="465">
        <v>919.71</v>
      </c>
      <c r="N8" s="465">
        <v>967.88474429344467</v>
      </c>
      <c r="O8" s="75">
        <v>978.15497343636059</v>
      </c>
      <c r="P8" s="75">
        <v>1066.1131784470997</v>
      </c>
      <c r="Q8" s="465">
        <v>1146.3395871082535</v>
      </c>
      <c r="R8" s="473">
        <v>1208.0140768297658</v>
      </c>
      <c r="S8" s="75">
        <v>1287.7486507740182</v>
      </c>
      <c r="T8" s="75">
        <v>1340.6959396776449</v>
      </c>
      <c r="U8" s="465">
        <v>1383.2203872989639</v>
      </c>
      <c r="V8" s="465">
        <v>1326.08</v>
      </c>
      <c r="W8" s="75">
        <v>1453.170372</v>
      </c>
    </row>
    <row r="9" spans="1:23" ht="34.5" customHeight="1" x14ac:dyDescent="0.25">
      <c r="A9" s="449" t="s">
        <v>49</v>
      </c>
      <c r="B9" s="450"/>
      <c r="C9" s="76">
        <v>198.13690080000001</v>
      </c>
      <c r="D9" s="76">
        <v>198.2442949</v>
      </c>
      <c r="E9" s="456">
        <v>215.3142891</v>
      </c>
      <c r="F9" s="456">
        <v>218.00118380000001</v>
      </c>
      <c r="G9" s="74">
        <v>224.404</v>
      </c>
      <c r="H9" s="74">
        <v>216.30500000000001</v>
      </c>
      <c r="I9" s="465">
        <v>208.13499999999999</v>
      </c>
      <c r="J9" s="465">
        <v>218.25</v>
      </c>
      <c r="K9" s="75">
        <v>228.01599999999999</v>
      </c>
      <c r="L9" s="75">
        <v>233.31809999999999</v>
      </c>
      <c r="M9" s="465">
        <v>235.714</v>
      </c>
      <c r="N9" s="465">
        <v>230.877879535841</v>
      </c>
      <c r="O9" s="75">
        <v>235.08485421178298</v>
      </c>
      <c r="P9" s="75">
        <v>245.335971650874</v>
      </c>
      <c r="Q9" s="465">
        <v>246.60191865978294</v>
      </c>
      <c r="R9" s="473">
        <v>249.09897900799999</v>
      </c>
      <c r="S9" s="75">
        <v>266.10359017599995</v>
      </c>
      <c r="T9" s="75">
        <v>280.60822773000001</v>
      </c>
      <c r="U9" s="465">
        <v>249.08297518000001</v>
      </c>
      <c r="V9" s="465">
        <v>260.45</v>
      </c>
      <c r="W9" s="578">
        <v>277.98030182000002</v>
      </c>
    </row>
    <row r="10" spans="1:23" ht="34.5" customHeight="1" x14ac:dyDescent="0.25">
      <c r="A10" s="451" t="s">
        <v>136</v>
      </c>
      <c r="B10" s="452"/>
      <c r="C10" s="77">
        <v>22.921947800000002</v>
      </c>
      <c r="D10" s="77">
        <v>23.37110113</v>
      </c>
      <c r="E10" s="457">
        <v>23.92291488</v>
      </c>
      <c r="F10" s="457">
        <v>24.166158419999999</v>
      </c>
      <c r="G10" s="77">
        <v>24.895</v>
      </c>
      <c r="H10" s="77">
        <v>25.635000000000002</v>
      </c>
      <c r="I10" s="464">
        <v>25.715</v>
      </c>
      <c r="J10" s="464">
        <v>29.93</v>
      </c>
      <c r="K10" s="73">
        <v>34.805799999999998</v>
      </c>
      <c r="L10" s="73">
        <v>37.136000000000003</v>
      </c>
      <c r="M10" s="464">
        <v>47.899000000000001</v>
      </c>
      <c r="N10" s="464">
        <v>46.536629999999995</v>
      </c>
      <c r="O10" s="73">
        <v>36.1464</v>
      </c>
      <c r="P10" s="73">
        <v>31.925600000000003</v>
      </c>
      <c r="Q10" s="464">
        <v>29.076799999999999</v>
      </c>
      <c r="R10" s="472">
        <v>33.433333333333337</v>
      </c>
      <c r="S10" s="73">
        <v>48.764533333333347</v>
      </c>
      <c r="T10" s="73">
        <v>41.005333333333333</v>
      </c>
      <c r="U10" s="464">
        <v>39.238666666666667</v>
      </c>
      <c r="V10" s="472">
        <v>39.238666666666667</v>
      </c>
      <c r="W10" s="73">
        <v>37.436666670000001</v>
      </c>
    </row>
    <row r="11" spans="1:23" ht="34.5" customHeight="1" x14ac:dyDescent="0.25">
      <c r="A11" s="698" t="s">
        <v>137</v>
      </c>
      <c r="B11" s="699"/>
      <c r="C11" s="78" t="s">
        <v>43</v>
      </c>
      <c r="D11" s="78" t="s">
        <v>43</v>
      </c>
      <c r="E11" s="458" t="s">
        <v>43</v>
      </c>
      <c r="F11" s="458" t="s">
        <v>43</v>
      </c>
      <c r="G11" s="78" t="s">
        <v>43</v>
      </c>
      <c r="H11" s="78" t="s">
        <v>43</v>
      </c>
      <c r="I11" s="466" t="s">
        <v>43</v>
      </c>
      <c r="J11" s="466" t="s">
        <v>43</v>
      </c>
      <c r="K11" s="79" t="s">
        <v>43</v>
      </c>
      <c r="L11" s="79" t="s">
        <v>43</v>
      </c>
      <c r="M11" s="466" t="s">
        <v>43</v>
      </c>
      <c r="N11" s="466" t="s">
        <v>238</v>
      </c>
      <c r="O11" s="79" t="s">
        <v>238</v>
      </c>
      <c r="P11" s="79" t="s">
        <v>238</v>
      </c>
      <c r="Q11" s="466" t="s">
        <v>238</v>
      </c>
      <c r="R11" s="466" t="s">
        <v>238</v>
      </c>
      <c r="S11" s="79" t="s">
        <v>238</v>
      </c>
      <c r="T11" s="79" t="s">
        <v>238</v>
      </c>
      <c r="U11" s="466" t="s">
        <v>238</v>
      </c>
      <c r="V11" s="466" t="s">
        <v>238</v>
      </c>
      <c r="W11" s="79" t="s">
        <v>238</v>
      </c>
    </row>
    <row r="12" spans="1:23" ht="34.5" customHeight="1" x14ac:dyDescent="0.25">
      <c r="A12" s="453" t="s">
        <v>138</v>
      </c>
      <c r="B12" s="448"/>
      <c r="C12" s="314">
        <v>0.55200000000000005</v>
      </c>
      <c r="D12" s="314">
        <v>0.55900000000000005</v>
      </c>
      <c r="E12" s="459">
        <v>0.51900000000000002</v>
      </c>
      <c r="F12" s="459">
        <v>0.52300000000000002</v>
      </c>
      <c r="G12" s="314">
        <v>0.52249999999999996</v>
      </c>
      <c r="H12" s="314">
        <v>0.54800000000000004</v>
      </c>
      <c r="I12" s="467">
        <v>0.52900000000000003</v>
      </c>
      <c r="J12" s="467">
        <v>0.53769999999999996</v>
      </c>
      <c r="K12" s="90">
        <v>0.51800000000000002</v>
      </c>
      <c r="L12" s="90">
        <v>0.52659999999999996</v>
      </c>
      <c r="M12" s="470">
        <v>0.56799999999999995</v>
      </c>
      <c r="N12" s="466">
        <v>0.56825119999999996</v>
      </c>
      <c r="O12" s="90">
        <v>0.66343199999999991</v>
      </c>
      <c r="P12" s="90">
        <v>0.73919999999999997</v>
      </c>
      <c r="Q12" s="470">
        <v>0.73953440000000004</v>
      </c>
      <c r="R12" s="470">
        <v>0.73953440000000004</v>
      </c>
      <c r="S12" s="90">
        <v>0.73953440000000004</v>
      </c>
      <c r="T12" s="90">
        <v>0.73953440000000004</v>
      </c>
      <c r="U12" s="470">
        <v>0.73953440000000004</v>
      </c>
      <c r="V12" s="470">
        <v>0.73953440000000004</v>
      </c>
      <c r="W12" s="90">
        <v>0.74</v>
      </c>
    </row>
    <row r="13" spans="1:23" ht="34.5" customHeight="1" x14ac:dyDescent="0.25">
      <c r="A13" s="700" t="s">
        <v>50</v>
      </c>
      <c r="B13" s="701"/>
      <c r="C13" s="80">
        <f t="shared" ref="C13:V13" si="0">C5+C10+C12</f>
        <v>2472.2591468000001</v>
      </c>
      <c r="D13" s="80">
        <f t="shared" si="0"/>
        <v>2525.1928221300004</v>
      </c>
      <c r="E13" s="460">
        <f t="shared" si="0"/>
        <v>2659.2415378799997</v>
      </c>
      <c r="F13" s="460">
        <f t="shared" si="0"/>
        <v>2684.2603274200001</v>
      </c>
      <c r="G13" s="80">
        <f t="shared" si="0"/>
        <v>2870.3375000000001</v>
      </c>
      <c r="H13" s="80">
        <f t="shared" si="0"/>
        <v>3235.33</v>
      </c>
      <c r="I13" s="460">
        <f t="shared" si="0"/>
        <v>3404</v>
      </c>
      <c r="J13" s="460">
        <f t="shared" si="0"/>
        <v>3504.6806999999999</v>
      </c>
      <c r="K13" s="80">
        <f t="shared" si="0"/>
        <v>3460.0098000000003</v>
      </c>
      <c r="L13" s="80">
        <f t="shared" si="0"/>
        <v>3718.1266000000001</v>
      </c>
      <c r="M13" s="460">
        <f t="shared" si="0"/>
        <v>3740.84</v>
      </c>
      <c r="N13" s="460">
        <f t="shared" si="0"/>
        <v>3836.4376351220021</v>
      </c>
      <c r="O13" s="80">
        <f t="shared" si="0"/>
        <v>3992.2472386421259</v>
      </c>
      <c r="P13" s="80">
        <f t="shared" si="0"/>
        <v>4036.6900135206329</v>
      </c>
      <c r="Q13" s="460">
        <f t="shared" si="0"/>
        <v>4158.7132136027894</v>
      </c>
      <c r="R13" s="460">
        <f t="shared" si="0"/>
        <v>4339.5948146433975</v>
      </c>
      <c r="S13" s="80">
        <f t="shared" si="0"/>
        <v>4386.0884626901907</v>
      </c>
      <c r="T13" s="80">
        <f t="shared" si="0"/>
        <v>4407.5958157684026</v>
      </c>
      <c r="U13" s="460">
        <f t="shared" si="0"/>
        <v>4166.425639527537</v>
      </c>
      <c r="V13" s="460">
        <f t="shared" si="0"/>
        <v>4324.7962796745705</v>
      </c>
      <c r="W13" s="596">
        <v>4406.3999999999996</v>
      </c>
    </row>
    <row r="14" spans="1:23" ht="34.5" customHeight="1" x14ac:dyDescent="0.25">
      <c r="A14" s="702" t="s">
        <v>241</v>
      </c>
      <c r="B14" s="703"/>
      <c r="C14" s="81">
        <v>460.58</v>
      </c>
      <c r="D14" s="81">
        <v>418.77</v>
      </c>
      <c r="E14" s="461">
        <v>459.89</v>
      </c>
      <c r="F14" s="461">
        <v>-1549.3</v>
      </c>
      <c r="G14" s="81">
        <v>323.91000000000003</v>
      </c>
      <c r="H14" s="81">
        <v>311.43</v>
      </c>
      <c r="I14" s="468">
        <v>213.84</v>
      </c>
      <c r="J14" s="468">
        <v>308.16000000000003</v>
      </c>
      <c r="K14" s="271">
        <v>315.45999999999998</v>
      </c>
      <c r="L14" s="271">
        <v>296.64999999999998</v>
      </c>
      <c r="M14" s="468">
        <v>312.27</v>
      </c>
      <c r="N14" s="471">
        <v>313.68</v>
      </c>
      <c r="O14" s="271">
        <v>310.27</v>
      </c>
      <c r="P14" s="271">
        <v>321.56</v>
      </c>
      <c r="Q14" s="471">
        <v>329.7</v>
      </c>
      <c r="R14" s="471">
        <v>338.63</v>
      </c>
      <c r="S14" s="83">
        <v>327.56</v>
      </c>
      <c r="T14" s="83">
        <v>321.08999999999997</v>
      </c>
      <c r="U14" s="471">
        <v>323.42</v>
      </c>
      <c r="V14" s="471">
        <v>335.57</v>
      </c>
      <c r="W14" s="83">
        <v>334.14</v>
      </c>
    </row>
    <row r="15" spans="1:23" ht="34.5" customHeight="1" x14ac:dyDescent="0.35">
      <c r="A15" s="704" t="s">
        <v>139</v>
      </c>
      <c r="B15" s="705"/>
      <c r="C15" s="82">
        <f t="shared" ref="C15:N15" si="1">C13-C14</f>
        <v>2011.6791468000001</v>
      </c>
      <c r="D15" s="82">
        <f t="shared" si="1"/>
        <v>2106.4228221300004</v>
      </c>
      <c r="E15" s="462">
        <f t="shared" si="1"/>
        <v>2199.3515378799998</v>
      </c>
      <c r="F15" s="462">
        <f t="shared" si="1"/>
        <v>4233.5603274200002</v>
      </c>
      <c r="G15" s="82">
        <f t="shared" si="1"/>
        <v>2546.4275000000002</v>
      </c>
      <c r="H15" s="82">
        <f t="shared" si="1"/>
        <v>2923.9</v>
      </c>
      <c r="I15" s="462">
        <f t="shared" si="1"/>
        <v>3190.16</v>
      </c>
      <c r="J15" s="462">
        <f t="shared" si="1"/>
        <v>3196.5207</v>
      </c>
      <c r="K15" s="82">
        <f t="shared" si="1"/>
        <v>3144.5498000000002</v>
      </c>
      <c r="L15" s="82">
        <f t="shared" si="1"/>
        <v>3421.4766</v>
      </c>
      <c r="M15" s="462">
        <f t="shared" si="1"/>
        <v>3428.57</v>
      </c>
      <c r="N15" s="462">
        <f t="shared" si="1"/>
        <v>3522.7576351220023</v>
      </c>
      <c r="O15" s="82">
        <v>3681.9772386421259</v>
      </c>
      <c r="P15" s="82">
        <v>3715.1300135206329</v>
      </c>
      <c r="Q15" s="462">
        <v>3829.0132136027896</v>
      </c>
      <c r="R15" s="462">
        <v>4000.9648146433974</v>
      </c>
      <c r="S15" s="82">
        <v>4058.53</v>
      </c>
      <c r="T15" s="82">
        <v>4086.5</v>
      </c>
      <c r="U15" s="462">
        <v>3843.0056395275369</v>
      </c>
      <c r="V15" s="462">
        <v>3989.2362796745706</v>
      </c>
      <c r="W15" s="82">
        <v>4072.26</v>
      </c>
    </row>
    <row r="16" spans="1:23" ht="34.5" customHeight="1" x14ac:dyDescent="0.25">
      <c r="A16" s="691" t="s">
        <v>140</v>
      </c>
      <c r="B16" s="692"/>
      <c r="C16" s="84">
        <v>2.0665358730806238</v>
      </c>
      <c r="D16" s="84">
        <v>2.0962526803035977</v>
      </c>
      <c r="E16" s="463">
        <v>2.1916150885550163</v>
      </c>
      <c r="F16" s="463">
        <v>2.1984057369228416</v>
      </c>
      <c r="G16" s="84">
        <v>2.3369189109093069</v>
      </c>
      <c r="H16" s="84">
        <v>2.6218318373803484</v>
      </c>
      <c r="I16" s="469">
        <v>2.7459806555181792</v>
      </c>
      <c r="J16" s="469">
        <v>2.8169928809175313</v>
      </c>
      <c r="K16" s="85">
        <v>2.7737209893308559</v>
      </c>
      <c r="L16" s="85">
        <v>2.9735524632117722</v>
      </c>
      <c r="M16" s="469">
        <v>2.9869275409532388</v>
      </c>
      <c r="N16" s="469">
        <v>3.054777439281716</v>
      </c>
      <c r="O16" s="85">
        <v>3.166105442473595</v>
      </c>
      <c r="P16" s="85">
        <v>3.1971202395048328</v>
      </c>
      <c r="Q16" s="469">
        <v>3.2914989081681996</v>
      </c>
      <c r="R16" s="474">
        <v>3.4315557407681245</v>
      </c>
      <c r="S16" s="85">
        <v>3.4664305703851173</v>
      </c>
      <c r="T16" s="85">
        <v>3.482307572581735</v>
      </c>
      <c r="U16" s="469">
        <v>3.2916949768514865</v>
      </c>
      <c r="V16" s="474">
        <v>3.4159518506231934</v>
      </c>
      <c r="W16" s="85">
        <v>3.49</v>
      </c>
    </row>
    <row r="17" spans="1:22" ht="34.5" customHeight="1" x14ac:dyDescent="0.25">
      <c r="A17" s="706" t="s">
        <v>144</v>
      </c>
      <c r="B17" s="706"/>
      <c r="C17" s="706"/>
      <c r="D17" s="706"/>
      <c r="E17" s="706"/>
      <c r="F17" s="706"/>
      <c r="G17" s="706"/>
      <c r="H17" s="706"/>
      <c r="I17" s="706"/>
      <c r="J17" s="706"/>
      <c r="K17" s="706"/>
      <c r="L17" s="706"/>
      <c r="M17" s="706"/>
      <c r="N17" s="706"/>
      <c r="O17" s="706"/>
      <c r="P17" s="706"/>
      <c r="Q17" s="706"/>
      <c r="R17" s="706"/>
      <c r="S17" s="706"/>
      <c r="T17" s="706"/>
    </row>
    <row r="18" spans="1:22" ht="24" customHeight="1" x14ac:dyDescent="0.25">
      <c r="A18" s="307" t="s">
        <v>239</v>
      </c>
      <c r="N18" s="309"/>
      <c r="O18" s="309"/>
      <c r="P18" s="309"/>
      <c r="Q18" s="309"/>
      <c r="R18" s="309"/>
      <c r="S18" s="309"/>
      <c r="T18" s="309"/>
      <c r="U18" s="309"/>
      <c r="V18" s="309"/>
    </row>
    <row r="19" spans="1:22" ht="26.25" customHeight="1" x14ac:dyDescent="0.35">
      <c r="A19" s="677" t="s">
        <v>240</v>
      </c>
      <c r="B19" s="677"/>
      <c r="C19" s="677"/>
      <c r="D19" s="677"/>
      <c r="E19" s="677"/>
      <c r="F19" s="677"/>
      <c r="G19" s="677"/>
      <c r="H19" s="677"/>
      <c r="N19" s="309"/>
      <c r="O19" s="309"/>
      <c r="P19" s="309"/>
      <c r="Q19" s="309"/>
      <c r="R19" s="309"/>
      <c r="S19" s="309"/>
      <c r="T19" s="309"/>
      <c r="U19" s="309"/>
      <c r="V19" s="309"/>
    </row>
    <row r="20" spans="1:22" ht="18.75" customHeight="1" x14ac:dyDescent="0.25">
      <c r="A20" s="308" t="s">
        <v>141</v>
      </c>
    </row>
    <row r="21" spans="1:22" x14ac:dyDescent="0.25">
      <c r="A21" s="273"/>
      <c r="C21" s="309"/>
      <c r="D21" s="309"/>
      <c r="E21" s="309"/>
      <c r="F21" s="309"/>
      <c r="G21" s="309"/>
      <c r="H21" s="309"/>
      <c r="I21" s="309"/>
      <c r="J21" s="309"/>
      <c r="K21" s="309"/>
      <c r="L21" s="309"/>
      <c r="M21" s="309"/>
      <c r="N21" s="309"/>
      <c r="O21" s="309"/>
      <c r="P21" s="309"/>
      <c r="Q21" s="309"/>
      <c r="R21" s="309"/>
      <c r="S21" s="309"/>
      <c r="T21" s="309"/>
      <c r="U21" s="309"/>
      <c r="V21" s="309"/>
    </row>
    <row r="22" spans="1:22" x14ac:dyDescent="0.25">
      <c r="C22" s="37"/>
      <c r="D22" s="37"/>
      <c r="E22" s="37"/>
      <c r="F22" s="37"/>
      <c r="G22" s="37"/>
      <c r="H22" s="37"/>
      <c r="I22" s="37"/>
      <c r="J22" s="37"/>
      <c r="K22" s="37"/>
      <c r="L22" s="37"/>
      <c r="M22" s="37"/>
      <c r="N22" s="37"/>
      <c r="O22" s="37"/>
      <c r="P22" s="37"/>
      <c r="Q22" s="37"/>
      <c r="R22" s="37"/>
      <c r="S22" s="37"/>
      <c r="T22" s="37"/>
      <c r="U22" s="37"/>
      <c r="V22" s="37"/>
    </row>
    <row r="23" spans="1:22" x14ac:dyDescent="0.25">
      <c r="C23" s="309"/>
      <c r="D23" s="309"/>
      <c r="E23" s="309"/>
      <c r="F23" s="309"/>
      <c r="G23" s="309"/>
      <c r="H23" s="309"/>
      <c r="I23" s="309"/>
      <c r="J23" s="309"/>
      <c r="K23" s="309"/>
      <c r="L23" s="309"/>
      <c r="M23" s="309"/>
      <c r="N23" s="309"/>
      <c r="O23" s="309"/>
      <c r="P23" s="309"/>
      <c r="Q23" s="309"/>
      <c r="R23" s="309"/>
      <c r="S23" s="309"/>
      <c r="T23" s="309"/>
      <c r="U23" s="309"/>
      <c r="V23" s="309"/>
    </row>
    <row r="25" spans="1:22" x14ac:dyDescent="0.25">
      <c r="C25" s="309"/>
      <c r="D25" s="309"/>
      <c r="E25" s="309"/>
      <c r="F25" s="309"/>
      <c r="G25" s="309"/>
      <c r="H25" s="309"/>
      <c r="I25" s="309"/>
      <c r="J25" s="309"/>
      <c r="K25" s="309"/>
      <c r="L25" s="309"/>
      <c r="M25" s="309"/>
      <c r="N25" s="309"/>
      <c r="O25" s="309"/>
      <c r="P25" s="309"/>
      <c r="Q25" s="309"/>
      <c r="R25" s="309"/>
      <c r="S25" s="309"/>
      <c r="T25" s="309"/>
      <c r="U25" s="309"/>
      <c r="V25" s="309"/>
    </row>
  </sheetData>
  <mergeCells count="11">
    <mergeCell ref="V3:W3"/>
    <mergeCell ref="A19:H19"/>
    <mergeCell ref="A16:B16"/>
    <mergeCell ref="A4:B4"/>
    <mergeCell ref="A6:B6"/>
    <mergeCell ref="A7:B7"/>
    <mergeCell ref="A11:B11"/>
    <mergeCell ref="A13:B13"/>
    <mergeCell ref="A14:B14"/>
    <mergeCell ref="A15:B15"/>
    <mergeCell ref="A17:T17"/>
  </mergeCells>
  <hyperlinks>
    <hyperlink ref="A1" location="'Table of contents'!A2" display="Back to Table of Contents"/>
  </hyperlinks>
  <pageMargins left="0.48" right="0.39" top="0.42" bottom="0.3" header="0.3" footer="0.17"/>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17"/>
  <sheetViews>
    <sheetView workbookViewId="0"/>
  </sheetViews>
  <sheetFormatPr defaultRowHeight="15.75" x14ac:dyDescent="0.25"/>
  <cols>
    <col min="1" max="1" width="7.42578125" style="291" customWidth="1"/>
    <col min="2" max="2" width="31.140625" style="291" customWidth="1"/>
    <col min="3" max="7" width="12.140625" style="291" customWidth="1"/>
    <col min="8" max="8" width="14" style="291" customWidth="1"/>
    <col min="9" max="23" width="12.140625" style="291" customWidth="1"/>
    <col min="24" max="16384" width="9.140625" style="291"/>
  </cols>
  <sheetData>
    <row r="1" spans="1:24" x14ac:dyDescent="0.25">
      <c r="A1" s="127" t="s">
        <v>129</v>
      </c>
    </row>
    <row r="2" spans="1:24" ht="35.25" customHeight="1" x14ac:dyDescent="0.25">
      <c r="A2" s="532" t="s">
        <v>290</v>
      </c>
      <c r="B2" s="534"/>
      <c r="C2" s="534"/>
      <c r="D2" s="534"/>
      <c r="E2" s="534"/>
      <c r="F2" s="534"/>
      <c r="G2" s="534"/>
      <c r="H2" s="534"/>
      <c r="I2" s="311"/>
      <c r="J2" s="311"/>
      <c r="K2" s="311"/>
      <c r="L2" s="311"/>
      <c r="M2" s="312"/>
      <c r="N2" s="311"/>
      <c r="O2" s="311"/>
      <c r="P2" s="311"/>
      <c r="Q2" s="311"/>
    </row>
    <row r="3" spans="1:24" ht="18.75" customHeight="1" x14ac:dyDescent="0.25">
      <c r="B3" s="86"/>
      <c r="C3" s="86"/>
      <c r="D3" s="86"/>
      <c r="E3" s="86"/>
      <c r="F3" s="86"/>
      <c r="G3" s="86"/>
      <c r="H3" s="86"/>
      <c r="I3" s="86"/>
      <c r="J3" s="86"/>
      <c r="K3" s="86"/>
      <c r="L3" s="86"/>
      <c r="M3" s="86"/>
      <c r="N3" s="86"/>
      <c r="O3" s="86"/>
      <c r="R3" s="87"/>
      <c r="S3" s="87"/>
      <c r="V3" s="87" t="s">
        <v>44</v>
      </c>
    </row>
    <row r="4" spans="1:24" ht="34.5" customHeight="1" x14ac:dyDescent="0.25">
      <c r="A4" s="693" t="s">
        <v>12</v>
      </c>
      <c r="B4" s="693"/>
      <c r="C4" s="15">
        <v>2001</v>
      </c>
      <c r="D4" s="454">
        <v>2002</v>
      </c>
      <c r="E4" s="454">
        <v>2003</v>
      </c>
      <c r="F4" s="15">
        <v>2004</v>
      </c>
      <c r="G4" s="15">
        <v>2005</v>
      </c>
      <c r="H4" s="454">
        <v>2006</v>
      </c>
      <c r="I4" s="454">
        <v>2007</v>
      </c>
      <c r="J4" s="15">
        <v>2008</v>
      </c>
      <c r="K4" s="15">
        <v>2009</v>
      </c>
      <c r="L4" s="454">
        <v>2010</v>
      </c>
      <c r="M4" s="454">
        <v>2011</v>
      </c>
      <c r="N4" s="15">
        <v>2012</v>
      </c>
      <c r="O4" s="15">
        <v>2013</v>
      </c>
      <c r="P4" s="454">
        <v>2014</v>
      </c>
      <c r="Q4" s="454">
        <v>2015</v>
      </c>
      <c r="R4" s="15">
        <v>2016</v>
      </c>
      <c r="S4" s="15">
        <v>2017</v>
      </c>
      <c r="T4" s="454">
        <v>2018</v>
      </c>
      <c r="U4" s="454">
        <v>2019</v>
      </c>
      <c r="V4" s="15">
        <v>2020</v>
      </c>
      <c r="W4" s="15">
        <v>2021</v>
      </c>
      <c r="X4" s="15">
        <v>2022</v>
      </c>
    </row>
    <row r="5" spans="1:24" ht="24.75" customHeight="1" x14ac:dyDescent="0.25">
      <c r="A5" s="451" t="s">
        <v>45</v>
      </c>
      <c r="B5" s="475"/>
      <c r="C5" s="316">
        <f>SUM(C6:C9)</f>
        <v>0.63713988728973192</v>
      </c>
      <c r="D5" s="479">
        <f t="shared" ref="D5:E5" si="0">SUM(D6:D9)</f>
        <v>0.63651599296042594</v>
      </c>
      <c r="E5" s="479">
        <f t="shared" si="0"/>
        <v>0.62921488522898783</v>
      </c>
      <c r="F5" s="316">
        <f t="shared" ref="F5" si="1">SUM(F6:F9)</f>
        <v>0.64855938500729016</v>
      </c>
      <c r="G5" s="316">
        <f t="shared" ref="G5" si="2">SUM(G6:G9)</f>
        <v>0.64223163566894514</v>
      </c>
      <c r="H5" s="479">
        <f t="shared" ref="H5" si="3">SUM(H6:H9)</f>
        <v>0.64962675635875555</v>
      </c>
      <c r="I5" s="479">
        <f t="shared" ref="I5" si="4">SUM(I6:I9)</f>
        <v>0.6183291024610067</v>
      </c>
      <c r="J5" s="316">
        <f t="shared" ref="J5" si="5">SUM(J6:J9)</f>
        <v>0.67810395298481752</v>
      </c>
      <c r="K5" s="316">
        <f t="shared" ref="K5" si="6">SUM(K6:K9)</f>
        <v>0.64665819877102093</v>
      </c>
      <c r="L5" s="479">
        <f t="shared" ref="L5" si="7">SUM(L6:L9)</f>
        <v>0.67022821757153883</v>
      </c>
      <c r="M5" s="479">
        <f t="shared" ref="M5" si="8">SUM(M6:M9)</f>
        <v>0.65816593303095516</v>
      </c>
      <c r="N5" s="73">
        <v>0.65419329695915163</v>
      </c>
      <c r="O5" s="73">
        <v>0.66413698919721442</v>
      </c>
      <c r="P5" s="464">
        <v>0.63218166580667978</v>
      </c>
      <c r="Q5" s="464">
        <v>0.69544630198167856</v>
      </c>
      <c r="R5" s="73">
        <v>0.68962242542750996</v>
      </c>
      <c r="S5" s="73">
        <v>0.69443949445586983</v>
      </c>
      <c r="T5" s="464">
        <v>0.69442816840388166</v>
      </c>
      <c r="U5" s="464">
        <v>0.69324291365339041</v>
      </c>
      <c r="V5" s="73">
        <v>0.65310505524095441</v>
      </c>
      <c r="W5" s="73">
        <v>0.63606954080362288</v>
      </c>
      <c r="X5" s="73">
        <v>0.64364239999999995</v>
      </c>
    </row>
    <row r="6" spans="1:24" ht="33" customHeight="1" x14ac:dyDescent="0.25">
      <c r="A6" s="708" t="s">
        <v>280</v>
      </c>
      <c r="B6" s="708"/>
      <c r="C6" s="75">
        <v>0.27357389501000001</v>
      </c>
      <c r="D6" s="465">
        <v>0.28581512215999993</v>
      </c>
      <c r="E6" s="465">
        <v>0.25608794908999999</v>
      </c>
      <c r="F6" s="75">
        <v>0.26773069371000002</v>
      </c>
      <c r="G6" s="75">
        <v>0.26100113092999999</v>
      </c>
      <c r="H6" s="465">
        <v>0.25883312322999996</v>
      </c>
      <c r="I6" s="465">
        <v>0.24105931545350001</v>
      </c>
      <c r="J6" s="75">
        <v>0.31631557651929998</v>
      </c>
      <c r="K6" s="75">
        <v>0.28496900796915997</v>
      </c>
      <c r="L6" s="465">
        <v>0.28902037530000002</v>
      </c>
      <c r="M6" s="465">
        <v>0.27644147027999999</v>
      </c>
      <c r="N6" s="75">
        <v>0.27025223639000001</v>
      </c>
      <c r="O6" s="75">
        <v>0.27272871887</v>
      </c>
      <c r="P6" s="465">
        <v>0.26783743872999999</v>
      </c>
      <c r="Q6" s="465">
        <v>0.29294980457250003</v>
      </c>
      <c r="R6" s="75">
        <v>0.27226785535315623</v>
      </c>
      <c r="S6" s="75">
        <v>0.26457960972000005</v>
      </c>
      <c r="T6" s="465">
        <v>0.25044642090000002</v>
      </c>
      <c r="U6" s="465">
        <v>0.25110888668999998</v>
      </c>
      <c r="V6" s="75">
        <v>0.21117417101999997</v>
      </c>
      <c r="W6" s="75">
        <v>0.20504327574000003</v>
      </c>
      <c r="X6" s="75">
        <v>0.18878310000000001</v>
      </c>
    </row>
    <row r="7" spans="1:24" ht="33.75" customHeight="1" x14ac:dyDescent="0.25">
      <c r="A7" s="708" t="s">
        <v>47</v>
      </c>
      <c r="B7" s="708"/>
      <c r="C7" s="75">
        <v>0.1326929642876068</v>
      </c>
      <c r="D7" s="465">
        <v>0.11426521320368049</v>
      </c>
      <c r="E7" s="465">
        <v>0.12939382133564192</v>
      </c>
      <c r="F7" s="75">
        <v>0.12887440809715728</v>
      </c>
      <c r="G7" s="75">
        <v>0.11881871736642535</v>
      </c>
      <c r="H7" s="465">
        <v>0.118284950146686</v>
      </c>
      <c r="I7" s="465">
        <v>9.7720728486678482E-2</v>
      </c>
      <c r="J7" s="75">
        <v>7.5855607813114456E-2</v>
      </c>
      <c r="K7" s="75">
        <v>6.7385345313925052E-2</v>
      </c>
      <c r="L7" s="465">
        <v>7.6819404898246901E-2</v>
      </c>
      <c r="M7" s="465">
        <v>6.9360629619425199E-2</v>
      </c>
      <c r="N7" s="75">
        <v>6.3086128892224702E-2</v>
      </c>
      <c r="O7" s="75">
        <v>6.2196575226885494E-2</v>
      </c>
      <c r="P7" s="465">
        <v>5.7249729811737801E-2</v>
      </c>
      <c r="Q7" s="465">
        <v>5.9319492833437591E-2</v>
      </c>
      <c r="R7" s="75">
        <v>5.0476731592885807E-2</v>
      </c>
      <c r="S7" s="75">
        <v>4.6053727217219793E-2</v>
      </c>
      <c r="T7" s="465">
        <v>4.1911358735986587E-2</v>
      </c>
      <c r="U7" s="465">
        <v>3.9311757670775493E-2</v>
      </c>
      <c r="V7" s="75">
        <v>3.3913316251359502E-2</v>
      </c>
      <c r="W7" s="75">
        <v>3.3599862188217797E-2</v>
      </c>
      <c r="X7" s="75">
        <v>2.84243E-2</v>
      </c>
    </row>
    <row r="8" spans="1:24" ht="32.25" customHeight="1" x14ac:dyDescent="0.25">
      <c r="A8" s="476" t="s">
        <v>281</v>
      </c>
      <c r="B8" s="475"/>
      <c r="C8" s="75">
        <v>0.13353897699212505</v>
      </c>
      <c r="D8" s="465">
        <v>0.13960524799674551</v>
      </c>
      <c r="E8" s="465">
        <v>0.14527874780334588</v>
      </c>
      <c r="F8" s="75">
        <v>0.15291782780013291</v>
      </c>
      <c r="G8" s="75">
        <v>0.15965964387251991</v>
      </c>
      <c r="H8" s="465">
        <v>0.16697736728206961</v>
      </c>
      <c r="I8" s="465">
        <v>0.17494364278342825</v>
      </c>
      <c r="J8" s="75">
        <v>0.18335078760430301</v>
      </c>
      <c r="K8" s="75">
        <v>0.19098699776063596</v>
      </c>
      <c r="L8" s="465">
        <v>0.20055088158019196</v>
      </c>
      <c r="M8" s="465">
        <v>0.20948978753812997</v>
      </c>
      <c r="N8" s="75">
        <v>0.22046674815482697</v>
      </c>
      <c r="O8" s="75">
        <v>0.23171863938332896</v>
      </c>
      <c r="P8" s="465">
        <v>0.21378114803664197</v>
      </c>
      <c r="Q8" s="465">
        <v>0.25343238034434101</v>
      </c>
      <c r="R8" s="75">
        <v>0.27768780705316803</v>
      </c>
      <c r="S8" s="75">
        <v>0.29499424581864997</v>
      </c>
      <c r="T8" s="465">
        <v>0.31319588286789501</v>
      </c>
      <c r="U8" s="465">
        <v>0.32718365029261498</v>
      </c>
      <c r="V8" s="75">
        <v>0.34138329846959498</v>
      </c>
      <c r="W8" s="75">
        <v>0.32982614737540494</v>
      </c>
      <c r="X8" s="75">
        <v>0.35849999999999999</v>
      </c>
    </row>
    <row r="9" spans="1:24" ht="32.25" customHeight="1" x14ac:dyDescent="0.25">
      <c r="A9" s="476" t="s">
        <v>282</v>
      </c>
      <c r="B9" s="475"/>
      <c r="C9" s="75">
        <v>9.7334051000000005E-2</v>
      </c>
      <c r="D9" s="465">
        <v>9.68304096E-2</v>
      </c>
      <c r="E9" s="465">
        <v>9.8454367000000001E-2</v>
      </c>
      <c r="F9" s="75">
        <v>9.9036455399999987E-2</v>
      </c>
      <c r="G9" s="75">
        <v>0.10275214349999999</v>
      </c>
      <c r="H9" s="465">
        <v>0.10553131569999999</v>
      </c>
      <c r="I9" s="465">
        <v>0.10460541573739998</v>
      </c>
      <c r="J9" s="75">
        <v>0.1025819810481</v>
      </c>
      <c r="K9" s="75">
        <v>0.1033168477273</v>
      </c>
      <c r="L9" s="465">
        <v>0.10383755579309999</v>
      </c>
      <c r="M9" s="465">
        <v>0.10287404559339999</v>
      </c>
      <c r="N9" s="75">
        <v>0.10038818352209998</v>
      </c>
      <c r="O9" s="75">
        <v>9.7493055716999996E-2</v>
      </c>
      <c r="P9" s="465">
        <v>9.3313349228299994E-2</v>
      </c>
      <c r="Q9" s="465">
        <v>8.9744624231399978E-2</v>
      </c>
      <c r="R9" s="75">
        <v>8.9190031428299996E-2</v>
      </c>
      <c r="S9" s="75">
        <v>8.881191170000001E-2</v>
      </c>
      <c r="T9" s="465">
        <v>8.8874505899999984E-2</v>
      </c>
      <c r="U9" s="465">
        <v>7.5638619000000004E-2</v>
      </c>
      <c r="V9" s="75">
        <v>6.6634269499999996E-2</v>
      </c>
      <c r="W9" s="75">
        <v>6.7600255499999998E-2</v>
      </c>
      <c r="X9" s="75">
        <v>6.7799999999999999E-2</v>
      </c>
    </row>
    <row r="10" spans="1:24" ht="30.75" customHeight="1" x14ac:dyDescent="0.25">
      <c r="A10" s="451" t="s">
        <v>136</v>
      </c>
      <c r="B10" s="475"/>
      <c r="C10" s="101" t="s">
        <v>43</v>
      </c>
      <c r="D10" s="480" t="s">
        <v>43</v>
      </c>
      <c r="E10" s="480" t="s">
        <v>43</v>
      </c>
      <c r="F10" s="101" t="s">
        <v>43</v>
      </c>
      <c r="G10" s="101" t="s">
        <v>43</v>
      </c>
      <c r="H10" s="480" t="s">
        <v>43</v>
      </c>
      <c r="I10" s="466" t="s">
        <v>43</v>
      </c>
      <c r="J10" s="79" t="s">
        <v>43</v>
      </c>
      <c r="K10" s="79" t="s">
        <v>43</v>
      </c>
      <c r="L10" s="483" t="s">
        <v>43</v>
      </c>
      <c r="M10" s="466" t="s">
        <v>43</v>
      </c>
      <c r="N10" s="89" t="s">
        <v>238</v>
      </c>
      <c r="O10" s="89" t="s">
        <v>238</v>
      </c>
      <c r="P10" s="484" t="s">
        <v>238</v>
      </c>
      <c r="Q10" s="484" t="s">
        <v>238</v>
      </c>
      <c r="R10" s="89" t="s">
        <v>238</v>
      </c>
      <c r="S10" s="89" t="s">
        <v>238</v>
      </c>
      <c r="T10" s="484" t="s">
        <v>238</v>
      </c>
      <c r="U10" s="464" t="s">
        <v>238</v>
      </c>
      <c r="V10" s="89" t="s">
        <v>238</v>
      </c>
      <c r="W10" s="89" t="s">
        <v>238</v>
      </c>
      <c r="X10" s="89"/>
    </row>
    <row r="11" spans="1:24" ht="39.75" customHeight="1" x14ac:dyDescent="0.25">
      <c r="A11" s="709" t="s">
        <v>142</v>
      </c>
      <c r="B11" s="709"/>
      <c r="C11" s="316">
        <v>1.6501778699999998</v>
      </c>
      <c r="D11" s="479">
        <v>1.7838919599999998</v>
      </c>
      <c r="E11" s="479">
        <v>1.6066760100000002</v>
      </c>
      <c r="F11" s="316">
        <v>1.49892994</v>
      </c>
      <c r="G11" s="316">
        <v>1.54393756</v>
      </c>
      <c r="H11" s="479">
        <v>1.70077638</v>
      </c>
      <c r="I11" s="479">
        <v>1.9924336499999999</v>
      </c>
      <c r="J11" s="316">
        <v>1.50274329</v>
      </c>
      <c r="K11" s="316">
        <v>1.5372765799999999</v>
      </c>
      <c r="L11" s="479">
        <v>1.80221202</v>
      </c>
      <c r="M11" s="479">
        <v>1.6314565199999997</v>
      </c>
      <c r="N11" s="73">
        <v>1.6459486299999999</v>
      </c>
      <c r="O11" s="73">
        <v>1.6632536499999999</v>
      </c>
      <c r="P11" s="470">
        <v>1.5769491899999999</v>
      </c>
      <c r="Q11" s="470">
        <v>1.4697691699999997</v>
      </c>
      <c r="R11" s="90">
        <v>1.41290195</v>
      </c>
      <c r="S11" s="90">
        <v>1.3532316699999998</v>
      </c>
      <c r="T11" s="470">
        <v>1.4988184999999998</v>
      </c>
      <c r="U11" s="466">
        <v>1.68964271</v>
      </c>
      <c r="V11" s="90">
        <v>1.5940708100000001</v>
      </c>
      <c r="W11" s="90">
        <v>1.3728390399999997</v>
      </c>
      <c r="X11" s="90">
        <v>1.630522</v>
      </c>
    </row>
    <row r="12" spans="1:24" ht="30" customHeight="1" x14ac:dyDescent="0.25">
      <c r="A12" s="477" t="s">
        <v>143</v>
      </c>
      <c r="B12" s="478"/>
      <c r="C12" s="316">
        <v>22.353999999999999</v>
      </c>
      <c r="D12" s="479">
        <v>22.741</v>
      </c>
      <c r="E12" s="479">
        <v>24.045000000000002</v>
      </c>
      <c r="F12" s="315">
        <v>25.26</v>
      </c>
      <c r="G12" s="316">
        <v>25.872</v>
      </c>
      <c r="H12" s="479">
        <v>26.484000000000002</v>
      </c>
      <c r="I12" s="482">
        <v>26.832000000000001</v>
      </c>
      <c r="J12" s="90">
        <v>27.3</v>
      </c>
      <c r="K12" s="90">
        <v>25.55</v>
      </c>
      <c r="L12" s="470">
        <v>26.952911086304866</v>
      </c>
      <c r="M12" s="470">
        <v>27.693000000000001</v>
      </c>
      <c r="N12" s="91">
        <v>27.226517742527811</v>
      </c>
      <c r="O12" s="91">
        <v>25.988761775895536</v>
      </c>
      <c r="P12" s="485">
        <v>26.090675186202411</v>
      </c>
      <c r="Q12" s="485">
        <v>25.261190657797997</v>
      </c>
      <c r="R12" s="91">
        <v>25.430139752608341</v>
      </c>
      <c r="S12" s="91">
        <v>25.996666158044629</v>
      </c>
      <c r="T12" s="485">
        <v>25.248993319528068</v>
      </c>
      <c r="U12" s="466">
        <v>25.223911609831582</v>
      </c>
      <c r="V12" s="91">
        <v>26.016384503050258</v>
      </c>
      <c r="W12" s="91">
        <v>27.329277636434902</v>
      </c>
      <c r="X12" s="91">
        <v>27.824552000000001</v>
      </c>
    </row>
    <row r="13" spans="1:24" ht="38.25" customHeight="1" x14ac:dyDescent="0.25">
      <c r="A13" s="693" t="s">
        <v>50</v>
      </c>
      <c r="B13" s="693"/>
      <c r="C13" s="107">
        <f>C5+C11+C12</f>
        <v>24.64131775728973</v>
      </c>
      <c r="D13" s="481">
        <f t="shared" ref="D13:W13" si="9">D5+D11+D12</f>
        <v>25.161407952960424</v>
      </c>
      <c r="E13" s="481">
        <f t="shared" si="9"/>
        <v>26.280890895228989</v>
      </c>
      <c r="F13" s="107">
        <f t="shared" si="9"/>
        <v>27.40748932500729</v>
      </c>
      <c r="G13" s="107">
        <f t="shared" si="9"/>
        <v>28.058169195668945</v>
      </c>
      <c r="H13" s="481">
        <f t="shared" si="9"/>
        <v>28.834403136358759</v>
      </c>
      <c r="I13" s="481">
        <f t="shared" si="9"/>
        <v>29.442762752461007</v>
      </c>
      <c r="J13" s="107">
        <f t="shared" si="9"/>
        <v>29.480847242984819</v>
      </c>
      <c r="K13" s="107">
        <f t="shared" si="9"/>
        <v>27.733934778771022</v>
      </c>
      <c r="L13" s="481">
        <f t="shared" si="9"/>
        <v>29.425351323876406</v>
      </c>
      <c r="M13" s="481">
        <f t="shared" si="9"/>
        <v>29.982622453030956</v>
      </c>
      <c r="N13" s="107">
        <f t="shared" si="9"/>
        <v>29.526659669486964</v>
      </c>
      <c r="O13" s="107">
        <f t="shared" si="9"/>
        <v>28.316152415092752</v>
      </c>
      <c r="P13" s="481">
        <f t="shared" si="9"/>
        <v>28.299806042009092</v>
      </c>
      <c r="Q13" s="481">
        <f t="shared" si="9"/>
        <v>27.426406129779675</v>
      </c>
      <c r="R13" s="107">
        <f t="shared" si="9"/>
        <v>27.532664128035851</v>
      </c>
      <c r="S13" s="107">
        <f t="shared" si="9"/>
        <v>28.0443373225005</v>
      </c>
      <c r="T13" s="481">
        <f t="shared" si="9"/>
        <v>27.442239987931949</v>
      </c>
      <c r="U13" s="481">
        <f t="shared" si="9"/>
        <v>27.606797233484972</v>
      </c>
      <c r="V13" s="107">
        <f t="shared" si="9"/>
        <v>28.263560368291213</v>
      </c>
      <c r="W13" s="107">
        <f t="shared" si="9"/>
        <v>29.338186217238526</v>
      </c>
      <c r="X13" s="107">
        <v>30.1</v>
      </c>
    </row>
    <row r="14" spans="1:24" ht="38.25" customHeight="1" x14ac:dyDescent="0.25">
      <c r="A14" s="706" t="s">
        <v>144</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row>
    <row r="15" spans="1:24" x14ac:dyDescent="0.25">
      <c r="A15" s="707" t="s">
        <v>242</v>
      </c>
      <c r="B15" s="707"/>
      <c r="C15" s="707"/>
      <c r="D15" s="707"/>
      <c r="E15" s="707"/>
      <c r="F15" s="707"/>
      <c r="G15" s="707"/>
      <c r="H15" s="707"/>
      <c r="I15" s="707"/>
      <c r="J15" s="707"/>
      <c r="K15" s="707"/>
      <c r="L15" s="88"/>
      <c r="M15" s="88"/>
      <c r="N15" s="88"/>
      <c r="O15" s="88"/>
      <c r="P15" s="88"/>
      <c r="Q15" s="88"/>
    </row>
    <row r="16" spans="1:24" x14ac:dyDescent="0.25">
      <c r="A16" s="308" t="s">
        <v>141</v>
      </c>
      <c r="B16" s="88"/>
      <c r="C16" s="88"/>
      <c r="D16" s="88"/>
      <c r="E16" s="88"/>
      <c r="F16" s="88"/>
      <c r="G16" s="88"/>
      <c r="H16" s="88"/>
      <c r="I16" s="88"/>
      <c r="J16" s="88"/>
      <c r="K16" s="88"/>
      <c r="L16" s="88"/>
      <c r="M16" s="88"/>
      <c r="N16" s="88"/>
      <c r="O16" s="88"/>
      <c r="P16" s="88"/>
      <c r="Q16" s="88"/>
    </row>
    <row r="17" spans="1:17" x14ac:dyDescent="0.25">
      <c r="A17" s="308"/>
      <c r="B17" s="88"/>
      <c r="C17" s="88"/>
      <c r="D17" s="88"/>
      <c r="E17" s="88"/>
      <c r="F17" s="88"/>
      <c r="G17" s="88"/>
      <c r="H17" s="88"/>
      <c r="I17" s="88"/>
      <c r="J17" s="88"/>
      <c r="K17" s="88"/>
      <c r="L17" s="88"/>
      <c r="M17" s="88"/>
      <c r="N17" s="88"/>
      <c r="O17" s="88"/>
      <c r="P17" s="88"/>
      <c r="Q17" s="88"/>
    </row>
  </sheetData>
  <mergeCells count="7">
    <mergeCell ref="A15:K15"/>
    <mergeCell ref="A13:B13"/>
    <mergeCell ref="A14:X14"/>
    <mergeCell ref="A4:B4"/>
    <mergeCell ref="A6:B6"/>
    <mergeCell ref="A7:B7"/>
    <mergeCell ref="A11:B11"/>
  </mergeCells>
  <hyperlinks>
    <hyperlink ref="A1" location="'Table of contents'!A2" display="Back to Table of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23"/>
  <sheetViews>
    <sheetView topLeftCell="K10" workbookViewId="0">
      <selection activeCell="Z10" sqref="Z10"/>
    </sheetView>
  </sheetViews>
  <sheetFormatPr defaultRowHeight="15.75" x14ac:dyDescent="0.25"/>
  <cols>
    <col min="1" max="1" width="7.42578125" style="291" customWidth="1"/>
    <col min="2" max="2" width="31.140625" style="291" customWidth="1"/>
    <col min="3" max="12" width="11.85546875" style="291" customWidth="1"/>
    <col min="13" max="16" width="11.5703125" style="291" bestFit="1" customWidth="1"/>
    <col min="17" max="17" width="14.7109375" style="291" customWidth="1"/>
    <col min="18" max="18" width="11.28515625" style="291" customWidth="1"/>
    <col min="19" max="19" width="11.5703125" style="291" bestFit="1" customWidth="1"/>
    <col min="20" max="20" width="10.5703125" style="291" customWidth="1"/>
    <col min="21" max="21" width="11.5703125" style="291" bestFit="1" customWidth="1"/>
    <col min="22" max="22" width="10" style="291" customWidth="1"/>
    <col min="23" max="23" width="10.7109375" style="291" customWidth="1"/>
    <col min="24" max="16384" width="9.140625" style="291"/>
  </cols>
  <sheetData>
    <row r="1" spans="1:24" x14ac:dyDescent="0.25">
      <c r="A1" s="127" t="s">
        <v>129</v>
      </c>
    </row>
    <row r="2" spans="1:24" ht="35.25" customHeight="1" x14ac:dyDescent="0.25">
      <c r="A2" s="532" t="s">
        <v>291</v>
      </c>
      <c r="B2" s="500"/>
      <c r="C2" s="500"/>
      <c r="D2" s="500"/>
      <c r="E2" s="500"/>
      <c r="F2" s="500"/>
      <c r="G2" s="500"/>
      <c r="H2" s="500"/>
      <c r="I2" s="500"/>
      <c r="R2" s="290"/>
      <c r="S2" s="290"/>
      <c r="T2" s="290"/>
      <c r="U2" s="290"/>
      <c r="V2" s="290"/>
      <c r="W2" s="290"/>
    </row>
    <row r="3" spans="1:24" x14ac:dyDescent="0.25">
      <c r="A3" s="92"/>
      <c r="B3" s="93"/>
      <c r="C3" s="93"/>
      <c r="D3" s="93"/>
      <c r="E3" s="93"/>
      <c r="F3" s="93"/>
      <c r="G3" s="93"/>
      <c r="H3" s="93"/>
      <c r="I3" s="93"/>
      <c r="J3" s="93"/>
      <c r="K3" s="93"/>
      <c r="L3" s="93"/>
      <c r="M3" s="93"/>
      <c r="N3" s="93"/>
      <c r="O3" s="94"/>
      <c r="R3" s="87"/>
      <c r="S3" s="87"/>
      <c r="T3" s="87"/>
      <c r="V3" s="87" t="s">
        <v>44</v>
      </c>
    </row>
    <row r="4" spans="1:24" ht="28.5" customHeight="1" x14ac:dyDescent="0.25">
      <c r="A4" s="693" t="s">
        <v>12</v>
      </c>
      <c r="B4" s="700"/>
      <c r="C4" s="15">
        <v>2001</v>
      </c>
      <c r="D4" s="454">
        <v>2002</v>
      </c>
      <c r="E4" s="454">
        <v>2003</v>
      </c>
      <c r="F4" s="15">
        <v>2004</v>
      </c>
      <c r="G4" s="15">
        <v>2005</v>
      </c>
      <c r="H4" s="454">
        <v>2006</v>
      </c>
      <c r="I4" s="454">
        <v>2007</v>
      </c>
      <c r="J4" s="15">
        <v>2008</v>
      </c>
      <c r="K4" s="15">
        <v>2009</v>
      </c>
      <c r="L4" s="454">
        <v>2010</v>
      </c>
      <c r="M4" s="454">
        <v>2011</v>
      </c>
      <c r="N4" s="15">
        <v>2012</v>
      </c>
      <c r="O4" s="15">
        <v>2013</v>
      </c>
      <c r="P4" s="454">
        <v>2014</v>
      </c>
      <c r="Q4" s="454">
        <v>2015</v>
      </c>
      <c r="R4" s="15">
        <v>2016</v>
      </c>
      <c r="S4" s="15">
        <v>2017</v>
      </c>
      <c r="T4" s="454">
        <v>2018</v>
      </c>
      <c r="U4" s="454">
        <v>2019</v>
      </c>
      <c r="V4" s="15">
        <v>2020</v>
      </c>
      <c r="W4" s="15">
        <v>2021</v>
      </c>
      <c r="X4" s="15">
        <v>2022</v>
      </c>
    </row>
    <row r="5" spans="1:24" ht="32.25" customHeight="1" x14ac:dyDescent="0.25">
      <c r="A5" s="486" t="s">
        <v>45</v>
      </c>
      <c r="B5" s="487"/>
      <c r="C5" s="95">
        <f t="shared" ref="C5:K5" si="0">C6+C7+C8+C9</f>
        <v>9.8000000000000004E-2</v>
      </c>
      <c r="D5" s="489">
        <f t="shared" si="0"/>
        <v>9.7482565734977392E-2</v>
      </c>
      <c r="E5" s="489">
        <f t="shared" si="0"/>
        <v>9.7000000000000003E-2</v>
      </c>
      <c r="F5" s="95">
        <f t="shared" si="0"/>
        <v>0.1</v>
      </c>
      <c r="G5" s="95">
        <f t="shared" si="0"/>
        <v>0.10200000000000001</v>
      </c>
      <c r="H5" s="489">
        <f t="shared" si="0"/>
        <v>0.10700000000000001</v>
      </c>
      <c r="I5" s="489">
        <f t="shared" si="0"/>
        <v>0.10600000000000001</v>
      </c>
      <c r="J5" s="95">
        <f t="shared" si="0"/>
        <v>0.11699999999999999</v>
      </c>
      <c r="K5" s="95">
        <f t="shared" si="0"/>
        <v>0.11165291016110387</v>
      </c>
      <c r="L5" s="497">
        <v>0.11799999999999999</v>
      </c>
      <c r="M5" s="497">
        <v>0.11700000000000001</v>
      </c>
      <c r="N5" s="96">
        <v>0.11813682781472191</v>
      </c>
      <c r="O5" s="96">
        <v>0.12167828953901615</v>
      </c>
      <c r="P5" s="497">
        <v>0.1194690632539539</v>
      </c>
      <c r="Q5" s="497">
        <v>0.1258628981687312</v>
      </c>
      <c r="R5" s="96">
        <v>0.12657377968843336</v>
      </c>
      <c r="S5" s="96">
        <v>0.12921008950000867</v>
      </c>
      <c r="T5" s="497">
        <v>0.12959971331821088</v>
      </c>
      <c r="U5" s="497">
        <v>0.13004590752421541</v>
      </c>
      <c r="V5" s="96">
        <v>0.12488954715591059</v>
      </c>
      <c r="W5" s="96">
        <v>0.12373629265997706</v>
      </c>
      <c r="X5" s="579">
        <v>0.122645</v>
      </c>
    </row>
    <row r="6" spans="1:24" ht="32.25" customHeight="1" x14ac:dyDescent="0.25">
      <c r="A6" s="712" t="s">
        <v>46</v>
      </c>
      <c r="B6" s="713"/>
      <c r="C6" s="97">
        <v>4.8000000000000001E-2</v>
      </c>
      <c r="D6" s="490">
        <v>4.9620115015999999E-2</v>
      </c>
      <c r="E6" s="491">
        <v>4.5999999999999999E-2</v>
      </c>
      <c r="F6" s="97">
        <v>4.7E-2</v>
      </c>
      <c r="G6" s="97">
        <v>4.9000000000000002E-2</v>
      </c>
      <c r="H6" s="490">
        <v>5.1999999999999998E-2</v>
      </c>
      <c r="I6" s="496">
        <v>5.2999999999999999E-2</v>
      </c>
      <c r="J6" s="98">
        <v>6.5000000000000002E-2</v>
      </c>
      <c r="K6" s="98">
        <v>5.9187678354831991E-2</v>
      </c>
      <c r="L6" s="496">
        <v>6.2E-2</v>
      </c>
      <c r="M6" s="496">
        <v>0.06</v>
      </c>
      <c r="N6" s="98">
        <v>5.9998140020999999E-2</v>
      </c>
      <c r="O6" s="98">
        <v>6.1377041975000005E-2</v>
      </c>
      <c r="P6" s="496">
        <v>6.1671883073999997E-2</v>
      </c>
      <c r="Q6" s="496">
        <v>6.3947587662499999E-2</v>
      </c>
      <c r="R6" s="98">
        <v>6.2212512620631238E-2</v>
      </c>
      <c r="S6" s="98">
        <v>6.2187257056000006E-2</v>
      </c>
      <c r="T6" s="496">
        <v>5.9108512522000001E-2</v>
      </c>
      <c r="U6" s="496">
        <v>5.7505653454000001E-2</v>
      </c>
      <c r="V6" s="98">
        <v>5.1232767665999997E-2</v>
      </c>
      <c r="W6" s="98">
        <v>5.3024035562000006E-2</v>
      </c>
      <c r="X6" s="580">
        <v>4.6641700000000001E-2</v>
      </c>
    </row>
    <row r="7" spans="1:24" ht="32.25" customHeight="1" x14ac:dyDescent="0.25">
      <c r="A7" s="712" t="s">
        <v>47</v>
      </c>
      <c r="B7" s="713"/>
      <c r="C7" s="99">
        <v>1.9E-2</v>
      </c>
      <c r="D7" s="490">
        <v>1.6183736305629998E-2</v>
      </c>
      <c r="E7" s="490">
        <v>1.7999999999999999E-2</v>
      </c>
      <c r="F7" s="99">
        <v>1.7999999999999999E-2</v>
      </c>
      <c r="G7" s="99">
        <v>1.7000000000000001E-2</v>
      </c>
      <c r="H7" s="490">
        <v>1.7000000000000001E-2</v>
      </c>
      <c r="I7" s="496">
        <v>1.4E-2</v>
      </c>
      <c r="J7" s="98">
        <v>1.0999999999999999E-2</v>
      </c>
      <c r="K7" s="98">
        <v>9.8572260165748909E-3</v>
      </c>
      <c r="L7" s="496">
        <v>1.0999999999999999E-2</v>
      </c>
      <c r="M7" s="496">
        <v>0.01</v>
      </c>
      <c r="N7" s="98">
        <v>9.2273106251469089E-3</v>
      </c>
      <c r="O7" s="98">
        <v>9.0667192615681499E-3</v>
      </c>
      <c r="P7" s="496">
        <v>8.4352269033679192E-3</v>
      </c>
      <c r="Q7" s="496">
        <v>8.7102299185150191E-3</v>
      </c>
      <c r="R7" s="98">
        <v>7.5009214807541403E-3</v>
      </c>
      <c r="S7" s="98">
        <v>6.9178622262966397E-3</v>
      </c>
      <c r="T7" s="496">
        <v>6.366762856224879E-3</v>
      </c>
      <c r="U7" s="496">
        <v>6.0377284448553991E-3</v>
      </c>
      <c r="V7" s="98">
        <v>5.2632802603526001E-3</v>
      </c>
      <c r="W7" s="98">
        <v>5.1991998438190405E-3</v>
      </c>
      <c r="X7" s="580">
        <v>4.5798999999999996E-3</v>
      </c>
    </row>
    <row r="8" spans="1:24" ht="32.25" customHeight="1" x14ac:dyDescent="0.25">
      <c r="A8" s="488" t="s">
        <v>48</v>
      </c>
      <c r="B8" s="487"/>
      <c r="C8" s="100">
        <v>2.9000000000000001E-2</v>
      </c>
      <c r="D8" s="492">
        <v>2.9895330557347395E-2</v>
      </c>
      <c r="E8" s="492">
        <v>3.1E-2</v>
      </c>
      <c r="F8" s="100">
        <v>3.3000000000000002E-2</v>
      </c>
      <c r="G8" s="100">
        <v>3.4000000000000002E-2</v>
      </c>
      <c r="H8" s="492">
        <v>3.5999999999999997E-2</v>
      </c>
      <c r="I8" s="496">
        <v>3.6999999999999998E-2</v>
      </c>
      <c r="J8" s="98">
        <v>3.9E-2</v>
      </c>
      <c r="K8" s="98">
        <v>4.0728132946059002E-2</v>
      </c>
      <c r="L8" s="496">
        <v>4.2999999999999997E-2</v>
      </c>
      <c r="M8" s="496">
        <v>4.4999999999999998E-2</v>
      </c>
      <c r="N8" s="98">
        <v>4.7115503977249007E-2</v>
      </c>
      <c r="O8" s="98">
        <v>4.9522154739427997E-2</v>
      </c>
      <c r="P8" s="496">
        <v>4.7716257202888003E-2</v>
      </c>
      <c r="Q8" s="496">
        <v>5.1583881553832193E-2</v>
      </c>
      <c r="R8" s="98">
        <v>5.5261190601349999E-2</v>
      </c>
      <c r="S8" s="98">
        <v>5.8505801335712003E-2</v>
      </c>
      <c r="T8" s="496">
        <v>6.2454782625985993E-2</v>
      </c>
      <c r="U8" s="496">
        <v>6.5016329645359999E-2</v>
      </c>
      <c r="V8" s="98">
        <v>6.712481491955799E-2</v>
      </c>
      <c r="W8" s="98">
        <v>6.4256968424158012E-2</v>
      </c>
      <c r="X8" s="580">
        <v>7.0151699999999997E-2</v>
      </c>
    </row>
    <row r="9" spans="1:24" ht="32.25" customHeight="1" x14ac:dyDescent="0.25">
      <c r="A9" s="450" t="s">
        <v>49</v>
      </c>
      <c r="B9" s="487"/>
      <c r="C9" s="100">
        <v>2E-3</v>
      </c>
      <c r="D9" s="492">
        <v>1.7833838560000002E-3</v>
      </c>
      <c r="E9" s="492">
        <v>2E-3</v>
      </c>
      <c r="F9" s="100">
        <v>2E-3</v>
      </c>
      <c r="G9" s="100">
        <v>2E-3</v>
      </c>
      <c r="H9" s="492">
        <v>2E-3</v>
      </c>
      <c r="I9" s="496">
        <v>2E-3</v>
      </c>
      <c r="J9" s="98">
        <v>2E-3</v>
      </c>
      <c r="K9" s="98">
        <v>1.8798728436380001E-3</v>
      </c>
      <c r="L9" s="496">
        <v>2E-3</v>
      </c>
      <c r="M9" s="496">
        <v>2E-3</v>
      </c>
      <c r="N9" s="98">
        <v>1.7958731913259997E-3</v>
      </c>
      <c r="O9" s="98">
        <v>1.7123735630199997E-3</v>
      </c>
      <c r="P9" s="496">
        <v>1.6456960736980001E-3</v>
      </c>
      <c r="Q9" s="496">
        <v>1.6211990338840005E-3</v>
      </c>
      <c r="R9" s="98">
        <v>1.599154985698E-3</v>
      </c>
      <c r="S9" s="98">
        <v>1.5991688819999999E-3</v>
      </c>
      <c r="T9" s="496">
        <v>1.6696553139999998E-3</v>
      </c>
      <c r="U9" s="496">
        <v>1.4861959799999998E-3</v>
      </c>
      <c r="V9" s="98">
        <v>1.2686843099999998E-3</v>
      </c>
      <c r="W9" s="98">
        <v>1.25608883E-3</v>
      </c>
      <c r="X9" s="580">
        <v>1.2681000000000001E-3</v>
      </c>
    </row>
    <row r="10" spans="1:24" ht="32.25" customHeight="1" x14ac:dyDescent="0.25">
      <c r="A10" s="452" t="s">
        <v>136</v>
      </c>
      <c r="B10" s="487"/>
      <c r="C10" s="101" t="s">
        <v>43</v>
      </c>
      <c r="D10" s="480" t="s">
        <v>43</v>
      </c>
      <c r="E10" s="480" t="s">
        <v>43</v>
      </c>
      <c r="F10" s="101" t="s">
        <v>43</v>
      </c>
      <c r="G10" s="101" t="s">
        <v>43</v>
      </c>
      <c r="H10" s="480" t="s">
        <v>43</v>
      </c>
      <c r="I10" s="466" t="s">
        <v>43</v>
      </c>
      <c r="J10" s="79" t="s">
        <v>43</v>
      </c>
      <c r="K10" s="79" t="s">
        <v>43</v>
      </c>
      <c r="L10" s="483" t="s">
        <v>43</v>
      </c>
      <c r="M10" s="466" t="s">
        <v>43</v>
      </c>
      <c r="N10" s="79" t="s">
        <v>238</v>
      </c>
      <c r="O10" s="79" t="s">
        <v>238</v>
      </c>
      <c r="P10" s="466" t="s">
        <v>238</v>
      </c>
      <c r="Q10" s="483" t="s">
        <v>238</v>
      </c>
      <c r="R10" s="102" t="s">
        <v>238</v>
      </c>
      <c r="S10" s="102" t="s">
        <v>238</v>
      </c>
      <c r="T10" s="483" t="s">
        <v>238</v>
      </c>
      <c r="U10" s="483" t="s">
        <v>238</v>
      </c>
      <c r="V10" s="102" t="s">
        <v>238</v>
      </c>
      <c r="W10" s="102" t="s">
        <v>238</v>
      </c>
      <c r="X10" s="96"/>
    </row>
    <row r="11" spans="1:24" ht="32.25" customHeight="1" x14ac:dyDescent="0.25">
      <c r="A11" s="710" t="s">
        <v>137</v>
      </c>
      <c r="B11" s="711"/>
      <c r="C11" s="103">
        <v>0.35599999999999998</v>
      </c>
      <c r="D11" s="493">
        <v>0.36699999999999999</v>
      </c>
      <c r="E11" s="493">
        <v>0.36499999999999999</v>
      </c>
      <c r="F11" s="103">
        <v>0.36699999999999999</v>
      </c>
      <c r="G11" s="103">
        <v>0.376</v>
      </c>
      <c r="H11" s="493">
        <v>0.40400000000000003</v>
      </c>
      <c r="I11" s="482">
        <v>0.42</v>
      </c>
      <c r="J11" s="104">
        <v>0.38200000000000001</v>
      </c>
      <c r="K11" s="104">
        <v>0.37590629001536868</v>
      </c>
      <c r="L11" s="482">
        <v>0.42</v>
      </c>
      <c r="M11" s="482">
        <v>0.42799999999999999</v>
      </c>
      <c r="N11" s="104">
        <v>0.45257880482747487</v>
      </c>
      <c r="O11" s="104">
        <v>0.45973342950827273</v>
      </c>
      <c r="P11" s="482">
        <v>0.39157771565480309</v>
      </c>
      <c r="Q11" s="482">
        <v>0.41312135339301181</v>
      </c>
      <c r="R11" s="104">
        <v>0.40764321696664452</v>
      </c>
      <c r="S11" s="104">
        <v>0.40432984370666603</v>
      </c>
      <c r="T11" s="482">
        <v>0.41218409755142615</v>
      </c>
      <c r="U11" s="482">
        <v>0.42418932444425</v>
      </c>
      <c r="V11" s="104">
        <v>0.40311158185046075</v>
      </c>
      <c r="W11" s="104">
        <v>0.38532727106308806</v>
      </c>
      <c r="X11" s="581">
        <v>0.43971579999999999</v>
      </c>
    </row>
    <row r="12" spans="1:24" ht="32.25" customHeight="1" x14ac:dyDescent="0.25">
      <c r="A12" s="486" t="s">
        <v>143</v>
      </c>
      <c r="B12" s="487"/>
      <c r="C12" s="103">
        <v>6.0286644854275727E-2</v>
      </c>
      <c r="D12" s="493">
        <v>6.2302953953554292E-2</v>
      </c>
      <c r="E12" s="494">
        <v>6.3620594374755007E-2</v>
      </c>
      <c r="F12" s="313">
        <v>6.5754367969934266E-2</v>
      </c>
      <c r="G12" s="313">
        <v>6.5083041818119289E-2</v>
      </c>
      <c r="H12" s="494">
        <v>6.5000000000000002E-2</v>
      </c>
      <c r="I12" s="482">
        <v>6.8000000000000005E-2</v>
      </c>
      <c r="J12" s="104">
        <v>6.6000000000000003E-2</v>
      </c>
      <c r="K12" s="104">
        <v>7.0625046974742867E-2</v>
      </c>
      <c r="L12" s="482">
        <v>7.0999999999999994E-2</v>
      </c>
      <c r="M12" s="482">
        <v>7.1999999999999995E-2</v>
      </c>
      <c r="N12" s="104">
        <v>7.8000385713278581E-2</v>
      </c>
      <c r="O12" s="104">
        <v>7.4800839279899986E-2</v>
      </c>
      <c r="P12" s="482">
        <v>7.8057414350269305E-2</v>
      </c>
      <c r="Q12" s="482">
        <v>7.8139900595537146E-2</v>
      </c>
      <c r="R12" s="104">
        <v>7.8745750130734316E-2</v>
      </c>
      <c r="S12" s="104">
        <v>7.7811640720999997E-2</v>
      </c>
      <c r="T12" s="482">
        <v>7.8089668350000002E-2</v>
      </c>
      <c r="U12" s="482">
        <v>7.7951735610000017E-2</v>
      </c>
      <c r="V12" s="104">
        <v>7.7953310649714308E-2</v>
      </c>
      <c r="W12" s="104">
        <v>7.7837843945142871E-2</v>
      </c>
      <c r="X12" s="581">
        <v>7.7837799999999999E-2</v>
      </c>
    </row>
    <row r="13" spans="1:24" ht="32.25" customHeight="1" x14ac:dyDescent="0.25">
      <c r="A13" s="693" t="s">
        <v>50</v>
      </c>
      <c r="B13" s="693"/>
      <c r="C13" s="105">
        <f>C5+C11+C12</f>
        <v>0.51428664485427567</v>
      </c>
      <c r="D13" s="495">
        <f>D5+D11+D12</f>
        <v>0.52678551968853171</v>
      </c>
      <c r="E13" s="495">
        <f t="shared" ref="E13:M13" si="1">E5+E11+E12</f>
        <v>0.52562059437475495</v>
      </c>
      <c r="F13" s="105">
        <f t="shared" si="1"/>
        <v>0.53275436796993425</v>
      </c>
      <c r="G13" s="105">
        <f t="shared" si="1"/>
        <v>0.54308304181811928</v>
      </c>
      <c r="H13" s="495">
        <f t="shared" si="1"/>
        <v>0.57600000000000007</v>
      </c>
      <c r="I13" s="495">
        <f t="shared" si="1"/>
        <v>0.59400000000000008</v>
      </c>
      <c r="J13" s="105">
        <f t="shared" si="1"/>
        <v>0.56499999999999995</v>
      </c>
      <c r="K13" s="105">
        <f t="shared" si="1"/>
        <v>0.55818424715121551</v>
      </c>
      <c r="L13" s="495">
        <f t="shared" si="1"/>
        <v>0.60899999999999999</v>
      </c>
      <c r="M13" s="495">
        <f t="shared" si="1"/>
        <v>0.61699999999999999</v>
      </c>
      <c r="N13" s="106">
        <v>0.64871601835547543</v>
      </c>
      <c r="O13" s="106">
        <v>0.65621255832718883</v>
      </c>
      <c r="P13" s="498">
        <v>0.58910419325902619</v>
      </c>
      <c r="Q13" s="498">
        <v>0.61712415215728011</v>
      </c>
      <c r="R13" s="106">
        <v>0.61296274678581208</v>
      </c>
      <c r="S13" s="106">
        <v>0.6113515739276747</v>
      </c>
      <c r="T13" s="498">
        <v>0.61987347921963698</v>
      </c>
      <c r="U13" s="498">
        <v>0.63218696757846538</v>
      </c>
      <c r="V13" s="106">
        <v>0.60595443965608564</v>
      </c>
      <c r="W13" s="106">
        <v>0.58690140766820798</v>
      </c>
      <c r="X13" s="582">
        <v>0.64</v>
      </c>
    </row>
    <row r="14" spans="1:24" ht="32.25" customHeight="1" x14ac:dyDescent="0.25">
      <c r="A14" s="706" t="s">
        <v>144</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row>
    <row r="15" spans="1:24" ht="23.25" customHeight="1" x14ac:dyDescent="0.25">
      <c r="A15" s="317" t="s">
        <v>242</v>
      </c>
      <c r="B15" s="88"/>
      <c r="C15" s="88"/>
      <c r="D15" s="88"/>
      <c r="E15" s="88"/>
      <c r="F15" s="88"/>
      <c r="G15" s="88"/>
      <c r="H15" s="88"/>
      <c r="I15" s="88"/>
      <c r="J15" s="88"/>
      <c r="K15" s="31"/>
      <c r="L15" s="32"/>
      <c r="M15" s="31"/>
      <c r="N15" s="31"/>
      <c r="O15" s="31"/>
      <c r="P15" s="31"/>
      <c r="Q15" s="31"/>
      <c r="R15" s="31"/>
      <c r="S15" s="31"/>
      <c r="T15" s="31"/>
      <c r="U15" s="31"/>
    </row>
    <row r="16" spans="1:24" ht="21" customHeight="1" x14ac:dyDescent="0.25">
      <c r="A16" s="308" t="s">
        <v>141</v>
      </c>
      <c r="B16" s="88"/>
      <c r="C16" s="88"/>
      <c r="D16" s="88"/>
      <c r="E16" s="88"/>
      <c r="F16" s="88"/>
      <c r="G16" s="88"/>
      <c r="H16" s="88"/>
      <c r="I16" s="88"/>
      <c r="J16" s="88"/>
      <c r="K16" s="33"/>
      <c r="L16" s="33"/>
      <c r="M16" s="33"/>
      <c r="N16" s="33"/>
      <c r="O16" s="33"/>
      <c r="P16" s="33"/>
      <c r="Q16" s="33"/>
      <c r="R16" s="33"/>
      <c r="S16" s="33"/>
      <c r="T16" s="33"/>
      <c r="U16" s="33"/>
    </row>
    <row r="17" spans="11:21" x14ac:dyDescent="0.25">
      <c r="K17" s="33"/>
      <c r="L17" s="33"/>
      <c r="M17" s="33"/>
      <c r="N17" s="33"/>
      <c r="O17" s="33"/>
      <c r="P17" s="33"/>
      <c r="Q17" s="33"/>
      <c r="R17" s="33"/>
      <c r="S17" s="33"/>
      <c r="T17" s="33"/>
      <c r="U17" s="33"/>
    </row>
    <row r="18" spans="11:21" x14ac:dyDescent="0.25">
      <c r="K18" s="33"/>
      <c r="L18" s="33"/>
      <c r="M18" s="33"/>
      <c r="N18" s="33"/>
      <c r="O18" s="33"/>
      <c r="P18" s="33"/>
      <c r="Q18" s="33"/>
      <c r="R18" s="33"/>
      <c r="S18" s="33"/>
      <c r="T18" s="33"/>
      <c r="U18" s="33"/>
    </row>
    <row r="19" spans="11:21" x14ac:dyDescent="0.25">
      <c r="K19" s="33"/>
      <c r="L19" s="33"/>
      <c r="M19" s="33"/>
      <c r="N19" s="33"/>
      <c r="O19" s="33"/>
      <c r="P19" s="33"/>
      <c r="Q19" s="33"/>
      <c r="R19" s="33"/>
      <c r="S19" s="33"/>
      <c r="T19" s="33"/>
      <c r="U19" s="33"/>
    </row>
    <row r="20" spans="11:21" x14ac:dyDescent="0.25">
      <c r="K20" s="32"/>
      <c r="L20" s="32"/>
      <c r="M20" s="32"/>
      <c r="N20" s="32"/>
      <c r="O20" s="32"/>
      <c r="P20" s="32"/>
      <c r="Q20" s="32"/>
      <c r="R20" s="32"/>
      <c r="S20" s="32"/>
      <c r="T20" s="32"/>
      <c r="U20" s="32"/>
    </row>
    <row r="21" spans="11:21" x14ac:dyDescent="0.25">
      <c r="K21" s="34"/>
      <c r="L21" s="34"/>
      <c r="M21" s="34"/>
      <c r="N21" s="34"/>
      <c r="O21" s="34"/>
      <c r="P21" s="34"/>
      <c r="Q21" s="34"/>
      <c r="R21" s="34"/>
      <c r="S21" s="34"/>
      <c r="T21" s="34"/>
      <c r="U21" s="34"/>
    </row>
    <row r="22" spans="11:21" x14ac:dyDescent="0.25">
      <c r="K22" s="34"/>
      <c r="L22" s="34"/>
      <c r="M22" s="34"/>
      <c r="N22" s="34"/>
      <c r="O22" s="34"/>
      <c r="P22" s="34"/>
      <c r="Q22" s="34"/>
      <c r="R22" s="34"/>
      <c r="S22" s="34"/>
      <c r="T22" s="34"/>
      <c r="U22" s="34"/>
    </row>
    <row r="23" spans="11:21" x14ac:dyDescent="0.25">
      <c r="K23" s="35"/>
      <c r="L23" s="35"/>
      <c r="M23" s="35"/>
      <c r="N23" s="35"/>
      <c r="O23" s="35"/>
      <c r="P23" s="35"/>
      <c r="Q23" s="35"/>
      <c r="R23" s="35"/>
      <c r="S23" s="35"/>
      <c r="T23" s="35"/>
      <c r="U23" s="35"/>
    </row>
  </sheetData>
  <mergeCells count="6">
    <mergeCell ref="A11:B11"/>
    <mergeCell ref="A13:B13"/>
    <mergeCell ref="A14:X14"/>
    <mergeCell ref="A4:B4"/>
    <mergeCell ref="A6:B6"/>
    <mergeCell ref="A7:B7"/>
  </mergeCells>
  <hyperlinks>
    <hyperlink ref="A1" location="'Table of contents'!A2" display="Back to Table of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9"/>
  <sheetViews>
    <sheetView workbookViewId="0"/>
  </sheetViews>
  <sheetFormatPr defaultRowHeight="15.75" x14ac:dyDescent="0.25"/>
  <cols>
    <col min="1" max="1" width="7.42578125" style="291" customWidth="1"/>
    <col min="2" max="2" width="31.140625" style="291" customWidth="1"/>
    <col min="3" max="21" width="8.5703125" style="291" customWidth="1"/>
    <col min="22" max="16384" width="9.140625" style="291"/>
  </cols>
  <sheetData>
    <row r="1" spans="1:26" x14ac:dyDescent="0.25">
      <c r="A1" s="127" t="s">
        <v>129</v>
      </c>
    </row>
    <row r="2" spans="1:26" ht="35.25" customHeight="1" x14ac:dyDescent="0.25">
      <c r="A2" s="532" t="s">
        <v>292</v>
      </c>
      <c r="B2" s="500"/>
      <c r="C2" s="500"/>
      <c r="D2" s="500"/>
      <c r="E2" s="500"/>
      <c r="F2" s="500"/>
      <c r="G2" s="500"/>
      <c r="H2" s="500"/>
      <c r="I2" s="500"/>
      <c r="J2" s="500"/>
      <c r="K2" s="500"/>
      <c r="L2" s="500"/>
      <c r="M2" s="500"/>
      <c r="R2" s="290"/>
      <c r="S2" s="290"/>
      <c r="T2" s="290"/>
      <c r="U2" s="290"/>
      <c r="V2" s="290"/>
      <c r="W2" s="290"/>
    </row>
    <row r="3" spans="1:26" ht="20.25" customHeight="1" x14ac:dyDescent="0.35">
      <c r="A3" s="92"/>
      <c r="B3" s="93"/>
      <c r="C3" s="93"/>
      <c r="D3" s="93"/>
      <c r="E3" s="93"/>
      <c r="F3" s="93"/>
      <c r="G3" s="93"/>
      <c r="H3" s="93"/>
      <c r="I3" s="93"/>
      <c r="J3" s="93"/>
      <c r="K3" s="93"/>
      <c r="L3" s="93"/>
      <c r="M3" s="93"/>
      <c r="N3" s="93"/>
      <c r="O3" s="94"/>
      <c r="T3" s="110" t="s">
        <v>189</v>
      </c>
    </row>
    <row r="4" spans="1:26" ht="29.25" customHeight="1" x14ac:dyDescent="0.25">
      <c r="A4" s="693" t="s">
        <v>12</v>
      </c>
      <c r="B4" s="700"/>
      <c r="C4" s="15">
        <v>2001</v>
      </c>
      <c r="D4" s="454">
        <v>2002</v>
      </c>
      <c r="E4" s="454">
        <v>2003</v>
      </c>
      <c r="F4" s="15">
        <v>2004</v>
      </c>
      <c r="G4" s="15">
        <v>2005</v>
      </c>
      <c r="H4" s="454">
        <v>2006</v>
      </c>
      <c r="I4" s="454">
        <v>2007</v>
      </c>
      <c r="J4" s="15">
        <v>2008</v>
      </c>
      <c r="K4" s="15">
        <v>2009</v>
      </c>
      <c r="L4" s="454">
        <v>2010</v>
      </c>
      <c r="M4" s="454">
        <v>2011</v>
      </c>
      <c r="N4" s="15">
        <v>2012</v>
      </c>
      <c r="O4" s="15">
        <v>2013</v>
      </c>
      <c r="P4" s="454">
        <v>2014</v>
      </c>
      <c r="Q4" s="454">
        <v>2015</v>
      </c>
      <c r="R4" s="15">
        <v>2016</v>
      </c>
      <c r="S4" s="15">
        <v>2017</v>
      </c>
      <c r="T4" s="454">
        <v>2018</v>
      </c>
      <c r="U4" s="454">
        <v>2019</v>
      </c>
      <c r="V4" s="15">
        <v>2020</v>
      </c>
      <c r="W4" s="15">
        <v>2021</v>
      </c>
      <c r="X4" s="15">
        <v>2022</v>
      </c>
    </row>
    <row r="5" spans="1:26" ht="29.25" customHeight="1" x14ac:dyDescent="0.25">
      <c r="A5" s="499" t="s">
        <v>160</v>
      </c>
      <c r="B5" s="500"/>
      <c r="C5" s="108">
        <v>50.542000000000002</v>
      </c>
      <c r="D5" s="501">
        <v>52.777999999999999</v>
      </c>
      <c r="E5" s="501">
        <v>54.962000000000003</v>
      </c>
      <c r="F5" s="108">
        <v>57.082999999999998</v>
      </c>
      <c r="G5" s="108">
        <v>88.263000000000005</v>
      </c>
      <c r="H5" s="503">
        <v>82.402000000000001</v>
      </c>
      <c r="I5" s="504">
        <v>77.537000000000006</v>
      </c>
      <c r="J5" s="109">
        <v>95.938999999999993</v>
      </c>
      <c r="K5" s="109">
        <v>104.754</v>
      </c>
      <c r="L5" s="504">
        <v>114.57599999999999</v>
      </c>
      <c r="M5" s="504">
        <v>146.05099999999999</v>
      </c>
      <c r="N5" s="109">
        <v>167.89229637181623</v>
      </c>
      <c r="O5" s="109">
        <v>260.38478529596392</v>
      </c>
      <c r="P5" s="504">
        <v>264.63798648789236</v>
      </c>
      <c r="Q5" s="504">
        <v>271.07059249682237</v>
      </c>
      <c r="R5" s="109">
        <v>287.91857599414772</v>
      </c>
      <c r="S5" s="109">
        <v>306.7991027952952</v>
      </c>
      <c r="T5" s="504">
        <v>325.95500076156458</v>
      </c>
      <c r="U5" s="504">
        <v>332.45782463028951</v>
      </c>
      <c r="V5" s="109">
        <v>349.06587981869166</v>
      </c>
      <c r="W5" s="109">
        <v>348.44660388471544</v>
      </c>
      <c r="X5" s="109">
        <v>405.274</v>
      </c>
    </row>
    <row r="6" spans="1:26" ht="29.25" customHeight="1" x14ac:dyDescent="0.25">
      <c r="A6" s="693" t="s">
        <v>50</v>
      </c>
      <c r="B6" s="693"/>
      <c r="C6" s="318">
        <f t="shared" ref="C6:F6" si="0">SUM(C5)</f>
        <v>50.542000000000002</v>
      </c>
      <c r="D6" s="502">
        <f t="shared" si="0"/>
        <v>52.777999999999999</v>
      </c>
      <c r="E6" s="502">
        <f t="shared" si="0"/>
        <v>54.962000000000003</v>
      </c>
      <c r="F6" s="318">
        <f t="shared" si="0"/>
        <v>57.082999999999998</v>
      </c>
      <c r="G6" s="318">
        <f>SUM(G5)</f>
        <v>88.263000000000005</v>
      </c>
      <c r="H6" s="481">
        <f>SUM(H5)</f>
        <v>82.402000000000001</v>
      </c>
      <c r="I6" s="481">
        <f t="shared" ref="I6:M6" si="1">SUM(I5)</f>
        <v>77.537000000000006</v>
      </c>
      <c r="J6" s="107">
        <f t="shared" si="1"/>
        <v>95.938999999999993</v>
      </c>
      <c r="K6" s="107">
        <f t="shared" si="1"/>
        <v>104.754</v>
      </c>
      <c r="L6" s="481">
        <f t="shared" si="1"/>
        <v>114.57599999999999</v>
      </c>
      <c r="M6" s="481">
        <f t="shared" si="1"/>
        <v>146.05099999999999</v>
      </c>
      <c r="N6" s="107">
        <v>167.89229637181623</v>
      </c>
      <c r="O6" s="107">
        <v>260.38478529596392</v>
      </c>
      <c r="P6" s="481">
        <v>264.63798648789236</v>
      </c>
      <c r="Q6" s="481">
        <v>271.07059249682237</v>
      </c>
      <c r="R6" s="107">
        <v>287.91857599414772</v>
      </c>
      <c r="S6" s="107">
        <v>306.7991027952952</v>
      </c>
      <c r="T6" s="481">
        <v>325.95500076156458</v>
      </c>
      <c r="U6" s="481">
        <v>332.45782463028951</v>
      </c>
      <c r="V6" s="107">
        <v>349.06587981869166</v>
      </c>
      <c r="W6" s="107">
        <v>348.44660388471544</v>
      </c>
      <c r="X6" s="107">
        <v>405.274</v>
      </c>
    </row>
    <row r="7" spans="1:26" ht="29.25" customHeight="1" x14ac:dyDescent="0.25">
      <c r="A7" s="706" t="s">
        <v>144</v>
      </c>
      <c r="B7" s="706"/>
      <c r="C7" s="706"/>
      <c r="D7" s="706"/>
      <c r="E7" s="706"/>
      <c r="F7" s="706"/>
      <c r="G7" s="706"/>
      <c r="H7" s="706"/>
      <c r="I7" s="706"/>
      <c r="J7" s="706"/>
      <c r="K7" s="706"/>
      <c r="L7" s="706"/>
      <c r="M7" s="706"/>
      <c r="N7" s="706"/>
      <c r="O7" s="706"/>
      <c r="P7" s="706"/>
      <c r="Q7" s="706"/>
      <c r="R7" s="706"/>
      <c r="S7" s="706"/>
      <c r="T7" s="706"/>
      <c r="U7" s="706"/>
      <c r="V7" s="706"/>
      <c r="W7" s="706"/>
      <c r="X7" s="706"/>
      <c r="Y7" s="706"/>
      <c r="Z7" s="706"/>
    </row>
    <row r="8" spans="1:26" ht="29.25" customHeight="1" x14ac:dyDescent="0.25">
      <c r="A8" s="714" t="s">
        <v>243</v>
      </c>
      <c r="B8" s="714"/>
      <c r="C8" s="714"/>
      <c r="D8" s="714"/>
      <c r="E8" s="714"/>
      <c r="F8" s="714"/>
      <c r="G8" s="714"/>
      <c r="H8" s="88"/>
      <c r="I8" s="88"/>
      <c r="J8" s="88"/>
      <c r="K8" s="88"/>
      <c r="L8" s="88"/>
      <c r="M8" s="88"/>
      <c r="N8" s="88"/>
      <c r="O8" s="88"/>
      <c r="P8" s="88"/>
      <c r="Q8" s="88"/>
    </row>
    <row r="9" spans="1:26" ht="21" customHeight="1" x14ac:dyDescent="0.25">
      <c r="A9" s="308" t="s">
        <v>141</v>
      </c>
      <c r="B9" s="88"/>
      <c r="C9" s="88"/>
      <c r="D9" s="88"/>
      <c r="E9" s="88"/>
      <c r="F9" s="88"/>
      <c r="G9" s="88"/>
      <c r="H9" s="88"/>
      <c r="I9" s="88"/>
      <c r="J9" s="88"/>
      <c r="K9" s="88"/>
      <c r="L9" s="88"/>
      <c r="M9" s="88"/>
      <c r="N9" s="88"/>
      <c r="O9" s="88"/>
      <c r="P9" s="88"/>
      <c r="Q9" s="88"/>
    </row>
  </sheetData>
  <mergeCells count="4">
    <mergeCell ref="A7:Z7"/>
    <mergeCell ref="A4:B4"/>
    <mergeCell ref="A6:B6"/>
    <mergeCell ref="A8:G8"/>
  </mergeCells>
  <hyperlinks>
    <hyperlink ref="A1" location="'Table of contents'!A2" display="Back to Table of Contents"/>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workbookViewId="0"/>
  </sheetViews>
  <sheetFormatPr defaultRowHeight="15.75" x14ac:dyDescent="0.25"/>
  <cols>
    <col min="1" max="1" width="7.42578125" style="291" customWidth="1"/>
    <col min="2" max="2" width="31.140625" style="291" customWidth="1"/>
    <col min="3" max="21" width="9.85546875" style="291" customWidth="1"/>
    <col min="22" max="23" width="9.140625" style="291"/>
    <col min="24" max="24" width="12.28515625" style="291" bestFit="1" customWidth="1"/>
    <col min="25" max="26" width="9.140625" style="291"/>
    <col min="27" max="27" width="10.140625" style="291" bestFit="1" customWidth="1"/>
    <col min="28" max="16384" width="9.140625" style="291"/>
  </cols>
  <sheetData>
    <row r="1" spans="1:27" x14ac:dyDescent="0.25">
      <c r="A1" s="127" t="s">
        <v>129</v>
      </c>
    </row>
    <row r="2" spans="1:27" ht="34.5" customHeight="1" x14ac:dyDescent="0.25">
      <c r="A2" s="532" t="s">
        <v>293</v>
      </c>
      <c r="B2" s="533"/>
      <c r="C2" s="533"/>
      <c r="D2" s="533"/>
      <c r="E2" s="533"/>
      <c r="F2" s="533"/>
      <c r="G2" s="88"/>
      <c r="H2" s="88"/>
      <c r="I2" s="88"/>
      <c r="J2" s="88"/>
      <c r="K2" s="88"/>
      <c r="L2" s="88"/>
      <c r="M2" s="88"/>
      <c r="N2" s="88"/>
      <c r="O2" s="88"/>
      <c r="P2" s="88"/>
      <c r="Q2" s="88"/>
    </row>
    <row r="3" spans="1:27" s="16" customFormat="1" ht="18" customHeight="1" x14ac:dyDescent="0.25">
      <c r="A3" s="23"/>
      <c r="B3" s="88"/>
      <c r="C3" s="88"/>
      <c r="D3" s="88"/>
      <c r="E3" s="88"/>
      <c r="F3" s="88"/>
      <c r="G3" s="88"/>
      <c r="H3" s="88"/>
      <c r="I3" s="88"/>
      <c r="J3" s="88"/>
      <c r="K3" s="88"/>
      <c r="L3" s="88"/>
      <c r="M3" s="88"/>
      <c r="N3" s="88"/>
      <c r="O3" s="88"/>
      <c r="P3" s="88"/>
      <c r="Q3" s="88"/>
    </row>
    <row r="4" spans="1:27" ht="31.5" customHeight="1" x14ac:dyDescent="0.25">
      <c r="A4" s="715" t="s">
        <v>164</v>
      </c>
      <c r="B4" s="716"/>
      <c r="C4" s="15">
        <v>2001</v>
      </c>
      <c r="D4" s="454">
        <v>2002</v>
      </c>
      <c r="E4" s="454">
        <v>2003</v>
      </c>
      <c r="F4" s="15">
        <v>2004</v>
      </c>
      <c r="G4" s="15">
        <v>2005</v>
      </c>
      <c r="H4" s="454">
        <v>2006</v>
      </c>
      <c r="I4" s="454">
        <v>2007</v>
      </c>
      <c r="J4" s="15">
        <v>2008</v>
      </c>
      <c r="K4" s="15">
        <v>2009</v>
      </c>
      <c r="L4" s="454">
        <v>2010</v>
      </c>
      <c r="M4" s="454">
        <v>2011</v>
      </c>
      <c r="N4" s="15">
        <v>2012</v>
      </c>
      <c r="O4" s="15">
        <v>2013</v>
      </c>
      <c r="P4" s="454">
        <v>2014</v>
      </c>
      <c r="Q4" s="454">
        <v>2015</v>
      </c>
      <c r="R4" s="15">
        <v>2016</v>
      </c>
      <c r="S4" s="15">
        <v>2017</v>
      </c>
      <c r="T4" s="454">
        <v>2018</v>
      </c>
      <c r="U4" s="454">
        <v>2019</v>
      </c>
      <c r="V4" s="15">
        <v>2020</v>
      </c>
      <c r="W4" s="15">
        <v>2021</v>
      </c>
      <c r="X4" s="15">
        <v>2022</v>
      </c>
    </row>
    <row r="5" spans="1:27" ht="32.25" customHeight="1" x14ac:dyDescent="0.25">
      <c r="A5" s="717"/>
      <c r="B5" s="718"/>
      <c r="C5" s="112">
        <v>3199.2</v>
      </c>
      <c r="D5" s="505">
        <v>3269.8</v>
      </c>
      <c r="E5" s="506">
        <v>3429.2</v>
      </c>
      <c r="F5" s="319">
        <v>3481.9</v>
      </c>
      <c r="G5" s="112">
        <v>3715.95</v>
      </c>
      <c r="H5" s="505">
        <v>4101.7</v>
      </c>
      <c r="I5" s="506">
        <v>4283.8999999999996</v>
      </c>
      <c r="J5" s="112">
        <v>4394.8</v>
      </c>
      <c r="K5" s="112">
        <v>4320.2</v>
      </c>
      <c r="L5" s="506">
        <v>4639.63</v>
      </c>
      <c r="M5" s="506">
        <v>4707.6899999999996</v>
      </c>
      <c r="N5" s="112">
        <v>4826.42</v>
      </c>
      <c r="O5" s="112">
        <v>4997.82</v>
      </c>
      <c r="P5" s="506">
        <v>5035.66</v>
      </c>
      <c r="Q5" s="506">
        <v>5075.07</v>
      </c>
      <c r="R5" s="112">
        <v>5211.0600000000004</v>
      </c>
      <c r="S5" s="112">
        <v>5424.84</v>
      </c>
      <c r="T5" s="506">
        <v>5480.49</v>
      </c>
      <c r="U5" s="510">
        <v>5515.78</v>
      </c>
      <c r="V5" s="112">
        <v>5296.88</v>
      </c>
      <c r="W5" s="112">
        <v>5471.7569999999996</v>
      </c>
      <c r="X5" s="112">
        <v>5642.18</v>
      </c>
    </row>
    <row r="6" spans="1:27" ht="32.25" customHeight="1" x14ac:dyDescent="0.25">
      <c r="A6" s="719" t="s">
        <v>161</v>
      </c>
      <c r="B6" s="720"/>
      <c r="C6" s="112">
        <v>2738.66</v>
      </c>
      <c r="D6" s="505">
        <v>2851.02</v>
      </c>
      <c r="E6" s="506">
        <v>2969.3</v>
      </c>
      <c r="F6" s="319">
        <v>5031.22</v>
      </c>
      <c r="G6" s="112">
        <v>3392.04</v>
      </c>
      <c r="H6" s="505">
        <v>3790.27</v>
      </c>
      <c r="I6" s="506">
        <v>4070.0199999999995</v>
      </c>
      <c r="J6" s="112">
        <v>4086.59</v>
      </c>
      <c r="K6" s="112">
        <v>4004.76</v>
      </c>
      <c r="L6" s="506">
        <v>4342.9800000000005</v>
      </c>
      <c r="M6" s="506">
        <v>4395.42</v>
      </c>
      <c r="N6" s="112">
        <v>4512.74</v>
      </c>
      <c r="O6" s="112">
        <v>4684.32</v>
      </c>
      <c r="P6" s="506">
        <v>4725.3899999999994</v>
      </c>
      <c r="Q6" s="506">
        <v>4753.5099999999993</v>
      </c>
      <c r="R6" s="112">
        <v>4881.3600000000006</v>
      </c>
      <c r="S6" s="112">
        <v>5086.21</v>
      </c>
      <c r="T6" s="506">
        <v>5152.93</v>
      </c>
      <c r="U6" s="510">
        <v>5194.6899999999996</v>
      </c>
      <c r="V6" s="112">
        <v>4973.46</v>
      </c>
      <c r="W6" s="112">
        <v>5136.22</v>
      </c>
      <c r="X6" s="112">
        <v>5308.04</v>
      </c>
    </row>
    <row r="7" spans="1:27" ht="32.25" customHeight="1" x14ac:dyDescent="0.25">
      <c r="A7" s="719" t="s">
        <v>162</v>
      </c>
      <c r="B7" s="720"/>
      <c r="C7" s="121">
        <v>2.6743080882764754</v>
      </c>
      <c r="D7" s="507">
        <v>2.71437240426657</v>
      </c>
      <c r="E7" s="508">
        <v>2.8261700882665632</v>
      </c>
      <c r="F7" s="320">
        <v>2.8516883250901102</v>
      </c>
      <c r="G7" s="121">
        <v>3.0253921420162277</v>
      </c>
      <c r="H7" s="507">
        <v>3.3239167712050932</v>
      </c>
      <c r="I7" s="509">
        <v>3.4557569597379865</v>
      </c>
      <c r="J7" s="121">
        <v>3.5324136478686561</v>
      </c>
      <c r="K7" s="321">
        <v>3.4632993140290949</v>
      </c>
      <c r="L7" s="508">
        <v>3.7105166346769032</v>
      </c>
      <c r="M7" s="509">
        <v>3.758922839594891</v>
      </c>
      <c r="N7" s="121">
        <v>3.8430521338788197</v>
      </c>
      <c r="O7" s="321">
        <v>3.9707687504022156</v>
      </c>
      <c r="P7" s="508">
        <v>3.9935952238578705</v>
      </c>
      <c r="Q7" s="509">
        <v>4.0195231287694888</v>
      </c>
      <c r="R7" s="121">
        <v>4.1243936356376434</v>
      </c>
      <c r="S7" s="321">
        <v>4.2897234173616754</v>
      </c>
      <c r="T7" s="508">
        <v>4.3313656886927481</v>
      </c>
      <c r="U7" s="509">
        <v>4.3578510418255032</v>
      </c>
      <c r="V7" s="121">
        <v>4.1848088865011768</v>
      </c>
      <c r="W7" s="121">
        <v>4.3215013506468889</v>
      </c>
      <c r="X7" s="121">
        <v>4.47</v>
      </c>
    </row>
    <row r="8" spans="1:27" ht="32.25" customHeight="1" x14ac:dyDescent="0.25">
      <c r="A8" s="307" t="s">
        <v>163</v>
      </c>
      <c r="B8" s="22"/>
      <c r="C8" s="21"/>
      <c r="D8" s="111"/>
      <c r="E8" s="21"/>
      <c r="F8" s="111"/>
      <c r="G8" s="21"/>
      <c r="H8" s="111"/>
      <c r="I8" s="21"/>
      <c r="J8" s="21"/>
      <c r="K8" s="21"/>
      <c r="L8" s="21"/>
      <c r="M8" s="21"/>
      <c r="N8" s="21"/>
      <c r="O8" s="21"/>
      <c r="P8" s="21"/>
      <c r="Q8" s="21"/>
      <c r="R8" s="21"/>
      <c r="S8" s="21"/>
    </row>
    <row r="9" spans="1:27" ht="23.25" customHeight="1" x14ac:dyDescent="0.25">
      <c r="A9" s="714" t="s">
        <v>243</v>
      </c>
      <c r="B9" s="714"/>
      <c r="C9" s="714"/>
      <c r="D9" s="714"/>
      <c r="E9" s="714"/>
      <c r="F9" s="714"/>
      <c r="G9" s="714"/>
      <c r="U9" s="264"/>
      <c r="X9" s="586"/>
      <c r="Y9" s="586"/>
      <c r="Z9" s="587"/>
      <c r="AA9" s="264"/>
    </row>
    <row r="10" spans="1:27" ht="18.75" x14ac:dyDescent="0.25">
      <c r="A10" s="291" t="s">
        <v>165</v>
      </c>
      <c r="L10" s="37"/>
    </row>
    <row r="11" spans="1:27" ht="18.75" x14ac:dyDescent="0.35">
      <c r="A11" s="291" t="s">
        <v>166</v>
      </c>
      <c r="C11" s="37"/>
      <c r="D11" s="37"/>
      <c r="E11" s="37"/>
      <c r="F11" s="37"/>
      <c r="G11" s="37"/>
      <c r="H11" s="37"/>
      <c r="I11" s="37"/>
      <c r="J11" s="37"/>
      <c r="K11" s="37"/>
      <c r="L11" s="37"/>
    </row>
  </sheetData>
  <mergeCells count="4">
    <mergeCell ref="A4:B5"/>
    <mergeCell ref="A6:B6"/>
    <mergeCell ref="A7:B7"/>
    <mergeCell ref="A9:G9"/>
  </mergeCells>
  <hyperlinks>
    <hyperlink ref="A1" location="'Table of contents'!A2" display="Back to Table of Contents"/>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topLeftCell="A13" workbookViewId="0">
      <selection activeCell="J30" sqref="J30"/>
    </sheetView>
  </sheetViews>
  <sheetFormatPr defaultRowHeight="12.75" x14ac:dyDescent="0.2"/>
  <cols>
    <col min="1" max="1" width="19.28515625" style="8" customWidth="1"/>
    <col min="2" max="2" width="12.85546875" style="8" customWidth="1"/>
    <col min="3" max="13" width="12" style="8" customWidth="1"/>
    <col min="14" max="15" width="10.7109375" style="8" customWidth="1"/>
    <col min="16" max="16384" width="9.140625" style="8"/>
  </cols>
  <sheetData>
    <row r="1" spans="1:14" ht="24.75" customHeight="1" x14ac:dyDescent="0.25">
      <c r="A1" s="127" t="s">
        <v>129</v>
      </c>
      <c r="B1" s="113"/>
      <c r="C1" s="113"/>
      <c r="D1" s="113"/>
      <c r="E1" s="113"/>
      <c r="F1" s="113"/>
      <c r="G1" s="113"/>
      <c r="H1" s="113"/>
      <c r="I1" s="113"/>
      <c r="J1" s="113"/>
      <c r="K1" s="113"/>
      <c r="L1" s="113"/>
      <c r="M1" s="113"/>
      <c r="N1" s="113"/>
    </row>
    <row r="2" spans="1:14" ht="38.25" customHeight="1" x14ac:dyDescent="0.25">
      <c r="A2" s="530" t="s">
        <v>294</v>
      </c>
      <c r="B2" s="500"/>
      <c r="C2" s="500"/>
      <c r="D2" s="500"/>
      <c r="E2" s="500"/>
      <c r="F2" s="500"/>
      <c r="G2" s="531"/>
      <c r="H2" s="531"/>
      <c r="I2" s="113"/>
      <c r="J2" s="113"/>
      <c r="K2" s="113"/>
      <c r="L2" s="113"/>
      <c r="M2" s="113"/>
      <c r="N2" s="113"/>
    </row>
    <row r="3" spans="1:14" ht="18" customHeight="1" x14ac:dyDescent="0.25">
      <c r="A3" s="12"/>
      <c r="B3" s="12"/>
      <c r="C3" s="12"/>
      <c r="D3" s="12"/>
      <c r="E3" s="12"/>
      <c r="F3" s="12"/>
      <c r="G3" s="113"/>
      <c r="H3" s="113"/>
      <c r="I3" s="113"/>
      <c r="J3" s="113"/>
      <c r="K3" s="113"/>
      <c r="L3" s="113"/>
      <c r="M3" s="114" t="s">
        <v>190</v>
      </c>
      <c r="N3" s="113"/>
    </row>
    <row r="4" spans="1:14" ht="64.5" customHeight="1" x14ac:dyDescent="0.25">
      <c r="A4" s="721" t="s">
        <v>245</v>
      </c>
      <c r="B4" s="115" t="s">
        <v>51</v>
      </c>
      <c r="C4" s="115" t="s">
        <v>52</v>
      </c>
      <c r="D4" s="513" t="s">
        <v>53</v>
      </c>
      <c r="E4" s="513" t="s">
        <v>191</v>
      </c>
      <c r="F4" s="115" t="s">
        <v>54</v>
      </c>
      <c r="G4" s="115" t="s">
        <v>57</v>
      </c>
      <c r="H4" s="513" t="s">
        <v>58</v>
      </c>
      <c r="I4" s="513" t="s">
        <v>59</v>
      </c>
      <c r="J4" s="115" t="s">
        <v>60</v>
      </c>
      <c r="K4" s="252" t="s">
        <v>55</v>
      </c>
      <c r="L4" s="513" t="s">
        <v>56</v>
      </c>
      <c r="M4" s="725" t="s">
        <v>24</v>
      </c>
      <c r="N4" s="113"/>
    </row>
    <row r="5" spans="1:14" ht="34.5" customHeight="1" x14ac:dyDescent="0.25">
      <c r="A5" s="722"/>
      <c r="B5" s="727" t="s">
        <v>116</v>
      </c>
      <c r="C5" s="727"/>
      <c r="D5" s="728" t="s">
        <v>115</v>
      </c>
      <c r="E5" s="723"/>
      <c r="F5" s="723"/>
      <c r="G5" s="723"/>
      <c r="H5" s="723"/>
      <c r="I5" s="723"/>
      <c r="J5" s="724"/>
      <c r="K5" s="723" t="s">
        <v>117</v>
      </c>
      <c r="L5" s="724"/>
      <c r="M5" s="726"/>
      <c r="N5" s="113"/>
    </row>
    <row r="6" spans="1:14" s="255" customFormat="1" ht="20.25" customHeight="1" x14ac:dyDescent="0.25">
      <c r="A6" s="404">
        <v>2002</v>
      </c>
      <c r="B6" s="116">
        <v>5.3</v>
      </c>
      <c r="C6" s="116">
        <v>4.8499999999999996</v>
      </c>
      <c r="D6" s="514">
        <v>0.08</v>
      </c>
      <c r="E6" s="514">
        <v>0.18</v>
      </c>
      <c r="F6" s="116">
        <v>0.05</v>
      </c>
      <c r="G6" s="116">
        <v>0.02</v>
      </c>
      <c r="H6" s="514">
        <v>0.08</v>
      </c>
      <c r="I6" s="514">
        <v>0.03</v>
      </c>
      <c r="J6" s="116">
        <v>0.13</v>
      </c>
      <c r="K6" s="253">
        <v>0</v>
      </c>
      <c r="L6" s="514">
        <v>8.1999999999999993</v>
      </c>
      <c r="M6" s="517">
        <v>18.920000000000002</v>
      </c>
      <c r="N6" s="254"/>
    </row>
    <row r="7" spans="1:14" s="255" customFormat="1" ht="20.25" customHeight="1" x14ac:dyDescent="0.25">
      <c r="A7" s="404">
        <v>2003</v>
      </c>
      <c r="B7" s="116">
        <v>8.1</v>
      </c>
      <c r="C7" s="116">
        <v>8.26</v>
      </c>
      <c r="D7" s="514">
        <v>0.11</v>
      </c>
      <c r="E7" s="514">
        <v>0.26</v>
      </c>
      <c r="F7" s="116">
        <v>0.05</v>
      </c>
      <c r="G7" s="116">
        <v>0.02</v>
      </c>
      <c r="H7" s="514">
        <v>7.3999999999999996E-2</v>
      </c>
      <c r="I7" s="514">
        <v>0.03</v>
      </c>
      <c r="J7" s="116">
        <v>1.22</v>
      </c>
      <c r="K7" s="253">
        <v>0</v>
      </c>
      <c r="L7" s="514">
        <v>10.89</v>
      </c>
      <c r="M7" s="517">
        <v>29.01</v>
      </c>
      <c r="N7" s="254"/>
    </row>
    <row r="8" spans="1:14" s="255" customFormat="1" ht="20.25" customHeight="1" x14ac:dyDescent="0.25">
      <c r="A8" s="404">
        <v>2004</v>
      </c>
      <c r="B8" s="116">
        <v>5.0599999999999996</v>
      </c>
      <c r="C8" s="116">
        <v>8.27</v>
      </c>
      <c r="D8" s="514">
        <v>0.12</v>
      </c>
      <c r="E8" s="514">
        <v>0.27</v>
      </c>
      <c r="F8" s="116">
        <v>0.05</v>
      </c>
      <c r="G8" s="116">
        <v>0.02</v>
      </c>
      <c r="H8" s="514">
        <v>7.0000000000000007E-2</v>
      </c>
      <c r="I8" s="514">
        <v>0.18</v>
      </c>
      <c r="J8" s="116">
        <v>0.68</v>
      </c>
      <c r="K8" s="253">
        <v>0</v>
      </c>
      <c r="L8" s="514">
        <v>13.1</v>
      </c>
      <c r="M8" s="517">
        <v>27.82</v>
      </c>
      <c r="N8" s="254"/>
    </row>
    <row r="9" spans="1:14" ht="20.25" customHeight="1" x14ac:dyDescent="0.25">
      <c r="A9" s="404">
        <v>2005</v>
      </c>
      <c r="B9" s="116">
        <v>5.2</v>
      </c>
      <c r="C9" s="116">
        <v>8.27</v>
      </c>
      <c r="D9" s="514">
        <v>0.18</v>
      </c>
      <c r="E9" s="514">
        <v>0.19</v>
      </c>
      <c r="F9" s="116">
        <v>0.05</v>
      </c>
      <c r="G9" s="116">
        <v>0.02</v>
      </c>
      <c r="H9" s="514">
        <v>7.0000000000000007E-2</v>
      </c>
      <c r="I9" s="514">
        <v>0.23</v>
      </c>
      <c r="J9" s="116">
        <v>0.68</v>
      </c>
      <c r="K9" s="253">
        <v>0</v>
      </c>
      <c r="L9" s="514">
        <v>13.88</v>
      </c>
      <c r="M9" s="517">
        <v>28.77</v>
      </c>
      <c r="N9" s="254"/>
    </row>
    <row r="10" spans="1:14" ht="20.25" customHeight="1" x14ac:dyDescent="0.25">
      <c r="A10" s="404">
        <v>2006</v>
      </c>
      <c r="B10" s="116">
        <v>7.84</v>
      </c>
      <c r="C10" s="116">
        <v>8.4</v>
      </c>
      <c r="D10" s="514">
        <v>7.0000000000000007E-2</v>
      </c>
      <c r="E10" s="514">
        <v>0.17</v>
      </c>
      <c r="F10" s="116">
        <v>0.05</v>
      </c>
      <c r="G10" s="116">
        <v>0.03</v>
      </c>
      <c r="H10" s="514">
        <v>0.1</v>
      </c>
      <c r="I10" s="514">
        <v>0.1</v>
      </c>
      <c r="J10" s="116">
        <v>0.1</v>
      </c>
      <c r="K10" s="253">
        <v>0</v>
      </c>
      <c r="L10" s="514">
        <v>14.93</v>
      </c>
      <c r="M10" s="517">
        <v>31.79</v>
      </c>
      <c r="N10" s="254"/>
    </row>
    <row r="11" spans="1:14" ht="20.25" customHeight="1" x14ac:dyDescent="0.25">
      <c r="A11" s="404">
        <v>2007</v>
      </c>
      <c r="B11" s="117">
        <v>0</v>
      </c>
      <c r="C11" s="116">
        <v>8.1999999999999993</v>
      </c>
      <c r="D11" s="515">
        <v>7.0000000000000007E-2</v>
      </c>
      <c r="E11" s="514">
        <v>0.17</v>
      </c>
      <c r="F11" s="117">
        <v>0.06</v>
      </c>
      <c r="G11" s="117">
        <v>0.03</v>
      </c>
      <c r="H11" s="514">
        <v>0.1</v>
      </c>
      <c r="I11" s="515">
        <v>0.1</v>
      </c>
      <c r="J11" s="116">
        <v>0.1</v>
      </c>
      <c r="K11" s="253">
        <v>0</v>
      </c>
      <c r="L11" s="515">
        <v>15.5</v>
      </c>
      <c r="M11" s="518">
        <v>24.330000000000005</v>
      </c>
      <c r="N11" s="254"/>
    </row>
    <row r="12" spans="1:14" ht="20.25" customHeight="1" x14ac:dyDescent="0.25">
      <c r="A12" s="404">
        <v>2008</v>
      </c>
      <c r="B12" s="117">
        <v>10</v>
      </c>
      <c r="C12" s="116">
        <v>8.2100000000000009</v>
      </c>
      <c r="D12" s="515">
        <v>0.1</v>
      </c>
      <c r="E12" s="514">
        <v>0.2</v>
      </c>
      <c r="F12" s="117">
        <v>0.1</v>
      </c>
      <c r="G12" s="117">
        <v>0.03</v>
      </c>
      <c r="H12" s="514">
        <v>0.1</v>
      </c>
      <c r="I12" s="515">
        <v>0.1</v>
      </c>
      <c r="J12" s="116">
        <v>0.1</v>
      </c>
      <c r="K12" s="253">
        <v>0.6</v>
      </c>
      <c r="L12" s="515">
        <v>16.7</v>
      </c>
      <c r="M12" s="518">
        <v>36.240000000000009</v>
      </c>
      <c r="N12" s="254"/>
    </row>
    <row r="13" spans="1:14" ht="20.25" customHeight="1" x14ac:dyDescent="0.25">
      <c r="A13" s="404">
        <v>2009</v>
      </c>
      <c r="B13" s="117">
        <v>16.5</v>
      </c>
      <c r="C13" s="116">
        <v>8.2100000000000009</v>
      </c>
      <c r="D13" s="515">
        <v>0.1</v>
      </c>
      <c r="E13" s="514">
        <v>0.2</v>
      </c>
      <c r="F13" s="117">
        <v>0.1</v>
      </c>
      <c r="G13" s="117">
        <v>0.03</v>
      </c>
      <c r="H13" s="514">
        <v>0.1</v>
      </c>
      <c r="I13" s="515">
        <v>0.1</v>
      </c>
      <c r="J13" s="116">
        <v>0.1</v>
      </c>
      <c r="K13" s="253">
        <v>0.6</v>
      </c>
      <c r="L13" s="515">
        <v>15.95</v>
      </c>
      <c r="M13" s="518">
        <v>41.990000000000009</v>
      </c>
      <c r="N13" s="254"/>
    </row>
    <row r="14" spans="1:14" ht="20.25" customHeight="1" x14ac:dyDescent="0.25">
      <c r="A14" s="404">
        <v>2010</v>
      </c>
      <c r="B14" s="117">
        <v>11.4</v>
      </c>
      <c r="C14" s="116">
        <v>8.2100000000000009</v>
      </c>
      <c r="D14" s="515">
        <v>0.1</v>
      </c>
      <c r="E14" s="514">
        <v>0.2</v>
      </c>
      <c r="F14" s="117">
        <v>0.1</v>
      </c>
      <c r="G14" s="117">
        <v>0.03</v>
      </c>
      <c r="H14" s="514">
        <v>0.1</v>
      </c>
      <c r="I14" s="515">
        <v>0.1</v>
      </c>
      <c r="J14" s="116">
        <v>0.1</v>
      </c>
      <c r="K14" s="253">
        <v>0.6</v>
      </c>
      <c r="L14" s="515">
        <v>14</v>
      </c>
      <c r="M14" s="518">
        <v>34.940000000000005</v>
      </c>
      <c r="N14" s="254"/>
    </row>
    <row r="15" spans="1:14" ht="20.25" customHeight="1" x14ac:dyDescent="0.25">
      <c r="A15" s="404">
        <v>2011</v>
      </c>
      <c r="B15" s="117">
        <v>17.25</v>
      </c>
      <c r="C15" s="116">
        <v>8.94</v>
      </c>
      <c r="D15" s="515">
        <v>0.1</v>
      </c>
      <c r="E15" s="514">
        <v>0.2</v>
      </c>
      <c r="F15" s="117">
        <v>0.1</v>
      </c>
      <c r="G15" s="117">
        <v>0.03</v>
      </c>
      <c r="H15" s="514">
        <v>0.1</v>
      </c>
      <c r="I15" s="515">
        <v>0.1</v>
      </c>
      <c r="J15" s="116">
        <v>0.1</v>
      </c>
      <c r="K15" s="253">
        <v>0.6</v>
      </c>
      <c r="L15" s="515">
        <v>12.64</v>
      </c>
      <c r="M15" s="518">
        <v>40.160000000000004</v>
      </c>
      <c r="N15" s="254"/>
    </row>
    <row r="16" spans="1:14" ht="20.25" customHeight="1" x14ac:dyDescent="0.25">
      <c r="A16" s="404">
        <v>2012</v>
      </c>
      <c r="B16" s="117">
        <v>11.5</v>
      </c>
      <c r="C16" s="116">
        <v>8.6999999999999993</v>
      </c>
      <c r="D16" s="515">
        <v>0.1</v>
      </c>
      <c r="E16" s="514">
        <v>0.2</v>
      </c>
      <c r="F16" s="117">
        <v>0.1</v>
      </c>
      <c r="G16" s="117">
        <v>0.03</v>
      </c>
      <c r="H16" s="514">
        <v>0.1</v>
      </c>
      <c r="I16" s="515">
        <v>0.1</v>
      </c>
      <c r="J16" s="116">
        <v>0.1</v>
      </c>
      <c r="K16" s="253">
        <v>0.77</v>
      </c>
      <c r="L16" s="515">
        <v>14.9</v>
      </c>
      <c r="M16" s="518">
        <v>36.600000000000009</v>
      </c>
      <c r="N16" s="254"/>
    </row>
    <row r="17" spans="1:14" ht="20.25" customHeight="1" x14ac:dyDescent="0.25">
      <c r="A17" s="404">
        <v>2013</v>
      </c>
      <c r="B17" s="117">
        <v>13.22</v>
      </c>
      <c r="C17" s="117">
        <v>8.5399999999999991</v>
      </c>
      <c r="D17" s="515">
        <v>0.1</v>
      </c>
      <c r="E17" s="515">
        <v>0.2</v>
      </c>
      <c r="F17" s="117">
        <v>0.1</v>
      </c>
      <c r="G17" s="117">
        <v>0.03</v>
      </c>
      <c r="H17" s="515">
        <v>0.1</v>
      </c>
      <c r="I17" s="515">
        <v>0.1</v>
      </c>
      <c r="J17" s="117">
        <v>0.1</v>
      </c>
      <c r="K17" s="256">
        <v>0.86</v>
      </c>
      <c r="L17" s="515">
        <v>17.690000000000001</v>
      </c>
      <c r="M17" s="518">
        <v>41.040000000000006</v>
      </c>
      <c r="N17" s="254"/>
    </row>
    <row r="18" spans="1:14" ht="20.25" customHeight="1" x14ac:dyDescent="0.25">
      <c r="A18" s="404">
        <v>2014</v>
      </c>
      <c r="B18" s="117">
        <v>14.4</v>
      </c>
      <c r="C18" s="117">
        <v>9.5500000000000007</v>
      </c>
      <c r="D18" s="515">
        <v>0.1</v>
      </c>
      <c r="E18" s="515">
        <v>0.2</v>
      </c>
      <c r="F18" s="117">
        <v>0.06</v>
      </c>
      <c r="G18" s="117">
        <v>0.03</v>
      </c>
      <c r="H18" s="515">
        <v>0.12</v>
      </c>
      <c r="I18" s="515">
        <v>0.15</v>
      </c>
      <c r="J18" s="117">
        <v>0.1</v>
      </c>
      <c r="K18" s="256">
        <v>0.98</v>
      </c>
      <c r="L18" s="515">
        <v>14.77</v>
      </c>
      <c r="M18" s="518">
        <v>40.46</v>
      </c>
      <c r="N18" s="254"/>
    </row>
    <row r="19" spans="1:14" ht="20.25" customHeight="1" x14ac:dyDescent="0.25">
      <c r="A19" s="511">
        <v>2015</v>
      </c>
      <c r="B19" s="117">
        <v>15.07</v>
      </c>
      <c r="C19" s="117">
        <v>12.84</v>
      </c>
      <c r="D19" s="515">
        <v>0.1</v>
      </c>
      <c r="E19" s="515">
        <v>0.2</v>
      </c>
      <c r="F19" s="117">
        <v>0.06</v>
      </c>
      <c r="G19" s="117">
        <v>0.03</v>
      </c>
      <c r="H19" s="515">
        <v>0.15</v>
      </c>
      <c r="I19" s="515">
        <v>0.15</v>
      </c>
      <c r="J19" s="117">
        <v>0.1</v>
      </c>
      <c r="K19" s="256">
        <v>0.99</v>
      </c>
      <c r="L19" s="515">
        <v>19.68</v>
      </c>
      <c r="M19" s="518">
        <v>49.37</v>
      </c>
      <c r="N19" s="254"/>
    </row>
    <row r="20" spans="1:14" ht="20.25" customHeight="1" x14ac:dyDescent="0.25">
      <c r="A20" s="511">
        <v>2016</v>
      </c>
      <c r="B20" s="117">
        <v>14.49</v>
      </c>
      <c r="C20" s="117">
        <v>14.97</v>
      </c>
      <c r="D20" s="515">
        <v>0.1</v>
      </c>
      <c r="E20" s="515">
        <v>0.2</v>
      </c>
      <c r="F20" s="117">
        <v>0.1</v>
      </c>
      <c r="G20" s="117">
        <v>0.03</v>
      </c>
      <c r="H20" s="515">
        <v>0.15</v>
      </c>
      <c r="I20" s="515">
        <v>0.15</v>
      </c>
      <c r="J20" s="117">
        <v>0.1</v>
      </c>
      <c r="K20" s="256">
        <v>0.85</v>
      </c>
      <c r="L20" s="515">
        <v>19.5</v>
      </c>
      <c r="M20" s="518">
        <v>50.64</v>
      </c>
      <c r="N20" s="254"/>
    </row>
    <row r="21" spans="1:14" ht="20.25" customHeight="1" x14ac:dyDescent="0.25">
      <c r="A21" s="404">
        <v>2017</v>
      </c>
      <c r="B21" s="117">
        <v>15.49</v>
      </c>
      <c r="C21" s="117">
        <v>15.97</v>
      </c>
      <c r="D21" s="515">
        <v>0.14000000000000001</v>
      </c>
      <c r="E21" s="515">
        <v>0.2</v>
      </c>
      <c r="F21" s="117">
        <v>0.1</v>
      </c>
      <c r="G21" s="117">
        <v>0.03</v>
      </c>
      <c r="H21" s="515">
        <v>0.15</v>
      </c>
      <c r="I21" s="515">
        <v>0.15</v>
      </c>
      <c r="J21" s="117">
        <v>0.13</v>
      </c>
      <c r="K21" s="256">
        <v>0.83</v>
      </c>
      <c r="L21" s="515">
        <v>19.399999999999999</v>
      </c>
      <c r="M21" s="518">
        <v>52.59</v>
      </c>
      <c r="N21" s="254"/>
    </row>
    <row r="22" spans="1:14" ht="20.25" customHeight="1" x14ac:dyDescent="0.25">
      <c r="A22" s="404">
        <v>2018</v>
      </c>
      <c r="B22" s="117">
        <v>12.78</v>
      </c>
      <c r="C22" s="117">
        <v>13.14</v>
      </c>
      <c r="D22" s="515">
        <v>0.14000000000000001</v>
      </c>
      <c r="E22" s="515">
        <v>0.2</v>
      </c>
      <c r="F22" s="117">
        <v>0.1</v>
      </c>
      <c r="G22" s="117">
        <v>0.03</v>
      </c>
      <c r="H22" s="515">
        <v>0.15</v>
      </c>
      <c r="I22" s="515">
        <v>0.15</v>
      </c>
      <c r="J22" s="117">
        <v>0.13</v>
      </c>
      <c r="K22" s="256">
        <v>0.9</v>
      </c>
      <c r="L22" s="515">
        <v>15.8</v>
      </c>
      <c r="M22" s="518">
        <v>43.52</v>
      </c>
      <c r="N22" s="254"/>
    </row>
    <row r="23" spans="1:14" ht="20.25" customHeight="1" x14ac:dyDescent="0.25">
      <c r="A23" s="404">
        <v>2019</v>
      </c>
      <c r="B23" s="117">
        <v>13.49</v>
      </c>
      <c r="C23" s="117">
        <v>11.68</v>
      </c>
      <c r="D23" s="515">
        <v>0.15</v>
      </c>
      <c r="E23" s="515">
        <v>0.2</v>
      </c>
      <c r="F23" s="117">
        <v>0.1</v>
      </c>
      <c r="G23" s="117">
        <v>0.03</v>
      </c>
      <c r="H23" s="515">
        <v>0.15</v>
      </c>
      <c r="I23" s="515">
        <v>0.15</v>
      </c>
      <c r="J23" s="117">
        <v>0.15</v>
      </c>
      <c r="K23" s="256">
        <v>1</v>
      </c>
      <c r="L23" s="515">
        <v>20</v>
      </c>
      <c r="M23" s="518">
        <v>47.1</v>
      </c>
      <c r="N23" s="254"/>
    </row>
    <row r="24" spans="1:14" ht="20.25" customHeight="1" x14ac:dyDescent="0.25">
      <c r="A24" s="404">
        <v>2020</v>
      </c>
      <c r="B24" s="117">
        <v>14.5</v>
      </c>
      <c r="C24" s="116">
        <v>13.95</v>
      </c>
      <c r="D24" s="514">
        <v>0.2</v>
      </c>
      <c r="E24" s="514">
        <v>0.2</v>
      </c>
      <c r="F24" s="116">
        <v>0.1</v>
      </c>
      <c r="G24" s="116">
        <v>0.03</v>
      </c>
      <c r="H24" s="514">
        <v>0.2</v>
      </c>
      <c r="I24" s="514">
        <v>0.2</v>
      </c>
      <c r="J24" s="116">
        <v>0.2</v>
      </c>
      <c r="K24" s="253">
        <v>0.9</v>
      </c>
      <c r="L24" s="514">
        <v>22.74</v>
      </c>
      <c r="M24" s="517">
        <v>53.22</v>
      </c>
      <c r="N24" s="254"/>
    </row>
    <row r="25" spans="1:14" ht="20.25" customHeight="1" x14ac:dyDescent="0.25">
      <c r="A25" s="556">
        <v>2021</v>
      </c>
      <c r="B25" s="117">
        <v>13.09</v>
      </c>
      <c r="C25" s="116">
        <v>11.81</v>
      </c>
      <c r="D25" s="514">
        <v>0.18</v>
      </c>
      <c r="E25" s="514">
        <v>0.23</v>
      </c>
      <c r="F25" s="116">
        <v>0.16</v>
      </c>
      <c r="G25" s="116">
        <v>0.03</v>
      </c>
      <c r="H25" s="514">
        <v>0.18</v>
      </c>
      <c r="I25" s="514">
        <v>0.49</v>
      </c>
      <c r="J25" s="116">
        <v>0.89</v>
      </c>
      <c r="K25" s="253">
        <v>0.85</v>
      </c>
      <c r="L25" s="514">
        <v>24.21</v>
      </c>
      <c r="M25" s="517">
        <v>52.12</v>
      </c>
      <c r="N25" s="254"/>
    </row>
    <row r="26" spans="1:14" ht="20.25" customHeight="1" x14ac:dyDescent="0.25">
      <c r="A26" s="512">
        <v>2022</v>
      </c>
      <c r="B26" s="562">
        <v>12.74</v>
      </c>
      <c r="C26" s="118">
        <v>13.14</v>
      </c>
      <c r="D26" s="516">
        <v>0.14000000000000001</v>
      </c>
      <c r="E26" s="516">
        <v>0.25</v>
      </c>
      <c r="F26" s="118">
        <v>0.19</v>
      </c>
      <c r="G26" s="118">
        <v>0.03</v>
      </c>
      <c r="H26" s="516">
        <v>0.13</v>
      </c>
      <c r="I26" s="516">
        <v>0.45</v>
      </c>
      <c r="J26" s="118">
        <v>0.93</v>
      </c>
      <c r="K26" s="561">
        <v>0.99</v>
      </c>
      <c r="L26" s="516">
        <v>17.87</v>
      </c>
      <c r="M26" s="563">
        <v>46.86</v>
      </c>
      <c r="N26" s="254"/>
    </row>
    <row r="27" spans="1:14" s="257" customFormat="1" ht="15.75" customHeight="1" x14ac:dyDescent="0.25">
      <c r="A27" s="16" t="s">
        <v>61</v>
      </c>
      <c r="B27" s="39"/>
      <c r="C27" s="36"/>
      <c r="D27" s="12"/>
      <c r="E27" s="12"/>
      <c r="F27" s="12"/>
      <c r="G27" s="12"/>
      <c r="H27" s="12"/>
      <c r="I27" s="12"/>
      <c r="J27" s="12"/>
      <c r="K27" s="12"/>
      <c r="L27" s="12"/>
      <c r="M27" s="12"/>
      <c r="N27" s="12"/>
    </row>
  </sheetData>
  <mergeCells count="5">
    <mergeCell ref="A4:A5"/>
    <mergeCell ref="K5:L5"/>
    <mergeCell ref="M4:M5"/>
    <mergeCell ref="B5:C5"/>
    <mergeCell ref="D5:J5"/>
  </mergeCells>
  <hyperlinks>
    <hyperlink ref="A1" location="'Table of contents'!A2" display="Back to Table of Contents"/>
  </hyperlinks>
  <pageMargins left="0.46" right="0" top="0.54" bottom="0.49" header="0.25" footer="0.261811024"/>
  <pageSetup paperSize="9"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25"/>
  <sheetViews>
    <sheetView workbookViewId="0"/>
  </sheetViews>
  <sheetFormatPr defaultRowHeight="15.75" x14ac:dyDescent="0.25"/>
  <cols>
    <col min="1" max="1" width="21.85546875" style="257" customWidth="1"/>
    <col min="2" max="13" width="10.85546875" style="257" customWidth="1"/>
    <col min="14" max="15" width="10.85546875" style="12" customWidth="1"/>
    <col min="16" max="19" width="10.85546875" style="257" customWidth="1"/>
    <col min="20" max="21" width="9.28515625" style="257" customWidth="1"/>
    <col min="22" max="16384" width="9.140625" style="257"/>
  </cols>
  <sheetData>
    <row r="1" spans="1:24" ht="21" customHeight="1" x14ac:dyDescent="0.25">
      <c r="A1" s="127" t="s">
        <v>129</v>
      </c>
      <c r="B1" s="12"/>
      <c r="C1" s="12"/>
      <c r="D1" s="12"/>
      <c r="E1" s="12"/>
      <c r="F1" s="12"/>
      <c r="G1" s="12"/>
      <c r="H1" s="12"/>
      <c r="I1" s="12"/>
      <c r="J1" s="12"/>
      <c r="K1" s="12"/>
      <c r="L1" s="12"/>
      <c r="M1" s="12"/>
      <c r="P1" s="12"/>
      <c r="Q1" s="12"/>
      <c r="R1" s="12"/>
      <c r="S1" s="12"/>
      <c r="T1" s="12"/>
      <c r="U1" s="12"/>
    </row>
    <row r="2" spans="1:24" ht="33.75" customHeight="1" x14ac:dyDescent="0.25">
      <c r="A2" s="528" t="s">
        <v>295</v>
      </c>
      <c r="B2" s="529"/>
      <c r="C2" s="529"/>
      <c r="D2" s="529"/>
      <c r="E2" s="500"/>
      <c r="F2" s="500"/>
      <c r="G2" s="12"/>
      <c r="H2" s="12"/>
      <c r="I2" s="12"/>
      <c r="J2" s="12"/>
      <c r="K2" s="12"/>
      <c r="L2" s="12"/>
      <c r="M2" s="12"/>
      <c r="P2" s="12"/>
      <c r="Q2" s="12"/>
      <c r="R2" s="12"/>
      <c r="S2" s="12"/>
      <c r="T2" s="12"/>
      <c r="U2" s="12"/>
      <c r="V2" s="12"/>
      <c r="W2" s="12"/>
    </row>
    <row r="3" spans="1:24" ht="18" customHeight="1" x14ac:dyDescent="0.25">
      <c r="A3" s="12"/>
      <c r="B3" s="12"/>
      <c r="C3" s="12"/>
      <c r="D3" s="12"/>
      <c r="E3" s="12"/>
      <c r="F3" s="12"/>
      <c r="G3" s="12"/>
      <c r="H3" s="12"/>
      <c r="I3" s="12"/>
      <c r="J3" s="12"/>
      <c r="K3" s="12"/>
      <c r="L3" s="12"/>
      <c r="M3" s="12"/>
      <c r="N3" s="258"/>
      <c r="P3" s="12"/>
      <c r="Q3" s="12"/>
      <c r="R3" s="12"/>
      <c r="S3" s="12"/>
      <c r="T3" s="12"/>
      <c r="V3" s="237"/>
      <c r="W3" s="237" t="s">
        <v>75</v>
      </c>
    </row>
    <row r="4" spans="1:24" ht="27.75" customHeight="1" x14ac:dyDescent="0.2">
      <c r="A4" s="519" t="s">
        <v>76</v>
      </c>
      <c r="B4" s="259">
        <v>2000</v>
      </c>
      <c r="C4" s="519">
        <v>2001</v>
      </c>
      <c r="D4" s="519">
        <v>2002</v>
      </c>
      <c r="E4" s="259">
        <v>2003</v>
      </c>
      <c r="F4" s="259">
        <v>2004</v>
      </c>
      <c r="G4" s="519">
        <v>2005</v>
      </c>
      <c r="H4" s="519">
        <v>2006</v>
      </c>
      <c r="I4" s="259">
        <v>2007</v>
      </c>
      <c r="J4" s="259">
        <v>2008</v>
      </c>
      <c r="K4" s="519">
        <v>2009</v>
      </c>
      <c r="L4" s="519">
        <v>2010</v>
      </c>
      <c r="M4" s="259">
        <v>2011</v>
      </c>
      <c r="N4" s="259">
        <v>2012</v>
      </c>
      <c r="O4" s="519">
        <v>2013</v>
      </c>
      <c r="P4" s="519">
        <v>2014</v>
      </c>
      <c r="Q4" s="259">
        <v>2015</v>
      </c>
      <c r="R4" s="259">
        <v>2016</v>
      </c>
      <c r="S4" s="525">
        <v>2017</v>
      </c>
      <c r="T4" s="525">
        <v>2018</v>
      </c>
      <c r="U4" s="259">
        <v>2019</v>
      </c>
      <c r="V4" s="122">
        <v>2020</v>
      </c>
      <c r="W4" s="525">
        <v>2021</v>
      </c>
      <c r="X4" s="525">
        <v>2022</v>
      </c>
    </row>
    <row r="5" spans="1:24" ht="33.75" customHeight="1" x14ac:dyDescent="0.2">
      <c r="A5" s="520" t="s">
        <v>179</v>
      </c>
      <c r="B5" s="260">
        <v>251249</v>
      </c>
      <c r="C5" s="522">
        <v>292880</v>
      </c>
      <c r="D5" s="522">
        <v>325006</v>
      </c>
      <c r="E5" s="260">
        <v>352915</v>
      </c>
      <c r="F5" s="260">
        <v>365528</v>
      </c>
      <c r="G5" s="522">
        <v>363776</v>
      </c>
      <c r="H5" s="522">
        <v>387751</v>
      </c>
      <c r="I5" s="260">
        <v>358781</v>
      </c>
      <c r="J5" s="260">
        <v>373860</v>
      </c>
      <c r="K5" s="522">
        <v>389999</v>
      </c>
      <c r="L5" s="522">
        <v>402816</v>
      </c>
      <c r="M5" s="260">
        <v>389743</v>
      </c>
      <c r="N5" s="260">
        <v>365867</v>
      </c>
      <c r="O5" s="522">
        <v>408858</v>
      </c>
      <c r="P5" s="522">
        <v>401785</v>
      </c>
      <c r="Q5" s="261">
        <v>431995</v>
      </c>
      <c r="R5" s="261">
        <v>428032</v>
      </c>
      <c r="S5" s="526">
        <f>415106.58+47317.4+2.8+3.94</f>
        <v>462430.72000000003</v>
      </c>
      <c r="T5" s="526">
        <v>522292</v>
      </c>
      <c r="U5" s="261">
        <v>514019.67</v>
      </c>
      <c r="V5" s="261">
        <v>475942.35</v>
      </c>
      <c r="W5" s="526">
        <v>477792.81</v>
      </c>
      <c r="X5" s="526">
        <v>473983</v>
      </c>
    </row>
    <row r="6" spans="1:24" ht="33.75" customHeight="1" x14ac:dyDescent="0.2">
      <c r="A6" s="520" t="s">
        <v>77</v>
      </c>
      <c r="B6" s="260">
        <v>6839</v>
      </c>
      <c r="C6" s="522">
        <v>3709</v>
      </c>
      <c r="D6" s="522">
        <v>6404</v>
      </c>
      <c r="E6" s="260">
        <v>7199</v>
      </c>
      <c r="F6" s="260">
        <v>6097</v>
      </c>
      <c r="G6" s="522">
        <v>3755</v>
      </c>
      <c r="H6" s="522">
        <v>1109</v>
      </c>
      <c r="I6" s="260">
        <v>502</v>
      </c>
      <c r="J6" s="260">
        <v>2065</v>
      </c>
      <c r="K6" s="522">
        <v>671</v>
      </c>
      <c r="L6" s="522">
        <v>2394</v>
      </c>
      <c r="M6" s="260">
        <v>5306</v>
      </c>
      <c r="N6" s="260">
        <v>5601</v>
      </c>
      <c r="O6" s="522">
        <v>6141</v>
      </c>
      <c r="P6" s="522">
        <v>2363</v>
      </c>
      <c r="Q6" s="261">
        <v>1488</v>
      </c>
      <c r="R6" s="260">
        <v>2757</v>
      </c>
      <c r="S6" s="526">
        <v>2090.1</v>
      </c>
      <c r="T6" s="526">
        <v>4872</v>
      </c>
      <c r="U6" s="261">
        <v>9577.7000000000007</v>
      </c>
      <c r="V6" s="261">
        <v>16081.72</v>
      </c>
      <c r="W6" s="526">
        <v>7102.16</v>
      </c>
      <c r="X6" s="526">
        <v>5248</v>
      </c>
    </row>
    <row r="7" spans="1:24" ht="33.75" customHeight="1" x14ac:dyDescent="0.2">
      <c r="A7" s="520" t="s">
        <v>192</v>
      </c>
      <c r="B7" s="260">
        <v>5861</v>
      </c>
      <c r="C7" s="522">
        <v>4269</v>
      </c>
      <c r="D7" s="522">
        <v>6429</v>
      </c>
      <c r="E7" s="260">
        <v>1351</v>
      </c>
      <c r="F7" s="260">
        <v>928</v>
      </c>
      <c r="G7" s="522">
        <v>537</v>
      </c>
      <c r="H7" s="522">
        <v>499</v>
      </c>
      <c r="I7" s="260">
        <v>886</v>
      </c>
      <c r="J7" s="260">
        <v>796</v>
      </c>
      <c r="K7" s="522">
        <v>1170</v>
      </c>
      <c r="L7" s="522">
        <v>1140</v>
      </c>
      <c r="M7" s="260">
        <v>1565</v>
      </c>
      <c r="N7" s="260">
        <v>680</v>
      </c>
      <c r="O7" s="522">
        <v>325</v>
      </c>
      <c r="P7" s="522">
        <v>190</v>
      </c>
      <c r="Q7" s="261">
        <v>279</v>
      </c>
      <c r="R7" s="260">
        <v>263</v>
      </c>
      <c r="S7" s="526">
        <f>506.84</f>
        <v>506.84</v>
      </c>
      <c r="T7" s="526">
        <v>471</v>
      </c>
      <c r="U7" s="261">
        <v>397.3</v>
      </c>
      <c r="V7" s="261">
        <v>453.04</v>
      </c>
      <c r="W7" s="526">
        <v>403.76</v>
      </c>
      <c r="X7" s="526">
        <v>491</v>
      </c>
    </row>
    <row r="8" spans="1:24" ht="33.75" customHeight="1" x14ac:dyDescent="0.2">
      <c r="A8" s="520" t="s">
        <v>78</v>
      </c>
      <c r="B8" s="260" t="s">
        <v>18</v>
      </c>
      <c r="C8" s="522" t="s">
        <v>18</v>
      </c>
      <c r="D8" s="522" t="s">
        <v>18</v>
      </c>
      <c r="E8" s="260">
        <v>3070</v>
      </c>
      <c r="F8" s="260">
        <v>2169</v>
      </c>
      <c r="G8" s="522">
        <v>1803</v>
      </c>
      <c r="H8" s="522">
        <v>2120</v>
      </c>
      <c r="I8" s="260">
        <v>1271</v>
      </c>
      <c r="J8" s="260">
        <v>1002</v>
      </c>
      <c r="K8" s="522">
        <v>300</v>
      </c>
      <c r="L8" s="522">
        <v>432</v>
      </c>
      <c r="M8" s="260">
        <v>130</v>
      </c>
      <c r="N8" s="260">
        <v>233</v>
      </c>
      <c r="O8" s="522">
        <v>89</v>
      </c>
      <c r="P8" s="522">
        <v>18</v>
      </c>
      <c r="Q8" s="261">
        <v>9</v>
      </c>
      <c r="R8" s="260">
        <v>0</v>
      </c>
      <c r="S8" s="526">
        <v>0</v>
      </c>
      <c r="T8" s="526">
        <v>0</v>
      </c>
      <c r="U8" s="261">
        <v>0</v>
      </c>
      <c r="V8" s="261">
        <v>1066.3399999999999</v>
      </c>
      <c r="W8" s="526">
        <v>1405.16</v>
      </c>
      <c r="X8" s="526">
        <v>1391</v>
      </c>
    </row>
    <row r="9" spans="1:24" ht="33.75" customHeight="1" x14ac:dyDescent="0.2">
      <c r="A9" s="520" t="s">
        <v>79</v>
      </c>
      <c r="B9" s="260" t="s">
        <v>18</v>
      </c>
      <c r="C9" s="522">
        <v>125</v>
      </c>
      <c r="D9" s="522">
        <v>48</v>
      </c>
      <c r="E9" s="260">
        <v>120</v>
      </c>
      <c r="F9" s="260">
        <v>189</v>
      </c>
      <c r="G9" s="522">
        <v>5913</v>
      </c>
      <c r="H9" s="522">
        <v>8056</v>
      </c>
      <c r="I9" s="260">
        <v>13077</v>
      </c>
      <c r="J9" s="260">
        <v>12148</v>
      </c>
      <c r="K9" s="522">
        <v>9126</v>
      </c>
      <c r="L9" s="522">
        <v>10949</v>
      </c>
      <c r="M9" s="260">
        <v>10402</v>
      </c>
      <c r="N9" s="260">
        <v>7370</v>
      </c>
      <c r="O9" s="522">
        <v>6963</v>
      </c>
      <c r="P9" s="522">
        <v>5191</v>
      </c>
      <c r="Q9" s="261">
        <v>4692</v>
      </c>
      <c r="R9" s="260">
        <v>4284</v>
      </c>
      <c r="S9" s="526">
        <f>5059.08+21.81</f>
        <v>5080.8900000000003</v>
      </c>
      <c r="T9" s="526">
        <v>4592</v>
      </c>
      <c r="U9" s="261">
        <v>1928.96</v>
      </c>
      <c r="V9" s="261">
        <v>5073.6400000000003</v>
      </c>
      <c r="W9" s="526">
        <v>5090.54</v>
      </c>
      <c r="X9" s="526">
        <v>2875</v>
      </c>
    </row>
    <row r="10" spans="1:24" ht="33.75" customHeight="1" x14ac:dyDescent="0.2">
      <c r="A10" s="520" t="s">
        <v>80</v>
      </c>
      <c r="B10" s="260">
        <v>671</v>
      </c>
      <c r="C10" s="522">
        <v>3152</v>
      </c>
      <c r="D10" s="522">
        <v>3615</v>
      </c>
      <c r="E10" s="260">
        <v>3236</v>
      </c>
      <c r="F10" s="260">
        <v>3962</v>
      </c>
      <c r="G10" s="522">
        <v>3930</v>
      </c>
      <c r="H10" s="522">
        <v>3752</v>
      </c>
      <c r="I10" s="260">
        <v>3387</v>
      </c>
      <c r="J10" s="260">
        <v>6867</v>
      </c>
      <c r="K10" s="522">
        <v>7209</v>
      </c>
      <c r="L10" s="522">
        <v>6339</v>
      </c>
      <c r="M10" s="260">
        <v>5942</v>
      </c>
      <c r="N10" s="260">
        <v>6061</v>
      </c>
      <c r="O10" s="522">
        <v>5316</v>
      </c>
      <c r="P10" s="522">
        <v>5707</v>
      </c>
      <c r="Q10" s="261">
        <v>6333</v>
      </c>
      <c r="R10" s="260">
        <v>7028</v>
      </c>
      <c r="S10" s="526">
        <v>7576.16</v>
      </c>
      <c r="T10" s="526">
        <v>8094</v>
      </c>
      <c r="U10" s="261">
        <v>8389.98</v>
      </c>
      <c r="V10" s="261">
        <v>7552.04</v>
      </c>
      <c r="W10" s="526">
        <v>5937.24</v>
      </c>
      <c r="X10" s="526">
        <v>6581</v>
      </c>
    </row>
    <row r="11" spans="1:24" ht="33.75" customHeight="1" x14ac:dyDescent="0.2">
      <c r="A11" s="520" t="s">
        <v>81</v>
      </c>
      <c r="B11" s="260">
        <v>228</v>
      </c>
      <c r="C11" s="522">
        <v>135</v>
      </c>
      <c r="D11" s="522">
        <v>240</v>
      </c>
      <c r="E11" s="260">
        <v>378</v>
      </c>
      <c r="F11" s="260">
        <v>423</v>
      </c>
      <c r="G11" s="522">
        <v>394</v>
      </c>
      <c r="H11" s="522">
        <v>465</v>
      </c>
      <c r="I11" s="260">
        <v>223</v>
      </c>
      <c r="J11" s="260">
        <v>347</v>
      </c>
      <c r="K11" s="522">
        <v>365</v>
      </c>
      <c r="L11" s="522">
        <v>481</v>
      </c>
      <c r="M11" s="260">
        <v>447</v>
      </c>
      <c r="N11" s="260">
        <v>372</v>
      </c>
      <c r="O11" s="522">
        <v>315</v>
      </c>
      <c r="P11" s="522">
        <v>431</v>
      </c>
      <c r="Q11" s="261">
        <v>486</v>
      </c>
      <c r="R11" s="260">
        <v>492</v>
      </c>
      <c r="S11" s="526">
        <v>854.8</v>
      </c>
      <c r="T11" s="526">
        <v>671</v>
      </c>
      <c r="U11" s="261">
        <v>564</v>
      </c>
      <c r="V11" s="261">
        <v>647.24</v>
      </c>
      <c r="W11" s="526">
        <v>497.26</v>
      </c>
      <c r="X11" s="526">
        <v>304</v>
      </c>
    </row>
    <row r="12" spans="1:24" ht="33.75" customHeight="1" x14ac:dyDescent="0.2">
      <c r="A12" s="520" t="s">
        <v>82</v>
      </c>
      <c r="B12" s="260" t="s">
        <v>18</v>
      </c>
      <c r="C12" s="522">
        <v>33</v>
      </c>
      <c r="D12" s="522">
        <v>34</v>
      </c>
      <c r="E12" s="260">
        <v>71</v>
      </c>
      <c r="F12" s="260">
        <v>36</v>
      </c>
      <c r="G12" s="522">
        <v>85</v>
      </c>
      <c r="H12" s="522">
        <v>14</v>
      </c>
      <c r="I12" s="260">
        <v>260</v>
      </c>
      <c r="J12" s="260">
        <v>32</v>
      </c>
      <c r="K12" s="522">
        <v>26</v>
      </c>
      <c r="L12" s="522">
        <v>44</v>
      </c>
      <c r="M12" s="260">
        <v>15</v>
      </c>
      <c r="N12" s="260">
        <v>6</v>
      </c>
      <c r="O12" s="522">
        <v>50</v>
      </c>
      <c r="P12" s="522">
        <v>26</v>
      </c>
      <c r="Q12" s="261">
        <v>15</v>
      </c>
      <c r="R12" s="260">
        <v>34</v>
      </c>
      <c r="S12" s="526">
        <v>40.96</v>
      </c>
      <c r="T12" s="526">
        <v>136</v>
      </c>
      <c r="U12" s="261">
        <v>87.4</v>
      </c>
      <c r="V12" s="261">
        <v>113.4</v>
      </c>
      <c r="W12" s="526">
        <v>79.98</v>
      </c>
      <c r="X12" s="526">
        <v>29</v>
      </c>
    </row>
    <row r="13" spans="1:24" ht="33.75" customHeight="1" x14ac:dyDescent="0.2">
      <c r="A13" s="520" t="s">
        <v>83</v>
      </c>
      <c r="B13" s="260">
        <v>464</v>
      </c>
      <c r="C13" s="522">
        <v>1002</v>
      </c>
      <c r="D13" s="522">
        <v>1626</v>
      </c>
      <c r="E13" s="260">
        <v>2754</v>
      </c>
      <c r="F13" s="260">
        <v>1770</v>
      </c>
      <c r="G13" s="522">
        <v>2114</v>
      </c>
      <c r="H13" s="522">
        <v>3265</v>
      </c>
      <c r="I13" s="260">
        <v>2036</v>
      </c>
      <c r="J13" s="260">
        <v>2361</v>
      </c>
      <c r="K13" s="522">
        <v>1164</v>
      </c>
      <c r="L13" s="522">
        <v>1388</v>
      </c>
      <c r="M13" s="260">
        <v>848</v>
      </c>
      <c r="N13" s="260">
        <v>1573</v>
      </c>
      <c r="O13" s="522">
        <v>1588</v>
      </c>
      <c r="P13" s="522">
        <v>1586</v>
      </c>
      <c r="Q13" s="261">
        <v>2840</v>
      </c>
      <c r="R13" s="260">
        <v>1125</v>
      </c>
      <c r="S13" s="526">
        <v>1340</v>
      </c>
      <c r="T13" s="526">
        <v>1049</v>
      </c>
      <c r="U13" s="261">
        <v>1121.1600000000001</v>
      </c>
      <c r="V13" s="261">
        <v>871</v>
      </c>
      <c r="W13" s="526">
        <v>891.5</v>
      </c>
      <c r="X13" s="526">
        <v>832</v>
      </c>
    </row>
    <row r="14" spans="1:24" ht="33.75" customHeight="1" x14ac:dyDescent="0.2">
      <c r="A14" s="521" t="s">
        <v>84</v>
      </c>
      <c r="B14" s="262" t="s">
        <v>18</v>
      </c>
      <c r="C14" s="523" t="s">
        <v>18</v>
      </c>
      <c r="D14" s="523" t="s">
        <v>18</v>
      </c>
      <c r="E14" s="262" t="s">
        <v>18</v>
      </c>
      <c r="F14" s="262">
        <v>12</v>
      </c>
      <c r="G14" s="523">
        <v>40</v>
      </c>
      <c r="H14" s="523">
        <v>8</v>
      </c>
      <c r="I14" s="262">
        <v>4</v>
      </c>
      <c r="J14" s="262">
        <v>5</v>
      </c>
      <c r="K14" s="522" t="s">
        <v>18</v>
      </c>
      <c r="L14" s="523">
        <v>42</v>
      </c>
      <c r="M14" s="262">
        <v>13</v>
      </c>
      <c r="N14" s="262">
        <v>7</v>
      </c>
      <c r="O14" s="522">
        <v>17</v>
      </c>
      <c r="P14" s="522">
        <v>1</v>
      </c>
      <c r="Q14" s="261">
        <v>17</v>
      </c>
      <c r="R14" s="260">
        <v>1</v>
      </c>
      <c r="S14" s="526">
        <v>934</v>
      </c>
      <c r="T14" s="526">
        <v>805</v>
      </c>
      <c r="U14" s="261">
        <v>939.18</v>
      </c>
      <c r="V14" s="261">
        <v>946.22</v>
      </c>
      <c r="W14" s="526">
        <v>1144.06</v>
      </c>
      <c r="X14" s="526">
        <v>973</v>
      </c>
    </row>
    <row r="15" spans="1:24" ht="33.75" customHeight="1" x14ac:dyDescent="0.2">
      <c r="A15" s="520" t="s">
        <v>85</v>
      </c>
      <c r="B15" s="260" t="s">
        <v>18</v>
      </c>
      <c r="C15" s="522" t="s">
        <v>18</v>
      </c>
      <c r="D15" s="522" t="s">
        <v>18</v>
      </c>
      <c r="E15" s="260" t="s">
        <v>167</v>
      </c>
      <c r="F15" s="260" t="s">
        <v>18</v>
      </c>
      <c r="G15" s="522" t="s">
        <v>18</v>
      </c>
      <c r="H15" s="522" t="s">
        <v>18</v>
      </c>
      <c r="I15" s="260" t="s">
        <v>167</v>
      </c>
      <c r="J15" s="260" t="s">
        <v>18</v>
      </c>
      <c r="K15" s="522" t="s">
        <v>18</v>
      </c>
      <c r="L15" s="522">
        <v>6</v>
      </c>
      <c r="M15" s="260">
        <v>67</v>
      </c>
      <c r="N15" s="260">
        <v>7</v>
      </c>
      <c r="O15" s="522">
        <v>30</v>
      </c>
      <c r="P15" s="522">
        <v>5</v>
      </c>
      <c r="Q15" s="261">
        <v>10</v>
      </c>
      <c r="R15" s="260">
        <v>2</v>
      </c>
      <c r="S15" s="526">
        <f>3.04+6.46+3.56+10.66</f>
        <v>23.72</v>
      </c>
      <c r="T15" s="526">
        <v>50</v>
      </c>
      <c r="U15" s="261">
        <v>80.680000000000007</v>
      </c>
      <c r="V15" s="261">
        <v>343.84</v>
      </c>
      <c r="W15" s="526">
        <v>96.58</v>
      </c>
      <c r="X15" s="526">
        <v>32</v>
      </c>
    </row>
    <row r="16" spans="1:24" ht="33.75" customHeight="1" x14ac:dyDescent="0.2">
      <c r="A16" s="520" t="s">
        <v>193</v>
      </c>
      <c r="B16" s="260">
        <v>505</v>
      </c>
      <c r="C16" s="522">
        <v>1387</v>
      </c>
      <c r="D16" s="522" t="s">
        <v>86</v>
      </c>
      <c r="E16" s="260">
        <v>1340</v>
      </c>
      <c r="F16" s="260" t="s">
        <v>18</v>
      </c>
      <c r="G16" s="522" t="s">
        <v>18</v>
      </c>
      <c r="H16" s="522" t="s">
        <v>167</v>
      </c>
      <c r="I16" s="260">
        <v>6648</v>
      </c>
      <c r="J16" s="260">
        <v>5</v>
      </c>
      <c r="K16" s="522">
        <v>5918</v>
      </c>
      <c r="L16" s="522">
        <v>1771</v>
      </c>
      <c r="M16" s="260">
        <v>65</v>
      </c>
      <c r="N16" s="260">
        <v>149</v>
      </c>
      <c r="O16" s="522">
        <v>243</v>
      </c>
      <c r="P16" s="522">
        <v>175</v>
      </c>
      <c r="Q16" s="261">
        <v>312</v>
      </c>
      <c r="R16" s="260">
        <v>677</v>
      </c>
      <c r="S16" s="526">
        <v>1318</v>
      </c>
      <c r="T16" s="526">
        <v>165</v>
      </c>
      <c r="U16" s="261">
        <v>41.06</v>
      </c>
      <c r="V16" s="261">
        <v>2.9</v>
      </c>
      <c r="W16" s="526">
        <v>725.92</v>
      </c>
      <c r="X16" s="526">
        <v>1334</v>
      </c>
    </row>
    <row r="17" spans="1:24" ht="33.75" customHeight="1" x14ac:dyDescent="0.2">
      <c r="A17" s="519" t="s">
        <v>87</v>
      </c>
      <c r="B17" s="263">
        <v>265817</v>
      </c>
      <c r="C17" s="524">
        <v>306692</v>
      </c>
      <c r="D17" s="524">
        <v>363914</v>
      </c>
      <c r="E17" s="263">
        <v>372434</v>
      </c>
      <c r="F17" s="263">
        <v>381114</v>
      </c>
      <c r="G17" s="524">
        <v>382347</v>
      </c>
      <c r="H17" s="524">
        <v>407039</v>
      </c>
      <c r="I17" s="263">
        <v>387075</v>
      </c>
      <c r="J17" s="263">
        <v>399488</v>
      </c>
      <c r="K17" s="524">
        <v>415948</v>
      </c>
      <c r="L17" s="524">
        <v>427802</v>
      </c>
      <c r="M17" s="263">
        <v>414543</v>
      </c>
      <c r="N17" s="263">
        <v>387926</v>
      </c>
      <c r="O17" s="524">
        <v>429935</v>
      </c>
      <c r="P17" s="524">
        <v>417478</v>
      </c>
      <c r="Q17" s="123">
        <v>448476</v>
      </c>
      <c r="R17" s="263">
        <v>444695</v>
      </c>
      <c r="S17" s="527">
        <v>482196</v>
      </c>
      <c r="T17" s="527">
        <v>543197</v>
      </c>
      <c r="U17" s="123">
        <v>537147.0900000002</v>
      </c>
      <c r="V17" s="123">
        <v>509093.73</v>
      </c>
      <c r="W17" s="527">
        <v>501167</v>
      </c>
      <c r="X17" s="527">
        <v>494073</v>
      </c>
    </row>
    <row r="18" spans="1:24" s="1" customFormat="1" ht="15.75" customHeight="1" x14ac:dyDescent="0.25">
      <c r="A18" s="729" t="s">
        <v>176</v>
      </c>
      <c r="B18" s="729"/>
      <c r="C18" s="729"/>
      <c r="D18" s="729"/>
      <c r="E18" s="729"/>
      <c r="F18" s="729"/>
      <c r="G18" s="729"/>
      <c r="H18" s="729"/>
      <c r="I18" s="729"/>
      <c r="J18" s="729"/>
      <c r="K18" s="12"/>
      <c r="L18" s="12"/>
      <c r="M18" s="12"/>
      <c r="N18" s="12"/>
      <c r="O18" s="12"/>
      <c r="P18" s="12"/>
      <c r="Q18" s="12"/>
      <c r="R18" s="264"/>
      <c r="S18" s="12"/>
      <c r="T18" s="12"/>
      <c r="U18" s="12"/>
    </row>
    <row r="19" spans="1:24" s="1" customFormat="1" ht="16.5" customHeight="1" x14ac:dyDescent="0.25">
      <c r="A19" s="265" t="s">
        <v>194</v>
      </c>
      <c r="B19" s="265"/>
      <c r="C19" s="12"/>
      <c r="D19" s="264"/>
      <c r="E19" s="264"/>
      <c r="F19" s="264"/>
      <c r="G19" s="264"/>
      <c r="H19" s="264"/>
      <c r="I19" s="264"/>
      <c r="J19" s="264"/>
      <c r="K19" s="264"/>
      <c r="L19" s="264"/>
      <c r="M19" s="264"/>
      <c r="N19" s="264"/>
      <c r="O19" s="264"/>
      <c r="P19" s="264"/>
      <c r="Q19" s="264"/>
      <c r="R19" s="264"/>
      <c r="S19" s="264"/>
      <c r="T19" s="12"/>
      <c r="U19" s="264"/>
      <c r="V19" s="264"/>
      <c r="W19" s="264"/>
    </row>
    <row r="20" spans="1:24" s="1" customFormat="1" ht="18.75" x14ac:dyDescent="0.25">
      <c r="A20" s="265" t="s">
        <v>195</v>
      </c>
      <c r="B20" s="265"/>
      <c r="C20" s="12"/>
      <c r="D20" s="12"/>
      <c r="E20" s="12"/>
      <c r="F20" s="12"/>
      <c r="G20" s="12"/>
      <c r="H20" s="12"/>
      <c r="I20" s="12"/>
      <c r="J20" s="12"/>
      <c r="K20" s="12"/>
      <c r="L20" s="12"/>
      <c r="M20" s="12"/>
      <c r="N20" s="12"/>
      <c r="O20" s="12"/>
      <c r="P20" s="12"/>
      <c r="Q20" s="12"/>
      <c r="R20" s="12"/>
      <c r="S20" s="12"/>
      <c r="T20" s="12"/>
      <c r="U20" s="12"/>
    </row>
    <row r="21" spans="1:24" s="1" customFormat="1" x14ac:dyDescent="0.25">
      <c r="A21" s="12" t="s">
        <v>88</v>
      </c>
      <c r="B21" s="264"/>
      <c r="C21" s="264"/>
      <c r="D21" s="264"/>
      <c r="E21" s="264"/>
      <c r="F21" s="264"/>
      <c r="G21" s="264"/>
      <c r="H21" s="264"/>
      <c r="I21" s="264"/>
      <c r="J21" s="264"/>
      <c r="K21" s="264"/>
      <c r="L21" s="264"/>
      <c r="M21" s="264"/>
      <c r="N21" s="264"/>
      <c r="O21" s="264"/>
      <c r="P21" s="12"/>
      <c r="Q21" s="12"/>
      <c r="R21" s="12"/>
      <c r="S21" s="12"/>
      <c r="T21" s="12"/>
      <c r="U21" s="12"/>
    </row>
    <row r="22" spans="1:24" x14ac:dyDescent="0.25">
      <c r="A22" s="12"/>
      <c r="B22" s="264"/>
      <c r="C22" s="264"/>
      <c r="D22" s="264"/>
      <c r="E22" s="264"/>
      <c r="F22" s="264"/>
      <c r="G22" s="264"/>
      <c r="H22" s="264"/>
      <c r="I22" s="264"/>
      <c r="J22" s="264"/>
      <c r="K22" s="264"/>
      <c r="L22" s="264"/>
      <c r="M22" s="264"/>
      <c r="N22" s="264"/>
      <c r="O22" s="264"/>
      <c r="P22" s="12"/>
      <c r="Q22" s="12"/>
      <c r="R22" s="12"/>
      <c r="S22" s="12"/>
      <c r="T22" s="12"/>
      <c r="U22" s="12"/>
    </row>
    <row r="23" spans="1:24" ht="12.75" x14ac:dyDescent="0.2">
      <c r="D23" s="266"/>
      <c r="N23" s="257"/>
      <c r="O23" s="257"/>
    </row>
    <row r="25" spans="1:24" x14ac:dyDescent="0.25">
      <c r="D25" s="266"/>
    </row>
  </sheetData>
  <mergeCells count="1">
    <mergeCell ref="A18:J18"/>
  </mergeCells>
  <hyperlinks>
    <hyperlink ref="A1" location="'Table of contents'!A2" display="Back to Table of Contents"/>
  </hyperlinks>
  <pageMargins left="0" right="0" top="0.67" bottom="0.511811023622047" header="0.54" footer="0.59055118110236204"/>
  <pageSetup paperSize="9" scale="80" orientation="landscape" horizontalDpi="300" verticalDpi="300" r:id="rId1"/>
  <headerFooter alignWithMargins="0">
    <oddHeader>&amp;C&amp;"Times New Roman,Regular"&amp;12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5"/>
  <sheetViews>
    <sheetView workbookViewId="0">
      <selection activeCell="A3" sqref="A3"/>
    </sheetView>
  </sheetViews>
  <sheetFormatPr defaultRowHeight="15" x14ac:dyDescent="0.25"/>
  <cols>
    <col min="1" max="1" width="28.42578125" style="1" customWidth="1"/>
    <col min="2" max="2" width="119.7109375" style="1" customWidth="1"/>
    <col min="3" max="16384" width="9.140625" style="1"/>
  </cols>
  <sheetData>
    <row r="1" spans="1:3" ht="18.75" customHeight="1" x14ac:dyDescent="0.25">
      <c r="A1" s="127" t="s">
        <v>129</v>
      </c>
    </row>
    <row r="2" spans="1:3" ht="30.75" customHeight="1" x14ac:dyDescent="0.25">
      <c r="B2" s="340" t="s">
        <v>2</v>
      </c>
    </row>
    <row r="3" spans="1:3" ht="21.75" customHeight="1" x14ac:dyDescent="0.25">
      <c r="B3" s="128" t="s">
        <v>3</v>
      </c>
    </row>
    <row r="4" spans="1:3" ht="72" customHeight="1" x14ac:dyDescent="0.25">
      <c r="A4" s="129" t="s">
        <v>4</v>
      </c>
      <c r="B4" s="296" t="s">
        <v>244</v>
      </c>
      <c r="C4" s="130"/>
    </row>
    <row r="5" spans="1:3" ht="119.25" customHeight="1" x14ac:dyDescent="0.25">
      <c r="A5" s="131"/>
      <c r="B5" s="132" t="s">
        <v>178</v>
      </c>
    </row>
    <row r="6" spans="1:3" ht="42" customHeight="1" x14ac:dyDescent="0.25">
      <c r="A6" s="131"/>
      <c r="B6" s="132" t="s">
        <v>5</v>
      </c>
    </row>
    <row r="7" spans="1:3" ht="45" x14ac:dyDescent="0.25">
      <c r="A7" s="131"/>
      <c r="B7" s="133" t="s">
        <v>6</v>
      </c>
    </row>
    <row r="8" spans="1:3" ht="27.75" customHeight="1" x14ac:dyDescent="0.25">
      <c r="A8" s="134"/>
      <c r="B8" s="133" t="s">
        <v>7</v>
      </c>
    </row>
    <row r="9" spans="1:3" ht="30.75" customHeight="1" x14ac:dyDescent="0.25">
      <c r="A9" s="135" t="s">
        <v>8</v>
      </c>
      <c r="B9" s="133" t="s">
        <v>9</v>
      </c>
    </row>
    <row r="10" spans="1:3" ht="30.75" customHeight="1" x14ac:dyDescent="0.25">
      <c r="A10" s="136" t="s">
        <v>10</v>
      </c>
      <c r="B10" s="597" t="s">
        <v>177</v>
      </c>
    </row>
    <row r="11" spans="1:3" x14ac:dyDescent="0.25">
      <c r="A11" s="137"/>
      <c r="B11" s="598"/>
    </row>
    <row r="12" spans="1:3" ht="32.25" customHeight="1" x14ac:dyDescent="0.25">
      <c r="A12" s="138" t="s">
        <v>172</v>
      </c>
      <c r="B12" s="139" t="s">
        <v>171</v>
      </c>
    </row>
    <row r="13" spans="1:3" ht="19.5" customHeight="1" x14ac:dyDescent="0.25">
      <c r="A13" s="140" t="s">
        <v>173</v>
      </c>
      <c r="B13" s="141" t="s">
        <v>168</v>
      </c>
    </row>
    <row r="14" spans="1:3" ht="18" customHeight="1" x14ac:dyDescent="0.25">
      <c r="A14" s="142"/>
      <c r="B14" s="143" t="s">
        <v>169</v>
      </c>
    </row>
    <row r="15" spans="1:3" ht="18.75" customHeight="1" x14ac:dyDescent="0.25">
      <c r="A15" s="137"/>
      <c r="B15" s="144" t="s">
        <v>170</v>
      </c>
    </row>
    <row r="16" spans="1:3" x14ac:dyDescent="0.25">
      <c r="A16" s="145"/>
      <c r="B16" s="145"/>
    </row>
    <row r="17" spans="1:2" x14ac:dyDescent="0.25">
      <c r="A17" s="145"/>
      <c r="B17" s="145"/>
    </row>
    <row r="18" spans="1:2" x14ac:dyDescent="0.25">
      <c r="A18" s="145"/>
      <c r="B18" s="145"/>
    </row>
    <row r="19" spans="1:2" x14ac:dyDescent="0.25">
      <c r="A19" s="145"/>
      <c r="B19" s="145"/>
    </row>
    <row r="20" spans="1:2" x14ac:dyDescent="0.25">
      <c r="A20" s="145"/>
      <c r="B20" s="145"/>
    </row>
    <row r="21" spans="1:2" x14ac:dyDescent="0.25">
      <c r="A21" s="145"/>
      <c r="B21" s="145"/>
    </row>
    <row r="22" spans="1:2" x14ac:dyDescent="0.25">
      <c r="A22" s="145"/>
      <c r="B22" s="145"/>
    </row>
    <row r="23" spans="1:2" x14ac:dyDescent="0.25">
      <c r="A23" s="145"/>
      <c r="B23" s="145"/>
    </row>
    <row r="24" spans="1:2" x14ac:dyDescent="0.25">
      <c r="A24" s="145"/>
      <c r="B24" s="145"/>
    </row>
    <row r="25" spans="1:2" x14ac:dyDescent="0.25">
      <c r="A25" s="145"/>
      <c r="B25" s="145"/>
    </row>
  </sheetData>
  <mergeCells count="1">
    <mergeCell ref="B10:B11"/>
  </mergeCells>
  <hyperlinks>
    <hyperlink ref="A1" location="'Table of contents'!A2" display="Back to Table of Contents"/>
  </hyperlinks>
  <pageMargins left="0.45" right="0.45" top="0.25" bottom="0.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Y35"/>
  <sheetViews>
    <sheetView zoomScaleNormal="100" workbookViewId="0">
      <pane xSplit="4" ySplit="4" topLeftCell="E26" activePane="bottomRight" state="frozen"/>
      <selection activeCell="B5" sqref="B5"/>
      <selection pane="topRight" activeCell="B5" sqref="B5"/>
      <selection pane="bottomLeft" activeCell="B5" sqref="B5"/>
      <selection pane="bottomRight" activeCell="H40" sqref="H40"/>
    </sheetView>
  </sheetViews>
  <sheetFormatPr defaultRowHeight="15.75" x14ac:dyDescent="0.25"/>
  <cols>
    <col min="1" max="2" width="9.140625" style="2"/>
    <col min="3" max="3" width="11.85546875" style="2" customWidth="1"/>
    <col min="4" max="4" width="14.28515625" style="4" customWidth="1"/>
    <col min="5" max="29" width="12.42578125" style="2" customWidth="1"/>
    <col min="30" max="30" width="12.5703125" style="2" customWidth="1"/>
    <col min="31" max="32" width="11.140625" style="2" customWidth="1"/>
    <col min="33" max="16384" width="9.140625" style="2"/>
  </cols>
  <sheetData>
    <row r="1" spans="1:207" x14ac:dyDescent="0.25">
      <c r="A1" s="127" t="s">
        <v>129</v>
      </c>
    </row>
    <row r="2" spans="1:207" ht="35.25" customHeight="1" x14ac:dyDescent="0.25">
      <c r="A2" s="553" t="s">
        <v>283</v>
      </c>
      <c r="B2" s="554"/>
      <c r="C2" s="554"/>
      <c r="D2" s="555"/>
      <c r="N2" s="146"/>
    </row>
    <row r="3" spans="1:207" ht="18" customHeight="1" x14ac:dyDescent="0.25">
      <c r="A3" s="3"/>
      <c r="N3" s="5"/>
      <c r="X3" s="6"/>
      <c r="AC3" s="5"/>
      <c r="AF3" s="2" t="s">
        <v>11</v>
      </c>
    </row>
    <row r="4" spans="1:207" ht="25.5" customHeight="1" x14ac:dyDescent="0.25">
      <c r="A4" s="599" t="s">
        <v>12</v>
      </c>
      <c r="B4" s="600"/>
      <c r="C4" s="600"/>
      <c r="D4" s="601"/>
      <c r="E4" s="378">
        <v>1994</v>
      </c>
      <c r="F4" s="342">
        <v>1995</v>
      </c>
      <c r="G4" s="342">
        <v>1996</v>
      </c>
      <c r="H4" s="18">
        <v>1997</v>
      </c>
      <c r="I4" s="18">
        <v>1998</v>
      </c>
      <c r="J4" s="342">
        <v>1999</v>
      </c>
      <c r="K4" s="342">
        <v>2000</v>
      </c>
      <c r="L4" s="18">
        <v>2001</v>
      </c>
      <c r="M4" s="18">
        <v>2002</v>
      </c>
      <c r="N4" s="342">
        <v>2003</v>
      </c>
      <c r="O4" s="342">
        <v>2004</v>
      </c>
      <c r="P4" s="18">
        <v>2005</v>
      </c>
      <c r="Q4" s="378">
        <v>2006</v>
      </c>
      <c r="R4" s="342">
        <v>2007</v>
      </c>
      <c r="S4" s="342">
        <v>2008</v>
      </c>
      <c r="T4" s="18">
        <v>2009</v>
      </c>
      <c r="U4" s="18">
        <v>2010</v>
      </c>
      <c r="V4" s="342">
        <v>2011</v>
      </c>
      <c r="W4" s="342">
        <v>2012</v>
      </c>
      <c r="X4" s="18">
        <v>2013</v>
      </c>
      <c r="Y4" s="18">
        <v>2014</v>
      </c>
      <c r="Z4" s="342">
        <v>2015</v>
      </c>
      <c r="AA4" s="342">
        <v>2016</v>
      </c>
      <c r="AB4" s="18">
        <v>2017</v>
      </c>
      <c r="AC4" s="18">
        <v>2018</v>
      </c>
      <c r="AD4" s="342">
        <v>2019</v>
      </c>
      <c r="AE4" s="342">
        <v>2020</v>
      </c>
      <c r="AF4" s="18">
        <v>2021</v>
      </c>
      <c r="AG4" s="18">
        <v>2022</v>
      </c>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row>
    <row r="5" spans="1:207" ht="20.25" customHeight="1" x14ac:dyDescent="0.25">
      <c r="A5" s="353" t="s">
        <v>13</v>
      </c>
      <c r="B5" s="354"/>
      <c r="C5" s="355"/>
      <c r="D5" s="356"/>
      <c r="E5" s="379">
        <v>22519</v>
      </c>
      <c r="F5" s="351">
        <v>22519</v>
      </c>
      <c r="G5" s="343">
        <v>22519</v>
      </c>
      <c r="H5" s="52">
        <v>22519</v>
      </c>
      <c r="I5" s="52">
        <v>22519</v>
      </c>
      <c r="J5" s="343">
        <v>22492</v>
      </c>
      <c r="K5" s="343">
        <v>22089</v>
      </c>
      <c r="L5" s="52">
        <v>22089</v>
      </c>
      <c r="M5" s="49">
        <v>22089</v>
      </c>
      <c r="N5" s="372">
        <v>22068</v>
      </c>
      <c r="O5" s="343">
        <v>22200</v>
      </c>
      <c r="P5" s="52">
        <v>22185</v>
      </c>
      <c r="Q5" s="379">
        <v>22181</v>
      </c>
      <c r="R5" s="343">
        <v>22176</v>
      </c>
      <c r="S5" s="343">
        <v>22159</v>
      </c>
      <c r="T5" s="52">
        <v>22159</v>
      </c>
      <c r="U5" s="52">
        <v>22159</v>
      </c>
      <c r="V5" s="343">
        <v>22140</v>
      </c>
      <c r="W5" s="343">
        <v>22143</v>
      </c>
      <c r="X5" s="49">
        <v>22108</v>
      </c>
      <c r="Y5" s="49">
        <v>22103</v>
      </c>
      <c r="Z5" s="372">
        <v>22069</v>
      </c>
      <c r="AA5" s="372">
        <v>22066</v>
      </c>
      <c r="AB5" s="49">
        <v>22066</v>
      </c>
      <c r="AC5" s="49">
        <v>22048</v>
      </c>
      <c r="AD5" s="375">
        <v>22031</v>
      </c>
      <c r="AE5" s="372">
        <v>22011</v>
      </c>
      <c r="AF5" s="49">
        <v>22006</v>
      </c>
      <c r="AG5" s="49">
        <v>22002</v>
      </c>
    </row>
    <row r="6" spans="1:207" ht="20.25" customHeight="1" x14ac:dyDescent="0.25">
      <c r="A6" s="357" t="s">
        <v>14</v>
      </c>
      <c r="B6" s="358"/>
      <c r="C6" s="359"/>
      <c r="D6" s="360"/>
      <c r="E6" s="275">
        <v>12539</v>
      </c>
      <c r="F6" s="347">
        <v>12557</v>
      </c>
      <c r="G6" s="344">
        <v>12635</v>
      </c>
      <c r="H6" s="276">
        <v>12672</v>
      </c>
      <c r="I6" s="276">
        <v>12609</v>
      </c>
      <c r="J6" s="344">
        <v>12608</v>
      </c>
      <c r="K6" s="344">
        <v>12359</v>
      </c>
      <c r="L6" s="276">
        <v>12362</v>
      </c>
      <c r="M6" s="50">
        <v>12418</v>
      </c>
      <c r="N6" s="344">
        <v>12256</v>
      </c>
      <c r="O6" s="344">
        <v>11816</v>
      </c>
      <c r="P6" s="50">
        <v>11828</v>
      </c>
      <c r="Q6" s="148">
        <v>11848</v>
      </c>
      <c r="R6" s="344">
        <v>11878</v>
      </c>
      <c r="S6" s="344">
        <v>11855</v>
      </c>
      <c r="T6" s="276">
        <v>11901</v>
      </c>
      <c r="U6" s="276">
        <v>11916</v>
      </c>
      <c r="V6" s="344">
        <v>11897</v>
      </c>
      <c r="W6" s="344">
        <v>11900</v>
      </c>
      <c r="X6" s="276">
        <v>11867</v>
      </c>
      <c r="Y6" s="50">
        <v>11830</v>
      </c>
      <c r="Z6" s="344">
        <v>11804</v>
      </c>
      <c r="AA6" s="344">
        <v>11798</v>
      </c>
      <c r="AB6" s="50">
        <v>11802</v>
      </c>
      <c r="AC6" s="276">
        <v>11799</v>
      </c>
      <c r="AD6" s="344">
        <v>11799</v>
      </c>
      <c r="AE6" s="344">
        <v>11779</v>
      </c>
      <c r="AF6" s="50">
        <v>11774</v>
      </c>
      <c r="AG6" s="276">
        <v>11771</v>
      </c>
    </row>
    <row r="7" spans="1:207" ht="20.25" customHeight="1" x14ac:dyDescent="0.25">
      <c r="A7" s="357" t="s">
        <v>15</v>
      </c>
      <c r="B7" s="358"/>
      <c r="C7" s="359"/>
      <c r="D7" s="360"/>
      <c r="E7" s="275">
        <v>4585</v>
      </c>
      <c r="F7" s="347">
        <v>4585</v>
      </c>
      <c r="G7" s="344">
        <v>4585</v>
      </c>
      <c r="H7" s="276">
        <v>799</v>
      </c>
      <c r="I7" s="276">
        <v>799</v>
      </c>
      <c r="J7" s="344">
        <v>799</v>
      </c>
      <c r="K7" s="344">
        <v>799</v>
      </c>
      <c r="L7" s="276">
        <v>799</v>
      </c>
      <c r="M7" s="50">
        <v>799</v>
      </c>
      <c r="N7" s="344">
        <v>799</v>
      </c>
      <c r="O7" s="344">
        <v>799</v>
      </c>
      <c r="P7" s="50">
        <v>799</v>
      </c>
      <c r="Q7" s="148">
        <v>799</v>
      </c>
      <c r="R7" s="344">
        <v>799</v>
      </c>
      <c r="S7" s="344">
        <v>799</v>
      </c>
      <c r="T7" s="276">
        <v>799</v>
      </c>
      <c r="U7" s="276">
        <v>799</v>
      </c>
      <c r="V7" s="344">
        <v>799</v>
      </c>
      <c r="W7" s="344">
        <v>799</v>
      </c>
      <c r="X7" s="276">
        <v>799</v>
      </c>
      <c r="Y7" s="50">
        <v>799</v>
      </c>
      <c r="Z7" s="344">
        <v>799</v>
      </c>
      <c r="AA7" s="344">
        <v>799</v>
      </c>
      <c r="AB7" s="50">
        <v>799</v>
      </c>
      <c r="AC7" s="276">
        <v>799</v>
      </c>
      <c r="AD7" s="344">
        <v>799</v>
      </c>
      <c r="AE7" s="344">
        <v>799</v>
      </c>
      <c r="AF7" s="50">
        <v>799</v>
      </c>
      <c r="AG7" s="276">
        <v>799</v>
      </c>
    </row>
    <row r="8" spans="1:207" ht="20.25" customHeight="1" x14ac:dyDescent="0.25">
      <c r="A8" s="361" t="s">
        <v>16</v>
      </c>
      <c r="B8" s="362"/>
      <c r="C8" s="363"/>
      <c r="D8" s="364"/>
      <c r="E8" s="380">
        <v>4018</v>
      </c>
      <c r="F8" s="352">
        <v>4018</v>
      </c>
      <c r="G8" s="345">
        <v>4018</v>
      </c>
      <c r="H8" s="277">
        <v>200</v>
      </c>
      <c r="I8" s="277">
        <v>200</v>
      </c>
      <c r="J8" s="345">
        <v>200</v>
      </c>
      <c r="K8" s="345">
        <v>200</v>
      </c>
      <c r="L8" s="277">
        <v>200</v>
      </c>
      <c r="M8" s="51">
        <v>200</v>
      </c>
      <c r="N8" s="345">
        <v>200</v>
      </c>
      <c r="O8" s="345">
        <v>200</v>
      </c>
      <c r="P8" s="51">
        <v>200</v>
      </c>
      <c r="Q8" s="148">
        <v>200</v>
      </c>
      <c r="R8" s="345">
        <v>200</v>
      </c>
      <c r="S8" s="345">
        <v>200</v>
      </c>
      <c r="T8" s="277">
        <v>200</v>
      </c>
      <c r="U8" s="277">
        <v>200</v>
      </c>
      <c r="V8" s="345">
        <v>200</v>
      </c>
      <c r="W8" s="345">
        <v>200</v>
      </c>
      <c r="X8" s="277">
        <v>200</v>
      </c>
      <c r="Y8" s="51">
        <v>200</v>
      </c>
      <c r="Z8" s="345">
        <v>200</v>
      </c>
      <c r="AA8" s="345">
        <v>200</v>
      </c>
      <c r="AB8" s="51">
        <v>200</v>
      </c>
      <c r="AC8" s="277">
        <v>200</v>
      </c>
      <c r="AD8" s="345">
        <v>200</v>
      </c>
      <c r="AE8" s="345">
        <v>200</v>
      </c>
      <c r="AF8" s="51">
        <v>200</v>
      </c>
      <c r="AG8" s="277">
        <v>200</v>
      </c>
    </row>
    <row r="9" spans="1:207" ht="20.25" customHeight="1" x14ac:dyDescent="0.25">
      <c r="A9" s="365" t="s">
        <v>17</v>
      </c>
      <c r="B9" s="366"/>
      <c r="C9" s="366"/>
      <c r="D9" s="366"/>
      <c r="E9" s="380">
        <v>567</v>
      </c>
      <c r="F9" s="352">
        <v>567</v>
      </c>
      <c r="G9" s="345">
        <v>567</v>
      </c>
      <c r="H9" s="277">
        <v>599</v>
      </c>
      <c r="I9" s="277">
        <v>599</v>
      </c>
      <c r="J9" s="345">
        <v>599</v>
      </c>
      <c r="K9" s="345">
        <v>599</v>
      </c>
      <c r="L9" s="277">
        <v>599</v>
      </c>
      <c r="M9" s="51">
        <v>599</v>
      </c>
      <c r="N9" s="345">
        <v>599</v>
      </c>
      <c r="O9" s="345">
        <v>599</v>
      </c>
      <c r="P9" s="51">
        <v>599</v>
      </c>
      <c r="Q9" s="148">
        <v>599</v>
      </c>
      <c r="R9" s="345">
        <v>599</v>
      </c>
      <c r="S9" s="345">
        <v>599</v>
      </c>
      <c r="T9" s="277">
        <v>599</v>
      </c>
      <c r="U9" s="277">
        <v>599</v>
      </c>
      <c r="V9" s="345">
        <v>599</v>
      </c>
      <c r="W9" s="345">
        <v>599</v>
      </c>
      <c r="X9" s="277">
        <v>599</v>
      </c>
      <c r="Y9" s="51">
        <v>599</v>
      </c>
      <c r="Z9" s="345">
        <v>599</v>
      </c>
      <c r="AA9" s="345">
        <v>599</v>
      </c>
      <c r="AB9" s="51">
        <v>599</v>
      </c>
      <c r="AC9" s="277">
        <v>599</v>
      </c>
      <c r="AD9" s="345">
        <v>599</v>
      </c>
      <c r="AE9" s="345">
        <v>599</v>
      </c>
      <c r="AF9" s="51">
        <v>599</v>
      </c>
      <c r="AG9" s="277">
        <v>599</v>
      </c>
    </row>
    <row r="10" spans="1:207" ht="20.25" customHeight="1" x14ac:dyDescent="0.25">
      <c r="A10" s="357" t="s">
        <v>130</v>
      </c>
      <c r="B10" s="366"/>
      <c r="C10" s="366"/>
      <c r="D10" s="366"/>
      <c r="E10" s="278" t="s">
        <v>147</v>
      </c>
      <c r="F10" s="346" t="s">
        <v>147</v>
      </c>
      <c r="G10" s="346" t="s">
        <v>147</v>
      </c>
      <c r="H10" s="150">
        <v>6574</v>
      </c>
      <c r="I10" s="150">
        <v>6574</v>
      </c>
      <c r="J10" s="350">
        <v>6574</v>
      </c>
      <c r="K10" s="346">
        <v>6574</v>
      </c>
      <c r="L10" s="150">
        <v>6574</v>
      </c>
      <c r="M10" s="149">
        <v>6574</v>
      </c>
      <c r="N10" s="350">
        <v>6574</v>
      </c>
      <c r="O10" s="345">
        <v>6574</v>
      </c>
      <c r="P10" s="149">
        <v>6574</v>
      </c>
      <c r="Q10" s="148">
        <v>6574</v>
      </c>
      <c r="R10" s="350">
        <v>6574</v>
      </c>
      <c r="S10" s="350">
        <v>6574</v>
      </c>
      <c r="T10" s="276">
        <v>6574</v>
      </c>
      <c r="U10" s="276">
        <v>6574</v>
      </c>
      <c r="V10" s="344">
        <v>6574</v>
      </c>
      <c r="W10" s="344">
        <v>6574</v>
      </c>
      <c r="X10" s="276">
        <v>6574</v>
      </c>
      <c r="Y10" s="276">
        <v>6574</v>
      </c>
      <c r="Z10" s="344">
        <v>6574</v>
      </c>
      <c r="AA10" s="344">
        <v>6574</v>
      </c>
      <c r="AB10" s="276">
        <v>6574</v>
      </c>
      <c r="AC10" s="276">
        <v>6574</v>
      </c>
      <c r="AD10" s="344">
        <v>6574</v>
      </c>
      <c r="AE10" s="344">
        <v>6574</v>
      </c>
      <c r="AF10" s="276">
        <v>6574</v>
      </c>
      <c r="AG10" s="276">
        <v>6574</v>
      </c>
    </row>
    <row r="11" spans="1:207" ht="20.25" customHeight="1" x14ac:dyDescent="0.25">
      <c r="A11" s="367" t="s">
        <v>252</v>
      </c>
      <c r="B11" s="366"/>
      <c r="C11" s="366"/>
      <c r="D11" s="366"/>
      <c r="E11" s="278" t="s">
        <v>147</v>
      </c>
      <c r="F11" s="346" t="s">
        <v>147</v>
      </c>
      <c r="G11" s="346" t="s">
        <v>147</v>
      </c>
      <c r="H11" s="149" t="s">
        <v>147</v>
      </c>
      <c r="I11" s="149" t="s">
        <v>147</v>
      </c>
      <c r="J11" s="346" t="s">
        <v>147</v>
      </c>
      <c r="K11" s="346" t="s">
        <v>147</v>
      </c>
      <c r="L11" s="149" t="s">
        <v>147</v>
      </c>
      <c r="M11" s="149" t="s">
        <v>147</v>
      </c>
      <c r="N11" s="346" t="s">
        <v>147</v>
      </c>
      <c r="O11" s="345">
        <v>134</v>
      </c>
      <c r="P11" s="149">
        <v>134</v>
      </c>
      <c r="Q11" s="148">
        <v>134</v>
      </c>
      <c r="R11" s="350">
        <v>134</v>
      </c>
      <c r="S11" s="350">
        <v>134</v>
      </c>
      <c r="T11" s="276">
        <v>134</v>
      </c>
      <c r="U11" s="276">
        <v>134</v>
      </c>
      <c r="V11" s="344">
        <v>134</v>
      </c>
      <c r="W11" s="344">
        <v>134</v>
      </c>
      <c r="X11" s="276">
        <v>134</v>
      </c>
      <c r="Y11" s="276">
        <v>134</v>
      </c>
      <c r="Z11" s="344">
        <v>134</v>
      </c>
      <c r="AA11" s="344">
        <v>134</v>
      </c>
      <c r="AB11" s="276">
        <v>134</v>
      </c>
      <c r="AC11" s="276">
        <v>136</v>
      </c>
      <c r="AD11" s="344">
        <v>136</v>
      </c>
      <c r="AE11" s="344">
        <v>136</v>
      </c>
      <c r="AF11" s="276">
        <v>136</v>
      </c>
      <c r="AG11" s="276">
        <v>136</v>
      </c>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row>
    <row r="12" spans="1:207" ht="20.25" customHeight="1" x14ac:dyDescent="0.25">
      <c r="A12" s="357" t="s">
        <v>174</v>
      </c>
      <c r="B12" s="366"/>
      <c r="C12" s="366"/>
      <c r="D12" s="366"/>
      <c r="E12" s="278" t="s">
        <v>147</v>
      </c>
      <c r="F12" s="346" t="s">
        <v>147</v>
      </c>
      <c r="G12" s="346" t="s">
        <v>147</v>
      </c>
      <c r="H12" s="149" t="s">
        <v>147</v>
      </c>
      <c r="I12" s="149" t="s">
        <v>147</v>
      </c>
      <c r="J12" s="346" t="s">
        <v>147</v>
      </c>
      <c r="K12" s="346" t="s">
        <v>147</v>
      </c>
      <c r="L12" s="149" t="s">
        <v>147</v>
      </c>
      <c r="M12" s="149" t="s">
        <v>147</v>
      </c>
      <c r="N12" s="346" t="s">
        <v>147</v>
      </c>
      <c r="O12" s="345">
        <v>472</v>
      </c>
      <c r="P12" s="149">
        <v>472</v>
      </c>
      <c r="Q12" s="148">
        <v>472</v>
      </c>
      <c r="R12" s="350">
        <v>472</v>
      </c>
      <c r="S12" s="350">
        <v>472</v>
      </c>
      <c r="T12" s="276">
        <v>472</v>
      </c>
      <c r="U12" s="276">
        <v>472</v>
      </c>
      <c r="V12" s="344">
        <v>497</v>
      </c>
      <c r="W12" s="344">
        <v>497</v>
      </c>
      <c r="X12" s="276">
        <v>497</v>
      </c>
      <c r="Y12" s="276">
        <v>497</v>
      </c>
      <c r="Z12" s="344">
        <v>497</v>
      </c>
      <c r="AA12" s="344">
        <v>497</v>
      </c>
      <c r="AB12" s="276">
        <v>497</v>
      </c>
      <c r="AC12" s="276">
        <v>497</v>
      </c>
      <c r="AD12" s="344">
        <v>497</v>
      </c>
      <c r="AE12" s="344">
        <v>497</v>
      </c>
      <c r="AF12" s="276">
        <v>497</v>
      </c>
      <c r="AG12" s="276">
        <v>497</v>
      </c>
    </row>
    <row r="13" spans="1:207" ht="20.25" customHeight="1" x14ac:dyDescent="0.25">
      <c r="A13" s="368" t="s">
        <v>131</v>
      </c>
      <c r="B13" s="366"/>
      <c r="C13" s="366"/>
      <c r="D13" s="366"/>
      <c r="E13" s="278" t="s">
        <v>147</v>
      </c>
      <c r="F13" s="346" t="s">
        <v>147</v>
      </c>
      <c r="G13" s="346" t="s">
        <v>147</v>
      </c>
      <c r="H13" s="149" t="s">
        <v>147</v>
      </c>
      <c r="I13" s="149" t="s">
        <v>147</v>
      </c>
      <c r="J13" s="346" t="s">
        <v>147</v>
      </c>
      <c r="K13" s="346" t="s">
        <v>147</v>
      </c>
      <c r="L13" s="149" t="s">
        <v>147</v>
      </c>
      <c r="M13" s="149" t="s">
        <v>147</v>
      </c>
      <c r="N13" s="346" t="s">
        <v>147</v>
      </c>
      <c r="O13" s="373" t="s">
        <v>147</v>
      </c>
      <c r="P13" s="149" t="s">
        <v>147</v>
      </c>
      <c r="Q13" s="149" t="s">
        <v>147</v>
      </c>
      <c r="R13" s="350">
        <v>275</v>
      </c>
      <c r="S13" s="350">
        <v>275</v>
      </c>
      <c r="T13" s="276">
        <v>275</v>
      </c>
      <c r="U13" s="276">
        <v>275</v>
      </c>
      <c r="V13" s="344">
        <v>275</v>
      </c>
      <c r="W13" s="344">
        <v>275</v>
      </c>
      <c r="X13" s="276">
        <v>275</v>
      </c>
      <c r="Y13" s="276">
        <v>275</v>
      </c>
      <c r="Z13" s="344">
        <v>275</v>
      </c>
      <c r="AA13" s="344">
        <v>275</v>
      </c>
      <c r="AB13" s="50">
        <v>275</v>
      </c>
      <c r="AC13" s="276">
        <v>275</v>
      </c>
      <c r="AD13" s="344">
        <v>275</v>
      </c>
      <c r="AE13" s="344">
        <v>275</v>
      </c>
      <c r="AF13" s="50">
        <v>275</v>
      </c>
      <c r="AG13" s="276">
        <v>275</v>
      </c>
    </row>
    <row r="14" spans="1:207" ht="20.25" customHeight="1" x14ac:dyDescent="0.25">
      <c r="A14" s="357" t="s">
        <v>146</v>
      </c>
      <c r="B14" s="366"/>
      <c r="C14" s="366"/>
      <c r="D14" s="366"/>
      <c r="E14" s="380"/>
      <c r="F14" s="346"/>
      <c r="G14" s="347"/>
      <c r="H14" s="148"/>
      <c r="I14" s="148"/>
      <c r="J14" s="347"/>
      <c r="K14" s="347"/>
      <c r="L14" s="148"/>
      <c r="M14" s="148"/>
      <c r="N14" s="347"/>
      <c r="O14" s="347"/>
      <c r="P14" s="148"/>
      <c r="Q14" s="148"/>
      <c r="R14" s="344"/>
      <c r="S14" s="344">
        <v>26</v>
      </c>
      <c r="T14" s="276">
        <v>26</v>
      </c>
      <c r="U14" s="276">
        <v>26</v>
      </c>
      <c r="V14" s="344">
        <v>46</v>
      </c>
      <c r="W14" s="344">
        <v>46</v>
      </c>
      <c r="X14" s="276">
        <v>46</v>
      </c>
      <c r="Y14" s="50">
        <v>46</v>
      </c>
      <c r="Z14" s="344">
        <v>46</v>
      </c>
      <c r="AA14" s="344">
        <v>46</v>
      </c>
      <c r="AB14" s="50">
        <v>46</v>
      </c>
      <c r="AC14" s="276">
        <v>46</v>
      </c>
      <c r="AD14" s="344">
        <v>46</v>
      </c>
      <c r="AE14" s="344">
        <v>46</v>
      </c>
      <c r="AF14" s="50">
        <v>46</v>
      </c>
      <c r="AG14" s="276">
        <v>46</v>
      </c>
    </row>
    <row r="15" spans="1:207" ht="20.25" customHeight="1" x14ac:dyDescent="0.25">
      <c r="A15" s="357" t="s">
        <v>132</v>
      </c>
      <c r="B15" s="366"/>
      <c r="C15" s="366"/>
      <c r="D15" s="366"/>
      <c r="E15" s="275">
        <v>4743</v>
      </c>
      <c r="F15" s="347">
        <v>4725</v>
      </c>
      <c r="G15" s="344">
        <v>4647</v>
      </c>
      <c r="H15" s="276">
        <v>1822</v>
      </c>
      <c r="I15" s="276">
        <v>1885</v>
      </c>
      <c r="J15" s="344">
        <v>1859</v>
      </c>
      <c r="K15" s="344">
        <v>1705</v>
      </c>
      <c r="L15" s="276">
        <v>1702</v>
      </c>
      <c r="M15" s="50">
        <v>1646</v>
      </c>
      <c r="N15" s="344">
        <v>1804</v>
      </c>
      <c r="O15" s="344">
        <v>1770</v>
      </c>
      <c r="P15" s="50">
        <v>1743</v>
      </c>
      <c r="Q15" s="148">
        <v>1719</v>
      </c>
      <c r="R15" s="344">
        <v>1413</v>
      </c>
      <c r="S15" s="344">
        <v>1393</v>
      </c>
      <c r="T15" s="276">
        <v>1347</v>
      </c>
      <c r="U15" s="276">
        <v>1332</v>
      </c>
      <c r="V15" s="344">
        <v>1287</v>
      </c>
      <c r="W15" s="344">
        <v>1287</v>
      </c>
      <c r="X15" s="276">
        <v>1286</v>
      </c>
      <c r="Y15" s="50">
        <v>1323</v>
      </c>
      <c r="Z15" s="344">
        <v>1315</v>
      </c>
      <c r="AA15" s="344">
        <v>1320</v>
      </c>
      <c r="AB15" s="50">
        <v>1314</v>
      </c>
      <c r="AC15" s="276">
        <v>1316</v>
      </c>
      <c r="AD15" s="344">
        <v>1316</v>
      </c>
      <c r="AE15" s="344">
        <v>1316</v>
      </c>
      <c r="AF15" s="50">
        <v>1316</v>
      </c>
      <c r="AG15" s="276">
        <v>1316</v>
      </c>
    </row>
    <row r="16" spans="1:207" ht="20.25" customHeight="1" x14ac:dyDescent="0.25">
      <c r="A16" s="357" t="s">
        <v>128</v>
      </c>
      <c r="B16" s="366"/>
      <c r="C16" s="366"/>
      <c r="D16" s="366"/>
      <c r="E16" s="275">
        <v>652</v>
      </c>
      <c r="F16" s="347">
        <v>652</v>
      </c>
      <c r="G16" s="344">
        <v>652</v>
      </c>
      <c r="H16" s="276">
        <v>652</v>
      </c>
      <c r="I16" s="276">
        <v>652</v>
      </c>
      <c r="J16" s="344">
        <v>652</v>
      </c>
      <c r="K16" s="344">
        <v>652</v>
      </c>
      <c r="L16" s="276">
        <v>652</v>
      </c>
      <c r="M16" s="50">
        <v>652</v>
      </c>
      <c r="N16" s="344">
        <v>635</v>
      </c>
      <c r="O16" s="344">
        <v>635</v>
      </c>
      <c r="P16" s="50">
        <v>635</v>
      </c>
      <c r="Q16" s="148">
        <v>635</v>
      </c>
      <c r="R16" s="344">
        <v>631</v>
      </c>
      <c r="S16" s="344">
        <v>631</v>
      </c>
      <c r="T16" s="276">
        <v>631</v>
      </c>
      <c r="U16" s="276">
        <v>631</v>
      </c>
      <c r="V16" s="344">
        <v>631</v>
      </c>
      <c r="W16" s="344">
        <v>631</v>
      </c>
      <c r="X16" s="276">
        <v>630</v>
      </c>
      <c r="Y16" s="50">
        <v>625</v>
      </c>
      <c r="Z16" s="344">
        <v>625</v>
      </c>
      <c r="AA16" s="344">
        <v>623</v>
      </c>
      <c r="AB16" s="50">
        <v>623</v>
      </c>
      <c r="AC16" s="276">
        <v>606</v>
      </c>
      <c r="AD16" s="344">
        <v>589</v>
      </c>
      <c r="AE16" s="344">
        <v>589</v>
      </c>
      <c r="AF16" s="50">
        <v>589</v>
      </c>
      <c r="AG16" s="276">
        <v>588</v>
      </c>
    </row>
    <row r="17" spans="1:33" ht="20.25" customHeight="1" x14ac:dyDescent="0.25">
      <c r="A17" s="361" t="s">
        <v>19</v>
      </c>
      <c r="B17" s="366"/>
      <c r="C17" s="366"/>
      <c r="D17" s="366"/>
      <c r="E17" s="380">
        <v>211</v>
      </c>
      <c r="F17" s="352">
        <v>209</v>
      </c>
      <c r="G17" s="345">
        <v>224</v>
      </c>
      <c r="H17" s="277">
        <v>224</v>
      </c>
      <c r="I17" s="277">
        <v>224</v>
      </c>
      <c r="J17" s="345">
        <v>225</v>
      </c>
      <c r="K17" s="345">
        <v>224</v>
      </c>
      <c r="L17" s="277">
        <v>230</v>
      </c>
      <c r="M17" s="51">
        <v>243</v>
      </c>
      <c r="N17" s="345">
        <v>226</v>
      </c>
      <c r="O17" s="345">
        <v>226</v>
      </c>
      <c r="P17" s="51">
        <v>226</v>
      </c>
      <c r="Q17" s="148">
        <v>226</v>
      </c>
      <c r="R17" s="345">
        <v>222</v>
      </c>
      <c r="S17" s="345">
        <v>222</v>
      </c>
      <c r="T17" s="277">
        <v>222</v>
      </c>
      <c r="U17" s="277">
        <v>222</v>
      </c>
      <c r="V17" s="345">
        <v>222</v>
      </c>
      <c r="W17" s="345">
        <v>222</v>
      </c>
      <c r="X17" s="277">
        <v>221</v>
      </c>
      <c r="Y17" s="51">
        <v>216</v>
      </c>
      <c r="Z17" s="345">
        <v>216</v>
      </c>
      <c r="AA17" s="345">
        <v>214</v>
      </c>
      <c r="AB17" s="51">
        <v>214</v>
      </c>
      <c r="AC17" s="277">
        <v>214</v>
      </c>
      <c r="AD17" s="376">
        <v>197</v>
      </c>
      <c r="AE17" s="345">
        <v>197</v>
      </c>
      <c r="AF17" s="51">
        <v>197</v>
      </c>
      <c r="AG17" s="277">
        <v>196</v>
      </c>
    </row>
    <row r="18" spans="1:33" ht="20.25" customHeight="1" x14ac:dyDescent="0.25">
      <c r="A18" s="361" t="s">
        <v>20</v>
      </c>
      <c r="B18" s="366"/>
      <c r="C18" s="366"/>
      <c r="D18" s="366"/>
      <c r="E18" s="383">
        <v>230</v>
      </c>
      <c r="F18" s="352">
        <v>230</v>
      </c>
      <c r="G18" s="345">
        <v>230</v>
      </c>
      <c r="H18" s="277">
        <v>230</v>
      </c>
      <c r="I18" s="277">
        <v>230</v>
      </c>
      <c r="J18" s="345">
        <v>230</v>
      </c>
      <c r="K18" s="345">
        <v>230</v>
      </c>
      <c r="L18" s="277">
        <v>230</v>
      </c>
      <c r="M18" s="51">
        <v>230</v>
      </c>
      <c r="N18" s="345">
        <v>230</v>
      </c>
      <c r="O18" s="345">
        <v>230</v>
      </c>
      <c r="P18" s="51">
        <v>230</v>
      </c>
      <c r="Q18" s="148">
        <v>230</v>
      </c>
      <c r="R18" s="345">
        <v>230</v>
      </c>
      <c r="S18" s="345">
        <v>230</v>
      </c>
      <c r="T18" s="277">
        <v>230</v>
      </c>
      <c r="U18" s="277">
        <v>230</v>
      </c>
      <c r="V18" s="345">
        <v>230</v>
      </c>
      <c r="W18" s="345">
        <v>230</v>
      </c>
      <c r="X18" s="277">
        <v>230</v>
      </c>
      <c r="Y18" s="51">
        <v>230</v>
      </c>
      <c r="Z18" s="345">
        <v>230</v>
      </c>
      <c r="AA18" s="345">
        <v>230</v>
      </c>
      <c r="AB18" s="51">
        <v>230</v>
      </c>
      <c r="AC18" s="277">
        <v>230</v>
      </c>
      <c r="AD18" s="376">
        <v>230</v>
      </c>
      <c r="AE18" s="345">
        <v>230</v>
      </c>
      <c r="AF18" s="51">
        <v>230</v>
      </c>
      <c r="AG18" s="277">
        <v>230</v>
      </c>
    </row>
    <row r="19" spans="1:33" ht="20.25" customHeight="1" x14ac:dyDescent="0.25">
      <c r="A19" s="361" t="s">
        <v>181</v>
      </c>
      <c r="B19" s="369"/>
      <c r="C19" s="363"/>
      <c r="D19" s="364"/>
      <c r="E19" s="383">
        <v>211</v>
      </c>
      <c r="F19" s="352">
        <v>213</v>
      </c>
      <c r="G19" s="345">
        <v>198</v>
      </c>
      <c r="H19" s="277">
        <v>198</v>
      </c>
      <c r="I19" s="277">
        <v>198</v>
      </c>
      <c r="J19" s="345">
        <v>197</v>
      </c>
      <c r="K19" s="345">
        <v>198</v>
      </c>
      <c r="L19" s="277">
        <v>192</v>
      </c>
      <c r="M19" s="51">
        <v>179</v>
      </c>
      <c r="N19" s="345">
        <v>179</v>
      </c>
      <c r="O19" s="344">
        <v>179</v>
      </c>
      <c r="P19" s="50">
        <v>179</v>
      </c>
      <c r="Q19" s="148">
        <v>179</v>
      </c>
      <c r="R19" s="344">
        <v>179</v>
      </c>
      <c r="S19" s="344">
        <v>179</v>
      </c>
      <c r="T19" s="276">
        <v>179</v>
      </c>
      <c r="U19" s="276">
        <v>179</v>
      </c>
      <c r="V19" s="344">
        <v>179</v>
      </c>
      <c r="W19" s="344">
        <v>179</v>
      </c>
      <c r="X19" s="277">
        <v>179</v>
      </c>
      <c r="Y19" s="51">
        <v>179</v>
      </c>
      <c r="Z19" s="345">
        <v>179</v>
      </c>
      <c r="AA19" s="345">
        <v>179</v>
      </c>
      <c r="AB19" s="51">
        <v>179</v>
      </c>
      <c r="AC19" s="277">
        <v>162</v>
      </c>
      <c r="AD19" s="376">
        <v>162</v>
      </c>
      <c r="AE19" s="345">
        <v>162</v>
      </c>
      <c r="AF19" s="51">
        <v>162</v>
      </c>
      <c r="AG19" s="277">
        <v>162</v>
      </c>
    </row>
    <row r="20" spans="1:33" ht="20.25" customHeight="1" x14ac:dyDescent="0.25">
      <c r="A20" s="353" t="s">
        <v>134</v>
      </c>
      <c r="B20" s="358"/>
      <c r="C20" s="359"/>
      <c r="D20" s="360"/>
      <c r="E20" s="52">
        <v>34540</v>
      </c>
      <c r="F20" s="351">
        <v>34540</v>
      </c>
      <c r="G20" s="343">
        <v>34540</v>
      </c>
      <c r="H20" s="52">
        <v>34540</v>
      </c>
      <c r="I20" s="52">
        <v>34540</v>
      </c>
      <c r="J20" s="343">
        <v>34540</v>
      </c>
      <c r="K20" s="343">
        <v>34540</v>
      </c>
      <c r="L20" s="52">
        <v>34540</v>
      </c>
      <c r="M20" s="52">
        <v>34540</v>
      </c>
      <c r="N20" s="343">
        <v>34540</v>
      </c>
      <c r="O20" s="343">
        <v>25000</v>
      </c>
      <c r="P20" s="52">
        <v>25000</v>
      </c>
      <c r="Q20" s="147">
        <v>25000</v>
      </c>
      <c r="R20" s="343">
        <v>25000</v>
      </c>
      <c r="S20" s="343">
        <v>25000</v>
      </c>
      <c r="T20" s="52">
        <v>25000</v>
      </c>
      <c r="U20" s="52">
        <v>25000</v>
      </c>
      <c r="V20" s="343">
        <v>25000</v>
      </c>
      <c r="W20" s="343">
        <v>25000</v>
      </c>
      <c r="X20" s="52">
        <v>25000</v>
      </c>
      <c r="Y20" s="52">
        <v>25000</v>
      </c>
      <c r="Z20" s="343">
        <v>25000</v>
      </c>
      <c r="AA20" s="343">
        <v>25000</v>
      </c>
      <c r="AB20" s="52">
        <v>25000</v>
      </c>
      <c r="AC20" s="52">
        <v>25000</v>
      </c>
      <c r="AD20" s="375">
        <v>25000</v>
      </c>
      <c r="AE20" s="343">
        <v>25000</v>
      </c>
      <c r="AF20" s="52">
        <v>25000</v>
      </c>
      <c r="AG20" s="52">
        <v>25000</v>
      </c>
    </row>
    <row r="21" spans="1:33" ht="20.25" customHeight="1" x14ac:dyDescent="0.25">
      <c r="A21" s="357" t="s">
        <v>21</v>
      </c>
      <c r="B21" s="358"/>
      <c r="C21" s="359"/>
      <c r="D21" s="360"/>
      <c r="E21" s="383">
        <v>6540</v>
      </c>
      <c r="F21" s="352">
        <v>6540</v>
      </c>
      <c r="G21" s="345">
        <v>6540</v>
      </c>
      <c r="H21" s="277">
        <v>6553</v>
      </c>
      <c r="I21" s="277">
        <v>6553</v>
      </c>
      <c r="J21" s="345">
        <v>6553</v>
      </c>
      <c r="K21" s="345">
        <v>6553</v>
      </c>
      <c r="L21" s="277">
        <v>6553</v>
      </c>
      <c r="M21" s="50">
        <v>6553</v>
      </c>
      <c r="N21" s="344">
        <v>6553</v>
      </c>
      <c r="O21" s="345">
        <v>6553</v>
      </c>
      <c r="P21" s="51">
        <v>6553</v>
      </c>
      <c r="Q21" s="148">
        <v>6553</v>
      </c>
      <c r="R21" s="345">
        <v>6553</v>
      </c>
      <c r="S21" s="345">
        <v>6553</v>
      </c>
      <c r="T21" s="277">
        <v>6553</v>
      </c>
      <c r="U21" s="277">
        <v>6553</v>
      </c>
      <c r="V21" s="345">
        <v>6553</v>
      </c>
      <c r="W21" s="344">
        <v>6553</v>
      </c>
      <c r="X21" s="276">
        <v>6553</v>
      </c>
      <c r="Y21" s="50">
        <v>6553</v>
      </c>
      <c r="Z21" s="345">
        <v>6553</v>
      </c>
      <c r="AA21" s="345">
        <v>6553</v>
      </c>
      <c r="AB21" s="51">
        <v>6553</v>
      </c>
      <c r="AC21" s="277">
        <v>6553</v>
      </c>
      <c r="AD21" s="345">
        <v>6553</v>
      </c>
      <c r="AE21" s="345">
        <v>6553</v>
      </c>
      <c r="AF21" s="51">
        <v>6553</v>
      </c>
      <c r="AG21" s="277">
        <v>6553</v>
      </c>
    </row>
    <row r="22" spans="1:33" ht="20.25" customHeight="1" x14ac:dyDescent="0.25">
      <c r="A22" s="370" t="s">
        <v>22</v>
      </c>
      <c r="B22" s="369"/>
      <c r="C22" s="363"/>
      <c r="D22" s="364"/>
      <c r="E22" s="383">
        <v>3800</v>
      </c>
      <c r="F22" s="352">
        <v>3800</v>
      </c>
      <c r="G22" s="345">
        <v>3800</v>
      </c>
      <c r="H22" s="277">
        <v>3800</v>
      </c>
      <c r="I22" s="277">
        <v>3800</v>
      </c>
      <c r="J22" s="345">
        <v>3800</v>
      </c>
      <c r="K22" s="345">
        <v>3800</v>
      </c>
      <c r="L22" s="277">
        <v>3800</v>
      </c>
      <c r="M22" s="51">
        <v>3800</v>
      </c>
      <c r="N22" s="345">
        <v>3800</v>
      </c>
      <c r="O22" s="345">
        <v>3800</v>
      </c>
      <c r="P22" s="51">
        <v>3800</v>
      </c>
      <c r="Q22" s="148">
        <v>3800</v>
      </c>
      <c r="R22" s="345">
        <v>3800</v>
      </c>
      <c r="S22" s="345">
        <v>3800</v>
      </c>
      <c r="T22" s="277">
        <v>3800</v>
      </c>
      <c r="U22" s="277">
        <v>3800</v>
      </c>
      <c r="V22" s="345">
        <v>3800</v>
      </c>
      <c r="W22" s="345">
        <v>3800</v>
      </c>
      <c r="X22" s="277">
        <v>3800</v>
      </c>
      <c r="Y22" s="51">
        <v>3800</v>
      </c>
      <c r="Z22" s="345">
        <v>3800</v>
      </c>
      <c r="AA22" s="345">
        <v>3800</v>
      </c>
      <c r="AB22" s="51">
        <v>3800</v>
      </c>
      <c r="AC22" s="277">
        <v>3800</v>
      </c>
      <c r="AD22" s="376">
        <v>3800</v>
      </c>
      <c r="AE22" s="345">
        <v>3800</v>
      </c>
      <c r="AF22" s="51">
        <v>3800</v>
      </c>
      <c r="AG22" s="277">
        <v>3800</v>
      </c>
    </row>
    <row r="23" spans="1:33" ht="20.25" customHeight="1" x14ac:dyDescent="0.25">
      <c r="A23" s="370" t="s">
        <v>23</v>
      </c>
      <c r="B23" s="369"/>
      <c r="C23" s="363"/>
      <c r="D23" s="364"/>
      <c r="E23" s="383">
        <v>2740</v>
      </c>
      <c r="F23" s="352">
        <v>2740</v>
      </c>
      <c r="G23" s="345">
        <v>2740</v>
      </c>
      <c r="H23" s="277">
        <v>2740</v>
      </c>
      <c r="I23" s="277">
        <v>2740</v>
      </c>
      <c r="J23" s="345">
        <v>2740</v>
      </c>
      <c r="K23" s="345">
        <v>2740</v>
      </c>
      <c r="L23" s="277">
        <v>2740</v>
      </c>
      <c r="M23" s="51">
        <v>2740</v>
      </c>
      <c r="N23" s="345">
        <v>2740</v>
      </c>
      <c r="O23" s="345">
        <v>2740</v>
      </c>
      <c r="P23" s="51">
        <v>2740</v>
      </c>
      <c r="Q23" s="148">
        <v>2740</v>
      </c>
      <c r="R23" s="345">
        <v>2740</v>
      </c>
      <c r="S23" s="345">
        <v>2740</v>
      </c>
      <c r="T23" s="277">
        <v>2740</v>
      </c>
      <c r="U23" s="277">
        <v>2740</v>
      </c>
      <c r="V23" s="345">
        <v>2740</v>
      </c>
      <c r="W23" s="345">
        <v>2740</v>
      </c>
      <c r="X23" s="277">
        <v>2740</v>
      </c>
      <c r="Y23" s="51">
        <v>2740</v>
      </c>
      <c r="Z23" s="345">
        <v>2740</v>
      </c>
      <c r="AA23" s="345">
        <v>2740</v>
      </c>
      <c r="AB23" s="51">
        <v>2740</v>
      </c>
      <c r="AC23" s="277">
        <v>2740</v>
      </c>
      <c r="AD23" s="376">
        <v>2740</v>
      </c>
      <c r="AE23" s="345">
        <v>2740</v>
      </c>
      <c r="AF23" s="51">
        <v>2740</v>
      </c>
      <c r="AG23" s="277">
        <v>2740</v>
      </c>
    </row>
    <row r="24" spans="1:33" ht="20.25" customHeight="1" x14ac:dyDescent="0.25">
      <c r="A24" s="370" t="s">
        <v>15</v>
      </c>
      <c r="B24" s="369"/>
      <c r="C24" s="363"/>
      <c r="D24" s="364"/>
      <c r="E24" s="384" t="s">
        <v>147</v>
      </c>
      <c r="F24" s="346" t="s">
        <v>147</v>
      </c>
      <c r="G24" s="346" t="s">
        <v>147</v>
      </c>
      <c r="H24" s="277">
        <v>13</v>
      </c>
      <c r="I24" s="277">
        <v>13</v>
      </c>
      <c r="J24" s="345">
        <v>13</v>
      </c>
      <c r="K24" s="345">
        <v>13</v>
      </c>
      <c r="L24" s="277">
        <v>13</v>
      </c>
      <c r="M24" s="51">
        <v>13</v>
      </c>
      <c r="N24" s="345">
        <v>13</v>
      </c>
      <c r="O24" s="345">
        <v>13</v>
      </c>
      <c r="P24" s="51">
        <v>13</v>
      </c>
      <c r="Q24" s="148">
        <v>13</v>
      </c>
      <c r="R24" s="345">
        <v>13</v>
      </c>
      <c r="S24" s="345">
        <v>13</v>
      </c>
      <c r="T24" s="277">
        <v>13</v>
      </c>
      <c r="U24" s="277">
        <v>13</v>
      </c>
      <c r="V24" s="345">
        <v>13</v>
      </c>
      <c r="W24" s="345">
        <v>13</v>
      </c>
      <c r="X24" s="277">
        <v>13</v>
      </c>
      <c r="Y24" s="51">
        <v>13</v>
      </c>
      <c r="Z24" s="344">
        <v>13</v>
      </c>
      <c r="AA24" s="344">
        <v>13</v>
      </c>
      <c r="AB24" s="50">
        <v>13</v>
      </c>
      <c r="AC24" s="276">
        <v>13</v>
      </c>
      <c r="AD24" s="376">
        <v>13</v>
      </c>
      <c r="AE24" s="344">
        <v>13</v>
      </c>
      <c r="AF24" s="50">
        <v>13</v>
      </c>
      <c r="AG24" s="276">
        <v>13</v>
      </c>
    </row>
    <row r="25" spans="1:33" ht="25.5" customHeight="1" x14ac:dyDescent="0.25">
      <c r="A25" s="371" t="s">
        <v>133</v>
      </c>
      <c r="B25" s="355"/>
      <c r="C25" s="363"/>
      <c r="D25" s="364"/>
      <c r="E25" s="53">
        <v>28000</v>
      </c>
      <c r="F25" s="347">
        <v>28000</v>
      </c>
      <c r="G25" s="344">
        <v>28000</v>
      </c>
      <c r="H25" s="276">
        <v>27987</v>
      </c>
      <c r="I25" s="276">
        <v>27987</v>
      </c>
      <c r="J25" s="344">
        <v>27987</v>
      </c>
      <c r="K25" s="344">
        <v>27987</v>
      </c>
      <c r="L25" s="276">
        <v>27987</v>
      </c>
      <c r="M25" s="50">
        <v>27987</v>
      </c>
      <c r="N25" s="344">
        <v>27987</v>
      </c>
      <c r="O25" s="344">
        <v>18447</v>
      </c>
      <c r="P25" s="50">
        <v>18447</v>
      </c>
      <c r="Q25" s="148">
        <v>18447</v>
      </c>
      <c r="R25" s="344">
        <v>18447</v>
      </c>
      <c r="S25" s="344">
        <v>18447</v>
      </c>
      <c r="T25" s="276">
        <v>18447</v>
      </c>
      <c r="U25" s="276">
        <v>18447</v>
      </c>
      <c r="V25" s="344">
        <v>18447</v>
      </c>
      <c r="W25" s="344">
        <v>18447</v>
      </c>
      <c r="X25" s="276">
        <v>18447</v>
      </c>
      <c r="Y25" s="50">
        <v>18447</v>
      </c>
      <c r="Z25" s="374">
        <v>18447</v>
      </c>
      <c r="AA25" s="374">
        <v>18447</v>
      </c>
      <c r="AB25" s="53">
        <v>18447</v>
      </c>
      <c r="AC25" s="53">
        <v>18447</v>
      </c>
      <c r="AD25" s="374">
        <v>18447</v>
      </c>
      <c r="AE25" s="374">
        <v>18447</v>
      </c>
      <c r="AF25" s="53">
        <v>18447</v>
      </c>
      <c r="AG25" s="53">
        <v>18447</v>
      </c>
    </row>
    <row r="26" spans="1:33" ht="36" customHeight="1" x14ac:dyDescent="0.25">
      <c r="A26" s="602" t="s">
        <v>24</v>
      </c>
      <c r="B26" s="603"/>
      <c r="C26" s="603"/>
      <c r="D26" s="604"/>
      <c r="E26" s="381">
        <v>57059</v>
      </c>
      <c r="F26" s="348">
        <v>57059</v>
      </c>
      <c r="G26" s="348">
        <v>57059</v>
      </c>
      <c r="H26" s="54">
        <v>57059</v>
      </c>
      <c r="I26" s="54">
        <v>57059</v>
      </c>
      <c r="J26" s="348">
        <v>57032</v>
      </c>
      <c r="K26" s="348">
        <v>56629</v>
      </c>
      <c r="L26" s="54">
        <v>56629</v>
      </c>
      <c r="M26" s="54">
        <v>56629</v>
      </c>
      <c r="N26" s="348">
        <v>56608</v>
      </c>
      <c r="O26" s="348">
        <v>47200</v>
      </c>
      <c r="P26" s="54">
        <v>47185</v>
      </c>
      <c r="Q26" s="381">
        <v>47181</v>
      </c>
      <c r="R26" s="348">
        <v>47176</v>
      </c>
      <c r="S26" s="348">
        <v>47159</v>
      </c>
      <c r="T26" s="54">
        <v>47159</v>
      </c>
      <c r="U26" s="54">
        <v>47159</v>
      </c>
      <c r="V26" s="348">
        <v>47140</v>
      </c>
      <c r="W26" s="348">
        <v>47143</v>
      </c>
      <c r="X26" s="54">
        <v>47108</v>
      </c>
      <c r="Y26" s="54">
        <v>47103</v>
      </c>
      <c r="Z26" s="348">
        <v>47069</v>
      </c>
      <c r="AA26" s="348">
        <v>47066</v>
      </c>
      <c r="AB26" s="54">
        <v>47066</v>
      </c>
      <c r="AC26" s="54">
        <v>47048</v>
      </c>
      <c r="AD26" s="377">
        <v>47031</v>
      </c>
      <c r="AE26" s="348">
        <v>47011</v>
      </c>
      <c r="AF26" s="54">
        <v>47006</v>
      </c>
      <c r="AG26" s="54">
        <v>47002</v>
      </c>
    </row>
    <row r="27" spans="1:33" ht="39" customHeight="1" x14ac:dyDescent="0.25">
      <c r="A27" s="605" t="s">
        <v>25</v>
      </c>
      <c r="B27" s="603"/>
      <c r="C27" s="603"/>
      <c r="D27" s="604"/>
      <c r="E27" s="382">
        <v>30.594638069705095</v>
      </c>
      <c r="F27" s="349">
        <v>30.594638069705095</v>
      </c>
      <c r="G27" s="349">
        <v>30.594638069705095</v>
      </c>
      <c r="H27" s="55">
        <v>30.594638069705095</v>
      </c>
      <c r="I27" s="55">
        <v>30.594638069705095</v>
      </c>
      <c r="J27" s="349">
        <v>30.580160857908844</v>
      </c>
      <c r="K27" s="349">
        <v>30.364075067024128</v>
      </c>
      <c r="L27" s="55">
        <v>30.364075067024128</v>
      </c>
      <c r="M27" s="55">
        <v>30.364075067024128</v>
      </c>
      <c r="N27" s="349">
        <v>30.352815013404825</v>
      </c>
      <c r="O27" s="349">
        <v>25.308310991957107</v>
      </c>
      <c r="P27" s="55">
        <v>25.300268096514746</v>
      </c>
      <c r="Q27" s="382">
        <v>25.298123324396784</v>
      </c>
      <c r="R27" s="349">
        <v>25.295442359249332</v>
      </c>
      <c r="S27" s="349">
        <v>25.286327077747988</v>
      </c>
      <c r="T27" s="55">
        <v>25.286327077747988</v>
      </c>
      <c r="U27" s="55">
        <v>25.286327077747988</v>
      </c>
      <c r="V27" s="349">
        <v>25.276139410187671</v>
      </c>
      <c r="W27" s="349">
        <v>25.27774798927614</v>
      </c>
      <c r="X27" s="55">
        <v>25.258981233243965</v>
      </c>
      <c r="Y27" s="55">
        <v>25.258981233243965</v>
      </c>
      <c r="Z27" s="349">
        <v>25.2</v>
      </c>
      <c r="AA27" s="349">
        <v>25.2</v>
      </c>
      <c r="AB27" s="55">
        <v>25.2</v>
      </c>
      <c r="AC27" s="55">
        <v>25.2</v>
      </c>
      <c r="AD27" s="349">
        <v>25.2</v>
      </c>
      <c r="AE27" s="349">
        <v>25.2</v>
      </c>
      <c r="AF27" s="55">
        <v>25.2</v>
      </c>
      <c r="AG27" s="55">
        <v>25.2</v>
      </c>
    </row>
    <row r="28" spans="1:33" s="7" customFormat="1" ht="20.25" customHeight="1" x14ac:dyDescent="0.25">
      <c r="A28" s="4" t="s">
        <v>26</v>
      </c>
      <c r="B28" s="42"/>
      <c r="C28" s="42"/>
      <c r="D28" s="42"/>
      <c r="E28" s="42"/>
      <c r="F28" s="42"/>
      <c r="G28" s="42"/>
      <c r="H28" s="42"/>
      <c r="I28" s="42"/>
      <c r="J28" s="42"/>
      <c r="K28" s="42"/>
      <c r="L28" s="43"/>
      <c r="M28" s="43"/>
      <c r="N28" s="43"/>
      <c r="O28" s="44"/>
      <c r="P28" s="44"/>
      <c r="Q28" s="44"/>
      <c r="R28" s="44"/>
      <c r="S28" s="44"/>
      <c r="T28" s="44"/>
      <c r="U28" s="44"/>
      <c r="V28" s="44"/>
      <c r="W28" s="44"/>
      <c r="X28" s="44"/>
      <c r="Y28" s="44"/>
      <c r="Z28" s="44"/>
      <c r="AA28" s="44"/>
      <c r="AB28" s="44"/>
      <c r="AC28" s="44"/>
      <c r="AD28" s="44"/>
      <c r="AE28" s="44"/>
      <c r="AF28" s="44"/>
    </row>
    <row r="29" spans="1:33" s="7" customFormat="1" ht="20.25" customHeight="1" x14ac:dyDescent="0.25">
      <c r="A29" s="45" t="s">
        <v>196</v>
      </c>
      <c r="B29" s="42"/>
      <c r="C29" s="42"/>
      <c r="D29" s="42"/>
      <c r="E29" s="42"/>
      <c r="F29" s="42"/>
      <c r="G29" s="42"/>
      <c r="H29" s="42"/>
      <c r="I29" s="42"/>
      <c r="J29" s="42"/>
      <c r="K29" s="42"/>
      <c r="L29" s="43"/>
      <c r="M29" s="43"/>
      <c r="N29" s="43"/>
      <c r="O29" s="44"/>
      <c r="P29" s="44"/>
      <c r="Q29" s="44"/>
      <c r="R29" s="44"/>
      <c r="S29" s="44"/>
      <c r="T29" s="44"/>
      <c r="U29" s="44"/>
      <c r="V29" s="44"/>
      <c r="W29" s="44"/>
      <c r="X29" s="44"/>
      <c r="Y29" s="44"/>
      <c r="Z29" s="44"/>
      <c r="AA29" s="44"/>
      <c r="AB29" s="44"/>
      <c r="AC29" s="44"/>
      <c r="AD29" s="44"/>
      <c r="AE29" s="44"/>
      <c r="AF29" s="44"/>
    </row>
    <row r="30" spans="1:33" s="7" customFormat="1" ht="20.25" customHeight="1" x14ac:dyDescent="0.25">
      <c r="A30" s="151" t="s">
        <v>182</v>
      </c>
      <c r="B30" s="42"/>
      <c r="C30" s="42"/>
      <c r="D30" s="42"/>
      <c r="E30" s="42"/>
      <c r="F30" s="42"/>
      <c r="G30" s="42"/>
      <c r="H30" s="42"/>
      <c r="I30" s="42"/>
      <c r="J30" s="42"/>
      <c r="K30" s="42"/>
      <c r="L30" s="43"/>
      <c r="M30" s="43"/>
      <c r="N30" s="43"/>
      <c r="O30" s="44"/>
      <c r="P30" s="44"/>
      <c r="Q30" s="44"/>
      <c r="R30" s="44"/>
      <c r="S30" s="44"/>
      <c r="T30" s="44"/>
      <c r="U30" s="44"/>
      <c r="V30" s="44"/>
      <c r="W30" s="44"/>
      <c r="X30" s="44"/>
      <c r="Y30" s="44"/>
      <c r="Z30" s="44"/>
      <c r="AA30" s="44"/>
      <c r="AB30" s="44"/>
      <c r="AC30" s="44"/>
      <c r="AD30" s="44"/>
      <c r="AE30" s="44"/>
      <c r="AF30" s="44"/>
    </row>
    <row r="31" spans="1:33" s="7" customFormat="1" ht="21.75" customHeight="1" x14ac:dyDescent="0.25">
      <c r="A31" s="46" t="s">
        <v>183</v>
      </c>
      <c r="B31" s="44"/>
      <c r="C31" s="44"/>
      <c r="D31" s="47"/>
      <c r="E31" s="44"/>
      <c r="F31" s="44"/>
      <c r="G31" s="44"/>
      <c r="H31" s="44"/>
      <c r="I31" s="44"/>
      <c r="J31" s="44"/>
      <c r="K31" s="44"/>
      <c r="L31" s="44"/>
      <c r="M31" s="44"/>
      <c r="N31" s="48"/>
      <c r="O31" s="44"/>
      <c r="P31" s="44"/>
      <c r="Q31" s="44"/>
      <c r="R31" s="44"/>
      <c r="S31" s="44"/>
      <c r="T31" s="44"/>
      <c r="U31" s="44"/>
      <c r="V31" s="44"/>
      <c r="W31" s="44"/>
      <c r="X31" s="44"/>
      <c r="Y31" s="44"/>
      <c r="Z31" s="44"/>
      <c r="AA31" s="44"/>
      <c r="AB31" s="44"/>
      <c r="AC31" s="44"/>
      <c r="AD31" s="44"/>
      <c r="AE31" s="44"/>
      <c r="AF31" s="44"/>
    </row>
    <row r="32" spans="1:33" s="7" customFormat="1" ht="21.75" customHeight="1" x14ac:dyDescent="0.25">
      <c r="A32" s="46" t="s">
        <v>184</v>
      </c>
      <c r="B32" s="44"/>
      <c r="C32" s="44"/>
      <c r="D32" s="47"/>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s="7" customFormat="1" ht="21.75" customHeight="1" x14ac:dyDescent="0.25">
      <c r="A33" s="45" t="s">
        <v>185</v>
      </c>
      <c r="B33" s="44"/>
      <c r="C33" s="44"/>
      <c r="D33" s="47"/>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x14ac:dyDescent="0.25">
      <c r="A34" s="152"/>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1:32" x14ac:dyDescent="0.25">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sheetData>
  <mergeCells count="3">
    <mergeCell ref="A4:D4"/>
    <mergeCell ref="A26:D26"/>
    <mergeCell ref="A27:D27"/>
  </mergeCells>
  <hyperlinks>
    <hyperlink ref="A1" location="'Table of contents'!A2" display="Back to Table of Contents"/>
  </hyperlinks>
  <printOptions horizontalCentered="1" verticalCentered="1"/>
  <pageMargins left="0.38" right="0" top="0.48" bottom="0.48" header="0.31496062992126" footer="0.31496062992126"/>
  <pageSetup paperSize="9" scale="8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15"/>
  <sheetViews>
    <sheetView topLeftCell="M19" zoomScaleNormal="100" workbookViewId="0">
      <selection activeCell="AC13" sqref="AC13"/>
    </sheetView>
  </sheetViews>
  <sheetFormatPr defaultRowHeight="12.75" x14ac:dyDescent="0.2"/>
  <cols>
    <col min="1" max="2" width="9.140625" style="154"/>
    <col min="3" max="4" width="9.140625" style="154" customWidth="1"/>
    <col min="5" max="6" width="9.85546875" style="154" customWidth="1"/>
    <col min="7" max="7" width="8.85546875" style="154" customWidth="1"/>
    <col min="8" max="14" width="9.85546875" style="154" customWidth="1"/>
    <col min="15" max="16384" width="9.140625" style="154"/>
  </cols>
  <sheetData>
    <row r="1" spans="1:32" ht="23.25" customHeight="1" x14ac:dyDescent="0.25">
      <c r="A1" s="127" t="s">
        <v>129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row>
    <row r="2" spans="1:32" ht="35.25" customHeight="1" x14ac:dyDescent="0.25">
      <c r="A2" s="551" t="s">
        <v>284</v>
      </c>
      <c r="B2" s="552"/>
      <c r="C2" s="552"/>
      <c r="D2" s="552"/>
      <c r="E2" s="552"/>
      <c r="F2" s="552"/>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1:32" ht="18" customHeight="1" x14ac:dyDescent="0.25">
      <c r="A3" s="155"/>
      <c r="B3" s="156"/>
      <c r="C3" s="156"/>
      <c r="D3" s="157"/>
      <c r="E3" s="157"/>
      <c r="F3" s="157"/>
      <c r="G3" s="157"/>
      <c r="H3" s="157"/>
      <c r="I3" s="157"/>
      <c r="J3" s="157"/>
      <c r="K3" s="153"/>
      <c r="L3" s="153"/>
      <c r="M3" s="153"/>
      <c r="N3" s="158"/>
      <c r="O3" s="153"/>
      <c r="P3" s="153"/>
      <c r="Q3" s="153"/>
      <c r="R3" s="153"/>
      <c r="S3" s="153"/>
      <c r="T3" s="153"/>
      <c r="U3" s="153"/>
      <c r="V3" s="153"/>
      <c r="W3" s="153"/>
      <c r="X3" s="153"/>
      <c r="Y3" s="153"/>
      <c r="Z3" s="153"/>
      <c r="AA3" s="153"/>
      <c r="AB3" s="153"/>
      <c r="AC3" s="153"/>
      <c r="AD3" s="153"/>
      <c r="AE3" s="153"/>
      <c r="AF3" s="153" t="s">
        <v>11</v>
      </c>
    </row>
    <row r="4" spans="1:32" ht="51" customHeight="1" x14ac:dyDescent="0.2">
      <c r="A4" s="609" t="s">
        <v>175</v>
      </c>
      <c r="B4" s="610"/>
      <c r="C4" s="611"/>
      <c r="D4" s="159">
        <v>1994</v>
      </c>
      <c r="E4" s="388">
        <v>1995</v>
      </c>
      <c r="F4" s="388">
        <v>1996</v>
      </c>
      <c r="G4" s="159">
        <v>1997</v>
      </c>
      <c r="H4" s="159">
        <v>1998</v>
      </c>
      <c r="I4" s="388">
        <v>1999</v>
      </c>
      <c r="J4" s="388">
        <v>2000</v>
      </c>
      <c r="K4" s="160">
        <v>2001</v>
      </c>
      <c r="L4" s="160">
        <v>2002</v>
      </c>
      <c r="M4" s="394">
        <v>2003</v>
      </c>
      <c r="N4" s="394">
        <v>2004</v>
      </c>
      <c r="O4" s="160">
        <v>2005</v>
      </c>
      <c r="P4" s="160">
        <v>2006</v>
      </c>
      <c r="Q4" s="394">
        <v>2007</v>
      </c>
      <c r="R4" s="394">
        <v>2008</v>
      </c>
      <c r="S4" s="160">
        <v>2009</v>
      </c>
      <c r="T4" s="160">
        <v>2010</v>
      </c>
      <c r="U4" s="394">
        <v>2011</v>
      </c>
      <c r="V4" s="394">
        <v>2012</v>
      </c>
      <c r="W4" s="160">
        <v>2013</v>
      </c>
      <c r="X4" s="125">
        <v>2014</v>
      </c>
      <c r="Y4" s="394">
        <v>2015</v>
      </c>
      <c r="Z4" s="400">
        <v>2016</v>
      </c>
      <c r="AA4" s="41">
        <v>2017</v>
      </c>
      <c r="AB4" s="125">
        <v>2018</v>
      </c>
      <c r="AC4" s="401">
        <v>2019</v>
      </c>
      <c r="AD4" s="400">
        <v>2020</v>
      </c>
      <c r="AE4" s="41">
        <v>2021</v>
      </c>
      <c r="AF4" s="41">
        <v>2022</v>
      </c>
    </row>
    <row r="5" spans="1:32" ht="29.25" customHeight="1" x14ac:dyDescent="0.2">
      <c r="A5" s="612" t="s">
        <v>111</v>
      </c>
      <c r="B5" s="612"/>
      <c r="C5" s="612"/>
      <c r="D5" s="161">
        <v>9711</v>
      </c>
      <c r="E5" s="389">
        <v>9718</v>
      </c>
      <c r="F5" s="389">
        <v>9796</v>
      </c>
      <c r="G5" s="161">
        <v>9833</v>
      </c>
      <c r="H5" s="161">
        <v>9770</v>
      </c>
      <c r="I5" s="389">
        <v>9793</v>
      </c>
      <c r="J5" s="389">
        <v>9675</v>
      </c>
      <c r="K5" s="161">
        <v>9634</v>
      </c>
      <c r="L5" s="161">
        <v>9671</v>
      </c>
      <c r="M5" s="389">
        <v>9722</v>
      </c>
      <c r="N5" s="389">
        <v>9745</v>
      </c>
      <c r="O5" s="56">
        <v>9755</v>
      </c>
      <c r="P5" s="56">
        <v>9775</v>
      </c>
      <c r="Q5" s="396">
        <v>9808</v>
      </c>
      <c r="R5" s="396">
        <v>9782</v>
      </c>
      <c r="S5" s="56">
        <v>9821</v>
      </c>
      <c r="T5" s="56">
        <v>9836</v>
      </c>
      <c r="U5" s="396">
        <v>9813</v>
      </c>
      <c r="V5" s="396">
        <v>9816</v>
      </c>
      <c r="W5" s="56">
        <v>9816</v>
      </c>
      <c r="X5" s="56">
        <v>9774</v>
      </c>
      <c r="Y5" s="396">
        <v>9748</v>
      </c>
      <c r="Z5" s="396">
        <v>9742</v>
      </c>
      <c r="AA5" s="56">
        <v>9741</v>
      </c>
      <c r="AB5" s="56">
        <v>9727</v>
      </c>
      <c r="AC5" s="402">
        <f>AC6+AC7</f>
        <v>9725</v>
      </c>
      <c r="AD5" s="396">
        <v>9707</v>
      </c>
      <c r="AE5" s="588">
        <v>9702</v>
      </c>
      <c r="AF5" s="162">
        <v>9702</v>
      </c>
    </row>
    <row r="6" spans="1:32" ht="29.25" customHeight="1" x14ac:dyDescent="0.2">
      <c r="A6" s="613" t="s">
        <v>112</v>
      </c>
      <c r="B6" s="614"/>
      <c r="C6" s="615"/>
      <c r="D6" s="163">
        <v>8110</v>
      </c>
      <c r="E6" s="390">
        <v>8117</v>
      </c>
      <c r="F6" s="390">
        <v>8195</v>
      </c>
      <c r="G6" s="163">
        <v>8232</v>
      </c>
      <c r="H6" s="163">
        <v>8169</v>
      </c>
      <c r="I6" s="390">
        <v>8192</v>
      </c>
      <c r="J6" s="390">
        <v>8078</v>
      </c>
      <c r="K6" s="163">
        <v>8035</v>
      </c>
      <c r="L6" s="163">
        <v>8062</v>
      </c>
      <c r="M6" s="390">
        <v>8113</v>
      </c>
      <c r="N6" s="390">
        <v>8136</v>
      </c>
      <c r="O6" s="57">
        <v>8143</v>
      </c>
      <c r="P6" s="57">
        <v>8162</v>
      </c>
      <c r="Q6" s="397">
        <v>8195</v>
      </c>
      <c r="R6" s="397">
        <v>8165</v>
      </c>
      <c r="S6" s="57">
        <v>8197</v>
      </c>
      <c r="T6" s="57">
        <v>8199</v>
      </c>
      <c r="U6" s="397">
        <v>8176</v>
      </c>
      <c r="V6" s="397">
        <v>8179</v>
      </c>
      <c r="W6" s="164">
        <v>8179</v>
      </c>
      <c r="X6" s="57">
        <v>8137</v>
      </c>
      <c r="Y6" s="397">
        <v>8111</v>
      </c>
      <c r="Z6" s="397">
        <v>8105</v>
      </c>
      <c r="AA6" s="57">
        <v>8104</v>
      </c>
      <c r="AB6" s="57">
        <v>8088</v>
      </c>
      <c r="AC6" s="397">
        <v>8088</v>
      </c>
      <c r="AD6" s="397">
        <v>8068</v>
      </c>
      <c r="AE6" s="589">
        <v>8063</v>
      </c>
      <c r="AF6" s="57">
        <v>8063</v>
      </c>
    </row>
    <row r="7" spans="1:32" ht="29.25" customHeight="1" x14ac:dyDescent="0.2">
      <c r="A7" s="613" t="s">
        <v>113</v>
      </c>
      <c r="B7" s="614"/>
      <c r="C7" s="615"/>
      <c r="D7" s="163">
        <v>1601</v>
      </c>
      <c r="E7" s="390">
        <v>1601</v>
      </c>
      <c r="F7" s="390">
        <v>1601</v>
      </c>
      <c r="G7" s="163">
        <v>1601</v>
      </c>
      <c r="H7" s="163">
        <v>1601</v>
      </c>
      <c r="I7" s="390">
        <v>1601</v>
      </c>
      <c r="J7" s="390">
        <v>1597</v>
      </c>
      <c r="K7" s="163">
        <v>1599</v>
      </c>
      <c r="L7" s="163">
        <v>1609</v>
      </c>
      <c r="M7" s="390">
        <v>1609</v>
      </c>
      <c r="N7" s="390">
        <v>1609</v>
      </c>
      <c r="O7" s="57">
        <v>1612</v>
      </c>
      <c r="P7" s="57">
        <v>1613</v>
      </c>
      <c r="Q7" s="397">
        <v>1613</v>
      </c>
      <c r="R7" s="397">
        <v>1617</v>
      </c>
      <c r="S7" s="57">
        <v>1624</v>
      </c>
      <c r="T7" s="57">
        <v>1637</v>
      </c>
      <c r="U7" s="397">
        <v>1637</v>
      </c>
      <c r="V7" s="397">
        <v>1637</v>
      </c>
      <c r="W7" s="164">
        <v>1637</v>
      </c>
      <c r="X7" s="57">
        <v>1637</v>
      </c>
      <c r="Y7" s="397">
        <v>1637</v>
      </c>
      <c r="Z7" s="397">
        <v>1637</v>
      </c>
      <c r="AA7" s="57">
        <v>1637</v>
      </c>
      <c r="AB7" s="57">
        <v>1639</v>
      </c>
      <c r="AC7" s="397">
        <v>1637</v>
      </c>
      <c r="AD7" s="397">
        <v>1639</v>
      </c>
      <c r="AE7" s="589">
        <v>1639</v>
      </c>
      <c r="AF7" s="57">
        <v>1639</v>
      </c>
    </row>
    <row r="8" spans="1:32" ht="29.25" customHeight="1" x14ac:dyDescent="0.2">
      <c r="A8" s="616" t="s">
        <v>114</v>
      </c>
      <c r="B8" s="617"/>
      <c r="C8" s="618"/>
      <c r="D8" s="166">
        <v>2828</v>
      </c>
      <c r="E8" s="391">
        <v>2839</v>
      </c>
      <c r="F8" s="391">
        <v>2839</v>
      </c>
      <c r="G8" s="166">
        <v>2839</v>
      </c>
      <c r="H8" s="166">
        <v>2839</v>
      </c>
      <c r="I8" s="391">
        <v>2815</v>
      </c>
      <c r="J8" s="391">
        <v>2684</v>
      </c>
      <c r="K8" s="166">
        <v>2728</v>
      </c>
      <c r="L8" s="166">
        <v>2747</v>
      </c>
      <c r="M8" s="391">
        <v>2760</v>
      </c>
      <c r="N8" s="391">
        <v>2297</v>
      </c>
      <c r="O8" s="58">
        <v>2299</v>
      </c>
      <c r="P8" s="58">
        <v>2299</v>
      </c>
      <c r="Q8" s="398">
        <v>2292</v>
      </c>
      <c r="R8" s="398">
        <v>2295</v>
      </c>
      <c r="S8" s="58">
        <v>2302</v>
      </c>
      <c r="T8" s="58">
        <v>2302</v>
      </c>
      <c r="U8" s="398">
        <v>2306</v>
      </c>
      <c r="V8" s="398">
        <v>2306</v>
      </c>
      <c r="W8" s="58">
        <v>2272</v>
      </c>
      <c r="X8" s="58">
        <v>2272</v>
      </c>
      <c r="Y8" s="398">
        <v>2272</v>
      </c>
      <c r="Z8" s="398">
        <v>2270</v>
      </c>
      <c r="AA8" s="58">
        <v>2275</v>
      </c>
      <c r="AB8" s="58">
        <v>2286</v>
      </c>
      <c r="AC8" s="398">
        <f>AC9+AC10</f>
        <v>2268.59</v>
      </c>
      <c r="AD8" s="398">
        <v>2269</v>
      </c>
      <c r="AE8" s="590">
        <v>2269</v>
      </c>
      <c r="AF8" s="167">
        <v>2266</v>
      </c>
    </row>
    <row r="9" spans="1:32" ht="29.25" customHeight="1" x14ac:dyDescent="0.2">
      <c r="A9" s="385" t="s">
        <v>126</v>
      </c>
      <c r="B9" s="386"/>
      <c r="C9" s="387"/>
      <c r="D9" s="163">
        <v>2028</v>
      </c>
      <c r="E9" s="390">
        <v>2039</v>
      </c>
      <c r="F9" s="390">
        <v>2039</v>
      </c>
      <c r="G9" s="163">
        <v>2039</v>
      </c>
      <c r="H9" s="163">
        <v>2039</v>
      </c>
      <c r="I9" s="390">
        <v>2015</v>
      </c>
      <c r="J9" s="390">
        <v>1884</v>
      </c>
      <c r="K9" s="163">
        <v>1906</v>
      </c>
      <c r="L9" s="163">
        <v>1919</v>
      </c>
      <c r="M9" s="390">
        <v>1921</v>
      </c>
      <c r="N9" s="390">
        <v>1450</v>
      </c>
      <c r="O9" s="57">
        <v>1450</v>
      </c>
      <c r="P9" s="57">
        <v>1450</v>
      </c>
      <c r="Q9" s="397">
        <v>1443</v>
      </c>
      <c r="R9" s="397">
        <v>1443</v>
      </c>
      <c r="S9" s="57">
        <v>1443</v>
      </c>
      <c r="T9" s="57">
        <v>1443</v>
      </c>
      <c r="U9" s="397">
        <v>1443</v>
      </c>
      <c r="V9" s="397">
        <v>1443</v>
      </c>
      <c r="W9" s="164">
        <v>1409</v>
      </c>
      <c r="X9" s="57">
        <v>1404</v>
      </c>
      <c r="Y9" s="397">
        <v>1404</v>
      </c>
      <c r="Z9" s="397">
        <v>1402</v>
      </c>
      <c r="AA9" s="57">
        <v>1402</v>
      </c>
      <c r="AB9" s="57">
        <v>1402</v>
      </c>
      <c r="AC9" s="397">
        <f>AB9-17.41</f>
        <v>1384.59</v>
      </c>
      <c r="AD9" s="397">
        <v>1385</v>
      </c>
      <c r="AE9" s="589">
        <v>1385</v>
      </c>
      <c r="AF9" s="165">
        <v>1383</v>
      </c>
    </row>
    <row r="10" spans="1:32" ht="29.25" customHeight="1" x14ac:dyDescent="0.2">
      <c r="A10" s="619" t="s">
        <v>127</v>
      </c>
      <c r="B10" s="620"/>
      <c r="C10" s="621"/>
      <c r="D10" s="168">
        <v>800</v>
      </c>
      <c r="E10" s="392">
        <v>800</v>
      </c>
      <c r="F10" s="392">
        <v>800</v>
      </c>
      <c r="G10" s="168">
        <v>800</v>
      </c>
      <c r="H10" s="168">
        <v>800</v>
      </c>
      <c r="I10" s="392">
        <v>800</v>
      </c>
      <c r="J10" s="392">
        <v>800</v>
      </c>
      <c r="K10" s="168">
        <v>822</v>
      </c>
      <c r="L10" s="168">
        <v>828</v>
      </c>
      <c r="M10" s="392">
        <v>839</v>
      </c>
      <c r="N10" s="392">
        <v>847</v>
      </c>
      <c r="O10" s="57">
        <v>849</v>
      </c>
      <c r="P10" s="57">
        <v>849</v>
      </c>
      <c r="Q10" s="397">
        <v>849</v>
      </c>
      <c r="R10" s="397">
        <v>852</v>
      </c>
      <c r="S10" s="57">
        <v>859</v>
      </c>
      <c r="T10" s="57">
        <v>859</v>
      </c>
      <c r="U10" s="397">
        <v>863</v>
      </c>
      <c r="V10" s="397">
        <v>863</v>
      </c>
      <c r="W10" s="164">
        <v>863</v>
      </c>
      <c r="X10" s="57">
        <v>868</v>
      </c>
      <c r="Y10" s="397">
        <v>868</v>
      </c>
      <c r="Z10" s="397">
        <v>868</v>
      </c>
      <c r="AA10" s="57">
        <v>873</v>
      </c>
      <c r="AB10" s="57">
        <v>884</v>
      </c>
      <c r="AC10" s="403">
        <v>884</v>
      </c>
      <c r="AD10" s="397">
        <v>884</v>
      </c>
      <c r="AE10" s="589">
        <v>884</v>
      </c>
      <c r="AF10" s="169">
        <v>883</v>
      </c>
    </row>
    <row r="11" spans="1:32" ht="29.25" customHeight="1" x14ac:dyDescent="0.2">
      <c r="A11" s="606" t="s">
        <v>24</v>
      </c>
      <c r="B11" s="607"/>
      <c r="C11" s="608"/>
      <c r="D11" s="170">
        <v>12539</v>
      </c>
      <c r="E11" s="393">
        <v>12557</v>
      </c>
      <c r="F11" s="393">
        <v>12635</v>
      </c>
      <c r="G11" s="170">
        <v>12672</v>
      </c>
      <c r="H11" s="170">
        <v>12609</v>
      </c>
      <c r="I11" s="393">
        <v>12608</v>
      </c>
      <c r="J11" s="393">
        <v>12359</v>
      </c>
      <c r="K11" s="170">
        <v>12362</v>
      </c>
      <c r="L11" s="171">
        <v>12418</v>
      </c>
      <c r="M11" s="395">
        <v>12482</v>
      </c>
      <c r="N11" s="395">
        <v>12042</v>
      </c>
      <c r="O11" s="59">
        <v>12054</v>
      </c>
      <c r="P11" s="59">
        <v>12074</v>
      </c>
      <c r="Q11" s="399">
        <v>12100</v>
      </c>
      <c r="R11" s="399">
        <v>12077</v>
      </c>
      <c r="S11" s="59">
        <v>12123</v>
      </c>
      <c r="T11" s="59">
        <v>12138</v>
      </c>
      <c r="U11" s="399">
        <v>12119</v>
      </c>
      <c r="V11" s="399">
        <v>12122</v>
      </c>
      <c r="W11" s="59">
        <v>12088</v>
      </c>
      <c r="X11" s="59">
        <v>12046</v>
      </c>
      <c r="Y11" s="399">
        <v>12020</v>
      </c>
      <c r="Z11" s="399">
        <v>12012</v>
      </c>
      <c r="AA11" s="59">
        <v>12016</v>
      </c>
      <c r="AB11" s="59">
        <v>12013</v>
      </c>
      <c r="AC11" s="399">
        <v>11996</v>
      </c>
      <c r="AD11" s="399">
        <f>AD5+AD8</f>
        <v>11976</v>
      </c>
      <c r="AE11" s="591">
        <v>11971</v>
      </c>
      <c r="AF11" s="172">
        <v>11968</v>
      </c>
    </row>
    <row r="12" spans="1:32" ht="17.25" customHeight="1" x14ac:dyDescent="0.25">
      <c r="A12" s="4" t="s">
        <v>26</v>
      </c>
      <c r="B12" s="173"/>
      <c r="C12" s="173"/>
      <c r="D12" s="173"/>
      <c r="E12" s="173"/>
      <c r="F12" s="173"/>
      <c r="G12" s="173"/>
      <c r="H12" s="173"/>
      <c r="I12" s="173"/>
      <c r="J12" s="173"/>
      <c r="K12" s="174"/>
      <c r="L12" s="174"/>
      <c r="M12" s="174"/>
      <c r="N12" s="174"/>
      <c r="O12" s="153"/>
      <c r="P12" s="153"/>
      <c r="Q12" s="153"/>
      <c r="R12" s="153"/>
      <c r="S12" s="153"/>
      <c r="T12" s="153"/>
      <c r="U12" s="153"/>
      <c r="V12" s="153"/>
      <c r="W12" s="153"/>
      <c r="X12" s="153"/>
      <c r="Y12" s="153"/>
      <c r="Z12" s="153"/>
      <c r="AA12" s="153"/>
      <c r="AB12" s="153"/>
      <c r="AC12" s="153"/>
      <c r="AD12" s="153"/>
      <c r="AE12" s="153"/>
      <c r="AF12" s="153"/>
    </row>
    <row r="13" spans="1:32" ht="18.75" x14ac:dyDescent="0.25">
      <c r="A13" s="4" t="s">
        <v>180</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row>
    <row r="14" spans="1:32" ht="18" customHeight="1" x14ac:dyDescent="0.25">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row>
    <row r="15" spans="1:32" ht="15.75" x14ac:dyDescent="0.25">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row>
  </sheetData>
  <mergeCells count="7">
    <mergeCell ref="A11:C11"/>
    <mergeCell ref="A4:C4"/>
    <mergeCell ref="A5:C5"/>
    <mergeCell ref="A6:C6"/>
    <mergeCell ref="A7:C7"/>
    <mergeCell ref="A8:C8"/>
    <mergeCell ref="A10:C10"/>
  </mergeCells>
  <hyperlinks>
    <hyperlink ref="A1" location="'Table of contents'!A2" display="Back to Table of Contents"/>
  </hyperlinks>
  <printOptions horizontalCentered="1" verticalCentered="1"/>
  <pageMargins left="0.52" right="0" top="0.42" bottom="0.24" header="0.31496062992126" footer="0.31496062992126"/>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38"/>
  <sheetViews>
    <sheetView zoomScale="90" zoomScaleNormal="90" workbookViewId="0">
      <pane xSplit="1" ySplit="4" topLeftCell="B44" activePane="bottomRight" state="frozen"/>
      <selection activeCell="B5" sqref="B5"/>
      <selection pane="topRight" activeCell="B5" sqref="B5"/>
      <selection pane="bottomLeft" activeCell="B5" sqref="B5"/>
      <selection pane="bottomRight" activeCell="I42" sqref="I42"/>
    </sheetView>
  </sheetViews>
  <sheetFormatPr defaultRowHeight="15.75" x14ac:dyDescent="0.25"/>
  <cols>
    <col min="1" max="1" width="12.140625" style="12" customWidth="1"/>
    <col min="2" max="2" width="8" style="12" customWidth="1"/>
    <col min="3" max="3" width="8" style="176" customWidth="1"/>
    <col min="4" max="4" width="8" style="12" customWidth="1"/>
    <col min="5" max="5" width="8" style="176" customWidth="1"/>
    <col min="6" max="6" width="8" style="12" customWidth="1"/>
    <col min="7" max="7" width="8" style="176" customWidth="1"/>
    <col min="8" max="8" width="8" style="12" customWidth="1"/>
    <col min="9" max="9" width="8" style="176" customWidth="1"/>
    <col min="10" max="10" width="8" style="12" customWidth="1"/>
    <col min="11" max="11" width="8" style="176" customWidth="1"/>
    <col min="12" max="12" width="8" style="12" customWidth="1"/>
    <col min="13" max="13" width="8" style="176" customWidth="1"/>
    <col min="14" max="14" width="8" style="12" customWidth="1"/>
    <col min="15" max="15" width="8" style="176" customWidth="1"/>
    <col min="16" max="16" width="8" style="12" customWidth="1"/>
    <col min="17" max="17" width="8" style="176" customWidth="1"/>
    <col min="18" max="18" width="8" style="12" customWidth="1"/>
    <col min="19" max="19" width="8" style="176" customWidth="1"/>
    <col min="20" max="20" width="8" style="12" customWidth="1"/>
    <col min="21" max="21" width="8" style="176" customWidth="1"/>
    <col min="22" max="22" width="8" style="12" customWidth="1"/>
    <col min="23" max="23" width="8" style="176" customWidth="1"/>
    <col min="24" max="24" width="8" style="12" customWidth="1"/>
    <col min="25" max="25" width="8" style="176" customWidth="1"/>
    <col min="26" max="27" width="8" style="12" customWidth="1"/>
    <col min="28" max="28" width="4.28515625" style="177" customWidth="1"/>
    <col min="29" max="16384" width="9.140625" style="12"/>
  </cols>
  <sheetData>
    <row r="1" spans="1:40" x14ac:dyDescent="0.25">
      <c r="A1" s="127" t="s">
        <v>129</v>
      </c>
      <c r="B1" s="175"/>
    </row>
    <row r="2" spans="1:40" ht="30" customHeight="1" x14ac:dyDescent="0.25">
      <c r="A2" s="532" t="s">
        <v>285</v>
      </c>
      <c r="B2" s="500"/>
      <c r="C2" s="549"/>
      <c r="D2" s="500"/>
      <c r="E2" s="549"/>
      <c r="F2" s="500"/>
      <c r="H2" s="176"/>
      <c r="J2" s="176"/>
      <c r="L2" s="176"/>
      <c r="O2" s="12"/>
    </row>
    <row r="3" spans="1:40" s="291" customFormat="1" ht="19.5" customHeight="1" x14ac:dyDescent="0.25">
      <c r="A3" s="294"/>
      <c r="C3" s="176"/>
      <c r="E3" s="176"/>
      <c r="G3" s="176"/>
      <c r="H3" s="176"/>
      <c r="I3" s="176"/>
      <c r="J3" s="176"/>
      <c r="K3" s="176"/>
      <c r="L3" s="176"/>
      <c r="M3" s="176"/>
      <c r="O3" s="279"/>
      <c r="P3" s="279"/>
      <c r="Q3" s="176"/>
      <c r="S3" s="176"/>
      <c r="U3" s="176"/>
      <c r="W3" s="176"/>
      <c r="Y3" s="176"/>
      <c r="Z3" s="624" t="s">
        <v>28</v>
      </c>
      <c r="AA3" s="624"/>
      <c r="AB3" s="290"/>
    </row>
    <row r="4" spans="1:40" ht="77.25" customHeight="1" thickBot="1" x14ac:dyDescent="0.3">
      <c r="A4" s="633" t="s">
        <v>253</v>
      </c>
      <c r="B4" s="622" t="s">
        <v>158</v>
      </c>
      <c r="C4" s="623"/>
      <c r="D4" s="622" t="s">
        <v>103</v>
      </c>
      <c r="E4" s="623"/>
      <c r="F4" s="622" t="s">
        <v>102</v>
      </c>
      <c r="G4" s="623"/>
      <c r="H4" s="622" t="s">
        <v>101</v>
      </c>
      <c r="I4" s="623"/>
      <c r="J4" s="622" t="s">
        <v>100</v>
      </c>
      <c r="K4" s="623"/>
      <c r="L4" s="622" t="s">
        <v>99</v>
      </c>
      <c r="M4" s="623"/>
      <c r="N4" s="622" t="s">
        <v>98</v>
      </c>
      <c r="O4" s="623"/>
      <c r="P4" s="622" t="s">
        <v>97</v>
      </c>
      <c r="Q4" s="623"/>
      <c r="R4" s="622" t="s">
        <v>96</v>
      </c>
      <c r="S4" s="623"/>
      <c r="T4" s="622" t="s">
        <v>95</v>
      </c>
      <c r="U4" s="623"/>
      <c r="V4" s="622" t="s">
        <v>94</v>
      </c>
      <c r="W4" s="623"/>
      <c r="X4" s="622" t="s">
        <v>93</v>
      </c>
      <c r="Y4" s="623"/>
      <c r="Z4" s="625" t="s">
        <v>92</v>
      </c>
      <c r="AA4" s="626"/>
      <c r="AB4" s="283"/>
      <c r="AC4" s="286"/>
      <c r="AD4" s="280"/>
      <c r="AE4" s="280"/>
      <c r="AF4" s="286"/>
    </row>
    <row r="5" spans="1:40" s="180" customFormat="1" ht="32.25" customHeight="1" thickBot="1" x14ac:dyDescent="0.3">
      <c r="A5" s="634"/>
      <c r="B5" s="630" t="s">
        <v>254</v>
      </c>
      <c r="C5" s="631"/>
      <c r="D5" s="631"/>
      <c r="E5" s="631"/>
      <c r="F5" s="631"/>
      <c r="G5" s="631"/>
      <c r="H5" s="631"/>
      <c r="I5" s="631"/>
      <c r="J5" s="631"/>
      <c r="K5" s="631"/>
      <c r="L5" s="631"/>
      <c r="M5" s="631"/>
      <c r="N5" s="631"/>
      <c r="O5" s="631"/>
      <c r="P5" s="631"/>
      <c r="Q5" s="631"/>
      <c r="R5" s="631"/>
      <c r="S5" s="631"/>
      <c r="T5" s="631"/>
      <c r="U5" s="631"/>
      <c r="V5" s="631"/>
      <c r="W5" s="631"/>
      <c r="X5" s="631"/>
      <c r="Y5" s="631"/>
      <c r="Z5" s="631"/>
      <c r="AA5" s="632"/>
      <c r="AB5" s="283"/>
      <c r="AC5" s="286"/>
      <c r="AD5" s="280"/>
      <c r="AE5" s="280"/>
      <c r="AF5" s="280"/>
      <c r="AG5" s="181"/>
      <c r="AH5" s="181"/>
      <c r="AI5" s="181"/>
      <c r="AJ5" s="181"/>
      <c r="AK5" s="181"/>
      <c r="AL5" s="181"/>
      <c r="AM5" s="181"/>
      <c r="AN5" s="182"/>
    </row>
    <row r="6" spans="1:40" s="180" customFormat="1" ht="33.75" customHeight="1" thickBot="1" x14ac:dyDescent="0.3">
      <c r="A6" s="634"/>
      <c r="B6" s="627" t="s">
        <v>255</v>
      </c>
      <c r="C6" s="628"/>
      <c r="D6" s="627" t="s">
        <v>90</v>
      </c>
      <c r="E6" s="628"/>
      <c r="F6" s="627" t="s">
        <v>149</v>
      </c>
      <c r="G6" s="628"/>
      <c r="H6" s="627" t="s">
        <v>150</v>
      </c>
      <c r="I6" s="628"/>
      <c r="J6" s="627" t="s">
        <v>151</v>
      </c>
      <c r="K6" s="628"/>
      <c r="L6" s="627" t="s">
        <v>152</v>
      </c>
      <c r="M6" s="628"/>
      <c r="N6" s="627" t="s">
        <v>153</v>
      </c>
      <c r="O6" s="628"/>
      <c r="P6" s="627" t="s">
        <v>256</v>
      </c>
      <c r="Q6" s="628"/>
      <c r="R6" s="627" t="s">
        <v>154</v>
      </c>
      <c r="S6" s="628"/>
      <c r="T6" s="627" t="s">
        <v>155</v>
      </c>
      <c r="U6" s="628"/>
      <c r="V6" s="627" t="s">
        <v>156</v>
      </c>
      <c r="W6" s="628"/>
      <c r="X6" s="627" t="s">
        <v>91</v>
      </c>
      <c r="Y6" s="628"/>
      <c r="Z6" s="627" t="s">
        <v>257</v>
      </c>
      <c r="AA6" s="629"/>
      <c r="AB6" s="283"/>
      <c r="AC6" s="282"/>
      <c r="AD6" s="282"/>
      <c r="AE6" s="281"/>
      <c r="AF6" s="281"/>
    </row>
    <row r="7" spans="1:40" s="180" customFormat="1" ht="82.5" customHeight="1" thickTop="1" x14ac:dyDescent="0.25">
      <c r="A7" s="635"/>
      <c r="B7" s="284" t="s">
        <v>29</v>
      </c>
      <c r="C7" s="285" t="s">
        <v>30</v>
      </c>
      <c r="D7" s="409" t="s">
        <v>29</v>
      </c>
      <c r="E7" s="410" t="s">
        <v>30</v>
      </c>
      <c r="F7" s="284" t="s">
        <v>29</v>
      </c>
      <c r="G7" s="285" t="s">
        <v>30</v>
      </c>
      <c r="H7" s="409" t="s">
        <v>29</v>
      </c>
      <c r="I7" s="410" t="s">
        <v>30</v>
      </c>
      <c r="J7" s="284" t="s">
        <v>29</v>
      </c>
      <c r="K7" s="285" t="s">
        <v>30</v>
      </c>
      <c r="L7" s="409" t="s">
        <v>29</v>
      </c>
      <c r="M7" s="410" t="s">
        <v>30</v>
      </c>
      <c r="N7" s="284" t="s">
        <v>29</v>
      </c>
      <c r="O7" s="285" t="s">
        <v>30</v>
      </c>
      <c r="P7" s="409" t="s">
        <v>29</v>
      </c>
      <c r="Q7" s="410" t="s">
        <v>30</v>
      </c>
      <c r="R7" s="284" t="s">
        <v>29</v>
      </c>
      <c r="S7" s="285" t="s">
        <v>30</v>
      </c>
      <c r="T7" s="409" t="s">
        <v>29</v>
      </c>
      <c r="U7" s="410" t="s">
        <v>30</v>
      </c>
      <c r="V7" s="284" t="s">
        <v>29</v>
      </c>
      <c r="W7" s="285" t="s">
        <v>30</v>
      </c>
      <c r="X7" s="409" t="s">
        <v>29</v>
      </c>
      <c r="Y7" s="410" t="s">
        <v>30</v>
      </c>
      <c r="Z7" s="284" t="s">
        <v>29</v>
      </c>
      <c r="AA7" s="285" t="s">
        <v>30</v>
      </c>
      <c r="AB7" s="283"/>
      <c r="AC7" s="282"/>
      <c r="AD7" s="282"/>
      <c r="AE7" s="282"/>
      <c r="AF7" s="282"/>
    </row>
    <row r="8" spans="1:40" s="180" customFormat="1" ht="26.25" customHeight="1" x14ac:dyDescent="0.25">
      <c r="A8" s="404">
        <v>1997</v>
      </c>
      <c r="B8" s="60">
        <v>25.5</v>
      </c>
      <c r="C8" s="60">
        <v>-0.60000000000000142</v>
      </c>
      <c r="D8" s="411">
        <v>25.6</v>
      </c>
      <c r="E8" s="411">
        <v>-0.59999999999999787</v>
      </c>
      <c r="F8" s="60">
        <v>25.4</v>
      </c>
      <c r="G8" s="60">
        <v>-0.40000000000000213</v>
      </c>
      <c r="H8" s="411">
        <v>24.549999999999997</v>
      </c>
      <c r="I8" s="411">
        <v>-0.35000000000000142</v>
      </c>
      <c r="J8" s="60">
        <v>23.1</v>
      </c>
      <c r="K8" s="60">
        <v>-9.9999999999997868E-2</v>
      </c>
      <c r="L8" s="411">
        <v>21.35</v>
      </c>
      <c r="M8" s="411">
        <v>-4.9999999999997158E-2</v>
      </c>
      <c r="N8" s="60">
        <v>20.7</v>
      </c>
      <c r="O8" s="60">
        <v>9.9999999999997868E-2</v>
      </c>
      <c r="P8" s="411">
        <v>20.799999999999997</v>
      </c>
      <c r="Q8" s="411">
        <v>9.9999999999997868E-2</v>
      </c>
      <c r="R8" s="60">
        <v>20.95</v>
      </c>
      <c r="S8" s="60">
        <v>-0.35000000000000142</v>
      </c>
      <c r="T8" s="411">
        <v>21.9</v>
      </c>
      <c r="U8" s="411">
        <v>-0.40000000000000213</v>
      </c>
      <c r="V8" s="60">
        <v>24.299999999999997</v>
      </c>
      <c r="W8" s="60">
        <v>0.39999999999999858</v>
      </c>
      <c r="X8" s="411">
        <v>25.95</v>
      </c>
      <c r="Y8" s="411">
        <v>0.64999999999999858</v>
      </c>
      <c r="Z8" s="60">
        <v>23.341666666666661</v>
      </c>
      <c r="AA8" s="60">
        <v>-0.15833333333333854</v>
      </c>
      <c r="AB8" s="179"/>
      <c r="AC8" s="181"/>
      <c r="AE8" s="181"/>
      <c r="AF8" s="181"/>
    </row>
    <row r="9" spans="1:40" s="180" customFormat="1" ht="26.25" customHeight="1" x14ac:dyDescent="0.25">
      <c r="A9" s="404">
        <v>1998</v>
      </c>
      <c r="B9" s="60">
        <v>26.9</v>
      </c>
      <c r="C9" s="60">
        <v>0.79999999999999716</v>
      </c>
      <c r="D9" s="411">
        <v>27.1</v>
      </c>
      <c r="E9" s="411">
        <v>0.90000000000000213</v>
      </c>
      <c r="F9" s="60">
        <v>26.35</v>
      </c>
      <c r="G9" s="60">
        <v>0.55000000000000071</v>
      </c>
      <c r="H9" s="411">
        <v>25.05</v>
      </c>
      <c r="I9" s="411">
        <v>0.15000000000000213</v>
      </c>
      <c r="J9" s="60">
        <v>23.45</v>
      </c>
      <c r="K9" s="60">
        <v>0.25</v>
      </c>
      <c r="L9" s="411">
        <v>21.75</v>
      </c>
      <c r="M9" s="411">
        <v>0.35000000000000142</v>
      </c>
      <c r="N9" s="60">
        <v>20.6</v>
      </c>
      <c r="O9" s="60">
        <v>0</v>
      </c>
      <c r="P9" s="411">
        <v>20.55</v>
      </c>
      <c r="Q9" s="411">
        <v>-0.14999999999999858</v>
      </c>
      <c r="R9" s="60">
        <v>21.45</v>
      </c>
      <c r="S9" s="60">
        <v>0.14999999999999858</v>
      </c>
      <c r="T9" s="411">
        <v>22.45</v>
      </c>
      <c r="U9" s="411">
        <v>0.14999999999999858</v>
      </c>
      <c r="V9" s="60">
        <v>23.55</v>
      </c>
      <c r="W9" s="60">
        <v>-0.34999999999999787</v>
      </c>
      <c r="X9" s="411">
        <v>24.75</v>
      </c>
      <c r="Y9" s="411">
        <v>-0.55000000000000071</v>
      </c>
      <c r="Z9" s="60">
        <v>23.662500000000001</v>
      </c>
      <c r="AA9" s="60">
        <v>0.16250000000000142</v>
      </c>
      <c r="AB9" s="179"/>
      <c r="AC9" s="181"/>
      <c r="AE9" s="181"/>
      <c r="AF9" s="181"/>
    </row>
    <row r="10" spans="1:40" s="180" customFormat="1" ht="26.25" customHeight="1" x14ac:dyDescent="0.25">
      <c r="A10" s="404">
        <v>1999</v>
      </c>
      <c r="B10" s="60">
        <v>25.5</v>
      </c>
      <c r="C10" s="60">
        <v>-0.60000000000000142</v>
      </c>
      <c r="D10" s="411">
        <v>25.65</v>
      </c>
      <c r="E10" s="411">
        <v>-0.55000000000000071</v>
      </c>
      <c r="F10" s="60">
        <v>25.450000000000003</v>
      </c>
      <c r="G10" s="60">
        <v>-0.34999999999999787</v>
      </c>
      <c r="H10" s="411">
        <v>25</v>
      </c>
      <c r="I10" s="411">
        <v>0.10000000000000142</v>
      </c>
      <c r="J10" s="60">
        <v>23.450000000000003</v>
      </c>
      <c r="K10" s="60">
        <v>0.25000000000000355</v>
      </c>
      <c r="L10" s="411">
        <v>21.8</v>
      </c>
      <c r="M10" s="411">
        <v>0.40000000000000213</v>
      </c>
      <c r="N10" s="60">
        <v>20.7</v>
      </c>
      <c r="O10" s="60">
        <v>9.9999999999997868E-2</v>
      </c>
      <c r="P10" s="411">
        <v>20.8</v>
      </c>
      <c r="Q10" s="411">
        <v>0.10000000000000142</v>
      </c>
      <c r="R10" s="60">
        <v>21.5</v>
      </c>
      <c r="S10" s="60">
        <v>0.19999999999999929</v>
      </c>
      <c r="T10" s="411">
        <v>21.65</v>
      </c>
      <c r="U10" s="411">
        <v>-0.65000000000000213</v>
      </c>
      <c r="V10" s="60">
        <v>23.8</v>
      </c>
      <c r="W10" s="60">
        <v>-9.9999999999997868E-2</v>
      </c>
      <c r="X10" s="411">
        <v>24.65</v>
      </c>
      <c r="Y10" s="411">
        <v>-0.65000000000000213</v>
      </c>
      <c r="Z10" s="60">
        <v>23.329166666666666</v>
      </c>
      <c r="AA10" s="60">
        <v>-0.17083333333333428</v>
      </c>
      <c r="AB10" s="179"/>
      <c r="AC10" s="181"/>
      <c r="AE10" s="181"/>
      <c r="AF10" s="181"/>
    </row>
    <row r="11" spans="1:40" s="180" customFormat="1" ht="26.25" customHeight="1" x14ac:dyDescent="0.25">
      <c r="A11" s="404">
        <v>2000</v>
      </c>
      <c r="B11" s="60">
        <v>26.05</v>
      </c>
      <c r="C11" s="60">
        <v>-5.0000000000000711E-2</v>
      </c>
      <c r="D11" s="411">
        <v>25.65</v>
      </c>
      <c r="E11" s="411">
        <v>-0.55000000000000071</v>
      </c>
      <c r="F11" s="60">
        <v>25.2</v>
      </c>
      <c r="G11" s="60">
        <v>-0.60000000000000142</v>
      </c>
      <c r="H11" s="411">
        <v>24.55</v>
      </c>
      <c r="I11" s="411">
        <v>-0.34999999999999787</v>
      </c>
      <c r="J11" s="60">
        <v>23.2</v>
      </c>
      <c r="K11" s="60">
        <v>0</v>
      </c>
      <c r="L11" s="411">
        <v>21.299999999999997</v>
      </c>
      <c r="M11" s="411">
        <v>-0.10000000000000142</v>
      </c>
      <c r="N11" s="60">
        <v>20.399999999999999</v>
      </c>
      <c r="O11" s="60">
        <v>-0.20000000000000284</v>
      </c>
      <c r="P11" s="411">
        <v>20.399999999999999</v>
      </c>
      <c r="Q11" s="411">
        <v>-0.30000000000000071</v>
      </c>
      <c r="R11" s="60">
        <v>20.8</v>
      </c>
      <c r="S11" s="60">
        <v>-0.5</v>
      </c>
      <c r="T11" s="411">
        <v>21.9</v>
      </c>
      <c r="U11" s="411">
        <v>-0.40000000000000213</v>
      </c>
      <c r="V11" s="60">
        <v>23.3</v>
      </c>
      <c r="W11" s="60">
        <v>-0.59999999999999787</v>
      </c>
      <c r="X11" s="411">
        <v>25.25</v>
      </c>
      <c r="Y11" s="411">
        <v>-5.0000000000000711E-2</v>
      </c>
      <c r="Z11" s="60">
        <v>23.166666666666664</v>
      </c>
      <c r="AA11" s="60">
        <v>-0.3333333333333357</v>
      </c>
      <c r="AB11" s="179"/>
      <c r="AC11" s="181"/>
      <c r="AE11" s="181"/>
      <c r="AF11" s="181"/>
    </row>
    <row r="12" spans="1:40" s="180" customFormat="1" ht="26.25" customHeight="1" x14ac:dyDescent="0.25">
      <c r="A12" s="404">
        <v>2001</v>
      </c>
      <c r="B12" s="60">
        <v>26.25</v>
      </c>
      <c r="C12" s="60">
        <v>0.14999999999999858</v>
      </c>
      <c r="D12" s="411">
        <v>26.1</v>
      </c>
      <c r="E12" s="411">
        <v>-9.9999999999997868E-2</v>
      </c>
      <c r="F12" s="60">
        <v>26</v>
      </c>
      <c r="G12" s="60">
        <v>0.19999999999999929</v>
      </c>
      <c r="H12" s="411">
        <v>24.95</v>
      </c>
      <c r="I12" s="411">
        <v>5.0000000000000711E-2</v>
      </c>
      <c r="J12" s="60">
        <v>23.6</v>
      </c>
      <c r="K12" s="60">
        <v>0.40000000000000213</v>
      </c>
      <c r="L12" s="411">
        <v>20.8</v>
      </c>
      <c r="M12" s="411">
        <v>-0.59999999999999787</v>
      </c>
      <c r="N12" s="60">
        <v>20.5</v>
      </c>
      <c r="O12" s="60">
        <v>-0.10000000000000142</v>
      </c>
      <c r="P12" s="411" t="s">
        <v>18</v>
      </c>
      <c r="Q12" s="411" t="s">
        <v>18</v>
      </c>
      <c r="R12" s="60">
        <v>21.6</v>
      </c>
      <c r="S12" s="60">
        <v>0.30000000000000071</v>
      </c>
      <c r="T12" s="411">
        <v>22.4</v>
      </c>
      <c r="U12" s="411">
        <v>9.9999999999997868E-2</v>
      </c>
      <c r="V12" s="60">
        <v>23.5</v>
      </c>
      <c r="W12" s="60">
        <v>-0.39999999999999858</v>
      </c>
      <c r="X12" s="411">
        <v>25.1</v>
      </c>
      <c r="Y12" s="411">
        <v>-0.19999999999999929</v>
      </c>
      <c r="Z12" s="60">
        <v>23.589015151515149</v>
      </c>
      <c r="AA12" s="60">
        <v>8.9015151515148716E-2</v>
      </c>
      <c r="AB12" s="179"/>
      <c r="AC12" s="181"/>
      <c r="AE12" s="181"/>
      <c r="AF12" s="181"/>
    </row>
    <row r="13" spans="1:40" s="180" customFormat="1" ht="26.25" customHeight="1" x14ac:dyDescent="0.25">
      <c r="A13" s="404">
        <v>2002</v>
      </c>
      <c r="B13" s="60">
        <v>25.5</v>
      </c>
      <c r="C13" s="60">
        <v>-0.60000000000000142</v>
      </c>
      <c r="D13" s="411">
        <v>26.1</v>
      </c>
      <c r="E13" s="411">
        <v>-9.9999999999997868E-2</v>
      </c>
      <c r="F13" s="60">
        <v>25.95</v>
      </c>
      <c r="G13" s="60">
        <v>0.14999999999999858</v>
      </c>
      <c r="H13" s="411">
        <v>24.65</v>
      </c>
      <c r="I13" s="411">
        <v>-0.25</v>
      </c>
      <c r="J13" s="60">
        <v>23.4</v>
      </c>
      <c r="K13" s="60">
        <v>0.19999999999999929</v>
      </c>
      <c r="L13" s="411">
        <v>21.200000000000003</v>
      </c>
      <c r="M13" s="411">
        <v>-0.19999999999999574</v>
      </c>
      <c r="N13" s="60">
        <v>21.1</v>
      </c>
      <c r="O13" s="60">
        <v>0.5</v>
      </c>
      <c r="P13" s="411">
        <v>20.5</v>
      </c>
      <c r="Q13" s="411">
        <v>-0.19999999999999929</v>
      </c>
      <c r="R13" s="60">
        <v>21.2</v>
      </c>
      <c r="S13" s="60">
        <v>-0.10000000000000142</v>
      </c>
      <c r="T13" s="411">
        <v>22.65</v>
      </c>
      <c r="U13" s="411">
        <v>0.34999999999999787</v>
      </c>
      <c r="V13" s="60">
        <v>24.4</v>
      </c>
      <c r="W13" s="60">
        <v>0.5</v>
      </c>
      <c r="X13" s="411">
        <v>25.65</v>
      </c>
      <c r="Y13" s="411">
        <v>0.34999999999999787</v>
      </c>
      <c r="Z13" s="60">
        <v>23.524999999999999</v>
      </c>
      <c r="AA13" s="60">
        <v>2.4999999999998579E-2</v>
      </c>
      <c r="AB13" s="179"/>
      <c r="AC13" s="181"/>
      <c r="AE13" s="181"/>
      <c r="AF13" s="181"/>
    </row>
    <row r="14" spans="1:40" s="180" customFormat="1" ht="26.25" customHeight="1" x14ac:dyDescent="0.25">
      <c r="A14" s="404">
        <v>2003</v>
      </c>
      <c r="B14" s="60">
        <v>26.5</v>
      </c>
      <c r="C14" s="60">
        <v>0.39999999999999858</v>
      </c>
      <c r="D14" s="411">
        <v>26.15</v>
      </c>
      <c r="E14" s="411">
        <v>-5.0000000000000711E-2</v>
      </c>
      <c r="F14" s="60">
        <v>25.9</v>
      </c>
      <c r="G14" s="60">
        <v>9.9999999999997868E-2</v>
      </c>
      <c r="H14" s="411">
        <v>25.45</v>
      </c>
      <c r="I14" s="411">
        <v>0.55000000000000071</v>
      </c>
      <c r="J14" s="60">
        <v>24.15</v>
      </c>
      <c r="K14" s="60">
        <v>0.94999999999999929</v>
      </c>
      <c r="L14" s="411">
        <v>21</v>
      </c>
      <c r="M14" s="411">
        <v>-0.39999999999999858</v>
      </c>
      <c r="N14" s="60">
        <v>20.200000000000003</v>
      </c>
      <c r="O14" s="60">
        <v>-0.39999999999999858</v>
      </c>
      <c r="P14" s="411">
        <v>20.350000000000001</v>
      </c>
      <c r="Q14" s="411">
        <v>-0.34999999999999787</v>
      </c>
      <c r="R14" s="60">
        <v>21.6</v>
      </c>
      <c r="S14" s="60">
        <v>0.30000000000000071</v>
      </c>
      <c r="T14" s="411">
        <v>22.8</v>
      </c>
      <c r="U14" s="411">
        <v>0.5</v>
      </c>
      <c r="V14" s="60">
        <v>24.1</v>
      </c>
      <c r="W14" s="60">
        <v>0.20000000000000284</v>
      </c>
      <c r="X14" s="411">
        <v>25.85</v>
      </c>
      <c r="Y14" s="411">
        <v>0.55000000000000071</v>
      </c>
      <c r="Z14" s="60">
        <v>23.670833333333334</v>
      </c>
      <c r="AA14" s="60">
        <v>0.17083333333333428</v>
      </c>
      <c r="AB14" s="179"/>
      <c r="AC14" s="181"/>
      <c r="AE14" s="181"/>
      <c r="AF14" s="181"/>
    </row>
    <row r="15" spans="1:40" s="180" customFormat="1" ht="26.25" customHeight="1" x14ac:dyDescent="0.25">
      <c r="A15" s="404">
        <v>2004</v>
      </c>
      <c r="B15" s="60">
        <v>26</v>
      </c>
      <c r="C15" s="60">
        <v>-0.10000000000000142</v>
      </c>
      <c r="D15" s="411">
        <v>26.799999999999997</v>
      </c>
      <c r="E15" s="411">
        <v>0.59999999999999787</v>
      </c>
      <c r="F15" s="60">
        <v>26.35</v>
      </c>
      <c r="G15" s="60">
        <v>0.55000000000000071</v>
      </c>
      <c r="H15" s="411">
        <v>24.8</v>
      </c>
      <c r="I15" s="411">
        <v>-9.9999999999997868E-2</v>
      </c>
      <c r="J15" s="60">
        <v>22.5</v>
      </c>
      <c r="K15" s="60">
        <v>-0.69999999999999929</v>
      </c>
      <c r="L15" s="411">
        <v>20.799999999999997</v>
      </c>
      <c r="M15" s="411">
        <v>-0.60000000000000142</v>
      </c>
      <c r="N15" s="60">
        <v>21.1</v>
      </c>
      <c r="O15" s="60">
        <v>0.5</v>
      </c>
      <c r="P15" s="411">
        <v>21.35</v>
      </c>
      <c r="Q15" s="411">
        <v>0.65000000000000213</v>
      </c>
      <c r="R15" s="60">
        <v>21.9</v>
      </c>
      <c r="S15" s="60">
        <v>0.59999999999999787</v>
      </c>
      <c r="T15" s="411">
        <v>22.6</v>
      </c>
      <c r="U15" s="411">
        <v>0.30000000000000071</v>
      </c>
      <c r="V15" s="60">
        <v>24</v>
      </c>
      <c r="W15" s="60">
        <v>0.10000000000000142</v>
      </c>
      <c r="X15" s="411">
        <v>25.1</v>
      </c>
      <c r="Y15" s="411">
        <v>-0.19999999999999929</v>
      </c>
      <c r="Z15" s="60">
        <v>23.65</v>
      </c>
      <c r="AA15" s="60">
        <v>0.14999999999999858</v>
      </c>
      <c r="AB15" s="179"/>
      <c r="AC15" s="181"/>
      <c r="AE15" s="181"/>
      <c r="AF15" s="181"/>
    </row>
    <row r="16" spans="1:40" s="180" customFormat="1" ht="26.25" customHeight="1" x14ac:dyDescent="0.25">
      <c r="A16" s="404">
        <v>2005</v>
      </c>
      <c r="B16" s="60">
        <v>26.800000000000004</v>
      </c>
      <c r="C16" s="60">
        <v>0.70000000000000284</v>
      </c>
      <c r="D16" s="411">
        <v>26.33</v>
      </c>
      <c r="E16" s="411">
        <v>0.12999999999999901</v>
      </c>
      <c r="F16" s="60">
        <v>26.060000000000002</v>
      </c>
      <c r="G16" s="60">
        <v>0.26000000000000156</v>
      </c>
      <c r="H16" s="411">
        <v>25.249999999999996</v>
      </c>
      <c r="I16" s="411">
        <v>0.34999999999999787</v>
      </c>
      <c r="J16" s="60">
        <v>23.430000000000003</v>
      </c>
      <c r="K16" s="60">
        <v>0.23000000000000398</v>
      </c>
      <c r="L16" s="411">
        <v>21.509999999999998</v>
      </c>
      <c r="M16" s="411">
        <v>0.10999999999999943</v>
      </c>
      <c r="N16" s="60">
        <v>20.71</v>
      </c>
      <c r="O16" s="60">
        <v>0.10999999999999943</v>
      </c>
      <c r="P16" s="411">
        <v>20.560000000000002</v>
      </c>
      <c r="Q16" s="411">
        <v>-0.13999999999999702</v>
      </c>
      <c r="R16" s="60">
        <v>21.37</v>
      </c>
      <c r="S16" s="60">
        <v>7.0000000000000284E-2</v>
      </c>
      <c r="T16" s="411">
        <v>21.816451612903229</v>
      </c>
      <c r="U16" s="411">
        <v>-0.48354838709677139</v>
      </c>
      <c r="V16" s="60">
        <v>23.295666666666669</v>
      </c>
      <c r="W16" s="60">
        <v>-0.60433333333332939</v>
      </c>
      <c r="X16" s="411">
        <v>25.132580645161291</v>
      </c>
      <c r="Y16" s="411">
        <v>-0.16741935483871018</v>
      </c>
      <c r="Z16" s="60">
        <v>23.522058243727599</v>
      </c>
      <c r="AA16" s="60">
        <v>2.2058243727599347E-2</v>
      </c>
      <c r="AB16" s="179"/>
      <c r="AC16" s="181"/>
      <c r="AE16" s="181"/>
      <c r="AF16" s="181"/>
    </row>
    <row r="17" spans="1:32" s="180" customFormat="1" ht="26.25" customHeight="1" x14ac:dyDescent="0.25">
      <c r="A17" s="404">
        <v>2006</v>
      </c>
      <c r="B17" s="60">
        <v>25.810000000000002</v>
      </c>
      <c r="C17" s="60">
        <v>-0.28999999999999915</v>
      </c>
      <c r="D17" s="411">
        <v>26.02</v>
      </c>
      <c r="E17" s="411">
        <v>-0.17999999999999972</v>
      </c>
      <c r="F17" s="60">
        <v>25.900000000000002</v>
      </c>
      <c r="G17" s="60">
        <v>0.10000000000000142</v>
      </c>
      <c r="H17" s="411">
        <v>25.17</v>
      </c>
      <c r="I17" s="411">
        <v>0.27000000000000313</v>
      </c>
      <c r="J17" s="60">
        <v>23.119999999999997</v>
      </c>
      <c r="K17" s="60">
        <v>-8.0000000000001847E-2</v>
      </c>
      <c r="L17" s="411">
        <v>22.18</v>
      </c>
      <c r="M17" s="411">
        <v>0.78000000000000114</v>
      </c>
      <c r="N17" s="60">
        <v>20.730000000000004</v>
      </c>
      <c r="O17" s="60">
        <v>0.13000000000000256</v>
      </c>
      <c r="P17" s="411">
        <v>20.420000000000002</v>
      </c>
      <c r="Q17" s="411">
        <v>-0.27999999999999758</v>
      </c>
      <c r="R17" s="60">
        <v>21.4</v>
      </c>
      <c r="S17" s="60">
        <v>9.9999999999997868E-2</v>
      </c>
      <c r="T17" s="411">
        <v>22.480000000000004</v>
      </c>
      <c r="U17" s="411">
        <v>0.18000000000000327</v>
      </c>
      <c r="V17" s="60">
        <v>24.45</v>
      </c>
      <c r="W17" s="60">
        <v>0.55000000000000071</v>
      </c>
      <c r="X17" s="411">
        <v>26.2</v>
      </c>
      <c r="Y17" s="411">
        <v>0.89999999999999858</v>
      </c>
      <c r="Z17" s="60">
        <v>23.656666666666666</v>
      </c>
      <c r="AA17" s="60">
        <v>0.15666666666666629</v>
      </c>
      <c r="AB17" s="179"/>
      <c r="AC17" s="181"/>
      <c r="AE17" s="181"/>
      <c r="AF17" s="181"/>
    </row>
    <row r="18" spans="1:32" ht="26.25" customHeight="1" x14ac:dyDescent="0.25">
      <c r="A18" s="404">
        <v>2007</v>
      </c>
      <c r="B18" s="60">
        <v>26.79</v>
      </c>
      <c r="C18" s="60">
        <v>0.68999999999999773</v>
      </c>
      <c r="D18" s="411">
        <v>26.59</v>
      </c>
      <c r="E18" s="411">
        <v>0.39000000000000057</v>
      </c>
      <c r="F18" s="60">
        <v>25.630000000000003</v>
      </c>
      <c r="G18" s="60">
        <v>-0.16999999999999815</v>
      </c>
      <c r="H18" s="411">
        <v>25.199999999999996</v>
      </c>
      <c r="I18" s="411">
        <v>0.29999999999999716</v>
      </c>
      <c r="J18" s="60">
        <v>23.67</v>
      </c>
      <c r="K18" s="60">
        <v>0.47000000000000242</v>
      </c>
      <c r="L18" s="411">
        <v>21.3</v>
      </c>
      <c r="M18" s="411">
        <v>-9.9999999999997868E-2</v>
      </c>
      <c r="N18" s="60">
        <v>21.31</v>
      </c>
      <c r="O18" s="60">
        <v>0.7099999999999973</v>
      </c>
      <c r="P18" s="411">
        <v>20.939999999999998</v>
      </c>
      <c r="Q18" s="411">
        <v>0.23999999999999844</v>
      </c>
      <c r="R18" s="60">
        <v>21.59</v>
      </c>
      <c r="S18" s="60">
        <v>0.28999999999999915</v>
      </c>
      <c r="T18" s="411">
        <v>22.33</v>
      </c>
      <c r="U18" s="411">
        <v>2.9999999999997584E-2</v>
      </c>
      <c r="V18" s="60">
        <v>24.11</v>
      </c>
      <c r="W18" s="60">
        <v>0.21000000000000085</v>
      </c>
      <c r="X18" s="411">
        <v>25.810000000000002</v>
      </c>
      <c r="Y18" s="411">
        <v>0.51000000000000156</v>
      </c>
      <c r="Z18" s="60">
        <v>23.772500000000001</v>
      </c>
      <c r="AA18" s="60">
        <v>0.27250000000000085</v>
      </c>
      <c r="AB18" s="179"/>
      <c r="AC18" s="181"/>
      <c r="AD18" s="183"/>
      <c r="AE18" s="181"/>
      <c r="AF18" s="181"/>
    </row>
    <row r="19" spans="1:32" s="180" customFormat="1" ht="26.25" customHeight="1" x14ac:dyDescent="0.25">
      <c r="A19" s="404">
        <v>2008</v>
      </c>
      <c r="B19" s="60">
        <v>26.090000000000003</v>
      </c>
      <c r="C19" s="60">
        <v>-9.9999999999980105E-3</v>
      </c>
      <c r="D19" s="411">
        <v>26.15</v>
      </c>
      <c r="E19" s="411">
        <v>-5.0000000000000711E-2</v>
      </c>
      <c r="F19" s="60">
        <v>25.28</v>
      </c>
      <c r="G19" s="60">
        <v>-0.51999999999999957</v>
      </c>
      <c r="H19" s="411">
        <v>24.95</v>
      </c>
      <c r="I19" s="411">
        <v>5.0000000000000711E-2</v>
      </c>
      <c r="J19" s="60">
        <v>23.130000000000003</v>
      </c>
      <c r="K19" s="60">
        <v>-6.9999999999996732E-2</v>
      </c>
      <c r="L19" s="411">
        <v>21.29</v>
      </c>
      <c r="M19" s="411">
        <v>-0.10999999999999943</v>
      </c>
      <c r="N19" s="60">
        <v>20.439999999999998</v>
      </c>
      <c r="O19" s="60">
        <v>-0.16000000000000369</v>
      </c>
      <c r="P19" s="411">
        <v>21.259999999999998</v>
      </c>
      <c r="Q19" s="411">
        <v>0.55999999999999872</v>
      </c>
      <c r="R19" s="60">
        <v>21.787500000000001</v>
      </c>
      <c r="S19" s="60">
        <v>0.48750000000000071</v>
      </c>
      <c r="T19" s="411">
        <v>22.75</v>
      </c>
      <c r="U19" s="411">
        <v>0.44999999999999929</v>
      </c>
      <c r="V19" s="60">
        <v>24.669999999999998</v>
      </c>
      <c r="W19" s="60">
        <v>0.76999999999999957</v>
      </c>
      <c r="X19" s="411">
        <v>25.92</v>
      </c>
      <c r="Y19" s="411">
        <v>0.62000000000000099</v>
      </c>
      <c r="Z19" s="60">
        <v>23.643125000000001</v>
      </c>
      <c r="AA19" s="60">
        <v>0.14312500000000128</v>
      </c>
      <c r="AB19" s="179"/>
      <c r="AE19" s="181"/>
      <c r="AF19" s="181"/>
    </row>
    <row r="20" spans="1:32" s="180" customFormat="1" ht="26.25" customHeight="1" x14ac:dyDescent="0.25">
      <c r="A20" s="404">
        <v>2009</v>
      </c>
      <c r="B20" s="60">
        <v>26.89</v>
      </c>
      <c r="C20" s="60">
        <v>0.78999999999999915</v>
      </c>
      <c r="D20" s="411">
        <v>26.799999999999997</v>
      </c>
      <c r="E20" s="411">
        <v>0.59999999999999787</v>
      </c>
      <c r="F20" s="60">
        <v>26.2</v>
      </c>
      <c r="G20" s="60">
        <v>0.39999999999999858</v>
      </c>
      <c r="H20" s="411">
        <v>25.76</v>
      </c>
      <c r="I20" s="411">
        <v>0.86000000000000298</v>
      </c>
      <c r="J20" s="60">
        <v>23.78</v>
      </c>
      <c r="K20" s="60">
        <v>0.58000000000000185</v>
      </c>
      <c r="L20" s="411">
        <v>22.39</v>
      </c>
      <c r="M20" s="411">
        <v>0.99000000000000199</v>
      </c>
      <c r="N20" s="60">
        <v>21.01</v>
      </c>
      <c r="O20" s="60">
        <v>0.41000000000000014</v>
      </c>
      <c r="P20" s="411">
        <v>20.9</v>
      </c>
      <c r="Q20" s="411">
        <v>0.19999999999999929</v>
      </c>
      <c r="R20" s="60">
        <v>21.52</v>
      </c>
      <c r="S20" s="60">
        <v>0.21999999999999886</v>
      </c>
      <c r="T20" s="411">
        <v>22.990000000000002</v>
      </c>
      <c r="U20" s="411">
        <v>0.69000000000000128</v>
      </c>
      <c r="V20" s="60">
        <v>24.189999999999998</v>
      </c>
      <c r="W20" s="60">
        <v>0.28999999999999915</v>
      </c>
      <c r="X20" s="411">
        <v>25.800000000000004</v>
      </c>
      <c r="Y20" s="411">
        <v>0.50000000000000355</v>
      </c>
      <c r="Z20" s="60">
        <v>24.019166666666671</v>
      </c>
      <c r="AA20" s="60">
        <v>0.51916666666667055</v>
      </c>
      <c r="AB20" s="179"/>
      <c r="AE20" s="181"/>
      <c r="AF20" s="181"/>
    </row>
    <row r="21" spans="1:32" s="180" customFormat="1" ht="26.25" customHeight="1" x14ac:dyDescent="0.25">
      <c r="A21" s="404">
        <v>2010</v>
      </c>
      <c r="B21" s="60">
        <v>26.43</v>
      </c>
      <c r="C21" s="60">
        <v>0.4</v>
      </c>
      <c r="D21" s="411">
        <v>26.875</v>
      </c>
      <c r="E21" s="411">
        <v>0.67500000000000071</v>
      </c>
      <c r="F21" s="60">
        <v>26.49</v>
      </c>
      <c r="G21" s="60">
        <v>0.68999999999999773</v>
      </c>
      <c r="H21" s="411">
        <v>25.33</v>
      </c>
      <c r="I21" s="411">
        <v>0.42999999999999972</v>
      </c>
      <c r="J21" s="60">
        <v>24.409999999999997</v>
      </c>
      <c r="K21" s="60">
        <v>1.2099999999999973</v>
      </c>
      <c r="L21" s="411">
        <v>22.759999999999998</v>
      </c>
      <c r="M21" s="411">
        <v>1.3599999999999994</v>
      </c>
      <c r="N21" s="60">
        <v>21</v>
      </c>
      <c r="O21" s="60">
        <v>0.39999999999999858</v>
      </c>
      <c r="P21" s="411">
        <v>20.83</v>
      </c>
      <c r="Q21" s="411">
        <v>0.12999999999999901</v>
      </c>
      <c r="R21" s="60">
        <v>21.36</v>
      </c>
      <c r="S21" s="60">
        <v>5.9999999999998721E-2</v>
      </c>
      <c r="T21" s="411">
        <v>23.21</v>
      </c>
      <c r="U21" s="411">
        <v>0.91000000000000014</v>
      </c>
      <c r="V21" s="60">
        <v>23.82</v>
      </c>
      <c r="W21" s="60">
        <v>-7.9999999999998295E-2</v>
      </c>
      <c r="X21" s="411">
        <v>25.310000000000002</v>
      </c>
      <c r="Y21" s="411">
        <v>1.0000000000001563E-2</v>
      </c>
      <c r="Z21" s="60">
        <v>23.985416666666666</v>
      </c>
      <c r="AA21" s="60">
        <v>0.48541666666666572</v>
      </c>
      <c r="AB21" s="179"/>
      <c r="AE21" s="181"/>
      <c r="AF21" s="181"/>
    </row>
    <row r="22" spans="1:32" ht="26.25" customHeight="1" x14ac:dyDescent="0.25">
      <c r="A22" s="404">
        <v>2011</v>
      </c>
      <c r="B22" s="60">
        <v>26.16</v>
      </c>
      <c r="C22" s="60">
        <v>5.9999999999998721E-2</v>
      </c>
      <c r="D22" s="411">
        <v>26.619999999999997</v>
      </c>
      <c r="E22" s="411">
        <v>0.41999999999999815</v>
      </c>
      <c r="F22" s="60">
        <v>26.09</v>
      </c>
      <c r="G22" s="60">
        <v>0.28999999999999915</v>
      </c>
      <c r="H22" s="411">
        <v>25.51</v>
      </c>
      <c r="I22" s="411">
        <v>0.61000000000000298</v>
      </c>
      <c r="J22" s="60">
        <v>23.740000000000002</v>
      </c>
      <c r="K22" s="60">
        <v>0.5400000000000027</v>
      </c>
      <c r="L22" s="411">
        <v>22.9</v>
      </c>
      <c r="M22" s="411">
        <v>1.5</v>
      </c>
      <c r="N22" s="60">
        <v>21.39</v>
      </c>
      <c r="O22" s="60">
        <v>0.78999999999999915</v>
      </c>
      <c r="P22" s="411">
        <v>21.09</v>
      </c>
      <c r="Q22" s="411">
        <v>0.39000000000000057</v>
      </c>
      <c r="R22" s="60">
        <v>21.81</v>
      </c>
      <c r="S22" s="60">
        <v>0.50999999999999801</v>
      </c>
      <c r="T22" s="411">
        <v>22.87</v>
      </c>
      <c r="U22" s="411">
        <v>0.57000000000000028</v>
      </c>
      <c r="V22" s="60">
        <v>24.78</v>
      </c>
      <c r="W22" s="60">
        <v>0.88000000000000256</v>
      </c>
      <c r="X22" s="411">
        <v>25.5</v>
      </c>
      <c r="Y22" s="411">
        <v>0.19999999999999929</v>
      </c>
      <c r="Z22" s="60">
        <v>24.03833333333333</v>
      </c>
      <c r="AA22" s="60">
        <v>0.53833333333333044</v>
      </c>
      <c r="AE22" s="181"/>
      <c r="AF22" s="181"/>
    </row>
    <row r="23" spans="1:32" ht="26.25" customHeight="1" x14ac:dyDescent="0.25">
      <c r="A23" s="404">
        <v>2012</v>
      </c>
      <c r="B23" s="60">
        <v>26.022580645161291</v>
      </c>
      <c r="C23" s="60">
        <v>-7.7419354838710319E-2</v>
      </c>
      <c r="D23" s="411">
        <v>26.961724137931036</v>
      </c>
      <c r="E23" s="411">
        <v>0.76172413793103644</v>
      </c>
      <c r="F23" s="60">
        <v>26.018161290322581</v>
      </c>
      <c r="G23" s="60">
        <v>0.21816129032258047</v>
      </c>
      <c r="H23" s="411">
        <v>25.458666666666666</v>
      </c>
      <c r="I23" s="411">
        <v>0.55866666666666731</v>
      </c>
      <c r="J23" s="60">
        <v>23.332903225806451</v>
      </c>
      <c r="K23" s="60">
        <v>0.13290322580645153</v>
      </c>
      <c r="L23" s="411">
        <v>21.623666666666665</v>
      </c>
      <c r="M23" s="411">
        <v>0.22366666666666646</v>
      </c>
      <c r="N23" s="60">
        <v>21.400558312655086</v>
      </c>
      <c r="O23" s="60">
        <v>0.80055831265508459</v>
      </c>
      <c r="P23" s="411">
        <v>21.310645161290324</v>
      </c>
      <c r="Q23" s="411">
        <v>0.61064516129032498</v>
      </c>
      <c r="R23" s="60">
        <v>21.762333333333334</v>
      </c>
      <c r="S23" s="60">
        <v>0.46233333333333348</v>
      </c>
      <c r="T23" s="411">
        <v>23.173225806451612</v>
      </c>
      <c r="U23" s="411">
        <v>0.87322580645161096</v>
      </c>
      <c r="V23" s="60">
        <v>24.799999999999997</v>
      </c>
      <c r="W23" s="60">
        <v>0.89999999999999858</v>
      </c>
      <c r="X23" s="411">
        <v>26.29</v>
      </c>
      <c r="Y23" s="411">
        <v>0.98999999999999844</v>
      </c>
      <c r="Z23" s="60">
        <v>24.012872103857084</v>
      </c>
      <c r="AA23" s="60">
        <v>0.51287210385708448</v>
      </c>
      <c r="AE23" s="181"/>
      <c r="AF23" s="181"/>
    </row>
    <row r="24" spans="1:32" ht="26.25" customHeight="1" x14ac:dyDescent="0.25">
      <c r="A24" s="404">
        <v>2013</v>
      </c>
      <c r="B24" s="60">
        <v>26.42</v>
      </c>
      <c r="C24" s="60">
        <v>0.32000000000000028</v>
      </c>
      <c r="D24" s="411">
        <v>26.689999999999998</v>
      </c>
      <c r="E24" s="411">
        <v>0.48999999999999844</v>
      </c>
      <c r="F24" s="60">
        <v>26.11</v>
      </c>
      <c r="G24" s="60">
        <v>0.30999999999999872</v>
      </c>
      <c r="H24" s="411">
        <v>25.009999999999998</v>
      </c>
      <c r="I24" s="411">
        <v>0.10999999999999943</v>
      </c>
      <c r="J24" s="60">
        <v>22.979999999999997</v>
      </c>
      <c r="K24" s="60">
        <v>-0.22000000000000242</v>
      </c>
      <c r="L24" s="411">
        <v>21.6</v>
      </c>
      <c r="M24" s="411">
        <v>0.20000000000000284</v>
      </c>
      <c r="N24" s="60">
        <v>20.48</v>
      </c>
      <c r="O24" s="60">
        <v>-0.12000000000000099</v>
      </c>
      <c r="P24" s="411">
        <v>21.130000000000003</v>
      </c>
      <c r="Q24" s="411">
        <v>0.43000000000000327</v>
      </c>
      <c r="R24" s="60">
        <v>22.15</v>
      </c>
      <c r="S24" s="60">
        <v>0.9</v>
      </c>
      <c r="T24" s="411">
        <v>23.57</v>
      </c>
      <c r="U24" s="411">
        <v>1.2699999999999996</v>
      </c>
      <c r="V24" s="60">
        <v>24.57</v>
      </c>
      <c r="W24" s="60">
        <v>0.67000000000000171</v>
      </c>
      <c r="X24" s="411">
        <v>25.89</v>
      </c>
      <c r="Y24" s="411">
        <v>0.58999999999999986</v>
      </c>
      <c r="Z24" s="60">
        <v>23.883333333333333</v>
      </c>
      <c r="AA24" s="60">
        <v>0.38333333333333286</v>
      </c>
      <c r="AB24" s="12"/>
      <c r="AE24" s="181"/>
      <c r="AF24" s="181"/>
    </row>
    <row r="25" spans="1:32" ht="26.25" customHeight="1" x14ac:dyDescent="0.25">
      <c r="A25" s="404">
        <v>2014</v>
      </c>
      <c r="B25" s="60">
        <v>26.65</v>
      </c>
      <c r="C25" s="60">
        <v>0.6</v>
      </c>
      <c r="D25" s="411">
        <v>26.799999999999997</v>
      </c>
      <c r="E25" s="411">
        <v>0.59999999999999787</v>
      </c>
      <c r="F25" s="60">
        <v>26.35</v>
      </c>
      <c r="G25" s="60">
        <v>0.55000000000000071</v>
      </c>
      <c r="H25" s="411">
        <v>25.25</v>
      </c>
      <c r="I25" s="411">
        <v>0.35000000000000142</v>
      </c>
      <c r="J25" s="60">
        <v>23.5</v>
      </c>
      <c r="K25" s="60">
        <v>0.30000000000000071</v>
      </c>
      <c r="L25" s="411">
        <v>22.4</v>
      </c>
      <c r="M25" s="411">
        <v>1</v>
      </c>
      <c r="N25" s="60">
        <v>21.950000000000003</v>
      </c>
      <c r="O25" s="60">
        <v>1.3500000000000014</v>
      </c>
      <c r="P25" s="411">
        <v>21.549999999999997</v>
      </c>
      <c r="Q25" s="411">
        <v>0.9</v>
      </c>
      <c r="R25" s="60">
        <v>21.950000000000003</v>
      </c>
      <c r="S25" s="60">
        <v>0.65000000000000213</v>
      </c>
      <c r="T25" s="411">
        <v>24.200000000000003</v>
      </c>
      <c r="U25" s="411">
        <v>1.9000000000000021</v>
      </c>
      <c r="V25" s="60">
        <v>25.45</v>
      </c>
      <c r="W25" s="60">
        <v>1.5500000000000007</v>
      </c>
      <c r="X25" s="411">
        <v>26.35</v>
      </c>
      <c r="Y25" s="411">
        <v>1.0500000000000007</v>
      </c>
      <c r="Z25" s="60">
        <v>24.366666666666667</v>
      </c>
      <c r="AA25" s="60">
        <v>0.86666666666666714</v>
      </c>
      <c r="AB25" s="12"/>
      <c r="AE25" s="181"/>
      <c r="AF25" s="181"/>
    </row>
    <row r="26" spans="1:32" ht="26.25" customHeight="1" x14ac:dyDescent="0.25">
      <c r="A26" s="404">
        <v>2015</v>
      </c>
      <c r="B26" s="60">
        <v>26.4</v>
      </c>
      <c r="C26" s="60">
        <v>0.34999999999999787</v>
      </c>
      <c r="D26" s="411">
        <v>26.15</v>
      </c>
      <c r="E26" s="411">
        <v>0</v>
      </c>
      <c r="F26" s="60">
        <v>26</v>
      </c>
      <c r="G26" s="60">
        <v>0.19999999999999929</v>
      </c>
      <c r="H26" s="411">
        <v>25.3</v>
      </c>
      <c r="I26" s="411">
        <v>0.4</v>
      </c>
      <c r="J26" s="60">
        <v>23.950000000000003</v>
      </c>
      <c r="K26" s="60">
        <v>0.75000000000000355</v>
      </c>
      <c r="L26" s="411">
        <v>22.75</v>
      </c>
      <c r="M26" s="411">
        <v>1.3</v>
      </c>
      <c r="N26" s="60">
        <v>21.55</v>
      </c>
      <c r="O26" s="60">
        <v>0.94999999999999929</v>
      </c>
      <c r="P26" s="411">
        <v>21.55</v>
      </c>
      <c r="Q26" s="411">
        <v>0.85000000000000142</v>
      </c>
      <c r="R26" s="60">
        <v>22.15</v>
      </c>
      <c r="S26" s="60">
        <v>0.84999999999999787</v>
      </c>
      <c r="T26" s="411">
        <v>23.7</v>
      </c>
      <c r="U26" s="411">
        <v>1.3999999999999986</v>
      </c>
      <c r="V26" s="60">
        <v>24.55</v>
      </c>
      <c r="W26" s="60">
        <v>0.6</v>
      </c>
      <c r="X26" s="411">
        <v>26.700000000000003</v>
      </c>
      <c r="Y26" s="411">
        <v>1.4000000000000021</v>
      </c>
      <c r="Z26" s="60">
        <v>24.237500000000004</v>
      </c>
      <c r="AA26" s="60">
        <v>0.73750000000000426</v>
      </c>
      <c r="AE26" s="181"/>
      <c r="AF26" s="181"/>
    </row>
    <row r="27" spans="1:32" ht="26.25" customHeight="1" x14ac:dyDescent="0.25">
      <c r="A27" s="404">
        <v>2016</v>
      </c>
      <c r="B27" s="60">
        <v>27.1</v>
      </c>
      <c r="C27" s="60">
        <v>1</v>
      </c>
      <c r="D27" s="411">
        <v>27.1</v>
      </c>
      <c r="E27" s="411">
        <v>0.90000000000000213</v>
      </c>
      <c r="F27" s="60">
        <v>26.9</v>
      </c>
      <c r="G27" s="60">
        <v>1.0999999999999979</v>
      </c>
      <c r="H27" s="411">
        <v>26</v>
      </c>
      <c r="I27" s="411">
        <v>1.1000000000000014</v>
      </c>
      <c r="J27" s="60">
        <v>23.2</v>
      </c>
      <c r="K27" s="60">
        <v>0</v>
      </c>
      <c r="L27" s="411">
        <v>21.7</v>
      </c>
      <c r="M27" s="411">
        <v>0.3</v>
      </c>
      <c r="N27" s="60">
        <v>20.9</v>
      </c>
      <c r="O27" s="60">
        <v>0.29999999999999716</v>
      </c>
      <c r="P27" s="411">
        <v>21.5</v>
      </c>
      <c r="Q27" s="411">
        <v>0.80000000000000071</v>
      </c>
      <c r="R27" s="60">
        <v>21.2</v>
      </c>
      <c r="S27" s="60">
        <v>-0.10000000000000142</v>
      </c>
      <c r="T27" s="411">
        <v>23.25</v>
      </c>
      <c r="U27" s="411">
        <v>1</v>
      </c>
      <c r="V27" s="60">
        <v>24.450000000000003</v>
      </c>
      <c r="W27" s="60">
        <v>0.55000000000000426</v>
      </c>
      <c r="X27" s="411">
        <v>25.25</v>
      </c>
      <c r="Y27" s="411">
        <v>0</v>
      </c>
      <c r="Z27" s="60">
        <v>24.049999999999997</v>
      </c>
      <c r="AA27" s="60">
        <v>0.6</v>
      </c>
      <c r="AE27" s="181"/>
      <c r="AF27" s="181"/>
    </row>
    <row r="28" spans="1:32" ht="26.25" customHeight="1" x14ac:dyDescent="0.25">
      <c r="A28" s="404">
        <v>2017</v>
      </c>
      <c r="B28" s="60">
        <v>26.65</v>
      </c>
      <c r="C28" s="60">
        <v>0.6</v>
      </c>
      <c r="D28" s="411">
        <v>26.65</v>
      </c>
      <c r="E28" s="411">
        <v>0.5</v>
      </c>
      <c r="F28" s="60">
        <v>27.049999999999997</v>
      </c>
      <c r="G28" s="60">
        <v>1.2499999999999964</v>
      </c>
      <c r="H28" s="411">
        <v>26.1</v>
      </c>
      <c r="I28" s="411">
        <v>1.2000000000000028</v>
      </c>
      <c r="J28" s="60">
        <v>24.2</v>
      </c>
      <c r="K28" s="60">
        <v>1</v>
      </c>
      <c r="L28" s="411">
        <v>22.75</v>
      </c>
      <c r="M28" s="411">
        <v>1.3500000000000014</v>
      </c>
      <c r="N28" s="60">
        <v>22.450000000000003</v>
      </c>
      <c r="O28" s="60">
        <v>1.8500000000000014</v>
      </c>
      <c r="P28" s="411">
        <v>22.2</v>
      </c>
      <c r="Q28" s="411">
        <v>1.5</v>
      </c>
      <c r="R28" s="60">
        <v>22.549999999999997</v>
      </c>
      <c r="S28" s="60">
        <v>1.2499999999999964</v>
      </c>
      <c r="T28" s="411">
        <v>23.8</v>
      </c>
      <c r="U28" s="411">
        <v>1.5</v>
      </c>
      <c r="V28" s="60">
        <v>24.7</v>
      </c>
      <c r="W28" s="60">
        <v>0.80000000000000071</v>
      </c>
      <c r="X28" s="411">
        <v>26.45</v>
      </c>
      <c r="Y28" s="411">
        <v>1.1499999999999986</v>
      </c>
      <c r="Z28" s="60">
        <v>24.65</v>
      </c>
      <c r="AA28" s="60">
        <v>1.1499999999999986</v>
      </c>
      <c r="AE28" s="181"/>
      <c r="AF28" s="181"/>
    </row>
    <row r="29" spans="1:32" ht="26.25" customHeight="1" x14ac:dyDescent="0.25">
      <c r="A29" s="405">
        <v>2018</v>
      </c>
      <c r="B29" s="60">
        <v>26.5</v>
      </c>
      <c r="C29" s="60">
        <v>0.39999999999999858</v>
      </c>
      <c r="D29" s="411">
        <v>27</v>
      </c>
      <c r="E29" s="411">
        <v>0.80000000000000071</v>
      </c>
      <c r="F29" s="60">
        <v>26.7</v>
      </c>
      <c r="G29" s="60">
        <v>0.89999999999999858</v>
      </c>
      <c r="H29" s="411">
        <v>25.6</v>
      </c>
      <c r="I29" s="411">
        <v>0.70000000000000284</v>
      </c>
      <c r="J29" s="60">
        <v>24</v>
      </c>
      <c r="K29" s="60">
        <v>0.80000000000000071</v>
      </c>
      <c r="L29" s="411">
        <v>22.6</v>
      </c>
      <c r="M29" s="411">
        <v>1.2000000000000028</v>
      </c>
      <c r="N29" s="60">
        <v>21.2</v>
      </c>
      <c r="O29" s="60">
        <v>0.59999999999999787</v>
      </c>
      <c r="P29" s="411">
        <v>22</v>
      </c>
      <c r="Q29" s="411">
        <v>1.3000000000000007</v>
      </c>
      <c r="R29" s="60">
        <v>22.7</v>
      </c>
      <c r="S29" s="60">
        <v>1.3999999999999986</v>
      </c>
      <c r="T29" s="411">
        <v>23.3</v>
      </c>
      <c r="U29" s="411">
        <v>1</v>
      </c>
      <c r="V29" s="60">
        <v>25.3</v>
      </c>
      <c r="W29" s="60">
        <v>1.4000000000000021</v>
      </c>
      <c r="X29" s="411">
        <v>26.2</v>
      </c>
      <c r="Y29" s="411">
        <v>0.89999999999999858</v>
      </c>
      <c r="Z29" s="60">
        <v>24.4</v>
      </c>
      <c r="AA29" s="60">
        <v>0.89999999999999858</v>
      </c>
      <c r="AE29" s="181"/>
      <c r="AF29" s="181"/>
    </row>
    <row r="30" spans="1:32" ht="26.25" customHeight="1" x14ac:dyDescent="0.25">
      <c r="A30" s="406">
        <v>2019</v>
      </c>
      <c r="B30" s="60">
        <v>27.130000000000003</v>
      </c>
      <c r="C30" s="60">
        <v>1</v>
      </c>
      <c r="D30" s="411">
        <v>26.81</v>
      </c>
      <c r="E30" s="411">
        <v>0.6</v>
      </c>
      <c r="F30" s="60">
        <v>27.024193548387096</v>
      </c>
      <c r="G30" s="60">
        <v>1.2</v>
      </c>
      <c r="H30" s="411">
        <v>26.16</v>
      </c>
      <c r="I30" s="411">
        <v>1.3</v>
      </c>
      <c r="J30" s="60">
        <v>23.74</v>
      </c>
      <c r="K30" s="60">
        <v>0.5</v>
      </c>
      <c r="L30" s="411">
        <v>22.259999999999998</v>
      </c>
      <c r="M30" s="411">
        <v>0.9</v>
      </c>
      <c r="N30" s="60">
        <v>21.75</v>
      </c>
      <c r="O30" s="60">
        <v>1.2</v>
      </c>
      <c r="P30" s="411">
        <v>21.85</v>
      </c>
      <c r="Q30" s="411">
        <v>1.2</v>
      </c>
      <c r="R30" s="60">
        <v>22.104333333333329</v>
      </c>
      <c r="S30" s="60">
        <v>0.8</v>
      </c>
      <c r="T30" s="411">
        <v>23.48</v>
      </c>
      <c r="U30" s="411">
        <v>1.2</v>
      </c>
      <c r="V30" s="60">
        <v>25.067333333333337</v>
      </c>
      <c r="W30" s="60">
        <v>1.2</v>
      </c>
      <c r="X30" s="411">
        <v>26.6</v>
      </c>
      <c r="Y30" s="411">
        <v>1.3</v>
      </c>
      <c r="Z30" s="60">
        <v>24.5</v>
      </c>
      <c r="AA30" s="60">
        <v>1</v>
      </c>
      <c r="AE30" s="181"/>
      <c r="AF30" s="181"/>
    </row>
    <row r="31" spans="1:32" ht="26.25" customHeight="1" thickBot="1" x14ac:dyDescent="0.3">
      <c r="A31" s="407">
        <v>2020</v>
      </c>
      <c r="B31" s="60">
        <v>26.35</v>
      </c>
      <c r="C31" s="60">
        <v>0.3</v>
      </c>
      <c r="D31" s="411">
        <v>26.514827586206895</v>
      </c>
      <c r="E31" s="411">
        <v>0.3</v>
      </c>
      <c r="F31" s="60">
        <v>26.35</v>
      </c>
      <c r="G31" s="60">
        <v>0.6</v>
      </c>
      <c r="H31" s="411">
        <v>24.990000000000002</v>
      </c>
      <c r="I31" s="411">
        <v>0.1</v>
      </c>
      <c r="J31" s="60">
        <v>23.28</v>
      </c>
      <c r="K31" s="60">
        <v>0.1</v>
      </c>
      <c r="L31" s="411">
        <v>21.78</v>
      </c>
      <c r="M31" s="411">
        <v>0.4</v>
      </c>
      <c r="N31" s="60">
        <v>21.046451612903223</v>
      </c>
      <c r="O31" s="60">
        <v>0.4</v>
      </c>
      <c r="P31" s="411">
        <v>20.773172043010753</v>
      </c>
      <c r="Q31" s="411">
        <v>0.1</v>
      </c>
      <c r="R31" s="60">
        <v>21.6</v>
      </c>
      <c r="S31" s="60">
        <v>0.3</v>
      </c>
      <c r="T31" s="411">
        <v>23.47774193548387</v>
      </c>
      <c r="U31" s="411">
        <v>1.2</v>
      </c>
      <c r="V31" s="60">
        <v>23.824904761904765</v>
      </c>
      <c r="W31" s="60">
        <v>-0.1</v>
      </c>
      <c r="X31" s="411">
        <v>25.948872622001652</v>
      </c>
      <c r="Y31" s="411">
        <v>0.6</v>
      </c>
      <c r="Z31" s="60">
        <v>23.827997546792599</v>
      </c>
      <c r="AA31" s="60">
        <v>0.3</v>
      </c>
    </row>
    <row r="32" spans="1:32" ht="26.25" customHeight="1" thickBot="1" x14ac:dyDescent="0.3">
      <c r="A32" s="638"/>
      <c r="B32" s="639" t="s">
        <v>246</v>
      </c>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1"/>
    </row>
    <row r="33" spans="1:28" ht="26.25" customHeight="1" x14ac:dyDescent="0.25">
      <c r="A33" s="638"/>
      <c r="B33" s="642" t="s">
        <v>210</v>
      </c>
      <c r="C33" s="636"/>
      <c r="D33" s="637" t="s">
        <v>211</v>
      </c>
      <c r="E33" s="637"/>
      <c r="F33" s="636" t="s">
        <v>212</v>
      </c>
      <c r="G33" s="636"/>
      <c r="H33" s="637" t="s">
        <v>213</v>
      </c>
      <c r="I33" s="637"/>
      <c r="J33" s="636" t="s">
        <v>214</v>
      </c>
      <c r="K33" s="636"/>
      <c r="L33" s="637" t="s">
        <v>215</v>
      </c>
      <c r="M33" s="637"/>
      <c r="N33" s="636" t="s">
        <v>216</v>
      </c>
      <c r="O33" s="636"/>
      <c r="P33" s="637" t="s">
        <v>216</v>
      </c>
      <c r="Q33" s="637"/>
      <c r="R33" s="636" t="s">
        <v>201</v>
      </c>
      <c r="S33" s="636"/>
      <c r="T33" s="637" t="s">
        <v>217</v>
      </c>
      <c r="U33" s="637"/>
      <c r="V33" s="636" t="s">
        <v>218</v>
      </c>
      <c r="W33" s="636"/>
      <c r="X33" s="637" t="s">
        <v>219</v>
      </c>
      <c r="Y33" s="637"/>
      <c r="Z33" s="636" t="s">
        <v>220</v>
      </c>
      <c r="AA33" s="636"/>
    </row>
    <row r="34" spans="1:28" s="291" customFormat="1" ht="26.25" customHeight="1" x14ac:dyDescent="0.25">
      <c r="A34" s="408">
        <v>2021</v>
      </c>
      <c r="B34" s="126">
        <v>26.427741935483869</v>
      </c>
      <c r="C34" s="126">
        <v>0.1</v>
      </c>
      <c r="D34" s="412">
        <v>26.652499999999996</v>
      </c>
      <c r="E34" s="412">
        <v>0.3</v>
      </c>
      <c r="F34" s="126">
        <v>26.523225806451613</v>
      </c>
      <c r="G34" s="126">
        <v>0.5</v>
      </c>
      <c r="H34" s="412">
        <v>25.664890166028094</v>
      </c>
      <c r="I34" s="412">
        <v>0.6</v>
      </c>
      <c r="J34" s="126">
        <v>23.991577060931899</v>
      </c>
      <c r="K34" s="126">
        <v>0.6</v>
      </c>
      <c r="L34" s="412">
        <v>22.065057471264367</v>
      </c>
      <c r="M34" s="412">
        <v>0.4</v>
      </c>
      <c r="N34" s="126">
        <v>20.993548387096773</v>
      </c>
      <c r="O34" s="126">
        <v>0.1</v>
      </c>
      <c r="P34" s="412">
        <v>20.656129031838709</v>
      </c>
      <c r="Q34" s="413">
        <v>-0.24387096816128917</v>
      </c>
      <c r="R34" s="126">
        <v>21.388333333333332</v>
      </c>
      <c r="S34" s="184">
        <v>-0.11166666666666814</v>
      </c>
      <c r="T34" s="412">
        <v>22.802580645161289</v>
      </c>
      <c r="U34" s="412">
        <v>0.1</v>
      </c>
      <c r="V34" s="126">
        <v>24.449666666666666</v>
      </c>
      <c r="W34" s="126">
        <v>0.3</v>
      </c>
      <c r="X34" s="412">
        <v>25.660000000000004</v>
      </c>
      <c r="Y34" s="412">
        <v>0.1</v>
      </c>
      <c r="Z34" s="126">
        <v>23.939604208688053</v>
      </c>
      <c r="AA34" s="126">
        <v>0.2</v>
      </c>
      <c r="AB34" s="290"/>
    </row>
    <row r="35" spans="1:28" ht="24.75" customHeight="1" x14ac:dyDescent="0.25">
      <c r="A35" s="408">
        <v>2022</v>
      </c>
      <c r="B35" s="126">
        <v>26.2</v>
      </c>
      <c r="C35" s="126">
        <v>-0.1</v>
      </c>
      <c r="D35" s="412">
        <v>26.3</v>
      </c>
      <c r="E35" s="412">
        <v>-0.1</v>
      </c>
      <c r="F35" s="126">
        <v>26.6</v>
      </c>
      <c r="G35" s="126">
        <v>0.6</v>
      </c>
      <c r="H35" s="412">
        <v>25.4</v>
      </c>
      <c r="I35" s="412">
        <v>0.3</v>
      </c>
      <c r="J35" s="126">
        <v>23.5</v>
      </c>
      <c r="K35" s="126">
        <v>0.1</v>
      </c>
      <c r="L35" s="412">
        <v>21.2</v>
      </c>
      <c r="M35" s="412">
        <v>-0.5</v>
      </c>
      <c r="N35" s="126">
        <v>20.3</v>
      </c>
      <c r="O35" s="126">
        <v>-0.6</v>
      </c>
      <c r="P35" s="412">
        <v>20.7</v>
      </c>
      <c r="Q35" s="413">
        <v>-0.2</v>
      </c>
      <c r="R35" s="126">
        <v>21.3</v>
      </c>
      <c r="S35" s="184">
        <v>-0.2</v>
      </c>
      <c r="T35" s="412">
        <v>22.1</v>
      </c>
      <c r="U35" s="412">
        <v>-0.6</v>
      </c>
      <c r="V35" s="126">
        <v>23.2</v>
      </c>
      <c r="W35" s="126">
        <v>-0.9</v>
      </c>
      <c r="X35" s="412">
        <v>24.7</v>
      </c>
      <c r="Y35" s="412">
        <v>-0.9</v>
      </c>
      <c r="Z35" s="126">
        <v>23.5</v>
      </c>
      <c r="AA35" s="126">
        <v>-0.2</v>
      </c>
    </row>
    <row r="36" spans="1:28" x14ac:dyDescent="0.25">
      <c r="A36" s="185" t="s">
        <v>89</v>
      </c>
      <c r="B36" s="186"/>
      <c r="C36" s="38"/>
      <c r="D36" s="186"/>
      <c r="E36" s="38"/>
      <c r="F36" s="186"/>
      <c r="G36" s="38"/>
      <c r="H36" s="187"/>
      <c r="I36" s="38"/>
      <c r="J36" s="186"/>
      <c r="K36" s="38"/>
      <c r="L36" s="186"/>
      <c r="M36" s="38"/>
      <c r="N36" s="186"/>
      <c r="O36" s="38"/>
      <c r="P36" s="186"/>
      <c r="Q36" s="38"/>
      <c r="R36" s="186"/>
      <c r="S36" s="38"/>
      <c r="T36" s="186"/>
      <c r="U36" s="38"/>
      <c r="V36" s="186"/>
      <c r="W36" s="38"/>
      <c r="X36" s="186"/>
      <c r="Y36" s="38"/>
      <c r="Z36" s="179"/>
      <c r="AA36" s="180"/>
    </row>
    <row r="37" spans="1:28" ht="18.75" x14ac:dyDescent="0.25">
      <c r="A37" s="187" t="s">
        <v>157</v>
      </c>
      <c r="B37" s="186"/>
      <c r="C37" s="38"/>
      <c r="D37" s="186"/>
      <c r="E37" s="38"/>
      <c r="F37" s="186"/>
      <c r="G37" s="38"/>
      <c r="H37" s="186"/>
      <c r="I37" s="38"/>
      <c r="J37" s="186"/>
      <c r="K37" s="38"/>
      <c r="L37" s="186"/>
      <c r="M37" s="38"/>
      <c r="N37" s="186"/>
      <c r="O37" s="38"/>
      <c r="P37" s="186"/>
      <c r="Q37" s="38"/>
      <c r="R37" s="186"/>
      <c r="S37" s="38"/>
      <c r="T37" s="186"/>
      <c r="U37" s="38"/>
      <c r="V37" s="186"/>
      <c r="W37" s="38"/>
      <c r="X37" s="186"/>
      <c r="Y37" s="38"/>
      <c r="Z37" s="179"/>
      <c r="AA37" s="180"/>
    </row>
    <row r="38" spans="1:28" ht="18.75" x14ac:dyDescent="0.25">
      <c r="A38" s="187" t="s">
        <v>197</v>
      </c>
    </row>
  </sheetData>
  <mergeCells count="44">
    <mergeCell ref="Z33:AA33"/>
    <mergeCell ref="B33:C33"/>
    <mergeCell ref="D33:E33"/>
    <mergeCell ref="F33:G33"/>
    <mergeCell ref="H33:I33"/>
    <mergeCell ref="J33:K33"/>
    <mergeCell ref="B5:AA5"/>
    <mergeCell ref="A4:A7"/>
    <mergeCell ref="N6:O6"/>
    <mergeCell ref="N33:O33"/>
    <mergeCell ref="P33:Q33"/>
    <mergeCell ref="R33:S33"/>
    <mergeCell ref="T33:U33"/>
    <mergeCell ref="V33:W33"/>
    <mergeCell ref="X33:Y33"/>
    <mergeCell ref="L33:M33"/>
    <mergeCell ref="L4:M4"/>
    <mergeCell ref="D4:E4"/>
    <mergeCell ref="F4:G4"/>
    <mergeCell ref="H4:I4"/>
    <mergeCell ref="A32:A33"/>
    <mergeCell ref="B32:AA32"/>
    <mergeCell ref="X6:Y6"/>
    <mergeCell ref="Z6:AA6"/>
    <mergeCell ref="L6:M6"/>
    <mergeCell ref="P6:Q6"/>
    <mergeCell ref="B6:C6"/>
    <mergeCell ref="D6:E6"/>
    <mergeCell ref="F6:G6"/>
    <mergeCell ref="H6:I6"/>
    <mergeCell ref="J6:K6"/>
    <mergeCell ref="T6:U6"/>
    <mergeCell ref="V6:W6"/>
    <mergeCell ref="R6:S6"/>
    <mergeCell ref="J4:K4"/>
    <mergeCell ref="B4:C4"/>
    <mergeCell ref="Z3:AA3"/>
    <mergeCell ref="Z4:AA4"/>
    <mergeCell ref="X4:Y4"/>
    <mergeCell ref="N4:O4"/>
    <mergeCell ref="R4:S4"/>
    <mergeCell ref="T4:U4"/>
    <mergeCell ref="V4:W4"/>
    <mergeCell ref="P4:Q4"/>
  </mergeCells>
  <hyperlinks>
    <hyperlink ref="A1" location="'Table of contents'!A2" display="Back to Table of Contents"/>
  </hyperlinks>
  <pageMargins left="0.28999999999999998" right="0.2" top="0.5" bottom="0.1" header="0.3" footer="0.1"/>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opLeftCell="A28" zoomScaleNormal="100" workbookViewId="0">
      <selection activeCell="F47" sqref="F47"/>
    </sheetView>
  </sheetViews>
  <sheetFormatPr defaultRowHeight="15.75" x14ac:dyDescent="0.25"/>
  <cols>
    <col min="1" max="1" width="14" style="12" customWidth="1"/>
    <col min="2" max="2" width="8" style="12" customWidth="1"/>
    <col min="3" max="3" width="8" style="176" customWidth="1"/>
    <col min="4" max="4" width="8" style="12" customWidth="1"/>
    <col min="5" max="5" width="8" style="176" customWidth="1"/>
    <col min="6" max="6" width="8" style="12" customWidth="1"/>
    <col min="7" max="7" width="8" style="176" customWidth="1"/>
    <col min="8" max="8" width="8" style="12" customWidth="1"/>
    <col min="9" max="9" width="8" style="176" customWidth="1"/>
    <col min="10" max="10" width="8" style="12" customWidth="1"/>
    <col min="11" max="11" width="8" style="176" customWidth="1"/>
    <col min="12" max="12" width="8" style="12" customWidth="1"/>
    <col min="13" max="13" width="8" style="176" customWidth="1"/>
    <col min="14" max="14" width="8" style="12" customWidth="1"/>
    <col min="15" max="15" width="8" style="176" customWidth="1"/>
    <col min="16" max="16" width="8" style="12" customWidth="1"/>
    <col min="17" max="17" width="8" style="176" customWidth="1"/>
    <col min="18" max="18" width="8" style="12" customWidth="1"/>
    <col min="19" max="19" width="8" style="176" customWidth="1"/>
    <col min="20" max="20" width="8" style="12" customWidth="1"/>
    <col min="21" max="21" width="8" style="176" customWidth="1"/>
    <col min="22" max="22" width="8" style="12" customWidth="1"/>
    <col min="23" max="23" width="8" style="176" customWidth="1"/>
    <col min="24" max="24" width="8" style="12" customWidth="1"/>
    <col min="25" max="25" width="8" style="176" customWidth="1"/>
    <col min="26" max="27" width="8" style="12" customWidth="1"/>
    <col min="28" max="28" width="6.42578125" style="177" customWidth="1"/>
    <col min="29" max="16384" width="9.140625" style="12"/>
  </cols>
  <sheetData>
    <row r="1" spans="1:28" x14ac:dyDescent="0.25">
      <c r="A1" s="127" t="s">
        <v>129</v>
      </c>
      <c r="B1" s="175"/>
      <c r="Y1" s="188"/>
    </row>
    <row r="2" spans="1:28" ht="37.5" customHeight="1" x14ac:dyDescent="0.25">
      <c r="A2" s="532" t="s">
        <v>299</v>
      </c>
      <c r="B2" s="500"/>
      <c r="C2" s="549"/>
      <c r="D2" s="500"/>
      <c r="E2" s="549"/>
      <c r="F2" s="550"/>
      <c r="G2" s="550"/>
      <c r="J2" s="176"/>
      <c r="L2" s="176"/>
    </row>
    <row r="3" spans="1:28" s="291" customFormat="1" ht="20.25" customHeight="1" x14ac:dyDescent="0.25">
      <c r="A3" s="294"/>
      <c r="C3" s="176"/>
      <c r="E3" s="176"/>
      <c r="G3" s="178"/>
      <c r="I3" s="176"/>
      <c r="J3" s="176"/>
      <c r="K3" s="176"/>
      <c r="L3" s="176"/>
      <c r="M3" s="176"/>
      <c r="O3" s="176"/>
      <c r="Q3" s="176"/>
      <c r="S3" s="176"/>
      <c r="U3" s="176"/>
      <c r="W3" s="176"/>
      <c r="Y3" s="176"/>
      <c r="Z3" s="624" t="s">
        <v>28</v>
      </c>
      <c r="AA3" s="624"/>
      <c r="AB3" s="295"/>
    </row>
    <row r="4" spans="1:28" ht="66" customHeight="1" thickBot="1" x14ac:dyDescent="0.3">
      <c r="A4" s="648" t="s">
        <v>258</v>
      </c>
      <c r="B4" s="622" t="s">
        <v>158</v>
      </c>
      <c r="C4" s="623"/>
      <c r="D4" s="622" t="s">
        <v>103</v>
      </c>
      <c r="E4" s="623"/>
      <c r="F4" s="622" t="s">
        <v>102</v>
      </c>
      <c r="G4" s="623"/>
      <c r="H4" s="622" t="s">
        <v>101</v>
      </c>
      <c r="I4" s="623"/>
      <c r="J4" s="622" t="s">
        <v>100</v>
      </c>
      <c r="K4" s="623"/>
      <c r="L4" s="622" t="s">
        <v>99</v>
      </c>
      <c r="M4" s="623"/>
      <c r="N4" s="622" t="s">
        <v>98</v>
      </c>
      <c r="O4" s="623"/>
      <c r="P4" s="622" t="s">
        <v>97</v>
      </c>
      <c r="Q4" s="623"/>
      <c r="R4" s="622" t="s">
        <v>96</v>
      </c>
      <c r="S4" s="623"/>
      <c r="T4" s="622" t="s">
        <v>95</v>
      </c>
      <c r="U4" s="623"/>
      <c r="V4" s="622" t="s">
        <v>94</v>
      </c>
      <c r="W4" s="623"/>
      <c r="X4" s="622" t="s">
        <v>93</v>
      </c>
      <c r="Y4" s="623"/>
      <c r="Z4" s="625" t="s">
        <v>92</v>
      </c>
      <c r="AA4" s="626"/>
    </row>
    <row r="5" spans="1:28" s="180" customFormat="1" ht="26.25" customHeight="1" thickBot="1" x14ac:dyDescent="0.3">
      <c r="A5" s="649"/>
      <c r="B5" s="630" t="s">
        <v>259</v>
      </c>
      <c r="C5" s="631"/>
      <c r="D5" s="631"/>
      <c r="E5" s="631"/>
      <c r="F5" s="631"/>
      <c r="G5" s="631"/>
      <c r="H5" s="631"/>
      <c r="I5" s="631"/>
      <c r="J5" s="631"/>
      <c r="K5" s="631"/>
      <c r="L5" s="631"/>
      <c r="M5" s="631"/>
      <c r="N5" s="631"/>
      <c r="O5" s="631"/>
      <c r="P5" s="631"/>
      <c r="Q5" s="631"/>
      <c r="R5" s="631"/>
      <c r="S5" s="631"/>
      <c r="T5" s="631"/>
      <c r="U5" s="631"/>
      <c r="V5" s="631"/>
      <c r="W5" s="631"/>
      <c r="X5" s="631"/>
      <c r="Y5" s="631"/>
      <c r="Z5" s="631"/>
      <c r="AA5" s="632"/>
      <c r="AB5" s="189"/>
    </row>
    <row r="6" spans="1:28" s="180" customFormat="1" ht="33.75" customHeight="1" thickBot="1" x14ac:dyDescent="0.3">
      <c r="A6" s="649"/>
      <c r="B6" s="643" t="s">
        <v>260</v>
      </c>
      <c r="C6" s="644"/>
      <c r="D6" s="643" t="s">
        <v>261</v>
      </c>
      <c r="E6" s="644"/>
      <c r="F6" s="643" t="s">
        <v>262</v>
      </c>
      <c r="G6" s="644"/>
      <c r="H6" s="643" t="s">
        <v>263</v>
      </c>
      <c r="I6" s="644"/>
      <c r="J6" s="643" t="s">
        <v>230</v>
      </c>
      <c r="K6" s="644"/>
      <c r="L6" s="643" t="s">
        <v>264</v>
      </c>
      <c r="M6" s="644"/>
      <c r="N6" s="643" t="s">
        <v>265</v>
      </c>
      <c r="O6" s="644"/>
      <c r="P6" s="643" t="s">
        <v>266</v>
      </c>
      <c r="Q6" s="644"/>
      <c r="R6" s="643" t="s">
        <v>91</v>
      </c>
      <c r="S6" s="644"/>
      <c r="T6" s="643" t="s">
        <v>90</v>
      </c>
      <c r="U6" s="644"/>
      <c r="V6" s="643" t="s">
        <v>267</v>
      </c>
      <c r="W6" s="644"/>
      <c r="X6" s="643" t="s">
        <v>268</v>
      </c>
      <c r="Y6" s="644"/>
      <c r="Z6" s="643" t="s">
        <v>269</v>
      </c>
      <c r="AA6" s="644"/>
      <c r="AB6" s="189"/>
    </row>
    <row r="7" spans="1:28" s="180" customFormat="1" ht="91.5" customHeight="1" x14ac:dyDescent="0.25">
      <c r="A7" s="650"/>
      <c r="B7" s="287" t="s">
        <v>29</v>
      </c>
      <c r="C7" s="288" t="s">
        <v>30</v>
      </c>
      <c r="D7" s="418" t="s">
        <v>29</v>
      </c>
      <c r="E7" s="419" t="s">
        <v>30</v>
      </c>
      <c r="F7" s="287" t="s">
        <v>29</v>
      </c>
      <c r="G7" s="288" t="s">
        <v>30</v>
      </c>
      <c r="H7" s="418" t="s">
        <v>29</v>
      </c>
      <c r="I7" s="419" t="s">
        <v>30</v>
      </c>
      <c r="J7" s="287" t="s">
        <v>29</v>
      </c>
      <c r="K7" s="288" t="s">
        <v>30</v>
      </c>
      <c r="L7" s="418" t="s">
        <v>29</v>
      </c>
      <c r="M7" s="419" t="s">
        <v>30</v>
      </c>
      <c r="N7" s="287" t="s">
        <v>29</v>
      </c>
      <c r="O7" s="288" t="s">
        <v>30</v>
      </c>
      <c r="P7" s="418" t="s">
        <v>29</v>
      </c>
      <c r="Q7" s="419" t="s">
        <v>30</v>
      </c>
      <c r="R7" s="287" t="s">
        <v>29</v>
      </c>
      <c r="S7" s="288" t="s">
        <v>30</v>
      </c>
      <c r="T7" s="418" t="s">
        <v>29</v>
      </c>
      <c r="U7" s="419" t="s">
        <v>30</v>
      </c>
      <c r="V7" s="287" t="s">
        <v>29</v>
      </c>
      <c r="W7" s="288" t="s">
        <v>30</v>
      </c>
      <c r="X7" s="418" t="s">
        <v>29</v>
      </c>
      <c r="Y7" s="419" t="s">
        <v>30</v>
      </c>
      <c r="Z7" s="287" t="s">
        <v>29</v>
      </c>
      <c r="AA7" s="288" t="s">
        <v>30</v>
      </c>
      <c r="AB7" s="189"/>
    </row>
    <row r="8" spans="1:28" s="180" customFormat="1" ht="26.25" customHeight="1" x14ac:dyDescent="0.25">
      <c r="A8" s="414">
        <v>1997</v>
      </c>
      <c r="B8" s="190">
        <v>29</v>
      </c>
      <c r="C8" s="191">
        <v>-0.80000000000000071</v>
      </c>
      <c r="D8" s="420">
        <v>29.3</v>
      </c>
      <c r="E8" s="421">
        <v>-0.5</v>
      </c>
      <c r="F8" s="190">
        <v>29.5</v>
      </c>
      <c r="G8" s="191">
        <v>0.10000000000000142</v>
      </c>
      <c r="H8" s="420">
        <v>28.7</v>
      </c>
      <c r="I8" s="421">
        <v>9.9999999999997868E-2</v>
      </c>
      <c r="J8" s="190">
        <v>26.7</v>
      </c>
      <c r="K8" s="191">
        <v>-0.30000000000000071</v>
      </c>
      <c r="L8" s="420">
        <v>25.1</v>
      </c>
      <c r="M8" s="421">
        <v>-9.9999999999997868E-2</v>
      </c>
      <c r="N8" s="190">
        <v>24.2</v>
      </c>
      <c r="O8" s="191">
        <v>-0.10000000000000142</v>
      </c>
      <c r="P8" s="420">
        <v>24.9</v>
      </c>
      <c r="Q8" s="421">
        <v>0.5</v>
      </c>
      <c r="R8" s="190">
        <v>24.9</v>
      </c>
      <c r="S8" s="191">
        <v>-0.40000000000000213</v>
      </c>
      <c r="T8" s="420">
        <v>26</v>
      </c>
      <c r="U8" s="421">
        <v>-0.19999999999999929</v>
      </c>
      <c r="V8" s="190">
        <v>28.7</v>
      </c>
      <c r="W8" s="191">
        <v>0.59999999999999787</v>
      </c>
      <c r="X8" s="420">
        <v>30.2</v>
      </c>
      <c r="Y8" s="421">
        <v>0.89999999999999858</v>
      </c>
      <c r="Z8" s="191">
        <v>27.266666666666662</v>
      </c>
      <c r="AA8" s="191">
        <v>-3.3333333333338544E-2</v>
      </c>
      <c r="AB8" s="189"/>
    </row>
    <row r="9" spans="1:28" s="180" customFormat="1" ht="26.25" customHeight="1" x14ac:dyDescent="0.25">
      <c r="A9" s="414">
        <v>1998</v>
      </c>
      <c r="B9" s="190">
        <v>30.7</v>
      </c>
      <c r="C9" s="191">
        <v>0.89999999999999858</v>
      </c>
      <c r="D9" s="420">
        <v>30.2</v>
      </c>
      <c r="E9" s="421">
        <v>0.39999999999999858</v>
      </c>
      <c r="F9" s="190">
        <v>30.2</v>
      </c>
      <c r="G9" s="191">
        <v>0.80000000000000071</v>
      </c>
      <c r="H9" s="420">
        <v>28.5</v>
      </c>
      <c r="I9" s="421">
        <v>-0.10000000000000142</v>
      </c>
      <c r="J9" s="190">
        <v>27.4</v>
      </c>
      <c r="K9" s="191">
        <v>0.39999999999999858</v>
      </c>
      <c r="L9" s="420">
        <v>25.6</v>
      </c>
      <c r="M9" s="421">
        <v>0.40000000000000213</v>
      </c>
      <c r="N9" s="190">
        <v>24.3</v>
      </c>
      <c r="O9" s="191">
        <v>0</v>
      </c>
      <c r="P9" s="420">
        <v>24.3</v>
      </c>
      <c r="Q9" s="421">
        <v>-9.9999999999997868E-2</v>
      </c>
      <c r="R9" s="190">
        <v>25.5</v>
      </c>
      <c r="S9" s="191">
        <v>0.19999999999999929</v>
      </c>
      <c r="T9" s="420">
        <v>27</v>
      </c>
      <c r="U9" s="421">
        <v>0.80000000000000071</v>
      </c>
      <c r="V9" s="190">
        <v>28.3</v>
      </c>
      <c r="W9" s="191">
        <v>0.19999999999999929</v>
      </c>
      <c r="X9" s="420">
        <v>29.4</v>
      </c>
      <c r="Y9" s="421">
        <v>9.9999999999997868E-2</v>
      </c>
      <c r="Z9" s="191">
        <v>27.616666666666671</v>
      </c>
      <c r="AA9" s="191">
        <v>0.31666666666666998</v>
      </c>
      <c r="AB9" s="189"/>
    </row>
    <row r="10" spans="1:28" s="180" customFormat="1" ht="26.25" customHeight="1" x14ac:dyDescent="0.25">
      <c r="A10" s="414">
        <v>1999</v>
      </c>
      <c r="B10" s="190">
        <v>30.1</v>
      </c>
      <c r="C10" s="191">
        <v>0.30000000000000071</v>
      </c>
      <c r="D10" s="420">
        <v>29.8</v>
      </c>
      <c r="E10" s="421">
        <v>0</v>
      </c>
      <c r="F10" s="190">
        <v>29.6</v>
      </c>
      <c r="G10" s="191">
        <v>0.20000000000000284</v>
      </c>
      <c r="H10" s="420">
        <v>29.3</v>
      </c>
      <c r="I10" s="421">
        <v>0.69999999999999929</v>
      </c>
      <c r="J10" s="190">
        <v>28.1</v>
      </c>
      <c r="K10" s="191">
        <v>1.1000000000000014</v>
      </c>
      <c r="L10" s="420">
        <v>26.1</v>
      </c>
      <c r="M10" s="421">
        <v>0.90000000000000213</v>
      </c>
      <c r="N10" s="190">
        <v>24.4</v>
      </c>
      <c r="O10" s="191">
        <v>9.9999999999997868E-2</v>
      </c>
      <c r="P10" s="420">
        <v>24.5</v>
      </c>
      <c r="Q10" s="421">
        <v>0.10000000000000142</v>
      </c>
      <c r="R10" s="190">
        <v>25.4</v>
      </c>
      <c r="S10" s="191">
        <v>9.9999999999997868E-2</v>
      </c>
      <c r="T10" s="420">
        <v>26.3</v>
      </c>
      <c r="U10" s="421">
        <v>0.10000000000000142</v>
      </c>
      <c r="V10" s="190">
        <v>28.1</v>
      </c>
      <c r="W10" s="191">
        <v>0</v>
      </c>
      <c r="X10" s="420">
        <v>28.6</v>
      </c>
      <c r="Y10" s="421">
        <v>-0.69999999999999929</v>
      </c>
      <c r="Z10" s="191">
        <v>27.525000000000006</v>
      </c>
      <c r="AA10" s="191">
        <v>0.22500000000000497</v>
      </c>
      <c r="AB10" s="189"/>
    </row>
    <row r="11" spans="1:28" s="180" customFormat="1" ht="26.25" customHeight="1" x14ac:dyDescent="0.25">
      <c r="A11" s="414">
        <v>2000</v>
      </c>
      <c r="B11" s="190">
        <v>29.6</v>
      </c>
      <c r="C11" s="191">
        <v>-0.19999999999999929</v>
      </c>
      <c r="D11" s="420">
        <v>28.9</v>
      </c>
      <c r="E11" s="421">
        <v>-0.90000000000000213</v>
      </c>
      <c r="F11" s="190">
        <v>28.5</v>
      </c>
      <c r="G11" s="191">
        <v>-0.89999999999999858</v>
      </c>
      <c r="H11" s="420">
        <v>28.1</v>
      </c>
      <c r="I11" s="421">
        <v>-0.5</v>
      </c>
      <c r="J11" s="190">
        <v>26.9</v>
      </c>
      <c r="K11" s="191">
        <v>-0.10000000000000142</v>
      </c>
      <c r="L11" s="420">
        <v>24.9</v>
      </c>
      <c r="M11" s="421">
        <v>-0.30000000000000071</v>
      </c>
      <c r="N11" s="190">
        <v>23.7</v>
      </c>
      <c r="O11" s="191">
        <v>-0.60000000000000142</v>
      </c>
      <c r="P11" s="420">
        <v>23.6</v>
      </c>
      <c r="Q11" s="421">
        <v>-0.79999999999999716</v>
      </c>
      <c r="R11" s="190">
        <v>24.8</v>
      </c>
      <c r="S11" s="191">
        <v>-0.5</v>
      </c>
      <c r="T11" s="420">
        <v>25.9</v>
      </c>
      <c r="U11" s="421">
        <v>-0.30000000000000071</v>
      </c>
      <c r="V11" s="190">
        <v>27.3</v>
      </c>
      <c r="W11" s="191">
        <v>-0.80000000000000071</v>
      </c>
      <c r="X11" s="420">
        <v>29.2</v>
      </c>
      <c r="Y11" s="421">
        <v>-0.10000000000000142</v>
      </c>
      <c r="Z11" s="191">
        <v>26.783333333333331</v>
      </c>
      <c r="AA11" s="191">
        <v>-0.51666666666666927</v>
      </c>
      <c r="AB11" s="189"/>
    </row>
    <row r="12" spans="1:28" s="180" customFormat="1" ht="26.25" customHeight="1" x14ac:dyDescent="0.25">
      <c r="A12" s="414">
        <v>2001</v>
      </c>
      <c r="B12" s="190">
        <v>29.8</v>
      </c>
      <c r="C12" s="191">
        <v>0</v>
      </c>
      <c r="D12" s="420">
        <v>29.6</v>
      </c>
      <c r="E12" s="421">
        <v>-0.19999999999999929</v>
      </c>
      <c r="F12" s="190">
        <v>29.7</v>
      </c>
      <c r="G12" s="191">
        <v>0.30000000000000071</v>
      </c>
      <c r="H12" s="420">
        <v>28.4</v>
      </c>
      <c r="I12" s="421">
        <v>-0.20000000000000284</v>
      </c>
      <c r="J12" s="190">
        <v>27.3</v>
      </c>
      <c r="K12" s="191">
        <v>0.30000000000000071</v>
      </c>
      <c r="L12" s="420">
        <v>24.6</v>
      </c>
      <c r="M12" s="421">
        <v>-0.59999999999999787</v>
      </c>
      <c r="N12" s="190">
        <v>24.5</v>
      </c>
      <c r="O12" s="191">
        <v>0.19999999999999929</v>
      </c>
      <c r="P12" s="420">
        <v>24.8</v>
      </c>
      <c r="Q12" s="421">
        <v>0.40000000000000213</v>
      </c>
      <c r="R12" s="190">
        <v>26.1</v>
      </c>
      <c r="S12" s="191">
        <v>0.80000000000000071</v>
      </c>
      <c r="T12" s="420">
        <v>26.7</v>
      </c>
      <c r="U12" s="421">
        <v>0.5</v>
      </c>
      <c r="V12" s="190">
        <v>28</v>
      </c>
      <c r="W12" s="191">
        <v>-0.10000000000000142</v>
      </c>
      <c r="X12" s="420">
        <v>29.8</v>
      </c>
      <c r="Y12" s="421">
        <v>0.5</v>
      </c>
      <c r="Z12" s="191">
        <v>27.441666666666666</v>
      </c>
      <c r="AA12" s="191">
        <v>0.14166666666666572</v>
      </c>
      <c r="AB12" s="189"/>
    </row>
    <row r="13" spans="1:28" s="180" customFormat="1" ht="26.25" customHeight="1" x14ac:dyDescent="0.25">
      <c r="A13" s="414">
        <v>2002</v>
      </c>
      <c r="B13" s="190">
        <v>29.3</v>
      </c>
      <c r="C13" s="191">
        <v>-0.5</v>
      </c>
      <c r="D13" s="420">
        <v>30.2</v>
      </c>
      <c r="E13" s="421">
        <v>0.39999999999999858</v>
      </c>
      <c r="F13" s="190">
        <v>29.5</v>
      </c>
      <c r="G13" s="191">
        <v>0.10000000000000142</v>
      </c>
      <c r="H13" s="420">
        <v>28.5</v>
      </c>
      <c r="I13" s="421">
        <v>-0.10000000000000142</v>
      </c>
      <c r="J13" s="190">
        <v>26.6</v>
      </c>
      <c r="K13" s="191">
        <v>-0.39999999999999858</v>
      </c>
      <c r="L13" s="420">
        <v>24.6</v>
      </c>
      <c r="M13" s="421">
        <v>-0.59999999999999787</v>
      </c>
      <c r="N13" s="190">
        <v>24.3</v>
      </c>
      <c r="O13" s="191">
        <v>0</v>
      </c>
      <c r="P13" s="420">
        <v>23.9</v>
      </c>
      <c r="Q13" s="421">
        <v>-0.5</v>
      </c>
      <c r="R13" s="190">
        <v>25.2</v>
      </c>
      <c r="S13" s="191">
        <v>-0.10000000000000142</v>
      </c>
      <c r="T13" s="420">
        <v>26.6</v>
      </c>
      <c r="U13" s="421">
        <v>0.40000000000000213</v>
      </c>
      <c r="V13" s="190">
        <v>28.5</v>
      </c>
      <c r="W13" s="191">
        <v>0.39999999999999858</v>
      </c>
      <c r="X13" s="420">
        <v>29.2</v>
      </c>
      <c r="Y13" s="421">
        <v>-0.10000000000000142</v>
      </c>
      <c r="Z13" s="191">
        <v>27.2</v>
      </c>
      <c r="AA13" s="191">
        <v>-0.10000000000000142</v>
      </c>
      <c r="AB13" s="189"/>
    </row>
    <row r="14" spans="1:28" s="180" customFormat="1" ht="26.25" customHeight="1" x14ac:dyDescent="0.25">
      <c r="A14" s="414">
        <v>2003</v>
      </c>
      <c r="B14" s="190">
        <v>30.3</v>
      </c>
      <c r="C14" s="191">
        <v>0.5</v>
      </c>
      <c r="D14" s="420">
        <v>29.9</v>
      </c>
      <c r="E14" s="421">
        <v>9.9999999999997868E-2</v>
      </c>
      <c r="F14" s="190">
        <v>29.5</v>
      </c>
      <c r="G14" s="191">
        <v>0.10000000000000142</v>
      </c>
      <c r="H14" s="420">
        <v>28.7</v>
      </c>
      <c r="I14" s="421">
        <v>9.9999999999997868E-2</v>
      </c>
      <c r="J14" s="190">
        <v>27.2</v>
      </c>
      <c r="K14" s="191">
        <v>0.19999999999999929</v>
      </c>
      <c r="L14" s="420">
        <v>24.8</v>
      </c>
      <c r="M14" s="421">
        <v>-0.39999999999999858</v>
      </c>
      <c r="N14" s="190">
        <v>23.3</v>
      </c>
      <c r="O14" s="191">
        <v>-1</v>
      </c>
      <c r="P14" s="420">
        <v>23.9</v>
      </c>
      <c r="Q14" s="421">
        <v>-0.5</v>
      </c>
      <c r="R14" s="190">
        <v>24.9</v>
      </c>
      <c r="S14" s="191">
        <v>-0.40000000000000213</v>
      </c>
      <c r="T14" s="420">
        <v>26.8</v>
      </c>
      <c r="U14" s="421">
        <v>0.60000000000000142</v>
      </c>
      <c r="V14" s="190">
        <v>28.2</v>
      </c>
      <c r="W14" s="191">
        <v>9.9999999999997868E-2</v>
      </c>
      <c r="X14" s="420">
        <v>30</v>
      </c>
      <c r="Y14" s="421">
        <v>0.69999999999999929</v>
      </c>
      <c r="Z14" s="191">
        <v>27.291666666666668</v>
      </c>
      <c r="AA14" s="191">
        <v>-8.3333333333328596E-3</v>
      </c>
      <c r="AB14" s="189"/>
    </row>
    <row r="15" spans="1:28" s="180" customFormat="1" ht="26.25" customHeight="1" x14ac:dyDescent="0.25">
      <c r="A15" s="414">
        <v>2004</v>
      </c>
      <c r="B15" s="190">
        <v>29.5</v>
      </c>
      <c r="C15" s="191">
        <v>-0.30000000000000071</v>
      </c>
      <c r="D15" s="420">
        <v>30.2</v>
      </c>
      <c r="E15" s="421">
        <v>0.39999999999999858</v>
      </c>
      <c r="F15" s="190">
        <v>29.6</v>
      </c>
      <c r="G15" s="191">
        <v>0.20000000000000284</v>
      </c>
      <c r="H15" s="420">
        <v>28.1</v>
      </c>
      <c r="I15" s="421">
        <v>-0.5</v>
      </c>
      <c r="J15" s="190">
        <v>25.8</v>
      </c>
      <c r="K15" s="191">
        <v>-1.1999999999999993</v>
      </c>
      <c r="L15" s="420">
        <v>24.2</v>
      </c>
      <c r="M15" s="421">
        <v>-1</v>
      </c>
      <c r="N15" s="190">
        <v>24.5</v>
      </c>
      <c r="O15" s="191">
        <v>0.19999999999999929</v>
      </c>
      <c r="P15" s="420">
        <v>24.8</v>
      </c>
      <c r="Q15" s="421">
        <v>0.40000000000000213</v>
      </c>
      <c r="R15" s="190">
        <v>25.8</v>
      </c>
      <c r="S15" s="191">
        <v>0.5</v>
      </c>
      <c r="T15" s="420">
        <v>26.8</v>
      </c>
      <c r="U15" s="421">
        <v>0.60000000000000142</v>
      </c>
      <c r="V15" s="190">
        <v>27.9</v>
      </c>
      <c r="W15" s="191">
        <v>-0.20000000000000284</v>
      </c>
      <c r="X15" s="420">
        <v>28.7</v>
      </c>
      <c r="Y15" s="421">
        <v>-0.60000000000000142</v>
      </c>
      <c r="Z15" s="191">
        <v>27.2</v>
      </c>
      <c r="AA15" s="191">
        <v>-0.10000000000000142</v>
      </c>
      <c r="AB15" s="189"/>
    </row>
    <row r="16" spans="1:28" s="192" customFormat="1" ht="26.25" customHeight="1" x14ac:dyDescent="0.25">
      <c r="A16" s="404">
        <v>2005</v>
      </c>
      <c r="B16" s="60">
        <v>30.46</v>
      </c>
      <c r="C16" s="191">
        <v>0.66000000000000014</v>
      </c>
      <c r="D16" s="411">
        <v>29.859999999999996</v>
      </c>
      <c r="E16" s="421">
        <v>5.9999999999995168E-2</v>
      </c>
      <c r="F16" s="60">
        <v>29.54</v>
      </c>
      <c r="G16" s="191">
        <v>0.14000000000000057</v>
      </c>
      <c r="H16" s="411">
        <v>29.059999999999995</v>
      </c>
      <c r="I16" s="421">
        <v>0.45999999999999375</v>
      </c>
      <c r="J16" s="60">
        <v>26.660000000000004</v>
      </c>
      <c r="K16" s="191">
        <v>-0.33999999999999631</v>
      </c>
      <c r="L16" s="411">
        <v>25.139999999999997</v>
      </c>
      <c r="M16" s="421">
        <v>-6.0000000000002274E-2</v>
      </c>
      <c r="N16" s="60">
        <v>24.119999999999997</v>
      </c>
      <c r="O16" s="191">
        <v>-0.18000000000000327</v>
      </c>
      <c r="P16" s="411">
        <v>24.26</v>
      </c>
      <c r="Q16" s="421">
        <v>-0.13999999999999702</v>
      </c>
      <c r="R16" s="60">
        <v>24.68</v>
      </c>
      <c r="S16" s="191">
        <v>-0.62000000000000099</v>
      </c>
      <c r="T16" s="411">
        <v>25.73935483870968</v>
      </c>
      <c r="U16" s="421">
        <v>-0.46064516129031929</v>
      </c>
      <c r="V16" s="60">
        <v>27.280666666666669</v>
      </c>
      <c r="W16" s="191">
        <v>-0.8193333333333328</v>
      </c>
      <c r="X16" s="411">
        <v>29.28</v>
      </c>
      <c r="Y16" s="421">
        <v>-1.9999999999999574E-2</v>
      </c>
      <c r="Z16" s="60">
        <v>27.173335125448023</v>
      </c>
      <c r="AA16" s="191">
        <v>-0.12666487455197739</v>
      </c>
      <c r="AB16" s="189"/>
    </row>
    <row r="17" spans="1:28" s="180" customFormat="1" ht="26.25" customHeight="1" x14ac:dyDescent="0.25">
      <c r="A17" s="404">
        <v>2006</v>
      </c>
      <c r="B17" s="60">
        <v>29.3</v>
      </c>
      <c r="C17" s="191">
        <v>-0.53999999999999559</v>
      </c>
      <c r="D17" s="411">
        <v>29.22</v>
      </c>
      <c r="E17" s="422">
        <v>-0.53000000000000114</v>
      </c>
      <c r="F17" s="60">
        <v>28.820000000000004</v>
      </c>
      <c r="G17" s="61">
        <v>-0.54999999999999361</v>
      </c>
      <c r="H17" s="411">
        <v>28.74</v>
      </c>
      <c r="I17" s="422">
        <v>0.18999999999999773</v>
      </c>
      <c r="J17" s="60">
        <v>27.3</v>
      </c>
      <c r="K17" s="61">
        <v>0.35000000000000142</v>
      </c>
      <c r="L17" s="411">
        <v>25.499999999999996</v>
      </c>
      <c r="M17" s="422">
        <v>0.26999999999999247</v>
      </c>
      <c r="N17" s="60">
        <v>24.1</v>
      </c>
      <c r="O17" s="61">
        <v>-0.19999999999999929</v>
      </c>
      <c r="P17" s="411">
        <v>24.06</v>
      </c>
      <c r="Q17" s="422">
        <v>-0.31999999999999673</v>
      </c>
      <c r="R17" s="60">
        <v>25.2</v>
      </c>
      <c r="S17" s="61">
        <v>-0.10000000000000142</v>
      </c>
      <c r="T17" s="411">
        <v>26.380000000000003</v>
      </c>
      <c r="U17" s="422">
        <v>0.14000000000000057</v>
      </c>
      <c r="V17" s="60">
        <v>28.32</v>
      </c>
      <c r="W17" s="61">
        <v>0.26999999999999957</v>
      </c>
      <c r="X17" s="411">
        <v>30.060000000000002</v>
      </c>
      <c r="Y17" s="422">
        <v>0.76000000000000156</v>
      </c>
      <c r="Z17" s="60">
        <v>27.25</v>
      </c>
      <c r="AA17" s="61">
        <v>0</v>
      </c>
      <c r="AB17" s="189"/>
    </row>
    <row r="18" spans="1:28" ht="26.25" customHeight="1" x14ac:dyDescent="0.25">
      <c r="A18" s="404">
        <v>2007</v>
      </c>
      <c r="B18" s="60">
        <v>30.119999999999997</v>
      </c>
      <c r="C18" s="61">
        <v>0.28000000000000114</v>
      </c>
      <c r="D18" s="411">
        <v>29.72</v>
      </c>
      <c r="E18" s="422">
        <v>-3.0000000000001137E-2</v>
      </c>
      <c r="F18" s="60">
        <v>29.040000000000003</v>
      </c>
      <c r="G18" s="61">
        <v>-0.32999999999999474</v>
      </c>
      <c r="H18" s="411">
        <v>28.459999999999997</v>
      </c>
      <c r="I18" s="422">
        <v>-9.0000000000003411E-2</v>
      </c>
      <c r="J18" s="60">
        <v>27.28</v>
      </c>
      <c r="K18" s="61">
        <v>0.33000000000000185</v>
      </c>
      <c r="L18" s="411">
        <v>24.939999999999998</v>
      </c>
      <c r="M18" s="422">
        <v>-0.29000000000000625</v>
      </c>
      <c r="N18" s="60">
        <v>24.919999999999998</v>
      </c>
      <c r="O18" s="61">
        <v>0.61999999999999744</v>
      </c>
      <c r="P18" s="411">
        <v>24.7</v>
      </c>
      <c r="Q18" s="422">
        <v>0.32000000000000384</v>
      </c>
      <c r="R18" s="60">
        <v>25.5</v>
      </c>
      <c r="S18" s="61">
        <v>0.19999999999999929</v>
      </c>
      <c r="T18" s="411">
        <v>25.939999999999998</v>
      </c>
      <c r="U18" s="422">
        <v>-0.30000000000000426</v>
      </c>
      <c r="V18" s="60">
        <v>28.4</v>
      </c>
      <c r="W18" s="61">
        <v>0.34999999999999787</v>
      </c>
      <c r="X18" s="411">
        <v>29.68</v>
      </c>
      <c r="Y18" s="422">
        <v>0.37999999999999901</v>
      </c>
      <c r="Z18" s="60">
        <v>27.391666666666666</v>
      </c>
      <c r="AA18" s="61">
        <v>9.1666666666665009E-2</v>
      </c>
      <c r="AB18" s="189"/>
    </row>
    <row r="19" spans="1:28" ht="26.25" customHeight="1" x14ac:dyDescent="0.25">
      <c r="A19" s="404">
        <v>2008</v>
      </c>
      <c r="B19" s="60">
        <v>29.540000000000003</v>
      </c>
      <c r="C19" s="61">
        <v>-0.29999999999999361</v>
      </c>
      <c r="D19" s="411">
        <v>29.419999999999998</v>
      </c>
      <c r="E19" s="422">
        <v>-0.33000000000000185</v>
      </c>
      <c r="F19" s="60">
        <v>28.679999999999996</v>
      </c>
      <c r="G19" s="61">
        <v>-0.69000000000000128</v>
      </c>
      <c r="H19" s="411">
        <v>29</v>
      </c>
      <c r="I19" s="422">
        <v>0.44999999999999929</v>
      </c>
      <c r="J19" s="60">
        <v>27</v>
      </c>
      <c r="K19" s="61">
        <v>5.0000000000000711E-2</v>
      </c>
      <c r="L19" s="411">
        <v>24.6</v>
      </c>
      <c r="M19" s="422">
        <v>-0.63000000000000256</v>
      </c>
      <c r="N19" s="60">
        <v>24.04</v>
      </c>
      <c r="O19" s="61">
        <v>-0.26000000000000156</v>
      </c>
      <c r="P19" s="411">
        <v>24.68</v>
      </c>
      <c r="Q19" s="422">
        <v>0.30000000000000426</v>
      </c>
      <c r="R19" s="60">
        <v>24.95</v>
      </c>
      <c r="S19" s="61">
        <v>-0.35000000000000142</v>
      </c>
      <c r="T19" s="411">
        <v>26.1</v>
      </c>
      <c r="U19" s="422">
        <v>-0.14000000000000057</v>
      </c>
      <c r="V19" s="60">
        <v>28.7</v>
      </c>
      <c r="W19" s="61">
        <v>0.64999999999999858</v>
      </c>
      <c r="X19" s="411">
        <v>29.98</v>
      </c>
      <c r="Y19" s="422">
        <v>0.67999999999999972</v>
      </c>
      <c r="Z19" s="60">
        <v>27.224166666666665</v>
      </c>
      <c r="AA19" s="61">
        <v>-7.5833333333335418E-2</v>
      </c>
      <c r="AB19" s="189"/>
    </row>
    <row r="20" spans="1:28" ht="26.25" customHeight="1" x14ac:dyDescent="0.25">
      <c r="A20" s="404">
        <v>2009</v>
      </c>
      <c r="B20" s="60">
        <v>30.939999999999998</v>
      </c>
      <c r="C20" s="61">
        <v>1.1000000000000014</v>
      </c>
      <c r="D20" s="411">
        <v>30.32</v>
      </c>
      <c r="E20" s="422">
        <v>0.57000000000000028</v>
      </c>
      <c r="F20" s="60">
        <v>29.72</v>
      </c>
      <c r="G20" s="61">
        <v>0.35000000000000142</v>
      </c>
      <c r="H20" s="411">
        <v>28.940000000000005</v>
      </c>
      <c r="I20" s="422">
        <v>0.39000000000000412</v>
      </c>
      <c r="J20" s="60">
        <v>27.52</v>
      </c>
      <c r="K20" s="61">
        <v>0.57000000000000028</v>
      </c>
      <c r="L20" s="411">
        <v>26.18</v>
      </c>
      <c r="M20" s="422">
        <v>0.94999999999999574</v>
      </c>
      <c r="N20" s="60">
        <v>24.240000000000002</v>
      </c>
      <c r="O20" s="61">
        <v>-5.9999999999998721E-2</v>
      </c>
      <c r="P20" s="411">
        <v>24.32</v>
      </c>
      <c r="Q20" s="422">
        <v>-5.9999999999995168E-2</v>
      </c>
      <c r="R20" s="60">
        <v>25.4</v>
      </c>
      <c r="S20" s="61">
        <v>9.9999999999997868E-2</v>
      </c>
      <c r="T20" s="411">
        <v>26.76</v>
      </c>
      <c r="U20" s="422">
        <v>0.51999999999999957</v>
      </c>
      <c r="V20" s="60">
        <v>27.74</v>
      </c>
      <c r="W20" s="61">
        <v>-0.31000000000000227</v>
      </c>
      <c r="X20" s="411">
        <v>29.580000000000002</v>
      </c>
      <c r="Y20" s="422">
        <v>0.28000000000000114</v>
      </c>
      <c r="Z20" s="60">
        <v>27.638333333333335</v>
      </c>
      <c r="AA20" s="61">
        <v>0.33833333333333471</v>
      </c>
      <c r="AB20" s="189"/>
    </row>
    <row r="21" spans="1:28" ht="26.25" customHeight="1" x14ac:dyDescent="0.25">
      <c r="A21" s="404">
        <v>2010</v>
      </c>
      <c r="B21" s="60">
        <v>29.919999999999998</v>
      </c>
      <c r="C21" s="61">
        <v>8.0000000000001847E-2</v>
      </c>
      <c r="D21" s="411">
        <v>30.325000000000003</v>
      </c>
      <c r="E21" s="422">
        <v>0.57500000000000284</v>
      </c>
      <c r="F21" s="60">
        <v>29.9</v>
      </c>
      <c r="G21" s="61">
        <v>0.53000000000000114</v>
      </c>
      <c r="H21" s="411">
        <v>29.18</v>
      </c>
      <c r="I21" s="422">
        <v>0.62999999999999901</v>
      </c>
      <c r="J21" s="60">
        <v>27.939999999999998</v>
      </c>
      <c r="K21" s="61">
        <v>0.98999999999999844</v>
      </c>
      <c r="L21" s="411">
        <v>26.459999999999997</v>
      </c>
      <c r="M21" s="422">
        <v>1.2299999999999933</v>
      </c>
      <c r="N21" s="60">
        <v>24.72</v>
      </c>
      <c r="O21" s="61">
        <v>0.41999999999999815</v>
      </c>
      <c r="P21" s="411">
        <v>24.619999999999997</v>
      </c>
      <c r="Q21" s="422">
        <v>0.24000000000000199</v>
      </c>
      <c r="R21" s="60">
        <v>25.76</v>
      </c>
      <c r="S21" s="61">
        <v>0.46000000000000085</v>
      </c>
      <c r="T21" s="411">
        <v>27.339999999999996</v>
      </c>
      <c r="U21" s="422">
        <v>1.0999999999999943</v>
      </c>
      <c r="V21" s="60">
        <v>28.060000000000002</v>
      </c>
      <c r="W21" s="61">
        <v>1.0000000000001563E-2</v>
      </c>
      <c r="X21" s="411">
        <v>29.76</v>
      </c>
      <c r="Y21" s="422">
        <v>0.46000000000000085</v>
      </c>
      <c r="Z21" s="60">
        <v>27.832083333333333</v>
      </c>
      <c r="AA21" s="61">
        <v>0.53208333333333258</v>
      </c>
      <c r="AB21" s="189"/>
    </row>
    <row r="22" spans="1:28" ht="26.25" customHeight="1" x14ac:dyDescent="0.25">
      <c r="A22" s="404">
        <v>2011</v>
      </c>
      <c r="B22" s="60">
        <v>30.1</v>
      </c>
      <c r="C22" s="61">
        <v>0.26000000000000512</v>
      </c>
      <c r="D22" s="411">
        <v>29.98</v>
      </c>
      <c r="E22" s="422">
        <v>0.23000000000000043</v>
      </c>
      <c r="F22" s="60">
        <v>29.7</v>
      </c>
      <c r="G22" s="61">
        <v>0.33000000000000185</v>
      </c>
      <c r="H22" s="411">
        <v>29.240000000000002</v>
      </c>
      <c r="I22" s="422">
        <v>0.69000000000000128</v>
      </c>
      <c r="J22" s="60">
        <v>28.040000000000003</v>
      </c>
      <c r="K22" s="61">
        <v>1.0900000000000034</v>
      </c>
      <c r="L22" s="411">
        <v>26.580000000000002</v>
      </c>
      <c r="M22" s="422">
        <v>1.3499999999999979</v>
      </c>
      <c r="N22" s="60">
        <v>25.24</v>
      </c>
      <c r="O22" s="61">
        <v>0.93999999999999773</v>
      </c>
      <c r="P22" s="411">
        <v>24.7</v>
      </c>
      <c r="Q22" s="422">
        <v>0.32000000000000384</v>
      </c>
      <c r="R22" s="60">
        <v>26</v>
      </c>
      <c r="S22" s="61">
        <v>0.69999999999999929</v>
      </c>
      <c r="T22" s="411">
        <v>27.060000000000002</v>
      </c>
      <c r="U22" s="422">
        <v>0.82000000000000028</v>
      </c>
      <c r="V22" s="60">
        <v>29.080000000000002</v>
      </c>
      <c r="W22" s="61">
        <v>1.0300000000000011</v>
      </c>
      <c r="X22" s="411">
        <v>29.139999999999997</v>
      </c>
      <c r="Y22" s="422">
        <v>-0.16000000000000369</v>
      </c>
      <c r="Z22" s="60">
        <v>27.904999999999998</v>
      </c>
      <c r="AA22" s="61">
        <v>0.60499999999999687</v>
      </c>
      <c r="AB22" s="189"/>
    </row>
    <row r="23" spans="1:28" ht="26.25" customHeight="1" x14ac:dyDescent="0.25">
      <c r="A23" s="404">
        <v>2012</v>
      </c>
      <c r="B23" s="60">
        <v>30.063225806451612</v>
      </c>
      <c r="C23" s="61">
        <v>0.22322580645161594</v>
      </c>
      <c r="D23" s="411">
        <v>30.8</v>
      </c>
      <c r="E23" s="422">
        <v>1.0500000000000007</v>
      </c>
      <c r="F23" s="60">
        <v>29.5</v>
      </c>
      <c r="G23" s="61">
        <v>0.13000000000000256</v>
      </c>
      <c r="H23" s="411">
        <v>28.6</v>
      </c>
      <c r="I23" s="422">
        <v>5.0000000000000711E-2</v>
      </c>
      <c r="J23" s="60">
        <v>26.6</v>
      </c>
      <c r="K23" s="61">
        <v>-0.34999999999999787</v>
      </c>
      <c r="L23" s="411">
        <v>25.1</v>
      </c>
      <c r="M23" s="422">
        <v>-0.13000000000000256</v>
      </c>
      <c r="N23" s="60">
        <v>24.9</v>
      </c>
      <c r="O23" s="61">
        <v>0.59999999999999787</v>
      </c>
      <c r="P23" s="411">
        <v>24.8</v>
      </c>
      <c r="Q23" s="422">
        <v>0.42000000000000526</v>
      </c>
      <c r="R23" s="60">
        <v>25.6</v>
      </c>
      <c r="S23" s="61">
        <v>0.30000000000000071</v>
      </c>
      <c r="T23" s="411">
        <v>27.2</v>
      </c>
      <c r="U23" s="422">
        <v>0.9599999999999973</v>
      </c>
      <c r="V23" s="60">
        <v>28.9</v>
      </c>
      <c r="W23" s="61">
        <v>0.84999999999999787</v>
      </c>
      <c r="X23" s="411">
        <v>29.8</v>
      </c>
      <c r="Y23" s="422">
        <v>0.5</v>
      </c>
      <c r="Z23" s="60">
        <v>27.655268817204302</v>
      </c>
      <c r="AA23" s="61">
        <v>0.35526881720430126</v>
      </c>
      <c r="AB23" s="189"/>
    </row>
    <row r="24" spans="1:28" ht="26.25" customHeight="1" x14ac:dyDescent="0.25">
      <c r="A24" s="404">
        <v>2013</v>
      </c>
      <c r="B24" s="60">
        <v>29.740000000000002</v>
      </c>
      <c r="C24" s="61">
        <v>-9.9999999999994316E-2</v>
      </c>
      <c r="D24" s="411">
        <v>29.98</v>
      </c>
      <c r="E24" s="422">
        <v>0.23000000000000043</v>
      </c>
      <c r="F24" s="60">
        <v>29.52</v>
      </c>
      <c r="G24" s="61">
        <v>0.15000000000000213</v>
      </c>
      <c r="H24" s="411">
        <v>28.119999999999997</v>
      </c>
      <c r="I24" s="422">
        <v>-0.43000000000000327</v>
      </c>
      <c r="J24" s="60">
        <v>27.059999999999995</v>
      </c>
      <c r="K24" s="61">
        <v>0.10999999999999588</v>
      </c>
      <c r="L24" s="411">
        <v>25.6</v>
      </c>
      <c r="M24" s="422">
        <v>0.36999999999999744</v>
      </c>
      <c r="N24" s="60">
        <v>24.86</v>
      </c>
      <c r="O24" s="61">
        <v>0.55999999999999872</v>
      </c>
      <c r="P24" s="411">
        <v>24.76</v>
      </c>
      <c r="Q24" s="422">
        <v>0.38000000000000611</v>
      </c>
      <c r="R24" s="60">
        <v>26.1</v>
      </c>
      <c r="S24" s="61">
        <v>0.80000000000000071</v>
      </c>
      <c r="T24" s="411">
        <v>27.540000000000003</v>
      </c>
      <c r="U24" s="422">
        <v>1.3000000000000007</v>
      </c>
      <c r="V24" s="60">
        <v>28.839999999999996</v>
      </c>
      <c r="W24" s="61">
        <v>0.78999999999999559</v>
      </c>
      <c r="X24" s="411">
        <v>29.98</v>
      </c>
      <c r="Y24" s="422">
        <v>0.67999999999999972</v>
      </c>
      <c r="Z24" s="60">
        <v>27.674999999999997</v>
      </c>
      <c r="AA24" s="61">
        <v>0.37499999999999645</v>
      </c>
      <c r="AB24" s="189"/>
    </row>
    <row r="25" spans="1:28" ht="26.25" customHeight="1" x14ac:dyDescent="0.25">
      <c r="A25" s="404">
        <v>2014</v>
      </c>
      <c r="B25" s="60">
        <v>30</v>
      </c>
      <c r="C25" s="61">
        <v>0.16000000000000369</v>
      </c>
      <c r="D25" s="411">
        <v>30.4</v>
      </c>
      <c r="E25" s="422">
        <v>0.64999999999999858</v>
      </c>
      <c r="F25" s="60">
        <v>30.1</v>
      </c>
      <c r="G25" s="61">
        <v>0.73000000000000398</v>
      </c>
      <c r="H25" s="411">
        <v>29</v>
      </c>
      <c r="I25" s="422">
        <v>0.44999999999999929</v>
      </c>
      <c r="J25" s="60">
        <v>27.5</v>
      </c>
      <c r="K25" s="61">
        <v>0.55000000000000071</v>
      </c>
      <c r="L25" s="411">
        <v>26.1</v>
      </c>
      <c r="M25" s="422">
        <v>0.86999999999999744</v>
      </c>
      <c r="N25" s="60">
        <v>25.3</v>
      </c>
      <c r="O25" s="61">
        <v>1</v>
      </c>
      <c r="P25" s="411">
        <v>25.4</v>
      </c>
      <c r="Q25" s="422">
        <v>1.0200000000000031</v>
      </c>
      <c r="R25" s="60">
        <v>26.3</v>
      </c>
      <c r="S25" s="61">
        <v>1</v>
      </c>
      <c r="T25" s="411">
        <v>28.3</v>
      </c>
      <c r="U25" s="422">
        <v>2.0599999999999987</v>
      </c>
      <c r="V25" s="60">
        <v>29.5</v>
      </c>
      <c r="W25" s="61">
        <v>1.4499999999999993</v>
      </c>
      <c r="X25" s="411">
        <v>30.1</v>
      </c>
      <c r="Y25" s="422">
        <v>0.80000000000000071</v>
      </c>
      <c r="Z25" s="60">
        <v>28.166666666666671</v>
      </c>
      <c r="AA25" s="61">
        <v>0.86666666666667069</v>
      </c>
      <c r="AB25" s="189"/>
    </row>
    <row r="26" spans="1:28" ht="26.25" customHeight="1" x14ac:dyDescent="0.25">
      <c r="A26" s="404">
        <v>2015</v>
      </c>
      <c r="B26" s="60">
        <v>29.5</v>
      </c>
      <c r="C26" s="61">
        <v>-0.30000000000000004</v>
      </c>
      <c r="D26" s="411">
        <v>29.7</v>
      </c>
      <c r="E26" s="422">
        <v>-0.1</v>
      </c>
      <c r="F26" s="60">
        <v>29.6</v>
      </c>
      <c r="G26" s="61">
        <v>0.2</v>
      </c>
      <c r="H26" s="411">
        <v>29.2</v>
      </c>
      <c r="I26" s="422">
        <v>0.60000000000000009</v>
      </c>
      <c r="J26" s="60">
        <v>27.6</v>
      </c>
      <c r="K26" s="61">
        <v>0.60000000000000009</v>
      </c>
      <c r="L26" s="411">
        <v>25.8</v>
      </c>
      <c r="M26" s="422">
        <v>0.60000000000000009</v>
      </c>
      <c r="N26" s="60">
        <v>25.1</v>
      </c>
      <c r="O26" s="61">
        <v>0.8</v>
      </c>
      <c r="P26" s="411">
        <v>25.3</v>
      </c>
      <c r="Q26" s="422">
        <v>0.9</v>
      </c>
      <c r="R26" s="60">
        <v>26.2</v>
      </c>
      <c r="S26" s="61">
        <v>0.9</v>
      </c>
      <c r="T26" s="411">
        <v>27.4</v>
      </c>
      <c r="U26" s="422">
        <v>1.2</v>
      </c>
      <c r="V26" s="60">
        <v>28.5</v>
      </c>
      <c r="W26" s="61">
        <v>0.4</v>
      </c>
      <c r="X26" s="411">
        <v>30.6</v>
      </c>
      <c r="Y26" s="422">
        <v>1.3</v>
      </c>
      <c r="Z26" s="60">
        <v>27.875000000000004</v>
      </c>
      <c r="AA26" s="61">
        <v>0.60000000000000009</v>
      </c>
      <c r="AB26" s="189"/>
    </row>
    <row r="27" spans="1:28" ht="26.25" customHeight="1" x14ac:dyDescent="0.25">
      <c r="A27" s="415">
        <v>2016</v>
      </c>
      <c r="B27" s="193">
        <v>30.9</v>
      </c>
      <c r="C27" s="194">
        <v>1.1000000000000001</v>
      </c>
      <c r="D27" s="423">
        <v>30.3</v>
      </c>
      <c r="E27" s="424">
        <v>0.5</v>
      </c>
      <c r="F27" s="193">
        <v>30.5</v>
      </c>
      <c r="G27" s="194">
        <v>1.1000000000000001</v>
      </c>
      <c r="H27" s="423">
        <v>29.5</v>
      </c>
      <c r="I27" s="424">
        <v>0.9</v>
      </c>
      <c r="J27" s="193">
        <v>26.9</v>
      </c>
      <c r="K27" s="194">
        <v>-0.1</v>
      </c>
      <c r="L27" s="423">
        <v>25.1</v>
      </c>
      <c r="M27" s="424">
        <v>-0.1</v>
      </c>
      <c r="N27" s="193">
        <v>24.1</v>
      </c>
      <c r="O27" s="194">
        <v>-0.2</v>
      </c>
      <c r="P27" s="423">
        <v>24.9</v>
      </c>
      <c r="Q27" s="424">
        <v>0.5</v>
      </c>
      <c r="R27" s="193">
        <v>25</v>
      </c>
      <c r="S27" s="194">
        <v>-0.3</v>
      </c>
      <c r="T27" s="423">
        <v>27.4</v>
      </c>
      <c r="U27" s="424">
        <v>1.2</v>
      </c>
      <c r="V27" s="193">
        <v>28.6</v>
      </c>
      <c r="W27" s="194">
        <v>0.5</v>
      </c>
      <c r="X27" s="423">
        <v>29.3</v>
      </c>
      <c r="Y27" s="424">
        <v>0</v>
      </c>
      <c r="Z27" s="193">
        <v>27.7</v>
      </c>
      <c r="AA27" s="194">
        <v>0.4</v>
      </c>
      <c r="AB27" s="189"/>
    </row>
    <row r="28" spans="1:28" ht="26.25" customHeight="1" x14ac:dyDescent="0.25">
      <c r="A28" s="415">
        <v>2017</v>
      </c>
      <c r="B28" s="193">
        <v>30.7</v>
      </c>
      <c r="C28" s="194">
        <v>0.9</v>
      </c>
      <c r="D28" s="423">
        <v>30.4</v>
      </c>
      <c r="E28" s="424">
        <v>0.6</v>
      </c>
      <c r="F28" s="193">
        <v>30.4</v>
      </c>
      <c r="G28" s="194">
        <v>1</v>
      </c>
      <c r="H28" s="423">
        <v>29.6</v>
      </c>
      <c r="I28" s="424">
        <v>1</v>
      </c>
      <c r="J28" s="193">
        <v>27.4</v>
      </c>
      <c r="K28" s="194">
        <v>0.4</v>
      </c>
      <c r="L28" s="423">
        <v>26.3</v>
      </c>
      <c r="M28" s="424">
        <v>1.1000000000000001</v>
      </c>
      <c r="N28" s="193">
        <v>25.8</v>
      </c>
      <c r="O28" s="194">
        <v>1.5</v>
      </c>
      <c r="P28" s="423">
        <v>25.7</v>
      </c>
      <c r="Q28" s="424">
        <v>1.3</v>
      </c>
      <c r="R28" s="193">
        <v>26.4</v>
      </c>
      <c r="S28" s="194">
        <v>1.1000000000000001</v>
      </c>
      <c r="T28" s="423">
        <v>27.8</v>
      </c>
      <c r="U28" s="424">
        <v>1.6</v>
      </c>
      <c r="V28" s="193">
        <v>28.5</v>
      </c>
      <c r="W28" s="194">
        <v>0.4</v>
      </c>
      <c r="X28" s="423">
        <v>30.7</v>
      </c>
      <c r="Y28" s="424">
        <v>1.4</v>
      </c>
      <c r="Z28" s="193">
        <v>28.3</v>
      </c>
      <c r="AA28" s="194">
        <v>1</v>
      </c>
      <c r="AB28" s="189"/>
    </row>
    <row r="29" spans="1:28" ht="26.25" customHeight="1" x14ac:dyDescent="0.25">
      <c r="A29" s="404">
        <v>2018</v>
      </c>
      <c r="B29" s="193">
        <v>29.747608453837596</v>
      </c>
      <c r="C29" s="194">
        <v>-0.1</v>
      </c>
      <c r="D29" s="423">
        <v>30.660833333333336</v>
      </c>
      <c r="E29" s="424">
        <v>0.9</v>
      </c>
      <c r="F29" s="193">
        <v>30.008709677419354</v>
      </c>
      <c r="G29" s="194">
        <v>0.6</v>
      </c>
      <c r="H29" s="423">
        <v>29.129000000000001</v>
      </c>
      <c r="I29" s="424">
        <v>0.5</v>
      </c>
      <c r="J29" s="193">
        <v>27.794440860215047</v>
      </c>
      <c r="K29" s="194">
        <v>0.8</v>
      </c>
      <c r="L29" s="423">
        <v>26.352430107526878</v>
      </c>
      <c r="M29" s="424">
        <v>1.2</v>
      </c>
      <c r="N29" s="193">
        <v>24.80516129032258</v>
      </c>
      <c r="O29" s="194">
        <v>0.5</v>
      </c>
      <c r="P29" s="423">
        <v>26.020967741935486</v>
      </c>
      <c r="Q29" s="424">
        <v>1.6</v>
      </c>
      <c r="R29" s="193">
        <v>26.529000000000003</v>
      </c>
      <c r="S29" s="194">
        <v>1.2</v>
      </c>
      <c r="T29" s="423">
        <v>27.599032258064518</v>
      </c>
      <c r="U29" s="424">
        <v>1.5</v>
      </c>
      <c r="V29" s="193">
        <v>29.199666666666666</v>
      </c>
      <c r="W29" s="194">
        <v>1.1000000000000001</v>
      </c>
      <c r="X29" s="423">
        <v>30.089999999999996</v>
      </c>
      <c r="Y29" s="424">
        <v>0.8</v>
      </c>
      <c r="Z29" s="193">
        <v>28.2</v>
      </c>
      <c r="AA29" s="194">
        <v>0.9</v>
      </c>
      <c r="AB29" s="189"/>
    </row>
    <row r="30" spans="1:28" ht="26.25" customHeight="1" x14ac:dyDescent="0.25">
      <c r="A30" s="416">
        <v>2019</v>
      </c>
      <c r="B30" s="193">
        <v>30.78</v>
      </c>
      <c r="C30" s="194">
        <v>1</v>
      </c>
      <c r="D30" s="423">
        <v>30.639999999999997</v>
      </c>
      <c r="E30" s="424">
        <v>0.8</v>
      </c>
      <c r="F30" s="193">
        <v>31.181935483870966</v>
      </c>
      <c r="G30" s="194">
        <v>1.8</v>
      </c>
      <c r="H30" s="423">
        <v>29.68</v>
      </c>
      <c r="I30" s="424">
        <v>1.1000000000000001</v>
      </c>
      <c r="J30" s="193">
        <v>27.419999999999998</v>
      </c>
      <c r="K30" s="194">
        <v>0.4</v>
      </c>
      <c r="L30" s="423">
        <v>25.48</v>
      </c>
      <c r="M30" s="424">
        <v>0.3</v>
      </c>
      <c r="N30" s="193">
        <v>25.200000000000003</v>
      </c>
      <c r="O30" s="194">
        <v>0.9</v>
      </c>
      <c r="P30" s="423">
        <v>25.5</v>
      </c>
      <c r="Q30" s="424">
        <v>1.1000000000000001</v>
      </c>
      <c r="R30" s="193">
        <v>26.139999999999997</v>
      </c>
      <c r="S30" s="194">
        <v>0.8</v>
      </c>
      <c r="T30" s="423">
        <v>27.48</v>
      </c>
      <c r="U30" s="424">
        <v>1.3</v>
      </c>
      <c r="V30" s="193">
        <v>29.1</v>
      </c>
      <c r="W30" s="194">
        <v>1</v>
      </c>
      <c r="X30" s="423">
        <v>30.396774193548385</v>
      </c>
      <c r="Y30" s="424">
        <v>1.1000000000000001</v>
      </c>
      <c r="Z30" s="193">
        <v>28.2</v>
      </c>
      <c r="AA30" s="194">
        <v>0.9</v>
      </c>
      <c r="AB30" s="189"/>
    </row>
    <row r="31" spans="1:28" ht="26.25" customHeight="1" thickBot="1" x14ac:dyDescent="0.3">
      <c r="A31" s="416">
        <v>2020</v>
      </c>
      <c r="B31" s="193">
        <v>29.78</v>
      </c>
      <c r="C31" s="61">
        <v>0</v>
      </c>
      <c r="D31" s="423">
        <v>30.020689655172411</v>
      </c>
      <c r="E31" s="424">
        <v>0.2</v>
      </c>
      <c r="F31" s="193">
        <v>29.7</v>
      </c>
      <c r="G31" s="194">
        <v>0.3</v>
      </c>
      <c r="H31" s="423">
        <v>28.639999999999997</v>
      </c>
      <c r="I31" s="424">
        <v>0</v>
      </c>
      <c r="J31" s="193">
        <v>27.339999999999996</v>
      </c>
      <c r="K31" s="194">
        <v>0.3</v>
      </c>
      <c r="L31" s="423">
        <v>24.998666666666669</v>
      </c>
      <c r="M31" s="424">
        <v>-0.2</v>
      </c>
      <c r="N31" s="193">
        <v>24.360000000000007</v>
      </c>
      <c r="O31" s="194">
        <v>0.1</v>
      </c>
      <c r="P31" s="423">
        <v>24.494086021505375</v>
      </c>
      <c r="Q31" s="424">
        <v>0.1</v>
      </c>
      <c r="R31" s="193">
        <v>25.442</v>
      </c>
      <c r="S31" s="194">
        <v>0.1</v>
      </c>
      <c r="T31" s="423">
        <v>27.535483870967738</v>
      </c>
      <c r="U31" s="424">
        <v>1.3</v>
      </c>
      <c r="V31" s="193">
        <v>28.022476190476191</v>
      </c>
      <c r="W31" s="194">
        <v>-0.1</v>
      </c>
      <c r="X31" s="423">
        <v>29.511196029776677</v>
      </c>
      <c r="Y31" s="424">
        <v>0.2</v>
      </c>
      <c r="Z31" s="193">
        <v>27.487049869547089</v>
      </c>
      <c r="AA31" s="194">
        <v>0.2</v>
      </c>
      <c r="AB31" s="189"/>
    </row>
    <row r="32" spans="1:28" ht="26.25" customHeight="1" thickBot="1" x14ac:dyDescent="0.3">
      <c r="A32" s="646"/>
      <c r="B32" s="640" t="s">
        <v>246</v>
      </c>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1"/>
      <c r="AB32" s="189"/>
    </row>
    <row r="33" spans="1:28" ht="26.25" customHeight="1" x14ac:dyDescent="0.25">
      <c r="A33" s="647"/>
      <c r="B33" s="645" t="s">
        <v>221</v>
      </c>
      <c r="C33" s="645"/>
      <c r="D33" s="645" t="s">
        <v>222</v>
      </c>
      <c r="E33" s="645"/>
      <c r="F33" s="645" t="s">
        <v>223</v>
      </c>
      <c r="G33" s="645"/>
      <c r="H33" s="645" t="s">
        <v>224</v>
      </c>
      <c r="I33" s="645"/>
      <c r="J33" s="645" t="s">
        <v>225</v>
      </c>
      <c r="K33" s="645"/>
      <c r="L33" s="645" t="s">
        <v>226</v>
      </c>
      <c r="M33" s="645"/>
      <c r="N33" s="645" t="s">
        <v>227</v>
      </c>
      <c r="O33" s="645"/>
      <c r="P33" s="645" t="s">
        <v>228</v>
      </c>
      <c r="Q33" s="645"/>
      <c r="R33" s="645" t="s">
        <v>229</v>
      </c>
      <c r="S33" s="645"/>
      <c r="T33" s="645" t="s">
        <v>230</v>
      </c>
      <c r="U33" s="645"/>
      <c r="V33" s="645" t="s">
        <v>231</v>
      </c>
      <c r="W33" s="645"/>
      <c r="X33" s="645" t="s">
        <v>222</v>
      </c>
      <c r="Y33" s="645"/>
      <c r="Z33" s="645" t="s">
        <v>232</v>
      </c>
      <c r="AA33" s="645"/>
      <c r="AB33" s="189"/>
    </row>
    <row r="34" spans="1:28" ht="26.25" customHeight="1" x14ac:dyDescent="0.25">
      <c r="A34" s="417">
        <v>2021</v>
      </c>
      <c r="B34" s="195">
        <v>30.298709677419357</v>
      </c>
      <c r="C34" s="196">
        <v>0.3</v>
      </c>
      <c r="D34" s="425">
        <v>30.487142857142857</v>
      </c>
      <c r="E34" s="426">
        <v>0.5</v>
      </c>
      <c r="F34" s="195">
        <v>30.634838709677421</v>
      </c>
      <c r="G34" s="196">
        <v>1</v>
      </c>
      <c r="H34" s="425">
        <v>28.997632183908046</v>
      </c>
      <c r="I34" s="425">
        <v>0</v>
      </c>
      <c r="J34" s="195">
        <v>27.449591397849463</v>
      </c>
      <c r="K34" s="196">
        <v>0.3</v>
      </c>
      <c r="L34" s="427">
        <v>25.308850574712643</v>
      </c>
      <c r="M34" s="425">
        <v>0.3</v>
      </c>
      <c r="N34" s="195">
        <v>24.332258064516132</v>
      </c>
      <c r="O34" s="197">
        <v>-0.16774193548386762</v>
      </c>
      <c r="P34" s="425">
        <v>24.451612902580642</v>
      </c>
      <c r="Q34" s="427">
        <v>-0.14838709741935929</v>
      </c>
      <c r="R34" s="195">
        <v>25.007333333333332</v>
      </c>
      <c r="S34" s="197">
        <v>-0.49266666666666836</v>
      </c>
      <c r="T34" s="425">
        <v>26.537419354838711</v>
      </c>
      <c r="U34" s="427">
        <v>-0.46258064516128883</v>
      </c>
      <c r="V34" s="195">
        <v>28.862666666666673</v>
      </c>
      <c r="W34" s="196">
        <v>0.6</v>
      </c>
      <c r="X34" s="425">
        <v>29.76</v>
      </c>
      <c r="Y34" s="427">
        <v>-0.23999999999999844</v>
      </c>
      <c r="Z34" s="195">
        <v>27.677337976887106</v>
      </c>
      <c r="AA34" s="196">
        <v>0.2</v>
      </c>
      <c r="AB34" s="189"/>
    </row>
    <row r="35" spans="1:28" s="291" customFormat="1" ht="26.25" customHeight="1" x14ac:dyDescent="0.25">
      <c r="A35" s="417">
        <v>2022</v>
      </c>
      <c r="B35" s="195">
        <v>30</v>
      </c>
      <c r="C35" s="196">
        <v>0</v>
      </c>
      <c r="D35" s="425">
        <v>29.7</v>
      </c>
      <c r="E35" s="426">
        <v>-0.3</v>
      </c>
      <c r="F35" s="195">
        <v>30.3</v>
      </c>
      <c r="G35" s="196">
        <v>0.7</v>
      </c>
      <c r="H35" s="425">
        <v>28.8</v>
      </c>
      <c r="I35" s="426">
        <v>0.1</v>
      </c>
      <c r="J35" s="195">
        <v>27.4</v>
      </c>
      <c r="K35" s="196">
        <v>0.3</v>
      </c>
      <c r="L35" s="425">
        <v>25.1</v>
      </c>
      <c r="M35" s="426">
        <v>-0.2</v>
      </c>
      <c r="N35" s="195">
        <v>23.9</v>
      </c>
      <c r="O35" s="197">
        <v>-0.6</v>
      </c>
      <c r="P35" s="425">
        <v>24.8</v>
      </c>
      <c r="Q35" s="427">
        <v>0.2</v>
      </c>
      <c r="R35" s="195">
        <v>25.1</v>
      </c>
      <c r="S35" s="197">
        <v>-0.4</v>
      </c>
      <c r="T35" s="425">
        <v>26.5</v>
      </c>
      <c r="U35" s="427">
        <v>-0.3</v>
      </c>
      <c r="V35" s="195">
        <v>27.9</v>
      </c>
      <c r="W35" s="196">
        <v>-0.4</v>
      </c>
      <c r="X35" s="425">
        <v>28.8</v>
      </c>
      <c r="Y35" s="427">
        <v>0.8</v>
      </c>
      <c r="Z35" s="195">
        <v>27.4</v>
      </c>
      <c r="AA35" s="196">
        <v>-0.1</v>
      </c>
      <c r="AB35" s="189"/>
    </row>
    <row r="36" spans="1:28" x14ac:dyDescent="0.25">
      <c r="A36" s="185" t="s">
        <v>89</v>
      </c>
      <c r="B36" s="186"/>
      <c r="C36" s="38"/>
      <c r="D36" s="186"/>
      <c r="E36" s="38"/>
      <c r="F36" s="186"/>
      <c r="G36" s="38"/>
      <c r="H36" s="180"/>
      <c r="I36" s="38"/>
      <c r="J36" s="186"/>
      <c r="K36" s="38"/>
      <c r="L36" s="186"/>
      <c r="M36" s="38"/>
      <c r="N36" s="186"/>
      <c r="O36" s="38"/>
      <c r="P36" s="186"/>
      <c r="Q36" s="38"/>
      <c r="R36" s="186"/>
      <c r="S36" s="38"/>
      <c r="T36" s="186"/>
      <c r="U36" s="38"/>
      <c r="V36" s="186"/>
      <c r="W36" s="38"/>
      <c r="X36" s="186"/>
      <c r="Y36" s="38"/>
      <c r="Z36" s="179"/>
      <c r="AA36" s="180"/>
      <c r="AB36" s="189"/>
    </row>
    <row r="37" spans="1:28" ht="18.75" x14ac:dyDescent="0.25">
      <c r="A37" s="12" t="s">
        <v>157</v>
      </c>
      <c r="AB37" s="189"/>
    </row>
    <row r="38" spans="1:28" ht="18.75" x14ac:dyDescent="0.25">
      <c r="A38" s="12" t="s">
        <v>197</v>
      </c>
      <c r="AB38" s="189"/>
    </row>
  </sheetData>
  <mergeCells count="44">
    <mergeCell ref="J33:K33"/>
    <mergeCell ref="Z3:AA3"/>
    <mergeCell ref="A32:A33"/>
    <mergeCell ref="B32:AA32"/>
    <mergeCell ref="V33:W33"/>
    <mergeCell ref="X33:Y33"/>
    <mergeCell ref="Z33:AA33"/>
    <mergeCell ref="L33:M33"/>
    <mergeCell ref="N33:O33"/>
    <mergeCell ref="P33:Q33"/>
    <mergeCell ref="R33:S33"/>
    <mergeCell ref="T33:U33"/>
    <mergeCell ref="A4:A7"/>
    <mergeCell ref="B33:C33"/>
    <mergeCell ref="D33:E33"/>
    <mergeCell ref="F33:G33"/>
    <mergeCell ref="J4:K4"/>
    <mergeCell ref="L4:M4"/>
    <mergeCell ref="X6:Y6"/>
    <mergeCell ref="L6:M6"/>
    <mergeCell ref="T4:U4"/>
    <mergeCell ref="N4:O4"/>
    <mergeCell ref="P4:Q4"/>
    <mergeCell ref="B4:C4"/>
    <mergeCell ref="D4:E4"/>
    <mergeCell ref="F4:G4"/>
    <mergeCell ref="H33:I33"/>
    <mergeCell ref="H4:I4"/>
    <mergeCell ref="Z4:AA4"/>
    <mergeCell ref="J6:K6"/>
    <mergeCell ref="V4:W4"/>
    <mergeCell ref="X4:Y4"/>
    <mergeCell ref="V6:W6"/>
    <mergeCell ref="B5:AA5"/>
    <mergeCell ref="H6:I6"/>
    <mergeCell ref="N6:O6"/>
    <mergeCell ref="P6:Q6"/>
    <mergeCell ref="R6:S6"/>
    <mergeCell ref="T6:U6"/>
    <mergeCell ref="Z6:AA6"/>
    <mergeCell ref="R4:S4"/>
    <mergeCell ref="B6:C6"/>
    <mergeCell ref="D6:E6"/>
    <mergeCell ref="F6:G6"/>
  </mergeCells>
  <hyperlinks>
    <hyperlink ref="A1" location="'Table of contents'!A2" display="Back to Table of Contents"/>
  </hyperlinks>
  <pageMargins left="0.17" right="0.16" top="0.46" bottom="0.22" header="0" footer="0.17"/>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topLeftCell="A22" workbookViewId="0">
      <selection activeCell="F2" sqref="F2"/>
    </sheetView>
  </sheetViews>
  <sheetFormatPr defaultRowHeight="15" x14ac:dyDescent="0.25"/>
  <cols>
    <col min="1" max="1" width="13" style="1" customWidth="1"/>
    <col min="2" max="2" width="8" style="1" customWidth="1"/>
    <col min="3" max="3" width="8" style="208" customWidth="1"/>
    <col min="4" max="4" width="8" style="1" customWidth="1"/>
    <col min="5" max="5" width="8" style="208" customWidth="1"/>
    <col min="6" max="6" width="8" style="1" customWidth="1"/>
    <col min="7" max="7" width="8" style="208" customWidth="1"/>
    <col min="8" max="8" width="8" style="1" customWidth="1"/>
    <col min="9" max="9" width="8" style="208" customWidth="1"/>
    <col min="10" max="10" width="8" style="1" customWidth="1"/>
    <col min="11" max="11" width="8" style="208" customWidth="1"/>
    <col min="12" max="12" width="8" style="1" customWidth="1"/>
    <col min="13" max="13" width="8" style="208" customWidth="1"/>
    <col min="14" max="14" width="8" style="1" customWidth="1"/>
    <col min="15" max="15" width="8" style="208" customWidth="1"/>
    <col min="16" max="16" width="8" style="1" customWidth="1"/>
    <col min="17" max="17" width="8" style="208" customWidth="1"/>
    <col min="18" max="18" width="8" style="1" customWidth="1"/>
    <col min="19" max="19" width="8" style="208" customWidth="1"/>
    <col min="20" max="20" width="8" style="1" customWidth="1"/>
    <col min="21" max="21" width="8" style="208" customWidth="1"/>
    <col min="22" max="22" width="8" style="1" customWidth="1"/>
    <col min="23" max="23" width="8" style="208" customWidth="1"/>
    <col min="24" max="24" width="8" style="1" customWidth="1"/>
    <col min="25" max="25" width="8" style="208" customWidth="1"/>
    <col min="26" max="27" width="8" style="1" customWidth="1"/>
    <col min="28" max="28" width="5.85546875" style="198" customWidth="1"/>
    <col min="29" max="16384" width="9.140625" style="1"/>
  </cols>
  <sheetData>
    <row r="1" spans="1:53" ht="15.75" x14ac:dyDescent="0.25">
      <c r="A1" s="127" t="s">
        <v>129</v>
      </c>
      <c r="B1" s="175"/>
      <c r="C1" s="176"/>
      <c r="D1" s="12"/>
      <c r="E1" s="176"/>
      <c r="F1" s="12"/>
      <c r="G1" s="176"/>
      <c r="H1" s="12"/>
      <c r="I1" s="176"/>
      <c r="J1" s="12"/>
      <c r="K1" s="176"/>
      <c r="L1" s="12"/>
      <c r="M1" s="176"/>
      <c r="N1" s="12"/>
      <c r="O1" s="176"/>
      <c r="P1" s="12"/>
      <c r="Q1" s="176"/>
      <c r="R1" s="12"/>
      <c r="S1" s="176"/>
      <c r="T1" s="12"/>
      <c r="U1" s="176"/>
      <c r="V1" s="12"/>
      <c r="W1" s="176"/>
      <c r="X1" s="12"/>
      <c r="Y1" s="188"/>
      <c r="Z1" s="12"/>
      <c r="AA1" s="12"/>
    </row>
    <row r="2" spans="1:53" ht="34.5" customHeight="1" x14ac:dyDescent="0.25">
      <c r="A2" s="532" t="s">
        <v>310</v>
      </c>
      <c r="B2" s="500"/>
      <c r="C2" s="549"/>
      <c r="D2" s="500"/>
      <c r="E2" s="549"/>
      <c r="F2" s="550"/>
      <c r="G2" s="550"/>
      <c r="H2" s="12"/>
      <c r="I2" s="176"/>
      <c r="J2" s="176"/>
      <c r="K2" s="176"/>
      <c r="L2" s="176"/>
      <c r="M2" s="176"/>
      <c r="N2" s="12"/>
      <c r="O2" s="176"/>
      <c r="P2" s="12"/>
      <c r="Q2" s="176"/>
      <c r="R2" s="12"/>
      <c r="S2" s="176"/>
      <c r="T2" s="12"/>
      <c r="U2" s="176"/>
      <c r="V2" s="12"/>
      <c r="W2" s="176"/>
      <c r="X2" s="12"/>
      <c r="Y2" s="176"/>
      <c r="Z2" s="12"/>
      <c r="AA2" s="12"/>
    </row>
    <row r="3" spans="1:53" s="289" customFormat="1" ht="21" customHeight="1" x14ac:dyDescent="0.25">
      <c r="A3" s="294"/>
      <c r="B3" s="291"/>
      <c r="C3" s="176"/>
      <c r="D3" s="291"/>
      <c r="E3" s="176"/>
      <c r="F3" s="291"/>
      <c r="G3" s="178"/>
      <c r="H3" s="291"/>
      <c r="I3" s="176"/>
      <c r="J3" s="176"/>
      <c r="K3" s="176"/>
      <c r="L3" s="176"/>
      <c r="M3" s="176"/>
      <c r="N3" s="291"/>
      <c r="O3" s="176"/>
      <c r="P3" s="291"/>
      <c r="Q3" s="176"/>
      <c r="R3" s="291"/>
      <c r="S3" s="176"/>
      <c r="T3" s="291"/>
      <c r="U3" s="176"/>
      <c r="V3" s="291"/>
      <c r="W3" s="176"/>
      <c r="X3" s="291"/>
      <c r="Y3" s="176"/>
      <c r="Z3" s="651" t="s">
        <v>28</v>
      </c>
      <c r="AA3" s="651"/>
      <c r="AB3" s="198"/>
    </row>
    <row r="4" spans="1:53" ht="67.5" customHeight="1" thickBot="1" x14ac:dyDescent="0.3">
      <c r="A4" s="648" t="s">
        <v>270</v>
      </c>
      <c r="B4" s="622" t="s">
        <v>105</v>
      </c>
      <c r="C4" s="623"/>
      <c r="D4" s="622" t="s">
        <v>103</v>
      </c>
      <c r="E4" s="623"/>
      <c r="F4" s="622" t="s">
        <v>102</v>
      </c>
      <c r="G4" s="623"/>
      <c r="H4" s="622" t="s">
        <v>101</v>
      </c>
      <c r="I4" s="623"/>
      <c r="J4" s="622" t="s">
        <v>100</v>
      </c>
      <c r="K4" s="623"/>
      <c r="L4" s="622" t="s">
        <v>99</v>
      </c>
      <c r="M4" s="623"/>
      <c r="N4" s="622" t="s">
        <v>98</v>
      </c>
      <c r="O4" s="623"/>
      <c r="P4" s="622" t="s">
        <v>97</v>
      </c>
      <c r="Q4" s="623"/>
      <c r="R4" s="622" t="s">
        <v>96</v>
      </c>
      <c r="S4" s="623"/>
      <c r="T4" s="622" t="s">
        <v>95</v>
      </c>
      <c r="U4" s="623"/>
      <c r="V4" s="622" t="s">
        <v>94</v>
      </c>
      <c r="W4" s="623"/>
      <c r="X4" s="622" t="s">
        <v>93</v>
      </c>
      <c r="Y4" s="623"/>
      <c r="Z4" s="625" t="s">
        <v>104</v>
      </c>
      <c r="AA4" s="626"/>
    </row>
    <row r="5" spans="1:53" s="199" customFormat="1" ht="28.5" customHeight="1" thickBot="1" x14ac:dyDescent="0.3">
      <c r="A5" s="649"/>
      <c r="B5" s="630" t="s">
        <v>254</v>
      </c>
      <c r="C5" s="631"/>
      <c r="D5" s="631"/>
      <c r="E5" s="631"/>
      <c r="F5" s="631"/>
      <c r="G5" s="631"/>
      <c r="H5" s="631"/>
      <c r="I5" s="631"/>
      <c r="J5" s="631"/>
      <c r="K5" s="631"/>
      <c r="L5" s="631"/>
      <c r="M5" s="631"/>
      <c r="N5" s="631"/>
      <c r="O5" s="631"/>
      <c r="P5" s="631"/>
      <c r="Q5" s="631"/>
      <c r="R5" s="631"/>
      <c r="S5" s="631"/>
      <c r="T5" s="631"/>
      <c r="U5" s="631"/>
      <c r="V5" s="631"/>
      <c r="W5" s="631"/>
      <c r="X5" s="631"/>
      <c r="Y5" s="631"/>
      <c r="Z5" s="631"/>
      <c r="AA5" s="632"/>
      <c r="AB5" s="179"/>
      <c r="AC5" s="201"/>
      <c r="AD5" s="202"/>
      <c r="AE5" s="202"/>
      <c r="AF5" s="201"/>
      <c r="AG5" s="201"/>
      <c r="AH5" s="201"/>
      <c r="AI5" s="201"/>
      <c r="AJ5" s="201"/>
      <c r="AK5" s="201"/>
      <c r="AL5" s="201"/>
      <c r="AM5" s="201"/>
      <c r="AN5" s="201"/>
      <c r="AO5" s="201"/>
      <c r="AP5" s="201"/>
      <c r="AQ5" s="201"/>
      <c r="AR5" s="201"/>
      <c r="AS5" s="201"/>
      <c r="AT5" s="201"/>
      <c r="AU5" s="201"/>
      <c r="AV5" s="201"/>
      <c r="AW5" s="201"/>
      <c r="AX5" s="202"/>
      <c r="AY5" s="201"/>
      <c r="AZ5" s="203"/>
    </row>
    <row r="6" spans="1:53" s="199" customFormat="1" ht="33" customHeight="1" thickBot="1" x14ac:dyDescent="0.3">
      <c r="A6" s="649"/>
      <c r="B6" s="652" t="s">
        <v>271</v>
      </c>
      <c r="C6" s="653"/>
      <c r="D6" s="652" t="s">
        <v>272</v>
      </c>
      <c r="E6" s="653"/>
      <c r="F6" s="652" t="s">
        <v>273</v>
      </c>
      <c r="G6" s="653"/>
      <c r="H6" s="652" t="s">
        <v>274</v>
      </c>
      <c r="I6" s="653"/>
      <c r="J6" s="652" t="s">
        <v>275</v>
      </c>
      <c r="K6" s="653"/>
      <c r="L6" s="652" t="s">
        <v>276</v>
      </c>
      <c r="M6" s="653"/>
      <c r="N6" s="652" t="s">
        <v>277</v>
      </c>
      <c r="O6" s="653"/>
      <c r="P6" s="652" t="s">
        <v>277</v>
      </c>
      <c r="Q6" s="653"/>
      <c r="R6" s="652" t="s">
        <v>278</v>
      </c>
      <c r="S6" s="653"/>
      <c r="T6" s="652" t="s">
        <v>279</v>
      </c>
      <c r="U6" s="653"/>
      <c r="V6" s="652" t="s">
        <v>202</v>
      </c>
      <c r="W6" s="653"/>
      <c r="X6" s="652" t="s">
        <v>274</v>
      </c>
      <c r="Y6" s="653"/>
      <c r="Z6" s="652" t="s">
        <v>202</v>
      </c>
      <c r="AA6" s="653"/>
      <c r="AB6" s="179"/>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row>
    <row r="7" spans="1:53" s="199" customFormat="1" ht="68.25" customHeight="1" thickTop="1" x14ac:dyDescent="0.25">
      <c r="A7" s="650"/>
      <c r="B7" s="292" t="s">
        <v>29</v>
      </c>
      <c r="C7" s="293" t="s">
        <v>30</v>
      </c>
      <c r="D7" s="429" t="s">
        <v>29</v>
      </c>
      <c r="E7" s="430" t="s">
        <v>30</v>
      </c>
      <c r="F7" s="292" t="s">
        <v>29</v>
      </c>
      <c r="G7" s="293" t="s">
        <v>30</v>
      </c>
      <c r="H7" s="429" t="s">
        <v>29</v>
      </c>
      <c r="I7" s="430" t="s">
        <v>30</v>
      </c>
      <c r="J7" s="292" t="s">
        <v>29</v>
      </c>
      <c r="K7" s="293" t="s">
        <v>30</v>
      </c>
      <c r="L7" s="429" t="s">
        <v>29</v>
      </c>
      <c r="M7" s="430" t="s">
        <v>30</v>
      </c>
      <c r="N7" s="292" t="s">
        <v>29</v>
      </c>
      <c r="O7" s="293" t="s">
        <v>30</v>
      </c>
      <c r="P7" s="429" t="s">
        <v>29</v>
      </c>
      <c r="Q7" s="430" t="s">
        <v>30</v>
      </c>
      <c r="R7" s="292" t="s">
        <v>29</v>
      </c>
      <c r="S7" s="293" t="s">
        <v>30</v>
      </c>
      <c r="T7" s="429" t="s">
        <v>29</v>
      </c>
      <c r="U7" s="430" t="s">
        <v>30</v>
      </c>
      <c r="V7" s="292" t="s">
        <v>29</v>
      </c>
      <c r="W7" s="293" t="s">
        <v>30</v>
      </c>
      <c r="X7" s="429" t="s">
        <v>29</v>
      </c>
      <c r="Y7" s="430" t="s">
        <v>30</v>
      </c>
      <c r="Z7" s="292" t="s">
        <v>29</v>
      </c>
      <c r="AA7" s="293" t="s">
        <v>30</v>
      </c>
      <c r="AB7" s="179"/>
      <c r="AC7" s="200"/>
      <c r="AD7" s="200"/>
      <c r="AE7" s="200"/>
    </row>
    <row r="8" spans="1:53" s="199" customFormat="1" ht="27" customHeight="1" x14ac:dyDescent="0.25">
      <c r="A8" s="414">
        <v>1997</v>
      </c>
      <c r="B8" s="190">
        <v>22</v>
      </c>
      <c r="C8" s="191">
        <v>-0.30000000000000071</v>
      </c>
      <c r="D8" s="420">
        <v>21.9</v>
      </c>
      <c r="E8" s="421">
        <v>-0.70000000000000284</v>
      </c>
      <c r="F8" s="190">
        <v>21.3</v>
      </c>
      <c r="G8" s="191">
        <v>-0.80000000000000071</v>
      </c>
      <c r="H8" s="420">
        <v>20.399999999999999</v>
      </c>
      <c r="I8" s="421">
        <v>-0.80000000000000071</v>
      </c>
      <c r="J8" s="190">
        <v>19.5</v>
      </c>
      <c r="K8" s="191">
        <v>0.10000000000000142</v>
      </c>
      <c r="L8" s="420">
        <v>17.600000000000001</v>
      </c>
      <c r="M8" s="421">
        <v>0</v>
      </c>
      <c r="N8" s="190">
        <v>17.2</v>
      </c>
      <c r="O8" s="191">
        <v>0.30000000000000071</v>
      </c>
      <c r="P8" s="420">
        <v>16.7</v>
      </c>
      <c r="Q8" s="421">
        <v>-0.19999999999999929</v>
      </c>
      <c r="R8" s="190">
        <v>17</v>
      </c>
      <c r="S8" s="191">
        <v>-0.19999999999999929</v>
      </c>
      <c r="T8" s="420">
        <v>17.8</v>
      </c>
      <c r="U8" s="421">
        <v>-0.5</v>
      </c>
      <c r="V8" s="190">
        <v>19.899999999999999</v>
      </c>
      <c r="W8" s="191">
        <v>0.29999999999999716</v>
      </c>
      <c r="X8" s="420">
        <v>21.7</v>
      </c>
      <c r="Y8" s="421">
        <v>0.5</v>
      </c>
      <c r="Z8" s="191">
        <v>19.416666666666664</v>
      </c>
      <c r="AA8" s="191">
        <v>-0.18333333333333712</v>
      </c>
      <c r="AB8" s="179"/>
      <c r="AC8" s="200"/>
      <c r="AD8" s="200"/>
      <c r="AE8" s="200"/>
    </row>
    <row r="9" spans="1:53" s="199" customFormat="1" ht="27" customHeight="1" x14ac:dyDescent="0.25">
      <c r="A9" s="414">
        <v>1998</v>
      </c>
      <c r="B9" s="190">
        <v>23.1</v>
      </c>
      <c r="C9" s="191">
        <v>0.80000000000000071</v>
      </c>
      <c r="D9" s="420">
        <v>24</v>
      </c>
      <c r="E9" s="421">
        <v>1.3999999999999986</v>
      </c>
      <c r="F9" s="190">
        <v>22.5</v>
      </c>
      <c r="G9" s="191">
        <v>0.39999999999999858</v>
      </c>
      <c r="H9" s="420">
        <v>21.6</v>
      </c>
      <c r="I9" s="421">
        <v>0.40000000000000213</v>
      </c>
      <c r="J9" s="190">
        <v>19.5</v>
      </c>
      <c r="K9" s="191">
        <v>0.10000000000000142</v>
      </c>
      <c r="L9" s="420">
        <v>17.899999999999999</v>
      </c>
      <c r="M9" s="421">
        <v>0.29999999999999716</v>
      </c>
      <c r="N9" s="190">
        <v>16.899999999999999</v>
      </c>
      <c r="O9" s="191">
        <v>0</v>
      </c>
      <c r="P9" s="420">
        <v>16.8</v>
      </c>
      <c r="Q9" s="421">
        <v>-9.9999999999997868E-2</v>
      </c>
      <c r="R9" s="190">
        <v>17.399999999999999</v>
      </c>
      <c r="S9" s="191">
        <v>0.19999999999999929</v>
      </c>
      <c r="T9" s="420">
        <v>17.899999999999999</v>
      </c>
      <c r="U9" s="421">
        <v>-0.40000000000000213</v>
      </c>
      <c r="V9" s="190">
        <v>18.8</v>
      </c>
      <c r="W9" s="191">
        <v>-0.80000000000000071</v>
      </c>
      <c r="X9" s="420">
        <v>20.100000000000001</v>
      </c>
      <c r="Y9" s="421">
        <v>-1.0999999999999979</v>
      </c>
      <c r="Z9" s="191">
        <v>19.708333333333336</v>
      </c>
      <c r="AA9" s="191">
        <v>0.10833333333333428</v>
      </c>
      <c r="AB9" s="179"/>
      <c r="AC9" s="200"/>
      <c r="AD9" s="200"/>
      <c r="AE9" s="200"/>
    </row>
    <row r="10" spans="1:53" s="199" customFormat="1" ht="27" customHeight="1" x14ac:dyDescent="0.25">
      <c r="A10" s="414">
        <v>1999</v>
      </c>
      <c r="B10" s="190">
        <v>20.9</v>
      </c>
      <c r="C10" s="191">
        <v>-1.4000000000000021</v>
      </c>
      <c r="D10" s="420">
        <v>21.5</v>
      </c>
      <c r="E10" s="421">
        <v>-1.1000000000000014</v>
      </c>
      <c r="F10" s="190">
        <v>21.3</v>
      </c>
      <c r="G10" s="191">
        <v>-0.80000000000000071</v>
      </c>
      <c r="H10" s="420">
        <v>20.7</v>
      </c>
      <c r="I10" s="421">
        <v>-0.5</v>
      </c>
      <c r="J10" s="190">
        <v>18.8</v>
      </c>
      <c r="K10" s="191">
        <v>-0.59999999999999787</v>
      </c>
      <c r="L10" s="420">
        <v>17.5</v>
      </c>
      <c r="M10" s="421">
        <v>-0.10000000000000142</v>
      </c>
      <c r="N10" s="190">
        <v>17</v>
      </c>
      <c r="O10" s="191">
        <v>0.10000000000000142</v>
      </c>
      <c r="P10" s="420">
        <v>17.100000000000001</v>
      </c>
      <c r="Q10" s="421">
        <v>0.20000000000000284</v>
      </c>
      <c r="R10" s="190">
        <v>17.600000000000001</v>
      </c>
      <c r="S10" s="191">
        <v>0.40000000000000213</v>
      </c>
      <c r="T10" s="420">
        <v>17</v>
      </c>
      <c r="U10" s="421">
        <v>-1.3000000000000007</v>
      </c>
      <c r="V10" s="190">
        <v>19.5</v>
      </c>
      <c r="W10" s="191">
        <v>-0.10000000000000142</v>
      </c>
      <c r="X10" s="420">
        <v>20.7</v>
      </c>
      <c r="Y10" s="421">
        <v>-0.5</v>
      </c>
      <c r="Z10" s="191">
        <v>19.133333333333329</v>
      </c>
      <c r="AA10" s="191">
        <v>-0.46666666666667211</v>
      </c>
      <c r="AB10" s="179"/>
      <c r="AC10" s="200"/>
      <c r="AD10" s="200"/>
      <c r="AE10" s="200"/>
    </row>
    <row r="11" spans="1:53" s="199" customFormat="1" ht="27" customHeight="1" x14ac:dyDescent="0.25">
      <c r="A11" s="414">
        <v>2000</v>
      </c>
      <c r="B11" s="190">
        <v>22.5</v>
      </c>
      <c r="C11" s="191">
        <v>0.19999999999999929</v>
      </c>
      <c r="D11" s="420">
        <v>22.4</v>
      </c>
      <c r="E11" s="421">
        <v>-0.20000000000000284</v>
      </c>
      <c r="F11" s="190">
        <v>21.9</v>
      </c>
      <c r="G11" s="191">
        <v>-0.20000000000000284</v>
      </c>
      <c r="H11" s="420">
        <v>21</v>
      </c>
      <c r="I11" s="421">
        <v>-0.19999999999999929</v>
      </c>
      <c r="J11" s="190">
        <v>19.5</v>
      </c>
      <c r="K11" s="191">
        <v>0.10000000000000142</v>
      </c>
      <c r="L11" s="420">
        <v>17.7</v>
      </c>
      <c r="M11" s="421">
        <v>9.9999999999997868E-2</v>
      </c>
      <c r="N11" s="190">
        <v>17.100000000000001</v>
      </c>
      <c r="O11" s="191">
        <v>0.20000000000000284</v>
      </c>
      <c r="P11" s="420">
        <v>17.2</v>
      </c>
      <c r="Q11" s="421">
        <v>0.30000000000000071</v>
      </c>
      <c r="R11" s="190">
        <v>16.8</v>
      </c>
      <c r="S11" s="191">
        <v>-0.39999999999999858</v>
      </c>
      <c r="T11" s="420">
        <v>17.899999999999999</v>
      </c>
      <c r="U11" s="421">
        <v>-0.40000000000000213</v>
      </c>
      <c r="V11" s="190">
        <v>19.3</v>
      </c>
      <c r="W11" s="191">
        <v>-0.30000000000000071</v>
      </c>
      <c r="X11" s="420">
        <v>21.3</v>
      </c>
      <c r="Y11" s="421">
        <v>0.10000000000000142</v>
      </c>
      <c r="Z11" s="191">
        <v>19.55</v>
      </c>
      <c r="AA11" s="191">
        <v>-5.0000000000000711E-2</v>
      </c>
      <c r="AB11" s="179"/>
      <c r="AC11" s="200"/>
      <c r="AD11" s="200"/>
      <c r="AE11" s="200"/>
    </row>
    <row r="12" spans="1:53" s="199" customFormat="1" ht="27" customHeight="1" x14ac:dyDescent="0.25">
      <c r="A12" s="414">
        <v>2001</v>
      </c>
      <c r="B12" s="190">
        <v>22.7</v>
      </c>
      <c r="C12" s="191">
        <v>0.39999999999999858</v>
      </c>
      <c r="D12" s="420">
        <v>22.6</v>
      </c>
      <c r="E12" s="421">
        <v>0</v>
      </c>
      <c r="F12" s="190">
        <v>22.3</v>
      </c>
      <c r="G12" s="191">
        <v>0.19999999999999929</v>
      </c>
      <c r="H12" s="420">
        <v>21.5</v>
      </c>
      <c r="I12" s="421">
        <v>0.30000000000000071</v>
      </c>
      <c r="J12" s="190">
        <v>19.899999999999999</v>
      </c>
      <c r="K12" s="191">
        <v>0.5</v>
      </c>
      <c r="L12" s="420">
        <v>17</v>
      </c>
      <c r="M12" s="421">
        <v>-0.60000000000000142</v>
      </c>
      <c r="N12" s="190">
        <v>16.5</v>
      </c>
      <c r="O12" s="191">
        <v>-0.39999999999999858</v>
      </c>
      <c r="P12" s="420" t="s">
        <v>18</v>
      </c>
      <c r="Q12" s="420" t="s">
        <v>18</v>
      </c>
      <c r="R12" s="190">
        <v>17.100000000000001</v>
      </c>
      <c r="S12" s="191">
        <v>-9.9999999999997868E-2</v>
      </c>
      <c r="T12" s="420">
        <v>18.100000000000001</v>
      </c>
      <c r="U12" s="421">
        <v>-0.19999999999999929</v>
      </c>
      <c r="V12" s="190">
        <v>19</v>
      </c>
      <c r="W12" s="191">
        <v>-0.60000000000000142</v>
      </c>
      <c r="X12" s="420">
        <v>20.399999999999999</v>
      </c>
      <c r="Y12" s="421">
        <v>-0.80000000000000071</v>
      </c>
      <c r="Z12" s="191">
        <v>19.736363636363635</v>
      </c>
      <c r="AA12" s="191">
        <v>0.13636363636363313</v>
      </c>
      <c r="AB12" s="179"/>
      <c r="AC12" s="200"/>
      <c r="AD12" s="200"/>
      <c r="AE12" s="200"/>
    </row>
    <row r="13" spans="1:53" s="199" customFormat="1" ht="27" customHeight="1" x14ac:dyDescent="0.25">
      <c r="A13" s="414">
        <v>2002</v>
      </c>
      <c r="B13" s="190">
        <v>21.7</v>
      </c>
      <c r="C13" s="191">
        <v>-0.60000000000000142</v>
      </c>
      <c r="D13" s="420">
        <v>22</v>
      </c>
      <c r="E13" s="421">
        <v>-0.60000000000000142</v>
      </c>
      <c r="F13" s="190">
        <v>22.4</v>
      </c>
      <c r="G13" s="191">
        <v>0.29999999999999716</v>
      </c>
      <c r="H13" s="420">
        <v>20.8</v>
      </c>
      <c r="I13" s="421">
        <v>-0.39999999999999858</v>
      </c>
      <c r="J13" s="190">
        <v>20.2</v>
      </c>
      <c r="K13" s="191">
        <v>0.80000000000000071</v>
      </c>
      <c r="L13" s="420">
        <v>17.8</v>
      </c>
      <c r="M13" s="421">
        <v>0.19999999999999929</v>
      </c>
      <c r="N13" s="190">
        <v>17.899999999999999</v>
      </c>
      <c r="O13" s="191">
        <v>1</v>
      </c>
      <c r="P13" s="420">
        <v>17.100000000000001</v>
      </c>
      <c r="Q13" s="421">
        <v>0.20000000000000284</v>
      </c>
      <c r="R13" s="190">
        <v>17.2</v>
      </c>
      <c r="S13" s="191">
        <v>0</v>
      </c>
      <c r="T13" s="420">
        <v>18.7</v>
      </c>
      <c r="U13" s="421">
        <v>0.39999999999999858</v>
      </c>
      <c r="V13" s="190">
        <v>20.3</v>
      </c>
      <c r="W13" s="191">
        <v>0.69999999999999929</v>
      </c>
      <c r="X13" s="420">
        <v>22.1</v>
      </c>
      <c r="Y13" s="421">
        <v>0.90000000000000213</v>
      </c>
      <c r="Z13" s="191">
        <v>19.849999999999998</v>
      </c>
      <c r="AA13" s="191">
        <v>0.24999999999999645</v>
      </c>
      <c r="AB13" s="179"/>
      <c r="AC13" s="200"/>
      <c r="AD13" s="200"/>
      <c r="AE13" s="200"/>
    </row>
    <row r="14" spans="1:53" s="199" customFormat="1" ht="27" customHeight="1" x14ac:dyDescent="0.25">
      <c r="A14" s="414">
        <v>2003</v>
      </c>
      <c r="B14" s="190">
        <v>22.7</v>
      </c>
      <c r="C14" s="191">
        <v>0.39999999999999858</v>
      </c>
      <c r="D14" s="420">
        <v>22.4</v>
      </c>
      <c r="E14" s="421">
        <v>-0.20000000000000284</v>
      </c>
      <c r="F14" s="190">
        <v>22.3</v>
      </c>
      <c r="G14" s="191">
        <v>0.19999999999999929</v>
      </c>
      <c r="H14" s="420">
        <v>22.2</v>
      </c>
      <c r="I14" s="421">
        <v>1</v>
      </c>
      <c r="J14" s="190">
        <v>21.1</v>
      </c>
      <c r="K14" s="191">
        <v>1.7000000000000028</v>
      </c>
      <c r="L14" s="420">
        <v>17.2</v>
      </c>
      <c r="M14" s="421">
        <v>-0.40000000000000213</v>
      </c>
      <c r="N14" s="190">
        <v>17.100000000000001</v>
      </c>
      <c r="O14" s="191">
        <v>0.20000000000000284</v>
      </c>
      <c r="P14" s="420">
        <v>16.8</v>
      </c>
      <c r="Q14" s="421">
        <v>-9.9999999999997868E-2</v>
      </c>
      <c r="R14" s="190">
        <v>18.3</v>
      </c>
      <c r="S14" s="191">
        <v>1.1000000000000014</v>
      </c>
      <c r="T14" s="420">
        <v>18.8</v>
      </c>
      <c r="U14" s="421">
        <v>0.5</v>
      </c>
      <c r="V14" s="190">
        <v>20</v>
      </c>
      <c r="W14" s="191">
        <v>0.39999999999999858</v>
      </c>
      <c r="X14" s="420">
        <v>21.7</v>
      </c>
      <c r="Y14" s="421">
        <v>0.5</v>
      </c>
      <c r="Z14" s="191">
        <v>20.05</v>
      </c>
      <c r="AA14" s="191">
        <v>0.44999999999999929</v>
      </c>
      <c r="AB14" s="179"/>
      <c r="AD14" s="200"/>
      <c r="AE14" s="200"/>
    </row>
    <row r="15" spans="1:53" s="199" customFormat="1" ht="27" customHeight="1" x14ac:dyDescent="0.25">
      <c r="A15" s="414">
        <v>2004</v>
      </c>
      <c r="B15" s="190">
        <v>22.5</v>
      </c>
      <c r="C15" s="191">
        <v>0.19999999999999929</v>
      </c>
      <c r="D15" s="420">
        <v>23.4</v>
      </c>
      <c r="E15" s="421">
        <v>0.79999999999999716</v>
      </c>
      <c r="F15" s="190">
        <v>23.1</v>
      </c>
      <c r="G15" s="191">
        <v>1</v>
      </c>
      <c r="H15" s="420">
        <v>21.5</v>
      </c>
      <c r="I15" s="421">
        <v>0.30000000000000071</v>
      </c>
      <c r="J15" s="190">
        <v>19.2</v>
      </c>
      <c r="K15" s="191">
        <v>-0.19999999999999929</v>
      </c>
      <c r="L15" s="420">
        <v>17.399999999999999</v>
      </c>
      <c r="M15" s="421">
        <v>-0.20000000000000284</v>
      </c>
      <c r="N15" s="190">
        <v>17.7</v>
      </c>
      <c r="O15" s="191">
        <v>0.80000000000000071</v>
      </c>
      <c r="P15" s="420">
        <v>17.899999999999999</v>
      </c>
      <c r="Q15" s="421">
        <v>1</v>
      </c>
      <c r="R15" s="190">
        <v>18</v>
      </c>
      <c r="S15" s="191">
        <v>0.80000000000000071</v>
      </c>
      <c r="T15" s="420">
        <v>18.399999999999999</v>
      </c>
      <c r="U15" s="421">
        <v>9.9999999999997868E-2</v>
      </c>
      <c r="V15" s="190">
        <v>20.100000000000001</v>
      </c>
      <c r="W15" s="191">
        <v>0.5</v>
      </c>
      <c r="X15" s="420">
        <v>21.5</v>
      </c>
      <c r="Y15" s="421">
        <v>0.30000000000000071</v>
      </c>
      <c r="Z15" s="191">
        <v>20.100000000000001</v>
      </c>
      <c r="AA15" s="191">
        <v>0.5</v>
      </c>
      <c r="AB15" s="179"/>
      <c r="AD15" s="200"/>
      <c r="AE15" s="200"/>
    </row>
    <row r="16" spans="1:53" s="204" customFormat="1" ht="27" customHeight="1" x14ac:dyDescent="0.25">
      <c r="A16" s="404">
        <v>2005</v>
      </c>
      <c r="B16" s="60">
        <v>23.140000000000004</v>
      </c>
      <c r="C16" s="191">
        <v>0.84000000000000341</v>
      </c>
      <c r="D16" s="411">
        <v>22.8</v>
      </c>
      <c r="E16" s="421">
        <v>0.19999999999999929</v>
      </c>
      <c r="F16" s="60">
        <v>22.580000000000002</v>
      </c>
      <c r="G16" s="191">
        <v>0.48000000000000043</v>
      </c>
      <c r="H16" s="411">
        <v>21.439999999999998</v>
      </c>
      <c r="I16" s="421">
        <v>0.23999999999999844</v>
      </c>
      <c r="J16" s="60">
        <v>20.200000000000003</v>
      </c>
      <c r="K16" s="191">
        <v>0.80000000000000426</v>
      </c>
      <c r="L16" s="411">
        <v>17.880000000000003</v>
      </c>
      <c r="M16" s="421">
        <v>0.28000000000000114</v>
      </c>
      <c r="N16" s="60">
        <v>17.3</v>
      </c>
      <c r="O16" s="191">
        <v>0.40000000000000213</v>
      </c>
      <c r="P16" s="411">
        <v>16.860000000000003</v>
      </c>
      <c r="Q16" s="421">
        <v>-3.9999999999995595E-2</v>
      </c>
      <c r="R16" s="60">
        <v>18.060000000000002</v>
      </c>
      <c r="S16" s="191">
        <v>0.86000000000000298</v>
      </c>
      <c r="T16" s="411">
        <v>17.893548387096775</v>
      </c>
      <c r="U16" s="421">
        <v>-0.40645161290322562</v>
      </c>
      <c r="V16" s="60">
        <v>19.31066666666667</v>
      </c>
      <c r="W16" s="191">
        <v>-0.28933333333333167</v>
      </c>
      <c r="X16" s="411">
        <v>20.98516129032258</v>
      </c>
      <c r="Y16" s="421">
        <v>-0.21483870967741936</v>
      </c>
      <c r="Z16" s="60">
        <v>19.870781362007175</v>
      </c>
      <c r="AA16" s="191">
        <v>0.27078136200717395</v>
      </c>
      <c r="AB16" s="179"/>
      <c r="AD16" s="205"/>
      <c r="AE16" s="205"/>
    </row>
    <row r="17" spans="1:31" s="199" customFormat="1" ht="27" customHeight="1" x14ac:dyDescent="0.25">
      <c r="A17" s="404">
        <v>2006</v>
      </c>
      <c r="B17" s="60">
        <v>22.32</v>
      </c>
      <c r="C17" s="61">
        <v>2.0000000000003126E-2</v>
      </c>
      <c r="D17" s="411">
        <v>22.82</v>
      </c>
      <c r="E17" s="422">
        <v>0.23999999999999844</v>
      </c>
      <c r="F17" s="60">
        <v>22.98</v>
      </c>
      <c r="G17" s="61">
        <v>0.84000000000000341</v>
      </c>
      <c r="H17" s="411">
        <v>21.6</v>
      </c>
      <c r="I17" s="422">
        <v>0.38000000000000256</v>
      </c>
      <c r="J17" s="60">
        <v>18.939999999999998</v>
      </c>
      <c r="K17" s="61">
        <v>-0.44000000000000483</v>
      </c>
      <c r="L17" s="411">
        <v>18.86</v>
      </c>
      <c r="M17" s="422">
        <v>1.259999999999998</v>
      </c>
      <c r="N17" s="60">
        <v>17.360000000000003</v>
      </c>
      <c r="O17" s="61">
        <v>0.44000000000000483</v>
      </c>
      <c r="P17" s="411">
        <v>16.78</v>
      </c>
      <c r="Q17" s="422">
        <v>-0.14000000000000057</v>
      </c>
      <c r="R17" s="60">
        <v>17.600000000000001</v>
      </c>
      <c r="S17" s="61">
        <v>0.35999999999999943</v>
      </c>
      <c r="T17" s="411">
        <v>18.580000000000002</v>
      </c>
      <c r="U17" s="422">
        <v>0.28000000000000114</v>
      </c>
      <c r="V17" s="60">
        <v>20.58</v>
      </c>
      <c r="W17" s="61">
        <v>1.0199999999999996</v>
      </c>
      <c r="X17" s="411">
        <v>22.339999999999996</v>
      </c>
      <c r="Y17" s="422">
        <v>1.1599999999999966</v>
      </c>
      <c r="Z17" s="60">
        <v>20.063333333333336</v>
      </c>
      <c r="AA17" s="61">
        <v>0.46333333333333471</v>
      </c>
      <c r="AB17" s="206"/>
      <c r="AD17" s="200"/>
      <c r="AE17" s="200"/>
    </row>
    <row r="18" spans="1:31" ht="27" customHeight="1" x14ac:dyDescent="0.25">
      <c r="A18" s="404">
        <v>2007</v>
      </c>
      <c r="B18" s="60">
        <v>23.46</v>
      </c>
      <c r="C18" s="61">
        <v>1.1600000000000037</v>
      </c>
      <c r="D18" s="411">
        <v>23.46</v>
      </c>
      <c r="E18" s="422">
        <v>0.87999999999999901</v>
      </c>
      <c r="F18" s="60">
        <v>22.220000000000002</v>
      </c>
      <c r="G18" s="61">
        <v>8.00000000000054E-2</v>
      </c>
      <c r="H18" s="411">
        <v>21.939999999999998</v>
      </c>
      <c r="I18" s="422">
        <v>0.71999999999999886</v>
      </c>
      <c r="J18" s="60">
        <v>20.059999999999999</v>
      </c>
      <c r="K18" s="61">
        <v>0.67999999999999616</v>
      </c>
      <c r="L18" s="431">
        <v>17.660000000000004</v>
      </c>
      <c r="M18" s="422">
        <v>6.0000000000002274E-2</v>
      </c>
      <c r="N18" s="60">
        <v>17.7</v>
      </c>
      <c r="O18" s="61">
        <v>0.78000000000000114</v>
      </c>
      <c r="P18" s="411">
        <v>17.18</v>
      </c>
      <c r="Q18" s="422">
        <v>0.25999999999999801</v>
      </c>
      <c r="R18" s="60">
        <v>17.68</v>
      </c>
      <c r="S18" s="61">
        <v>0.43999999999999773</v>
      </c>
      <c r="T18" s="411">
        <v>18.72</v>
      </c>
      <c r="U18" s="422">
        <v>0.41999999999999815</v>
      </c>
      <c r="V18" s="60">
        <v>19.82</v>
      </c>
      <c r="W18" s="61">
        <v>0.26000000000000156</v>
      </c>
      <c r="X18" s="411">
        <v>21.94</v>
      </c>
      <c r="Y18" s="422">
        <v>0.76000000000000156</v>
      </c>
      <c r="Z18" s="60">
        <v>20.153333333333332</v>
      </c>
      <c r="AA18" s="61">
        <v>0.55333333333333101</v>
      </c>
      <c r="AB18" s="206"/>
      <c r="AD18" s="207"/>
      <c r="AE18" s="207"/>
    </row>
    <row r="19" spans="1:31" ht="27" customHeight="1" x14ac:dyDescent="0.25">
      <c r="A19" s="404">
        <v>2008</v>
      </c>
      <c r="B19" s="60">
        <v>22.64</v>
      </c>
      <c r="C19" s="61">
        <v>0.34000000000000341</v>
      </c>
      <c r="D19" s="411">
        <v>22.880000000000003</v>
      </c>
      <c r="E19" s="422">
        <v>0.30000000000000071</v>
      </c>
      <c r="F19" s="60">
        <v>21.880000000000003</v>
      </c>
      <c r="G19" s="61">
        <v>-0.25999999999999446</v>
      </c>
      <c r="H19" s="411">
        <v>20.9</v>
      </c>
      <c r="I19" s="422">
        <v>-0.32000000000000028</v>
      </c>
      <c r="J19" s="60">
        <v>19.260000000000002</v>
      </c>
      <c r="K19" s="61">
        <v>-0.12000000000000099</v>
      </c>
      <c r="L19" s="411">
        <v>17.98</v>
      </c>
      <c r="M19" s="422">
        <v>0.37999999999999901</v>
      </c>
      <c r="N19" s="60">
        <v>16.84</v>
      </c>
      <c r="O19" s="61">
        <v>-7.9999999999998295E-2</v>
      </c>
      <c r="P19" s="411">
        <v>17.839999999999996</v>
      </c>
      <c r="Q19" s="422">
        <v>0.9199999999999946</v>
      </c>
      <c r="R19" s="60">
        <v>18.625</v>
      </c>
      <c r="S19" s="61">
        <v>1.384999999999998</v>
      </c>
      <c r="T19" s="411">
        <v>19.399999999999999</v>
      </c>
      <c r="U19" s="422">
        <v>1.0999999999999979</v>
      </c>
      <c r="V19" s="60">
        <v>20.639999999999997</v>
      </c>
      <c r="W19" s="61">
        <v>1.0799999999999983</v>
      </c>
      <c r="X19" s="411">
        <v>21.860000000000003</v>
      </c>
      <c r="Y19" s="422">
        <v>0.68000000000000327</v>
      </c>
      <c r="Z19" s="60">
        <v>20.062083333333337</v>
      </c>
      <c r="AA19" s="61">
        <v>0.46208333333333584</v>
      </c>
      <c r="AB19" s="206"/>
      <c r="AD19" s="207"/>
      <c r="AE19" s="207"/>
    </row>
    <row r="20" spans="1:31" ht="27" customHeight="1" x14ac:dyDescent="0.25">
      <c r="A20" s="404">
        <v>2009</v>
      </c>
      <c r="B20" s="60">
        <v>22.84</v>
      </c>
      <c r="C20" s="61">
        <v>0.5400000000000027</v>
      </c>
      <c r="D20" s="411">
        <v>23.279999999999998</v>
      </c>
      <c r="E20" s="422">
        <v>0.69999999999999574</v>
      </c>
      <c r="F20" s="60">
        <v>22.68</v>
      </c>
      <c r="G20" s="61">
        <v>0.5400000000000027</v>
      </c>
      <c r="H20" s="411">
        <v>22.58</v>
      </c>
      <c r="I20" s="422">
        <v>1.3599999999999994</v>
      </c>
      <c r="J20" s="60">
        <v>20.040000000000003</v>
      </c>
      <c r="K20" s="61">
        <v>0.66000000000000014</v>
      </c>
      <c r="L20" s="411">
        <v>18.600000000000001</v>
      </c>
      <c r="M20" s="422">
        <v>1</v>
      </c>
      <c r="N20" s="60">
        <v>17.78</v>
      </c>
      <c r="O20" s="61">
        <v>0.86000000000000298</v>
      </c>
      <c r="P20" s="411">
        <v>17.48</v>
      </c>
      <c r="Q20" s="422">
        <v>0.55999999999999872</v>
      </c>
      <c r="R20" s="60">
        <v>17.64</v>
      </c>
      <c r="S20" s="61">
        <v>0.39999999999999858</v>
      </c>
      <c r="T20" s="411">
        <v>19.22</v>
      </c>
      <c r="U20" s="422">
        <v>0.91999999999999815</v>
      </c>
      <c r="V20" s="60">
        <v>20.64</v>
      </c>
      <c r="W20" s="61">
        <v>1.0800000000000018</v>
      </c>
      <c r="X20" s="411">
        <v>22.020000000000003</v>
      </c>
      <c r="Y20" s="422">
        <v>0.84000000000000341</v>
      </c>
      <c r="Z20" s="60">
        <v>20.400000000000002</v>
      </c>
      <c r="AA20" s="61">
        <v>0.80000000000000071</v>
      </c>
      <c r="AB20" s="206"/>
      <c r="AD20" s="207"/>
      <c r="AE20" s="207"/>
    </row>
    <row r="21" spans="1:31" ht="27" customHeight="1" x14ac:dyDescent="0.25">
      <c r="A21" s="404">
        <v>2010</v>
      </c>
      <c r="B21" s="60">
        <v>22.939999999999998</v>
      </c>
      <c r="C21" s="61">
        <v>0.64000000000000057</v>
      </c>
      <c r="D21" s="411">
        <v>23.425000000000001</v>
      </c>
      <c r="E21" s="422">
        <v>0.84499999999999886</v>
      </c>
      <c r="F21" s="60">
        <v>23.08</v>
      </c>
      <c r="G21" s="61">
        <v>0.94000000000000128</v>
      </c>
      <c r="H21" s="411">
        <v>21.48</v>
      </c>
      <c r="I21" s="422">
        <v>0.26000000000000156</v>
      </c>
      <c r="J21" s="60">
        <v>20.88</v>
      </c>
      <c r="K21" s="61">
        <v>1.4999999999999964</v>
      </c>
      <c r="L21" s="411">
        <v>19.059999999999999</v>
      </c>
      <c r="M21" s="422">
        <v>1.4599999999999973</v>
      </c>
      <c r="N21" s="60">
        <v>17.279999999999998</v>
      </c>
      <c r="O21" s="61">
        <v>0.35999999999999943</v>
      </c>
      <c r="P21" s="411">
        <v>17.04</v>
      </c>
      <c r="Q21" s="422">
        <v>0.11999999999999744</v>
      </c>
      <c r="R21" s="60">
        <v>16.96</v>
      </c>
      <c r="S21" s="61">
        <v>-0.28000000000000114</v>
      </c>
      <c r="T21" s="411">
        <v>19.080000000000002</v>
      </c>
      <c r="U21" s="422">
        <v>0.78000000000000114</v>
      </c>
      <c r="V21" s="60">
        <v>19.579999999999998</v>
      </c>
      <c r="W21" s="61">
        <v>1.9999999999999574E-2</v>
      </c>
      <c r="X21" s="411">
        <v>20.860000000000003</v>
      </c>
      <c r="Y21" s="422">
        <v>-0.31999999999999673</v>
      </c>
      <c r="Z21" s="60">
        <v>20.138750000000002</v>
      </c>
      <c r="AA21" s="61">
        <v>0.53875000000000028</v>
      </c>
      <c r="AB21" s="206"/>
      <c r="AD21" s="207"/>
      <c r="AE21" s="207"/>
    </row>
    <row r="22" spans="1:31" ht="27" customHeight="1" x14ac:dyDescent="0.25">
      <c r="A22" s="404">
        <v>2011</v>
      </c>
      <c r="B22" s="60">
        <v>22.22</v>
      </c>
      <c r="C22" s="61">
        <v>-7.9999999999998295E-2</v>
      </c>
      <c r="D22" s="411">
        <v>23.259999999999998</v>
      </c>
      <c r="E22" s="422">
        <v>0.67999999999999616</v>
      </c>
      <c r="F22" s="60">
        <v>22.48</v>
      </c>
      <c r="G22" s="61">
        <v>0.34000000000000341</v>
      </c>
      <c r="H22" s="411">
        <v>21.78</v>
      </c>
      <c r="I22" s="422">
        <v>0.56000000000000227</v>
      </c>
      <c r="J22" s="60">
        <v>19.439999999999998</v>
      </c>
      <c r="K22" s="61">
        <v>5.9999999999995168E-2</v>
      </c>
      <c r="L22" s="411">
        <v>19.22</v>
      </c>
      <c r="M22" s="422">
        <v>1.6199999999999974</v>
      </c>
      <c r="N22" s="60">
        <v>17.54</v>
      </c>
      <c r="O22" s="61">
        <v>0.62000000000000099</v>
      </c>
      <c r="P22" s="411">
        <v>17.48</v>
      </c>
      <c r="Q22" s="422">
        <v>0.55999999999999872</v>
      </c>
      <c r="R22" s="60">
        <v>17.619999999999997</v>
      </c>
      <c r="S22" s="61">
        <v>0.37999999999999545</v>
      </c>
      <c r="T22" s="411">
        <v>18.68</v>
      </c>
      <c r="U22" s="422">
        <v>0.37999999999999901</v>
      </c>
      <c r="V22" s="60">
        <v>20.48</v>
      </c>
      <c r="W22" s="61">
        <v>0.92000000000000171</v>
      </c>
      <c r="X22" s="411">
        <v>21.86</v>
      </c>
      <c r="Y22" s="422">
        <v>0.67999999999999972</v>
      </c>
      <c r="Z22" s="60">
        <v>20.171666666666663</v>
      </c>
      <c r="AA22" s="61">
        <v>0.57166666666666188</v>
      </c>
      <c r="AB22" s="206"/>
      <c r="AD22" s="207"/>
      <c r="AE22" s="207"/>
    </row>
    <row r="23" spans="1:31" ht="27" customHeight="1" x14ac:dyDescent="0.25">
      <c r="A23" s="404">
        <v>2012</v>
      </c>
      <c r="B23" s="60">
        <v>21.981935483870966</v>
      </c>
      <c r="C23" s="61">
        <v>-0.31806451612903075</v>
      </c>
      <c r="D23" s="411">
        <v>23.123448275862067</v>
      </c>
      <c r="E23" s="422">
        <v>0.54344827586206534</v>
      </c>
      <c r="F23" s="60">
        <v>22.536322580645162</v>
      </c>
      <c r="G23" s="61">
        <v>0.39632258064516535</v>
      </c>
      <c r="H23" s="411">
        <v>22.317333333333334</v>
      </c>
      <c r="I23" s="422">
        <v>1.097333333333335</v>
      </c>
      <c r="J23" s="60">
        <v>20.0658064516129</v>
      </c>
      <c r="K23" s="61">
        <v>0.68580645161289766</v>
      </c>
      <c r="L23" s="411">
        <v>18.147333333333332</v>
      </c>
      <c r="M23" s="422">
        <v>0.54733333333333078</v>
      </c>
      <c r="N23" s="60">
        <v>17.901116625310173</v>
      </c>
      <c r="O23" s="61">
        <v>0.98111662531017529</v>
      </c>
      <c r="P23" s="411">
        <v>17.821290322580644</v>
      </c>
      <c r="Q23" s="422">
        <v>0.90129032258064257</v>
      </c>
      <c r="R23" s="60">
        <v>17.924666666666667</v>
      </c>
      <c r="S23" s="61">
        <v>0.68466666666666498</v>
      </c>
      <c r="T23" s="411">
        <v>19.146451612903224</v>
      </c>
      <c r="U23" s="422">
        <v>0.84645161290322335</v>
      </c>
      <c r="V23" s="60">
        <v>20.7</v>
      </c>
      <c r="W23" s="61">
        <v>1.1400000000000006</v>
      </c>
      <c r="X23" s="411">
        <v>22.78</v>
      </c>
      <c r="Y23" s="422">
        <v>1.6000000000000014</v>
      </c>
      <c r="Z23" s="60">
        <v>20.370475390509871</v>
      </c>
      <c r="AA23" s="61">
        <v>0.77047539050986913</v>
      </c>
      <c r="AB23" s="206"/>
      <c r="AD23" s="207"/>
      <c r="AE23" s="207"/>
    </row>
    <row r="24" spans="1:31" ht="27" customHeight="1" x14ac:dyDescent="0.25">
      <c r="A24" s="404">
        <v>2013</v>
      </c>
      <c r="B24" s="60">
        <v>23.1</v>
      </c>
      <c r="C24" s="61">
        <v>0.80000000000000426</v>
      </c>
      <c r="D24" s="411">
        <v>23.4</v>
      </c>
      <c r="E24" s="422">
        <v>0.81999999999999673</v>
      </c>
      <c r="F24" s="60">
        <v>22.7</v>
      </c>
      <c r="G24" s="61">
        <v>0.56000000000000227</v>
      </c>
      <c r="H24" s="411">
        <v>21.9</v>
      </c>
      <c r="I24" s="422">
        <v>0.67999999999999972</v>
      </c>
      <c r="J24" s="60">
        <v>18.899999999999999</v>
      </c>
      <c r="K24" s="61">
        <v>-0.48000000000000398</v>
      </c>
      <c r="L24" s="411">
        <v>17.600000000000001</v>
      </c>
      <c r="M24" s="422">
        <v>0</v>
      </c>
      <c r="N24" s="60">
        <v>16.100000000000001</v>
      </c>
      <c r="O24" s="61">
        <v>-0.81999999999999673</v>
      </c>
      <c r="P24" s="411">
        <v>17.5</v>
      </c>
      <c r="Q24" s="422">
        <v>0.57999999999999829</v>
      </c>
      <c r="R24" s="60">
        <v>18.2</v>
      </c>
      <c r="S24" s="61">
        <v>0.9599999999999973</v>
      </c>
      <c r="T24" s="411">
        <v>19.600000000000001</v>
      </c>
      <c r="U24" s="422">
        <v>1.3000000000000007</v>
      </c>
      <c r="V24" s="60">
        <v>20.3</v>
      </c>
      <c r="W24" s="61">
        <v>0.74000000000000199</v>
      </c>
      <c r="X24" s="411">
        <v>21.8</v>
      </c>
      <c r="Y24" s="422">
        <v>0.62000000000000099</v>
      </c>
      <c r="Z24" s="60">
        <v>20.091666666666665</v>
      </c>
      <c r="AA24" s="61">
        <v>0.49166666666666359</v>
      </c>
      <c r="AB24" s="206"/>
      <c r="AD24" s="207"/>
      <c r="AE24" s="207"/>
    </row>
    <row r="25" spans="1:31" ht="27" customHeight="1" x14ac:dyDescent="0.25">
      <c r="A25" s="404">
        <v>2014</v>
      </c>
      <c r="B25" s="60">
        <v>23.3</v>
      </c>
      <c r="C25" s="61">
        <v>1.0000000000000036</v>
      </c>
      <c r="D25" s="411">
        <v>23.2</v>
      </c>
      <c r="E25" s="422">
        <v>0.61999999999999744</v>
      </c>
      <c r="F25" s="60">
        <v>22.6</v>
      </c>
      <c r="G25" s="61">
        <v>0.46000000000000441</v>
      </c>
      <c r="H25" s="411">
        <v>21.5</v>
      </c>
      <c r="I25" s="422">
        <v>0.28000000000000114</v>
      </c>
      <c r="J25" s="60">
        <v>19.5</v>
      </c>
      <c r="K25" s="61">
        <v>0.11999999999999744</v>
      </c>
      <c r="L25" s="411">
        <v>18.7</v>
      </c>
      <c r="M25" s="422">
        <v>1.0999999999999979</v>
      </c>
      <c r="N25" s="60">
        <v>18.600000000000001</v>
      </c>
      <c r="O25" s="61">
        <v>1.6800000000000033</v>
      </c>
      <c r="P25" s="411">
        <v>17.7</v>
      </c>
      <c r="Q25" s="422">
        <v>0.77999999999999758</v>
      </c>
      <c r="R25" s="60">
        <v>17.600000000000001</v>
      </c>
      <c r="S25" s="61">
        <v>0.35999999999999943</v>
      </c>
      <c r="T25" s="411">
        <v>20.100000000000001</v>
      </c>
      <c r="U25" s="422">
        <v>1.8000000000000007</v>
      </c>
      <c r="V25" s="60">
        <v>21.4</v>
      </c>
      <c r="W25" s="61">
        <v>1.8399999999999999</v>
      </c>
      <c r="X25" s="411">
        <v>22.6</v>
      </c>
      <c r="Y25" s="422">
        <v>1.4200000000000017</v>
      </c>
      <c r="Z25" s="60">
        <v>20.566666666666663</v>
      </c>
      <c r="AA25" s="61">
        <v>0.96666666666666146</v>
      </c>
      <c r="AB25" s="206"/>
      <c r="AD25" s="207"/>
      <c r="AE25" s="207"/>
    </row>
    <row r="26" spans="1:31" ht="27" customHeight="1" x14ac:dyDescent="0.25">
      <c r="A26" s="404">
        <v>2015</v>
      </c>
      <c r="B26" s="60">
        <v>23.4</v>
      </c>
      <c r="C26" s="61">
        <v>1.1000000000000001</v>
      </c>
      <c r="D26" s="423">
        <v>22.6</v>
      </c>
      <c r="E26" s="424">
        <v>0</v>
      </c>
      <c r="F26" s="193">
        <v>22.4</v>
      </c>
      <c r="G26" s="194">
        <v>0.30000000000000004</v>
      </c>
      <c r="H26" s="423">
        <v>21.5</v>
      </c>
      <c r="I26" s="424">
        <v>0.30000000000000004</v>
      </c>
      <c r="J26" s="193">
        <v>20.3</v>
      </c>
      <c r="K26" s="194">
        <v>0.9</v>
      </c>
      <c r="L26" s="423">
        <v>19.7</v>
      </c>
      <c r="M26" s="424">
        <v>2.1</v>
      </c>
      <c r="N26" s="193">
        <v>18</v>
      </c>
      <c r="O26" s="194">
        <v>1.1000000000000001</v>
      </c>
      <c r="P26" s="423">
        <v>17.8</v>
      </c>
      <c r="Q26" s="424">
        <v>0.9</v>
      </c>
      <c r="R26" s="193">
        <v>18.100000000000001</v>
      </c>
      <c r="S26" s="194">
        <v>0.9</v>
      </c>
      <c r="T26" s="423">
        <v>20</v>
      </c>
      <c r="U26" s="424">
        <v>1.7000000000000002</v>
      </c>
      <c r="V26" s="193">
        <v>20.6</v>
      </c>
      <c r="W26" s="194">
        <v>1</v>
      </c>
      <c r="X26" s="423">
        <v>22.8</v>
      </c>
      <c r="Y26" s="424">
        <v>1.6</v>
      </c>
      <c r="Z26" s="193">
        <v>20.6</v>
      </c>
      <c r="AA26" s="194">
        <v>1</v>
      </c>
      <c r="AB26" s="206"/>
      <c r="AD26" s="207"/>
      <c r="AE26" s="207"/>
    </row>
    <row r="27" spans="1:31" ht="27" customHeight="1" x14ac:dyDescent="0.25">
      <c r="A27" s="404">
        <v>2016</v>
      </c>
      <c r="B27" s="60">
        <v>23.3</v>
      </c>
      <c r="C27" s="61">
        <v>1</v>
      </c>
      <c r="D27" s="423">
        <v>23.9</v>
      </c>
      <c r="E27" s="424">
        <v>1.3</v>
      </c>
      <c r="F27" s="193">
        <v>23.3</v>
      </c>
      <c r="G27" s="194">
        <v>1.2</v>
      </c>
      <c r="H27" s="423">
        <v>22.5</v>
      </c>
      <c r="I27" s="424">
        <v>1.3</v>
      </c>
      <c r="J27" s="193">
        <v>19.5</v>
      </c>
      <c r="K27" s="194">
        <v>0.1</v>
      </c>
      <c r="L27" s="423">
        <v>18.399999999999999</v>
      </c>
      <c r="M27" s="424">
        <v>0.8</v>
      </c>
      <c r="N27" s="193">
        <v>17.7</v>
      </c>
      <c r="O27" s="194">
        <v>0.8</v>
      </c>
      <c r="P27" s="423">
        <v>18.100000000000001</v>
      </c>
      <c r="Q27" s="424">
        <v>1.2</v>
      </c>
      <c r="R27" s="193">
        <v>17.399999999999999</v>
      </c>
      <c r="S27" s="194">
        <v>0.2</v>
      </c>
      <c r="T27" s="423">
        <v>19.100000000000001</v>
      </c>
      <c r="U27" s="424">
        <v>0.8</v>
      </c>
      <c r="V27" s="193">
        <v>20.3</v>
      </c>
      <c r="W27" s="194">
        <v>0.7</v>
      </c>
      <c r="X27" s="423">
        <v>21.2</v>
      </c>
      <c r="Y27" s="424">
        <v>0</v>
      </c>
      <c r="Z27" s="193">
        <v>20.399999999999999</v>
      </c>
      <c r="AA27" s="194">
        <v>0.8</v>
      </c>
      <c r="AB27" s="206"/>
      <c r="AD27" s="207"/>
      <c r="AE27" s="207"/>
    </row>
    <row r="28" spans="1:31" ht="27" customHeight="1" x14ac:dyDescent="0.25">
      <c r="A28" s="404">
        <v>2017</v>
      </c>
      <c r="B28" s="60">
        <v>22.6</v>
      </c>
      <c r="C28" s="61">
        <v>0.3</v>
      </c>
      <c r="D28" s="423">
        <v>22.9</v>
      </c>
      <c r="E28" s="424">
        <v>0.3</v>
      </c>
      <c r="F28" s="193">
        <v>23.7</v>
      </c>
      <c r="G28" s="194">
        <v>1.6</v>
      </c>
      <c r="H28" s="423">
        <v>22.6</v>
      </c>
      <c r="I28" s="424">
        <v>1.4</v>
      </c>
      <c r="J28" s="193">
        <v>21</v>
      </c>
      <c r="K28" s="194">
        <v>1.6</v>
      </c>
      <c r="L28" s="423">
        <v>19.2</v>
      </c>
      <c r="M28" s="424">
        <v>1.6</v>
      </c>
      <c r="N28" s="193">
        <v>19.100000000000001</v>
      </c>
      <c r="O28" s="194">
        <v>2.2000000000000002</v>
      </c>
      <c r="P28" s="423">
        <v>18.7</v>
      </c>
      <c r="Q28" s="424">
        <v>1.8</v>
      </c>
      <c r="R28" s="193">
        <v>18.7</v>
      </c>
      <c r="S28" s="194">
        <v>1.5</v>
      </c>
      <c r="T28" s="423">
        <v>19.8</v>
      </c>
      <c r="U28" s="424">
        <v>1.5</v>
      </c>
      <c r="V28" s="193">
        <v>20.9</v>
      </c>
      <c r="W28" s="194">
        <v>1.3</v>
      </c>
      <c r="X28" s="423">
        <v>22.2</v>
      </c>
      <c r="Y28" s="424">
        <v>1</v>
      </c>
      <c r="Z28" s="193">
        <v>21</v>
      </c>
      <c r="AA28" s="194">
        <v>1.4</v>
      </c>
      <c r="AB28" s="206"/>
    </row>
    <row r="29" spans="1:31" ht="27" customHeight="1" x14ac:dyDescent="0.25">
      <c r="A29" s="404">
        <v>2018</v>
      </c>
      <c r="B29" s="60">
        <v>23.27381535038932</v>
      </c>
      <c r="C29" s="61">
        <v>1</v>
      </c>
      <c r="D29" s="423">
        <v>23.277380952380952</v>
      </c>
      <c r="E29" s="424">
        <v>0.7</v>
      </c>
      <c r="F29" s="193">
        <v>23.403870967741931</v>
      </c>
      <c r="G29" s="194">
        <v>1.3</v>
      </c>
      <c r="H29" s="423">
        <v>22.080333333333336</v>
      </c>
      <c r="I29" s="424">
        <v>0.9</v>
      </c>
      <c r="J29" s="193">
        <v>20.227096774193548</v>
      </c>
      <c r="K29" s="194">
        <v>0.8</v>
      </c>
      <c r="L29" s="423">
        <v>18.768666666666668</v>
      </c>
      <c r="M29" s="424">
        <v>1.2</v>
      </c>
      <c r="N29" s="193">
        <v>17.624342431761786</v>
      </c>
      <c r="O29" s="194">
        <v>0.7</v>
      </c>
      <c r="P29" s="423">
        <v>17.96516129032258</v>
      </c>
      <c r="Q29" s="424">
        <v>1.1000000000000001</v>
      </c>
      <c r="R29" s="193">
        <v>18.896999999999998</v>
      </c>
      <c r="S29" s="194">
        <v>1.7</v>
      </c>
      <c r="T29" s="423">
        <v>18.925161290322581</v>
      </c>
      <c r="U29" s="424">
        <v>0.6</v>
      </c>
      <c r="V29" s="193">
        <v>21.351551724137931</v>
      </c>
      <c r="W29" s="194">
        <v>1.8</v>
      </c>
      <c r="X29" s="423">
        <v>22.315806451612904</v>
      </c>
      <c r="Y29" s="424">
        <v>1.1000000000000001</v>
      </c>
      <c r="Z29" s="193">
        <v>20.7</v>
      </c>
      <c r="AA29" s="194">
        <v>1.1000000000000001</v>
      </c>
      <c r="AB29" s="206"/>
    </row>
    <row r="30" spans="1:31" ht="27" customHeight="1" x14ac:dyDescent="0.25">
      <c r="A30" s="404">
        <v>2019</v>
      </c>
      <c r="B30" s="60">
        <v>23.48</v>
      </c>
      <c r="C30" s="61">
        <v>1.2</v>
      </c>
      <c r="D30" s="423">
        <v>22.98</v>
      </c>
      <c r="E30" s="424">
        <v>0.4</v>
      </c>
      <c r="F30" s="193">
        <v>22.866451612903226</v>
      </c>
      <c r="G30" s="194">
        <v>0.8</v>
      </c>
      <c r="H30" s="423">
        <v>22.64</v>
      </c>
      <c r="I30" s="424">
        <v>1.4</v>
      </c>
      <c r="J30" s="193">
        <v>20.059999999999999</v>
      </c>
      <c r="K30" s="194">
        <v>0.7</v>
      </c>
      <c r="L30" s="423">
        <v>19.04</v>
      </c>
      <c r="M30" s="424">
        <v>1.4</v>
      </c>
      <c r="N30" s="193">
        <v>18.3</v>
      </c>
      <c r="O30" s="194">
        <v>1.4</v>
      </c>
      <c r="P30" s="423">
        <v>18.2</v>
      </c>
      <c r="Q30" s="424">
        <v>1.3</v>
      </c>
      <c r="R30" s="193">
        <v>18.068666666666665</v>
      </c>
      <c r="S30" s="194">
        <v>0.9</v>
      </c>
      <c r="T30" s="423">
        <v>19.48</v>
      </c>
      <c r="U30" s="424">
        <v>1.2</v>
      </c>
      <c r="V30" s="193">
        <v>21.03466666666667</v>
      </c>
      <c r="W30" s="194">
        <v>1.4</v>
      </c>
      <c r="X30" s="423">
        <v>22.9</v>
      </c>
      <c r="Y30" s="424">
        <v>1.7</v>
      </c>
      <c r="Z30" s="193">
        <v>20.8</v>
      </c>
      <c r="AA30" s="194">
        <v>1.2</v>
      </c>
      <c r="AB30" s="206"/>
    </row>
    <row r="31" spans="1:31" ht="27" customHeight="1" thickBot="1" x14ac:dyDescent="0.3">
      <c r="A31" s="404">
        <v>2020</v>
      </c>
      <c r="B31" s="60">
        <v>22.919999999999998</v>
      </c>
      <c r="C31" s="61">
        <v>0.6</v>
      </c>
      <c r="D31" s="423">
        <v>23.008965517241379</v>
      </c>
      <c r="E31" s="424">
        <v>0.4</v>
      </c>
      <c r="F31" s="193">
        <v>23</v>
      </c>
      <c r="G31" s="194">
        <v>0.9</v>
      </c>
      <c r="H31" s="423">
        <v>21.339999999999996</v>
      </c>
      <c r="I31" s="424">
        <v>-0.2</v>
      </c>
      <c r="J31" s="193">
        <v>19.22</v>
      </c>
      <c r="K31" s="194">
        <v>-0.2</v>
      </c>
      <c r="L31" s="423">
        <v>18.561333333333334</v>
      </c>
      <c r="M31" s="424">
        <v>1</v>
      </c>
      <c r="N31" s="193">
        <v>17.732903225806449</v>
      </c>
      <c r="O31" s="194">
        <v>0.8</v>
      </c>
      <c r="P31" s="423">
        <v>17.052258064516128</v>
      </c>
      <c r="Q31" s="424">
        <v>0.1</v>
      </c>
      <c r="R31" s="193">
        <v>17.758000000000003</v>
      </c>
      <c r="S31" s="194">
        <v>0.8</v>
      </c>
      <c r="T31" s="423">
        <v>19.419999999999998</v>
      </c>
      <c r="U31" s="424">
        <v>1.1000000000000001</v>
      </c>
      <c r="V31" s="193">
        <v>19.627333333333333</v>
      </c>
      <c r="W31" s="194">
        <v>0</v>
      </c>
      <c r="X31" s="423">
        <v>22.386549214226633</v>
      </c>
      <c r="Y31" s="424">
        <v>0.8</v>
      </c>
      <c r="Z31" s="193">
        <v>20.168945224038101</v>
      </c>
      <c r="AA31" s="194">
        <v>0.6</v>
      </c>
      <c r="AB31" s="206"/>
    </row>
    <row r="32" spans="1:31" ht="27" customHeight="1" thickBot="1" x14ac:dyDescent="0.3">
      <c r="A32" s="646"/>
      <c r="B32" s="640" t="s">
        <v>246</v>
      </c>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1"/>
      <c r="AB32" s="206"/>
    </row>
    <row r="33" spans="1:28" ht="27" customHeight="1" x14ac:dyDescent="0.25">
      <c r="A33" s="647"/>
      <c r="B33" s="645" t="s">
        <v>198</v>
      </c>
      <c r="C33" s="645"/>
      <c r="D33" s="654" t="s">
        <v>199</v>
      </c>
      <c r="E33" s="654"/>
      <c r="F33" s="645" t="s">
        <v>200</v>
      </c>
      <c r="G33" s="645"/>
      <c r="H33" s="654" t="s">
        <v>201</v>
      </c>
      <c r="I33" s="654"/>
      <c r="J33" s="645" t="s">
        <v>202</v>
      </c>
      <c r="K33" s="645"/>
      <c r="L33" s="654" t="s">
        <v>203</v>
      </c>
      <c r="M33" s="654"/>
      <c r="N33" s="645" t="s">
        <v>204</v>
      </c>
      <c r="O33" s="645"/>
      <c r="P33" s="654" t="s">
        <v>204</v>
      </c>
      <c r="Q33" s="654"/>
      <c r="R33" s="645" t="s">
        <v>205</v>
      </c>
      <c r="S33" s="645"/>
      <c r="T33" s="654" t="s">
        <v>206</v>
      </c>
      <c r="U33" s="654"/>
      <c r="V33" s="645" t="s">
        <v>207</v>
      </c>
      <c r="W33" s="645"/>
      <c r="X33" s="654" t="s">
        <v>208</v>
      </c>
      <c r="Y33" s="654"/>
      <c r="Z33" s="645" t="s">
        <v>209</v>
      </c>
      <c r="AA33" s="645"/>
      <c r="AB33" s="206"/>
    </row>
    <row r="34" spans="1:28" s="289" customFormat="1" ht="27" customHeight="1" x14ac:dyDescent="0.25">
      <c r="A34" s="557">
        <v>2021</v>
      </c>
      <c r="B34" s="126">
        <v>22.556774193548385</v>
      </c>
      <c r="C34" s="196">
        <v>0</v>
      </c>
      <c r="D34" s="412">
        <v>22.817857142857143</v>
      </c>
      <c r="E34" s="426">
        <v>-8.2142857142855519E-2</v>
      </c>
      <c r="F34" s="195">
        <v>22.411612903225809</v>
      </c>
      <c r="G34" s="196">
        <v>0</v>
      </c>
      <c r="H34" s="425">
        <v>22.332148148148143</v>
      </c>
      <c r="I34" s="426">
        <v>0.8</v>
      </c>
      <c r="J34" s="195">
        <v>20.533562724014338</v>
      </c>
      <c r="K34" s="196">
        <v>0.9</v>
      </c>
      <c r="L34" s="425">
        <v>18.821264367816092</v>
      </c>
      <c r="M34" s="426">
        <v>0.7</v>
      </c>
      <c r="N34" s="195">
        <v>17.654838709677421</v>
      </c>
      <c r="O34" s="196">
        <v>0.4</v>
      </c>
      <c r="P34" s="425">
        <v>16.860645161096777</v>
      </c>
      <c r="Q34" s="426">
        <v>-0.43935483890322402</v>
      </c>
      <c r="R34" s="195">
        <v>17.769333333333332</v>
      </c>
      <c r="S34" s="196">
        <v>0.3</v>
      </c>
      <c r="T34" s="425">
        <v>19.067741935483873</v>
      </c>
      <c r="U34" s="426">
        <v>0.1</v>
      </c>
      <c r="V34" s="195">
        <v>20.036666666666669</v>
      </c>
      <c r="W34" s="196">
        <v>0.1</v>
      </c>
      <c r="X34" s="425">
        <v>21.560000000000002</v>
      </c>
      <c r="Y34" s="426">
        <v>0</v>
      </c>
      <c r="Z34" s="195">
        <v>20.201870440488999</v>
      </c>
      <c r="AA34" s="196">
        <v>0.2</v>
      </c>
      <c r="AB34" s="206"/>
    </row>
    <row r="35" spans="1:28" ht="27" customHeight="1" x14ac:dyDescent="0.25">
      <c r="A35" s="428">
        <v>2022</v>
      </c>
      <c r="B35" s="126">
        <v>22.3</v>
      </c>
      <c r="C35" s="196">
        <v>-0.3</v>
      </c>
      <c r="D35" s="412">
        <v>23</v>
      </c>
      <c r="E35" s="426">
        <v>0.1</v>
      </c>
      <c r="F35" s="195">
        <v>22.8</v>
      </c>
      <c r="G35" s="196">
        <v>0.4</v>
      </c>
      <c r="H35" s="425">
        <v>22.1</v>
      </c>
      <c r="I35" s="426">
        <v>0.6</v>
      </c>
      <c r="J35" s="195">
        <v>19.600000000000001</v>
      </c>
      <c r="K35" s="196">
        <v>0</v>
      </c>
      <c r="L35" s="425">
        <v>17.399999999999999</v>
      </c>
      <c r="M35" s="426">
        <v>-0.7</v>
      </c>
      <c r="N35" s="195">
        <v>16.7</v>
      </c>
      <c r="O35" s="196">
        <v>-0.6</v>
      </c>
      <c r="P35" s="425">
        <v>16.600000000000001</v>
      </c>
      <c r="Q35" s="426">
        <v>-0.7</v>
      </c>
      <c r="R35" s="195">
        <v>17.399999999999999</v>
      </c>
      <c r="S35" s="196">
        <v>-0.1</v>
      </c>
      <c r="T35" s="425">
        <v>17.8</v>
      </c>
      <c r="U35" s="426">
        <v>-0.9</v>
      </c>
      <c r="V35" s="195">
        <v>18.399999999999999</v>
      </c>
      <c r="W35" s="196">
        <v>-1.5</v>
      </c>
      <c r="X35" s="425">
        <v>20.6</v>
      </c>
      <c r="Y35" s="426">
        <v>-1</v>
      </c>
      <c r="Z35" s="195">
        <v>19.5</v>
      </c>
      <c r="AA35" s="196">
        <v>-0.5</v>
      </c>
      <c r="AB35" s="206"/>
    </row>
    <row r="36" spans="1:28" ht="27" customHeight="1" x14ac:dyDescent="0.25">
      <c r="A36" s="185" t="s">
        <v>89</v>
      </c>
      <c r="B36" s="186"/>
      <c r="C36" s="38"/>
      <c r="D36" s="186"/>
      <c r="E36" s="38"/>
      <c r="F36" s="186"/>
      <c r="G36" s="38"/>
      <c r="H36" s="180"/>
      <c r="I36" s="38"/>
      <c r="J36" s="186"/>
      <c r="K36" s="38"/>
      <c r="L36" s="186"/>
      <c r="M36" s="38"/>
      <c r="N36" s="186"/>
      <c r="O36" s="38"/>
      <c r="P36" s="186"/>
      <c r="Q36" s="38"/>
      <c r="R36" s="186"/>
      <c r="S36" s="38"/>
      <c r="T36" s="186"/>
      <c r="U36" s="38"/>
      <c r="V36" s="186"/>
      <c r="W36" s="38"/>
      <c r="X36" s="186"/>
      <c r="Y36" s="38"/>
      <c r="Z36" s="179"/>
      <c r="AA36" s="180"/>
      <c r="AB36" s="206"/>
    </row>
    <row r="37" spans="1:28" ht="18.75" x14ac:dyDescent="0.25">
      <c r="A37" s="12" t="s">
        <v>157</v>
      </c>
      <c r="B37" s="12"/>
      <c r="C37" s="176"/>
      <c r="D37" s="12"/>
      <c r="E37" s="176"/>
      <c r="F37" s="12"/>
      <c r="G37" s="176"/>
      <c r="H37" s="12"/>
      <c r="I37" s="176"/>
      <c r="J37" s="12"/>
      <c r="K37" s="176"/>
      <c r="L37" s="12"/>
      <c r="M37" s="176"/>
      <c r="N37" s="12"/>
      <c r="O37" s="176"/>
      <c r="P37" s="12"/>
      <c r="Q37" s="176"/>
      <c r="R37" s="12"/>
      <c r="S37" s="176"/>
      <c r="T37" s="12"/>
      <c r="U37" s="176"/>
      <c r="V37" s="12"/>
      <c r="W37" s="176"/>
      <c r="X37" s="12"/>
      <c r="Y37" s="176"/>
      <c r="Z37" s="12"/>
      <c r="AA37" s="12"/>
    </row>
    <row r="38" spans="1:28" ht="18.75" x14ac:dyDescent="0.25">
      <c r="A38" s="12" t="s">
        <v>197</v>
      </c>
      <c r="B38" s="12"/>
      <c r="C38" s="176"/>
      <c r="D38" s="12"/>
      <c r="E38" s="176"/>
      <c r="F38" s="12"/>
      <c r="G38" s="176"/>
      <c r="H38" s="12"/>
      <c r="I38" s="176"/>
      <c r="J38" s="12"/>
      <c r="K38" s="176"/>
      <c r="L38" s="12"/>
      <c r="M38" s="176"/>
      <c r="N38" s="12"/>
      <c r="O38" s="176"/>
      <c r="P38" s="12"/>
      <c r="Q38" s="176"/>
      <c r="R38" s="12"/>
      <c r="S38" s="176"/>
      <c r="T38" s="12"/>
      <c r="U38" s="176"/>
      <c r="V38" s="12"/>
      <c r="W38" s="176"/>
      <c r="X38" s="12"/>
      <c r="Y38" s="176"/>
      <c r="Z38" s="12"/>
      <c r="AA38" s="12"/>
    </row>
    <row r="39" spans="1:28" ht="15.75" x14ac:dyDescent="0.25">
      <c r="A39" s="12"/>
      <c r="B39" s="12"/>
      <c r="C39" s="176"/>
    </row>
  </sheetData>
  <mergeCells count="44">
    <mergeCell ref="B32:AA32"/>
    <mergeCell ref="X4:Y4"/>
    <mergeCell ref="A32:A33"/>
    <mergeCell ref="V33:W33"/>
    <mergeCell ref="X33:Y33"/>
    <mergeCell ref="Z33:AA33"/>
    <mergeCell ref="L33:M33"/>
    <mergeCell ref="N33:O33"/>
    <mergeCell ref="P33:Q33"/>
    <mergeCell ref="R33:S33"/>
    <mergeCell ref="T33:U33"/>
    <mergeCell ref="B33:C33"/>
    <mergeCell ref="D33:E33"/>
    <mergeCell ref="F33:G33"/>
    <mergeCell ref="H33:I33"/>
    <mergeCell ref="J33:K33"/>
    <mergeCell ref="N6:O6"/>
    <mergeCell ref="J6:K6"/>
    <mergeCell ref="J4:K4"/>
    <mergeCell ref="A4:A7"/>
    <mergeCell ref="B4:C4"/>
    <mergeCell ref="D4:E4"/>
    <mergeCell ref="F4:G4"/>
    <mergeCell ref="H4:I4"/>
    <mergeCell ref="B6:C6"/>
    <mergeCell ref="D6:E6"/>
    <mergeCell ref="F6:G6"/>
    <mergeCell ref="H6:I6"/>
    <mergeCell ref="Z3:AA3"/>
    <mergeCell ref="R4:S4"/>
    <mergeCell ref="L4:M4"/>
    <mergeCell ref="R6:S6"/>
    <mergeCell ref="T4:U4"/>
    <mergeCell ref="L6:M6"/>
    <mergeCell ref="P6:Q6"/>
    <mergeCell ref="N4:O4"/>
    <mergeCell ref="P4:Q4"/>
    <mergeCell ref="Z6:AA6"/>
    <mergeCell ref="T6:U6"/>
    <mergeCell ref="V6:W6"/>
    <mergeCell ref="Z4:AA4"/>
    <mergeCell ref="X6:Y6"/>
    <mergeCell ref="V4:W4"/>
    <mergeCell ref="B5:AA5"/>
  </mergeCells>
  <hyperlinks>
    <hyperlink ref="A1" location="'Table of contents'!A2" display="Back to Table of Contents"/>
  </hyperlinks>
  <pageMargins left="0.45" right="0.2" top="0.6" bottom="0.34" header="0.25" footer="0.16"/>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opLeftCell="A100" workbookViewId="0">
      <selection activeCell="P70" sqref="P70"/>
    </sheetView>
  </sheetViews>
  <sheetFormatPr defaultRowHeight="15" x14ac:dyDescent="0.25"/>
  <cols>
    <col min="1" max="1" width="21.42578125" style="306" customWidth="1"/>
    <col min="2" max="14" width="8.140625" style="289" customWidth="1"/>
    <col min="15" max="16384" width="9.140625" style="289"/>
  </cols>
  <sheetData>
    <row r="1" spans="1:14" ht="25.5" customHeight="1" x14ac:dyDescent="0.25">
      <c r="A1" s="127" t="s">
        <v>129</v>
      </c>
      <c r="B1" s="291"/>
      <c r="C1" s="291"/>
      <c r="D1" s="291"/>
      <c r="E1" s="291"/>
      <c r="F1" s="291"/>
      <c r="G1" s="291"/>
      <c r="H1" s="291"/>
      <c r="I1" s="291"/>
      <c r="J1" s="291"/>
      <c r="K1" s="291"/>
      <c r="L1" s="291"/>
      <c r="M1" s="291"/>
      <c r="N1" s="291"/>
    </row>
    <row r="2" spans="1:14" ht="35.25" customHeight="1" x14ac:dyDescent="0.25">
      <c r="A2" s="535" t="s">
        <v>286</v>
      </c>
      <c r="B2" s="535"/>
      <c r="C2" s="535"/>
      <c r="D2" s="535"/>
      <c r="E2" s="535"/>
      <c r="F2" s="535"/>
      <c r="G2" s="535"/>
      <c r="H2" s="535"/>
      <c r="I2" s="23"/>
      <c r="J2" s="23"/>
      <c r="K2" s="23"/>
      <c r="L2" s="23"/>
      <c r="M2" s="23"/>
      <c r="N2" s="291"/>
    </row>
    <row r="3" spans="1:14" ht="21.75" customHeight="1" x14ac:dyDescent="0.25">
      <c r="A3" s="655" t="s">
        <v>118</v>
      </c>
      <c r="B3" s="655"/>
      <c r="C3" s="655"/>
      <c r="D3" s="655"/>
      <c r="E3" s="655"/>
      <c r="F3" s="655"/>
      <c r="G3" s="655"/>
      <c r="H3" s="655"/>
      <c r="I3" s="655"/>
      <c r="J3" s="655"/>
      <c r="K3" s="655"/>
      <c r="L3" s="655"/>
      <c r="M3" s="655"/>
      <c r="N3" s="655"/>
    </row>
    <row r="4" spans="1:14" ht="26.25" customHeight="1" x14ac:dyDescent="0.25">
      <c r="A4" s="656" t="s">
        <v>119</v>
      </c>
      <c r="B4" s="657"/>
      <c r="C4" s="657"/>
      <c r="D4" s="657"/>
      <c r="E4" s="657"/>
      <c r="F4" s="657"/>
      <c r="G4" s="657"/>
      <c r="H4" s="657"/>
      <c r="I4" s="657"/>
      <c r="J4" s="657"/>
      <c r="K4" s="657"/>
      <c r="L4" s="657"/>
      <c r="M4" s="657"/>
      <c r="N4" s="658"/>
    </row>
    <row r="5" spans="1:14" ht="28.5" customHeight="1" x14ac:dyDescent="0.25">
      <c r="A5" s="519" t="s">
        <v>27</v>
      </c>
      <c r="B5" s="272" t="s">
        <v>31</v>
      </c>
      <c r="C5" s="272" t="s">
        <v>32</v>
      </c>
      <c r="D5" s="519" t="s">
        <v>33</v>
      </c>
      <c r="E5" s="519" t="s">
        <v>34</v>
      </c>
      <c r="F5" s="272" t="s">
        <v>35</v>
      </c>
      <c r="G5" s="272" t="s">
        <v>36</v>
      </c>
      <c r="H5" s="519" t="s">
        <v>37</v>
      </c>
      <c r="I5" s="519" t="s">
        <v>38</v>
      </c>
      <c r="J5" s="272" t="s">
        <v>39</v>
      </c>
      <c r="K5" s="272" t="s">
        <v>40</v>
      </c>
      <c r="L5" s="519" t="s">
        <v>41</v>
      </c>
      <c r="M5" s="519" t="s">
        <v>42</v>
      </c>
      <c r="N5" s="15" t="s">
        <v>120</v>
      </c>
    </row>
    <row r="6" spans="1:14" ht="31.5" x14ac:dyDescent="0.25">
      <c r="A6" s="536" t="s">
        <v>121</v>
      </c>
      <c r="B6" s="326" t="s">
        <v>247</v>
      </c>
      <c r="C6" s="327">
        <v>211.5</v>
      </c>
      <c r="D6" s="538">
        <v>231</v>
      </c>
      <c r="E6" s="538">
        <v>229.9</v>
      </c>
      <c r="F6" s="327">
        <v>233.5</v>
      </c>
      <c r="G6" s="327">
        <v>225.1</v>
      </c>
      <c r="H6" s="538">
        <v>230.3</v>
      </c>
      <c r="I6" s="538">
        <v>243.2</v>
      </c>
      <c r="J6" s="327">
        <v>230.6</v>
      </c>
      <c r="K6" s="327">
        <v>259.5</v>
      </c>
      <c r="L6" s="538">
        <v>256.3</v>
      </c>
      <c r="M6" s="538">
        <v>246.1</v>
      </c>
      <c r="N6" s="328">
        <v>2840</v>
      </c>
    </row>
    <row r="7" spans="1:14" ht="23.25" customHeight="1" x14ac:dyDescent="0.25">
      <c r="A7" s="537">
        <v>2006</v>
      </c>
      <c r="B7" s="297">
        <v>273.2</v>
      </c>
      <c r="C7" s="297">
        <v>239.5</v>
      </c>
      <c r="D7" s="539">
        <v>211.3</v>
      </c>
      <c r="E7" s="539">
        <v>244.6</v>
      </c>
      <c r="F7" s="297">
        <v>243.3</v>
      </c>
      <c r="G7" s="297">
        <v>249.6</v>
      </c>
      <c r="H7" s="539">
        <v>247.5</v>
      </c>
      <c r="I7" s="539">
        <v>254.8</v>
      </c>
      <c r="J7" s="297">
        <v>239.9</v>
      </c>
      <c r="K7" s="297">
        <v>274</v>
      </c>
      <c r="L7" s="539">
        <v>238.5</v>
      </c>
      <c r="M7" s="539">
        <v>282.8</v>
      </c>
      <c r="N7" s="298">
        <v>2999</v>
      </c>
    </row>
    <row r="8" spans="1:14" ht="23.25" customHeight="1" x14ac:dyDescent="0.25">
      <c r="A8" s="537">
        <v>2007</v>
      </c>
      <c r="B8" s="297">
        <v>186.5</v>
      </c>
      <c r="C8" s="297">
        <v>156.1</v>
      </c>
      <c r="D8" s="539">
        <v>218.6</v>
      </c>
      <c r="E8" s="539">
        <v>235.6</v>
      </c>
      <c r="F8" s="297">
        <v>225.1</v>
      </c>
      <c r="G8" s="297">
        <v>186.8</v>
      </c>
      <c r="H8" s="539">
        <v>240</v>
      </c>
      <c r="I8" s="539">
        <v>238.9</v>
      </c>
      <c r="J8" s="297">
        <v>256</v>
      </c>
      <c r="K8" s="297">
        <v>235.8</v>
      </c>
      <c r="L8" s="539">
        <v>289.89999999999998</v>
      </c>
      <c r="M8" s="539">
        <v>285.3</v>
      </c>
      <c r="N8" s="298">
        <v>2754.6000000000004</v>
      </c>
    </row>
    <row r="9" spans="1:14" ht="23.25" customHeight="1" x14ac:dyDescent="0.25">
      <c r="A9" s="537">
        <v>2008</v>
      </c>
      <c r="B9" s="297">
        <v>233.5</v>
      </c>
      <c r="C9" s="297">
        <v>204.1</v>
      </c>
      <c r="D9" s="539">
        <v>216.8</v>
      </c>
      <c r="E9" s="539">
        <v>266.3</v>
      </c>
      <c r="F9" s="297">
        <v>215.6</v>
      </c>
      <c r="G9" s="297">
        <v>210.5</v>
      </c>
      <c r="H9" s="539">
        <v>234.4</v>
      </c>
      <c r="I9" s="539">
        <v>230.1</v>
      </c>
      <c r="J9" s="297">
        <v>218.3</v>
      </c>
      <c r="K9" s="297">
        <v>268.8</v>
      </c>
      <c r="L9" s="539">
        <v>245.6</v>
      </c>
      <c r="M9" s="539">
        <v>262.2</v>
      </c>
      <c r="N9" s="298">
        <v>2806.2</v>
      </c>
    </row>
    <row r="10" spans="1:14" ht="23.25" customHeight="1" x14ac:dyDescent="0.25">
      <c r="A10" s="537">
        <v>2009</v>
      </c>
      <c r="B10" s="297">
        <v>247.5</v>
      </c>
      <c r="C10" s="297">
        <v>192.8</v>
      </c>
      <c r="D10" s="539">
        <v>218</v>
      </c>
      <c r="E10" s="539">
        <v>200.9</v>
      </c>
      <c r="F10" s="297">
        <v>248.1</v>
      </c>
      <c r="G10" s="297">
        <v>238.8</v>
      </c>
      <c r="H10" s="539">
        <v>216.4</v>
      </c>
      <c r="I10" s="539">
        <v>215.6</v>
      </c>
      <c r="J10" s="297">
        <v>229.2</v>
      </c>
      <c r="K10" s="297">
        <v>257.89999999999998</v>
      </c>
      <c r="L10" s="539">
        <v>247.8</v>
      </c>
      <c r="M10" s="539">
        <v>231.9</v>
      </c>
      <c r="N10" s="298">
        <v>2744.9</v>
      </c>
    </row>
    <row r="11" spans="1:14" ht="24.75" customHeight="1" x14ac:dyDescent="0.25">
      <c r="A11" s="537">
        <v>2010</v>
      </c>
      <c r="B11" s="297">
        <v>199.6</v>
      </c>
      <c r="C11" s="297">
        <v>230.1</v>
      </c>
      <c r="D11" s="539">
        <v>199.3</v>
      </c>
      <c r="E11" s="539">
        <v>272.7</v>
      </c>
      <c r="F11" s="297">
        <v>232.6</v>
      </c>
      <c r="G11" s="297">
        <v>198.7</v>
      </c>
      <c r="H11" s="539">
        <v>215.7</v>
      </c>
      <c r="I11" s="539">
        <v>233.2</v>
      </c>
      <c r="J11" s="297">
        <v>213.5</v>
      </c>
      <c r="K11" s="297">
        <v>268</v>
      </c>
      <c r="L11" s="539">
        <v>245.3</v>
      </c>
      <c r="M11" s="539">
        <v>313.7</v>
      </c>
      <c r="N11" s="298">
        <v>2822.4</v>
      </c>
    </row>
    <row r="12" spans="1:14" ht="21" customHeight="1" x14ac:dyDescent="0.25">
      <c r="A12" s="537">
        <v>2011</v>
      </c>
      <c r="B12" s="297">
        <v>237</v>
      </c>
      <c r="C12" s="297">
        <v>190</v>
      </c>
      <c r="D12" s="539">
        <v>236.60000000000002</v>
      </c>
      <c r="E12" s="539">
        <v>235.94</v>
      </c>
      <c r="F12" s="297">
        <v>252.20000000000002</v>
      </c>
      <c r="G12" s="297">
        <v>251.5</v>
      </c>
      <c r="H12" s="539">
        <v>248.2</v>
      </c>
      <c r="I12" s="539">
        <v>233.3</v>
      </c>
      <c r="J12" s="297">
        <v>255.5</v>
      </c>
      <c r="K12" s="297">
        <v>287.60000000000002</v>
      </c>
      <c r="L12" s="539">
        <v>272.70000000000005</v>
      </c>
      <c r="M12" s="539">
        <v>194.60000000000002</v>
      </c>
      <c r="N12" s="298">
        <v>2895.14</v>
      </c>
    </row>
    <row r="13" spans="1:14" ht="20.25" customHeight="1" x14ac:dyDescent="0.25">
      <c r="A13" s="537">
        <v>2012</v>
      </c>
      <c r="B13" s="297">
        <v>253.22000000000003</v>
      </c>
      <c r="C13" s="297">
        <v>215.3</v>
      </c>
      <c r="D13" s="539">
        <v>213.48000000000002</v>
      </c>
      <c r="E13" s="539">
        <v>230</v>
      </c>
      <c r="F13" s="297">
        <v>223.10000000000002</v>
      </c>
      <c r="G13" s="297">
        <v>182.2</v>
      </c>
      <c r="H13" s="539">
        <v>232.60000000000002</v>
      </c>
      <c r="I13" s="539">
        <v>196.8</v>
      </c>
      <c r="J13" s="297">
        <v>210.09999999999997</v>
      </c>
      <c r="K13" s="297">
        <v>231.2</v>
      </c>
      <c r="L13" s="539">
        <v>213.5</v>
      </c>
      <c r="M13" s="539">
        <v>220.29999999999998</v>
      </c>
      <c r="N13" s="298">
        <v>2621.8</v>
      </c>
    </row>
    <row r="14" spans="1:14" ht="20.25" customHeight="1" x14ac:dyDescent="0.25">
      <c r="A14" s="537">
        <v>2013</v>
      </c>
      <c r="B14" s="297">
        <v>221.9</v>
      </c>
      <c r="C14" s="297">
        <v>152.4</v>
      </c>
      <c r="D14" s="539">
        <v>210.2</v>
      </c>
      <c r="E14" s="539">
        <v>241.1</v>
      </c>
      <c r="F14" s="297">
        <v>252.5</v>
      </c>
      <c r="G14" s="297">
        <v>250.5</v>
      </c>
      <c r="H14" s="539">
        <v>250.5</v>
      </c>
      <c r="I14" s="539">
        <v>257.60000000000002</v>
      </c>
      <c r="J14" s="297">
        <v>257.5</v>
      </c>
      <c r="K14" s="297">
        <v>261.69999999999993</v>
      </c>
      <c r="L14" s="539">
        <v>258.80000000000007</v>
      </c>
      <c r="M14" s="539">
        <v>277.22000000000003</v>
      </c>
      <c r="N14" s="298">
        <v>2891.92</v>
      </c>
    </row>
    <row r="15" spans="1:14" ht="25.5" customHeight="1" x14ac:dyDescent="0.25">
      <c r="A15" s="537">
        <v>2014</v>
      </c>
      <c r="B15" s="297">
        <v>212.3</v>
      </c>
      <c r="C15" s="297">
        <v>208.5</v>
      </c>
      <c r="D15" s="539">
        <v>235.9</v>
      </c>
      <c r="E15" s="539">
        <v>245.5</v>
      </c>
      <c r="F15" s="297">
        <v>256.7</v>
      </c>
      <c r="G15" s="297">
        <v>247.8</v>
      </c>
      <c r="H15" s="539">
        <v>212.10000000000002</v>
      </c>
      <c r="I15" s="539">
        <v>225.01999999999998</v>
      </c>
      <c r="J15" s="297">
        <v>229.7</v>
      </c>
      <c r="K15" s="297">
        <v>279.10000000000002</v>
      </c>
      <c r="L15" s="539">
        <v>281.2</v>
      </c>
      <c r="M15" s="539">
        <v>215.89999999999998</v>
      </c>
      <c r="N15" s="298">
        <v>2849.72</v>
      </c>
    </row>
    <row r="16" spans="1:14" ht="25.5" customHeight="1" x14ac:dyDescent="0.25">
      <c r="A16" s="537">
        <v>2015</v>
      </c>
      <c r="B16" s="297">
        <v>185.3</v>
      </c>
      <c r="C16" s="297">
        <v>193.2</v>
      </c>
      <c r="D16" s="539">
        <v>245.8</v>
      </c>
      <c r="E16" s="539">
        <v>253.1</v>
      </c>
      <c r="F16" s="297">
        <v>235.2</v>
      </c>
      <c r="G16" s="297">
        <v>190.6</v>
      </c>
      <c r="H16" s="539">
        <v>232.3</v>
      </c>
      <c r="I16" s="539">
        <v>221.8</v>
      </c>
      <c r="J16" s="297">
        <v>239.9</v>
      </c>
      <c r="K16" s="297">
        <v>251.1</v>
      </c>
      <c r="L16" s="539">
        <v>242.4</v>
      </c>
      <c r="M16" s="539">
        <v>240.2</v>
      </c>
      <c r="N16" s="323">
        <v>2731</v>
      </c>
    </row>
    <row r="17" spans="1:14" ht="25.5" customHeight="1" x14ac:dyDescent="0.25">
      <c r="A17" s="537">
        <v>2016</v>
      </c>
      <c r="B17" s="324">
        <v>246.8</v>
      </c>
      <c r="C17" s="324">
        <v>159.80000000000001</v>
      </c>
      <c r="D17" s="540">
        <v>210.3</v>
      </c>
      <c r="E17" s="539">
        <v>254.1</v>
      </c>
      <c r="F17" s="297">
        <v>240.9</v>
      </c>
      <c r="G17" s="297">
        <v>202.4</v>
      </c>
      <c r="H17" s="540">
        <v>199.2</v>
      </c>
      <c r="I17" s="540">
        <v>229.7</v>
      </c>
      <c r="J17" s="324">
        <v>216.6</v>
      </c>
      <c r="K17" s="297">
        <v>267.5</v>
      </c>
      <c r="L17" s="539">
        <v>237.3</v>
      </c>
      <c r="M17" s="539">
        <v>264</v>
      </c>
      <c r="N17" s="325">
        <v>2729</v>
      </c>
    </row>
    <row r="18" spans="1:14" ht="25.5" customHeight="1" x14ac:dyDescent="0.25">
      <c r="A18" s="537" t="s">
        <v>186</v>
      </c>
      <c r="B18" s="324">
        <v>297</v>
      </c>
      <c r="C18" s="324">
        <v>189</v>
      </c>
      <c r="D18" s="540">
        <v>201</v>
      </c>
      <c r="E18" s="539" t="s">
        <v>147</v>
      </c>
      <c r="F18" s="297" t="s">
        <v>147</v>
      </c>
      <c r="G18" s="297" t="s">
        <v>147</v>
      </c>
      <c r="H18" s="540" t="s">
        <v>147</v>
      </c>
      <c r="I18" s="540" t="s">
        <v>147</v>
      </c>
      <c r="J18" s="324" t="s">
        <v>147</v>
      </c>
      <c r="K18" s="297" t="s">
        <v>147</v>
      </c>
      <c r="L18" s="539" t="s">
        <v>147</v>
      </c>
      <c r="M18" s="539" t="s">
        <v>147</v>
      </c>
      <c r="N18" s="299" t="s">
        <v>147</v>
      </c>
    </row>
    <row r="19" spans="1:14" ht="24.75" customHeight="1" x14ac:dyDescent="0.25">
      <c r="A19" s="656" t="s">
        <v>248</v>
      </c>
      <c r="B19" s="657"/>
      <c r="C19" s="657"/>
      <c r="D19" s="657"/>
      <c r="E19" s="657"/>
      <c r="F19" s="657"/>
      <c r="G19" s="657"/>
      <c r="H19" s="657"/>
      <c r="I19" s="657"/>
      <c r="J19" s="657"/>
      <c r="K19" s="657"/>
      <c r="L19" s="657"/>
      <c r="M19" s="657"/>
      <c r="N19" s="658"/>
    </row>
    <row r="20" spans="1:14" ht="23.25" customHeight="1" x14ac:dyDescent="0.25">
      <c r="A20" s="519" t="s">
        <v>27</v>
      </c>
      <c r="B20" s="272" t="s">
        <v>31</v>
      </c>
      <c r="C20" s="272" t="s">
        <v>32</v>
      </c>
      <c r="D20" s="542" t="s">
        <v>33</v>
      </c>
      <c r="E20" s="542" t="s">
        <v>249</v>
      </c>
      <c r="F20" s="272" t="s">
        <v>35</v>
      </c>
      <c r="G20" s="272" t="s">
        <v>36</v>
      </c>
      <c r="H20" s="519" t="s">
        <v>37</v>
      </c>
      <c r="I20" s="519" t="s">
        <v>38</v>
      </c>
      <c r="J20" s="272" t="s">
        <v>39</v>
      </c>
      <c r="K20" s="272" t="s">
        <v>40</v>
      </c>
      <c r="L20" s="519" t="s">
        <v>41</v>
      </c>
      <c r="M20" s="519" t="s">
        <v>42</v>
      </c>
      <c r="N20" s="15" t="s">
        <v>120</v>
      </c>
    </row>
    <row r="21" spans="1:14" ht="29.25" customHeight="1" x14ac:dyDescent="0.25">
      <c r="A21" s="536" t="s">
        <v>121</v>
      </c>
      <c r="B21" s="327">
        <v>242.6</v>
      </c>
      <c r="C21" s="327">
        <v>211.5</v>
      </c>
      <c r="D21" s="538">
        <v>231</v>
      </c>
      <c r="E21" s="538">
        <v>229.9</v>
      </c>
      <c r="F21" s="327">
        <v>233.5</v>
      </c>
      <c r="G21" s="327">
        <v>225.1</v>
      </c>
      <c r="H21" s="538">
        <v>230.3</v>
      </c>
      <c r="I21" s="538">
        <v>243.2</v>
      </c>
      <c r="J21" s="327">
        <v>230.6</v>
      </c>
      <c r="K21" s="327">
        <v>259.5</v>
      </c>
      <c r="L21" s="538">
        <v>256.3</v>
      </c>
      <c r="M21" s="538">
        <v>246.1</v>
      </c>
      <c r="N21" s="328">
        <v>2840</v>
      </c>
    </row>
    <row r="22" spans="1:14" ht="15.75" x14ac:dyDescent="0.25">
      <c r="A22" s="537">
        <v>2017</v>
      </c>
      <c r="B22" s="324" t="s">
        <v>147</v>
      </c>
      <c r="C22" s="324" t="s">
        <v>147</v>
      </c>
      <c r="D22" s="540" t="s">
        <v>147</v>
      </c>
      <c r="E22" s="539" t="s">
        <v>147</v>
      </c>
      <c r="F22" s="297" t="s">
        <v>147</v>
      </c>
      <c r="G22" s="297" t="s">
        <v>147</v>
      </c>
      <c r="H22" s="540">
        <v>195</v>
      </c>
      <c r="I22" s="540">
        <v>225</v>
      </c>
      <c r="J22" s="324">
        <v>193</v>
      </c>
      <c r="K22" s="297">
        <v>263</v>
      </c>
      <c r="L22" s="539">
        <v>210</v>
      </c>
      <c r="M22" s="539">
        <v>274</v>
      </c>
      <c r="N22" s="300" t="s">
        <v>147</v>
      </c>
    </row>
    <row r="23" spans="1:14" ht="27.75" customHeight="1" x14ac:dyDescent="0.25">
      <c r="A23" s="537">
        <v>2018</v>
      </c>
      <c r="B23" s="324">
        <v>153.1</v>
      </c>
      <c r="C23" s="324">
        <v>195.9</v>
      </c>
      <c r="D23" s="540">
        <v>185.1</v>
      </c>
      <c r="E23" s="539">
        <v>217.5</v>
      </c>
      <c r="F23" s="297">
        <v>234.7</v>
      </c>
      <c r="G23" s="297">
        <v>204.6</v>
      </c>
      <c r="H23" s="540">
        <v>220</v>
      </c>
      <c r="I23" s="540">
        <v>254.6</v>
      </c>
      <c r="J23" s="324">
        <v>228.3</v>
      </c>
      <c r="K23" s="297">
        <v>227.4</v>
      </c>
      <c r="L23" s="539">
        <v>265.10000000000002</v>
      </c>
      <c r="M23" s="539">
        <v>260.89999999999998</v>
      </c>
      <c r="N23" s="323">
        <v>2647.2</v>
      </c>
    </row>
    <row r="24" spans="1:14" ht="27.75" customHeight="1" x14ac:dyDescent="0.25">
      <c r="A24" s="537">
        <v>2019</v>
      </c>
      <c r="B24" s="324">
        <v>259.39999999999998</v>
      </c>
      <c r="C24" s="324">
        <v>224.8</v>
      </c>
      <c r="D24" s="540">
        <v>259.8</v>
      </c>
      <c r="E24" s="539">
        <v>197.4</v>
      </c>
      <c r="F24" s="297">
        <v>209.3</v>
      </c>
      <c r="G24" s="297">
        <v>210.1</v>
      </c>
      <c r="H24" s="540">
        <v>204.5</v>
      </c>
      <c r="I24" s="540">
        <v>234.9</v>
      </c>
      <c r="J24" s="324">
        <v>203.89999999999998</v>
      </c>
      <c r="K24" s="297">
        <v>252.8</v>
      </c>
      <c r="L24" s="539">
        <v>217.89999999999998</v>
      </c>
      <c r="M24" s="539">
        <v>248</v>
      </c>
      <c r="N24" s="323">
        <v>2722.8</v>
      </c>
    </row>
    <row r="25" spans="1:14" ht="27.75" customHeight="1" x14ac:dyDescent="0.25">
      <c r="A25" s="537">
        <v>2020</v>
      </c>
      <c r="B25" s="324">
        <v>161.6</v>
      </c>
      <c r="C25" s="324">
        <v>246.9</v>
      </c>
      <c r="D25" s="543" t="s">
        <v>18</v>
      </c>
      <c r="E25" s="539" t="s">
        <v>18</v>
      </c>
      <c r="F25" s="297">
        <v>229.2</v>
      </c>
      <c r="G25" s="297">
        <v>221.7</v>
      </c>
      <c r="H25" s="540">
        <v>190.4</v>
      </c>
      <c r="I25" s="546">
        <v>210</v>
      </c>
      <c r="J25" s="329">
        <v>211.3</v>
      </c>
      <c r="K25" s="297">
        <v>259.8</v>
      </c>
      <c r="L25" s="539">
        <v>243.9</v>
      </c>
      <c r="M25" s="539">
        <v>228.70000000000002</v>
      </c>
      <c r="N25" s="323">
        <v>2204</v>
      </c>
    </row>
    <row r="26" spans="1:14" ht="27.75" customHeight="1" x14ac:dyDescent="0.25">
      <c r="A26" s="541" t="s">
        <v>250</v>
      </c>
      <c r="B26" s="330">
        <v>231.03400000000005</v>
      </c>
      <c r="C26" s="330">
        <v>208.20666666666665</v>
      </c>
      <c r="D26" s="544">
        <v>224.33034482758623</v>
      </c>
      <c r="E26" s="544">
        <v>235.56214285714282</v>
      </c>
      <c r="F26" s="330">
        <v>233.95862068965519</v>
      </c>
      <c r="G26" s="330">
        <v>224.37241379310345</v>
      </c>
      <c r="H26" s="544">
        <v>225.98666666666662</v>
      </c>
      <c r="I26" s="544">
        <v>239.96400000000003</v>
      </c>
      <c r="J26" s="330">
        <v>231.6333333333333</v>
      </c>
      <c r="K26" s="330">
        <v>259.56666666666672</v>
      </c>
      <c r="L26" s="544">
        <v>254.11666666666665</v>
      </c>
      <c r="M26" s="544">
        <v>249.25733333333335</v>
      </c>
      <c r="N26" s="331">
        <v>2818</v>
      </c>
    </row>
    <row r="27" spans="1:14" ht="27.75" customHeight="1" x14ac:dyDescent="0.25">
      <c r="A27" s="569">
        <v>2021</v>
      </c>
      <c r="B27" s="332">
        <v>267.2</v>
      </c>
      <c r="C27" s="332">
        <v>224.6</v>
      </c>
      <c r="D27" s="545" t="s">
        <v>147</v>
      </c>
      <c r="E27" s="545" t="s">
        <v>147</v>
      </c>
      <c r="F27" s="332">
        <v>247.3</v>
      </c>
      <c r="G27" s="332">
        <v>201.1</v>
      </c>
      <c r="H27" s="547">
        <v>218.8</v>
      </c>
      <c r="I27" s="547">
        <v>199.8</v>
      </c>
      <c r="J27" s="332">
        <v>233.6</v>
      </c>
      <c r="K27" s="332">
        <v>231.5</v>
      </c>
      <c r="L27" s="547">
        <v>277.39999999999998</v>
      </c>
      <c r="M27" s="547">
        <v>213.8</v>
      </c>
      <c r="N27" s="108">
        <v>2315</v>
      </c>
    </row>
    <row r="28" spans="1:14" ht="27.75" customHeight="1" x14ac:dyDescent="0.25">
      <c r="A28" s="559">
        <v>2022</v>
      </c>
      <c r="B28" s="332">
        <v>232.4</v>
      </c>
      <c r="C28" s="332">
        <v>180.00000000000003</v>
      </c>
      <c r="D28" s="545">
        <v>211.99999999999997</v>
      </c>
      <c r="E28" s="545">
        <v>205.64000000000001</v>
      </c>
      <c r="F28" s="332">
        <v>251.8</v>
      </c>
      <c r="G28" s="332">
        <v>194.81000000000003</v>
      </c>
      <c r="H28" s="547">
        <v>216.29999999999998</v>
      </c>
      <c r="I28" s="547">
        <v>239.29000000000002</v>
      </c>
      <c r="J28" s="332">
        <v>254.70000000000002</v>
      </c>
      <c r="K28" s="332">
        <v>257.09999999999997</v>
      </c>
      <c r="L28" s="547">
        <v>263.70000000000005</v>
      </c>
      <c r="M28" s="547">
        <v>205.20000000000002</v>
      </c>
      <c r="N28" s="108">
        <v>2713</v>
      </c>
    </row>
    <row r="29" spans="1:14" ht="27.75" customHeight="1" x14ac:dyDescent="0.25">
      <c r="A29" s="663" t="s">
        <v>122</v>
      </c>
      <c r="B29" s="663"/>
      <c r="C29" s="663"/>
      <c r="D29" s="663"/>
      <c r="E29" s="663"/>
      <c r="F29" s="663"/>
      <c r="G29" s="663"/>
      <c r="H29" s="663"/>
      <c r="I29" s="663"/>
      <c r="J29" s="663"/>
      <c r="K29" s="663"/>
      <c r="L29" s="663"/>
      <c r="M29" s="663"/>
      <c r="N29" s="663"/>
    </row>
    <row r="30" spans="1:14" ht="27.75" customHeight="1" x14ac:dyDescent="0.25">
      <c r="A30" s="536" t="s">
        <v>121</v>
      </c>
      <c r="B30" s="327">
        <v>212.3</v>
      </c>
      <c r="C30" s="327">
        <v>184.6</v>
      </c>
      <c r="D30" s="538">
        <v>202.6</v>
      </c>
      <c r="E30" s="538">
        <v>182.6</v>
      </c>
      <c r="F30" s="327">
        <v>190.1</v>
      </c>
      <c r="G30" s="327">
        <v>183.6</v>
      </c>
      <c r="H30" s="538">
        <v>182.2</v>
      </c>
      <c r="I30" s="538">
        <v>189.8</v>
      </c>
      <c r="J30" s="327">
        <v>187.4</v>
      </c>
      <c r="K30" s="327">
        <v>207.1</v>
      </c>
      <c r="L30" s="538">
        <v>220.9</v>
      </c>
      <c r="M30" s="538">
        <v>216.7</v>
      </c>
      <c r="N30" s="333">
        <v>2359.8999999999996</v>
      </c>
    </row>
    <row r="31" spans="1:14" ht="24.75" customHeight="1" x14ac:dyDescent="0.25">
      <c r="A31" s="537">
        <v>2006</v>
      </c>
      <c r="B31" s="297">
        <v>250.5</v>
      </c>
      <c r="C31" s="297">
        <v>207.4</v>
      </c>
      <c r="D31" s="539">
        <v>186.1</v>
      </c>
      <c r="E31" s="539">
        <v>218.7</v>
      </c>
      <c r="F31" s="297">
        <v>231.7</v>
      </c>
      <c r="G31" s="297">
        <v>195</v>
      </c>
      <c r="H31" s="539">
        <v>192.2</v>
      </c>
      <c r="I31" s="539">
        <v>195.4</v>
      </c>
      <c r="J31" s="297">
        <v>214.6</v>
      </c>
      <c r="K31" s="297">
        <v>200.1</v>
      </c>
      <c r="L31" s="539">
        <v>195.2</v>
      </c>
      <c r="M31" s="539">
        <v>215.4</v>
      </c>
      <c r="N31" s="298">
        <v>2502.3000000000002</v>
      </c>
    </row>
    <row r="32" spans="1:14" ht="21.75" customHeight="1" x14ac:dyDescent="0.25">
      <c r="A32" s="537">
        <v>2007</v>
      </c>
      <c r="B32" s="297">
        <v>135.4</v>
      </c>
      <c r="C32" s="297">
        <v>128.5</v>
      </c>
      <c r="D32" s="539">
        <v>201.3</v>
      </c>
      <c r="E32" s="539">
        <v>182</v>
      </c>
      <c r="F32" s="297">
        <v>188.1</v>
      </c>
      <c r="G32" s="297">
        <v>150.5</v>
      </c>
      <c r="H32" s="539">
        <v>193</v>
      </c>
      <c r="I32" s="539">
        <v>177.8</v>
      </c>
      <c r="J32" s="297">
        <v>203.8</v>
      </c>
      <c r="K32" s="297">
        <v>164.6</v>
      </c>
      <c r="L32" s="539">
        <v>243.2</v>
      </c>
      <c r="M32" s="539">
        <v>248.5</v>
      </c>
      <c r="N32" s="298">
        <v>2216.6999999999998</v>
      </c>
    </row>
    <row r="33" spans="1:14" ht="24" customHeight="1" x14ac:dyDescent="0.25">
      <c r="A33" s="537">
        <v>2008</v>
      </c>
      <c r="B33" s="297">
        <v>176.1</v>
      </c>
      <c r="C33" s="297">
        <v>164.5</v>
      </c>
      <c r="D33" s="539">
        <v>176.6</v>
      </c>
      <c r="E33" s="539">
        <v>224.1</v>
      </c>
      <c r="F33" s="297">
        <v>181.3</v>
      </c>
      <c r="G33" s="297">
        <v>172.5</v>
      </c>
      <c r="H33" s="539">
        <v>204.9</v>
      </c>
      <c r="I33" s="539">
        <v>168.9</v>
      </c>
      <c r="J33" s="297">
        <v>157.5</v>
      </c>
      <c r="K33" s="297">
        <v>226.5</v>
      </c>
      <c r="L33" s="539">
        <v>200.9</v>
      </c>
      <c r="M33" s="539">
        <v>235.1</v>
      </c>
      <c r="N33" s="298">
        <v>2288.9</v>
      </c>
    </row>
    <row r="34" spans="1:14" ht="24" customHeight="1" x14ac:dyDescent="0.25">
      <c r="A34" s="537">
        <v>2009</v>
      </c>
      <c r="B34" s="297">
        <v>246.9</v>
      </c>
      <c r="C34" s="297">
        <v>193.2</v>
      </c>
      <c r="D34" s="539">
        <v>182.7</v>
      </c>
      <c r="E34" s="539">
        <v>164.5</v>
      </c>
      <c r="F34" s="297">
        <v>196.7</v>
      </c>
      <c r="G34" s="297">
        <v>203.5</v>
      </c>
      <c r="H34" s="539">
        <v>172.9</v>
      </c>
      <c r="I34" s="539">
        <v>167.3</v>
      </c>
      <c r="J34" s="297">
        <v>201.6</v>
      </c>
      <c r="K34" s="297">
        <v>202.6</v>
      </c>
      <c r="L34" s="539">
        <v>184.5</v>
      </c>
      <c r="M34" s="539">
        <v>234.1</v>
      </c>
      <c r="N34" s="298">
        <v>2350.4999999999995</v>
      </c>
    </row>
    <row r="35" spans="1:14" ht="25.5" customHeight="1" x14ac:dyDescent="0.25">
      <c r="A35" s="537">
        <v>2010</v>
      </c>
      <c r="B35" s="297">
        <v>172.1</v>
      </c>
      <c r="C35" s="297">
        <v>182.6</v>
      </c>
      <c r="D35" s="539">
        <v>171.8</v>
      </c>
      <c r="E35" s="539">
        <v>235</v>
      </c>
      <c r="F35" s="297">
        <v>189.4</v>
      </c>
      <c r="G35" s="297">
        <v>184.8</v>
      </c>
      <c r="H35" s="539">
        <v>196</v>
      </c>
      <c r="I35" s="539">
        <v>196.2</v>
      </c>
      <c r="J35" s="297">
        <v>167.2</v>
      </c>
      <c r="K35" s="297">
        <v>224.2</v>
      </c>
      <c r="L35" s="539">
        <v>243.1</v>
      </c>
      <c r="M35" s="539">
        <v>288.89999999999998</v>
      </c>
      <c r="N35" s="298">
        <v>2451.3000000000002</v>
      </c>
    </row>
    <row r="36" spans="1:14" ht="25.5" customHeight="1" x14ac:dyDescent="0.25">
      <c r="A36" s="537">
        <v>2011</v>
      </c>
      <c r="B36" s="297">
        <v>214.6</v>
      </c>
      <c r="C36" s="297">
        <v>168.7</v>
      </c>
      <c r="D36" s="539">
        <v>206.2</v>
      </c>
      <c r="E36" s="539">
        <v>186.05</v>
      </c>
      <c r="F36" s="297">
        <v>228.3</v>
      </c>
      <c r="G36" s="297">
        <v>178.3</v>
      </c>
      <c r="H36" s="539">
        <v>201.2</v>
      </c>
      <c r="I36" s="539">
        <v>156.29999999999998</v>
      </c>
      <c r="J36" s="297">
        <v>226.70000000000002</v>
      </c>
      <c r="K36" s="297">
        <v>195.8</v>
      </c>
      <c r="L36" s="539">
        <v>266.2</v>
      </c>
      <c r="M36" s="539">
        <v>141.60000000000002</v>
      </c>
      <c r="N36" s="298">
        <v>2369.9499999999998</v>
      </c>
    </row>
    <row r="37" spans="1:14" ht="29.25" customHeight="1" x14ac:dyDescent="0.25">
      <c r="A37" s="537">
        <v>2012</v>
      </c>
      <c r="B37" s="297">
        <v>234.19999999999996</v>
      </c>
      <c r="C37" s="297">
        <v>187.8</v>
      </c>
      <c r="D37" s="539">
        <v>188.2</v>
      </c>
      <c r="E37" s="539">
        <v>189.59999999999997</v>
      </c>
      <c r="F37" s="297">
        <v>171.9</v>
      </c>
      <c r="G37" s="297">
        <v>155.5</v>
      </c>
      <c r="H37" s="539">
        <v>182.39999999999998</v>
      </c>
      <c r="I37" s="539">
        <v>155.89999999999998</v>
      </c>
      <c r="J37" s="297">
        <v>173.3</v>
      </c>
      <c r="K37" s="297">
        <v>214.60000000000002</v>
      </c>
      <c r="L37" s="539">
        <v>219.7</v>
      </c>
      <c r="M37" s="539">
        <v>202.5</v>
      </c>
      <c r="N37" s="323">
        <v>2276</v>
      </c>
    </row>
    <row r="38" spans="1:14" ht="29.25" customHeight="1" x14ac:dyDescent="0.25">
      <c r="A38" s="537">
        <v>2013</v>
      </c>
      <c r="B38" s="297">
        <v>185.3</v>
      </c>
      <c r="C38" s="297">
        <v>134.9</v>
      </c>
      <c r="D38" s="539">
        <v>178.2</v>
      </c>
      <c r="E38" s="539">
        <v>152.70000000000002</v>
      </c>
      <c r="F38" s="297">
        <v>212.79000000000002</v>
      </c>
      <c r="G38" s="297">
        <v>199.8</v>
      </c>
      <c r="H38" s="539">
        <v>205.3</v>
      </c>
      <c r="I38" s="539">
        <v>214.8</v>
      </c>
      <c r="J38" s="297">
        <v>230.8</v>
      </c>
      <c r="K38" s="297">
        <v>221.8</v>
      </c>
      <c r="L38" s="539">
        <v>234.4</v>
      </c>
      <c r="M38" s="539">
        <v>265.60000000000002</v>
      </c>
      <c r="N38" s="323">
        <v>2436</v>
      </c>
    </row>
    <row r="39" spans="1:14" ht="29.25" customHeight="1" x14ac:dyDescent="0.25">
      <c r="A39" s="537">
        <v>2014</v>
      </c>
      <c r="B39" s="297">
        <v>171.29999999999998</v>
      </c>
      <c r="C39" s="297">
        <v>195.06</v>
      </c>
      <c r="D39" s="539">
        <v>227.29999999999998</v>
      </c>
      <c r="E39" s="539">
        <v>214.3</v>
      </c>
      <c r="F39" s="297">
        <v>201.2</v>
      </c>
      <c r="G39" s="297">
        <v>170.5</v>
      </c>
      <c r="H39" s="539">
        <v>165.39999999999998</v>
      </c>
      <c r="I39" s="539">
        <v>201.89999999999998</v>
      </c>
      <c r="J39" s="297">
        <v>213.21</v>
      </c>
      <c r="K39" s="297">
        <v>222.9</v>
      </c>
      <c r="L39" s="539">
        <v>206.5</v>
      </c>
      <c r="M39" s="539">
        <v>167.9</v>
      </c>
      <c r="N39" s="323">
        <v>2357</v>
      </c>
    </row>
    <row r="40" spans="1:14" ht="29.25" customHeight="1" x14ac:dyDescent="0.25">
      <c r="A40" s="537">
        <v>2015</v>
      </c>
      <c r="B40" s="324">
        <v>169.1</v>
      </c>
      <c r="C40" s="324">
        <v>180.3</v>
      </c>
      <c r="D40" s="540">
        <v>202</v>
      </c>
      <c r="E40" s="539">
        <v>226.2</v>
      </c>
      <c r="F40" s="297">
        <v>193.2</v>
      </c>
      <c r="G40" s="297">
        <v>141.69999999999999</v>
      </c>
      <c r="H40" s="540">
        <v>189.8</v>
      </c>
      <c r="I40" s="540">
        <v>175</v>
      </c>
      <c r="J40" s="324">
        <v>214.7</v>
      </c>
      <c r="K40" s="297">
        <v>198.7</v>
      </c>
      <c r="L40" s="539">
        <v>225.8</v>
      </c>
      <c r="M40" s="539">
        <v>228.4</v>
      </c>
      <c r="N40" s="334">
        <v>2345</v>
      </c>
    </row>
    <row r="41" spans="1:14" ht="29.25" customHeight="1" x14ac:dyDescent="0.25">
      <c r="A41" s="537">
        <v>2016</v>
      </c>
      <c r="B41" s="324">
        <v>208.3</v>
      </c>
      <c r="C41" s="324">
        <v>146.1</v>
      </c>
      <c r="D41" s="540">
        <v>193.3</v>
      </c>
      <c r="E41" s="539">
        <v>235</v>
      </c>
      <c r="F41" s="297">
        <v>209.5</v>
      </c>
      <c r="G41" s="297">
        <v>162.19999999999999</v>
      </c>
      <c r="H41" s="540">
        <v>163.1</v>
      </c>
      <c r="I41" s="540">
        <v>200.3</v>
      </c>
      <c r="J41" s="324">
        <v>155.69999999999999</v>
      </c>
      <c r="K41" s="297">
        <v>201.7</v>
      </c>
      <c r="L41" s="539">
        <v>182.4</v>
      </c>
      <c r="M41" s="539">
        <v>195.7</v>
      </c>
      <c r="N41" s="334">
        <v>2253</v>
      </c>
    </row>
    <row r="42" spans="1:14" ht="29.25" customHeight="1" x14ac:dyDescent="0.25">
      <c r="A42" s="537">
        <v>2017</v>
      </c>
      <c r="B42" s="324">
        <v>211.1</v>
      </c>
      <c r="C42" s="324">
        <v>184.9</v>
      </c>
      <c r="D42" s="540">
        <v>174.5</v>
      </c>
      <c r="E42" s="539">
        <v>157.5</v>
      </c>
      <c r="F42" s="297">
        <v>141.6</v>
      </c>
      <c r="G42" s="297">
        <v>134.4</v>
      </c>
      <c r="H42" s="540">
        <v>141.4</v>
      </c>
      <c r="I42" s="540">
        <v>152.30000000000001</v>
      </c>
      <c r="J42" s="324">
        <v>174.1</v>
      </c>
      <c r="K42" s="297">
        <v>208.7</v>
      </c>
      <c r="L42" s="539">
        <v>184.5</v>
      </c>
      <c r="M42" s="539">
        <v>258.3</v>
      </c>
      <c r="N42" s="334">
        <v>2123</v>
      </c>
    </row>
    <row r="43" spans="1:14" ht="29.25" customHeight="1" x14ac:dyDescent="0.25">
      <c r="A43" s="537">
        <v>2018</v>
      </c>
      <c r="B43" s="324">
        <v>154</v>
      </c>
      <c r="C43" s="324">
        <v>167.8</v>
      </c>
      <c r="D43" s="540">
        <v>162.80000000000001</v>
      </c>
      <c r="E43" s="539">
        <v>165.8</v>
      </c>
      <c r="F43" s="297">
        <v>189</v>
      </c>
      <c r="G43" s="297">
        <v>151.30000000000001</v>
      </c>
      <c r="H43" s="540">
        <v>144.1</v>
      </c>
      <c r="I43" s="540">
        <v>186.70000000000002</v>
      </c>
      <c r="J43" s="324">
        <v>152.5</v>
      </c>
      <c r="K43" s="297">
        <v>179.9</v>
      </c>
      <c r="L43" s="539">
        <v>206.1</v>
      </c>
      <c r="M43" s="539">
        <v>220.4</v>
      </c>
      <c r="N43" s="334">
        <v>2080</v>
      </c>
    </row>
    <row r="44" spans="1:14" ht="29.25" customHeight="1" x14ac:dyDescent="0.25">
      <c r="A44" s="537">
        <v>2019</v>
      </c>
      <c r="B44" s="324">
        <v>206.6</v>
      </c>
      <c r="C44" s="324">
        <v>215.09999999999997</v>
      </c>
      <c r="D44" s="540">
        <v>246.9</v>
      </c>
      <c r="E44" s="539">
        <v>146.30000000000001</v>
      </c>
      <c r="F44" s="297">
        <v>164</v>
      </c>
      <c r="G44" s="297">
        <v>167.5</v>
      </c>
      <c r="H44" s="540">
        <v>158.80000000000001</v>
      </c>
      <c r="I44" s="540">
        <v>194.89999999999998</v>
      </c>
      <c r="J44" s="324">
        <v>181.20000000000002</v>
      </c>
      <c r="K44" s="297">
        <v>209.31</v>
      </c>
      <c r="L44" s="539">
        <v>172.8</v>
      </c>
      <c r="M44" s="539">
        <v>204.3</v>
      </c>
      <c r="N44" s="335">
        <v>2267.6999999999998</v>
      </c>
    </row>
    <row r="45" spans="1:14" ht="29.25" customHeight="1" x14ac:dyDescent="0.25">
      <c r="A45" s="537">
        <v>2020</v>
      </c>
      <c r="B45" s="324">
        <v>130.9</v>
      </c>
      <c r="C45" s="324">
        <v>219</v>
      </c>
      <c r="D45" s="540">
        <v>116.5</v>
      </c>
      <c r="E45" s="539">
        <v>184.7</v>
      </c>
      <c r="F45" s="297">
        <v>192.7</v>
      </c>
      <c r="G45" s="297">
        <v>135.9</v>
      </c>
      <c r="H45" s="540">
        <v>147.1</v>
      </c>
      <c r="I45" s="540">
        <v>177</v>
      </c>
      <c r="J45" s="324">
        <v>166.7</v>
      </c>
      <c r="K45" s="297">
        <v>224.7</v>
      </c>
      <c r="L45" s="539">
        <v>168.2</v>
      </c>
      <c r="M45" s="539">
        <v>171.9</v>
      </c>
      <c r="N45" s="336">
        <v>2035.3</v>
      </c>
    </row>
    <row r="46" spans="1:14" ht="31.5" x14ac:dyDescent="0.25">
      <c r="A46" s="454" t="s">
        <v>233</v>
      </c>
      <c r="B46" s="327">
        <v>203.35000000000005</v>
      </c>
      <c r="C46" s="327">
        <v>186.05533333333335</v>
      </c>
      <c r="D46" s="538">
        <v>197.23333333333329</v>
      </c>
      <c r="E46" s="538">
        <v>187.75500000000002</v>
      </c>
      <c r="F46" s="327">
        <v>190.55299999999997</v>
      </c>
      <c r="G46" s="327">
        <v>178.23666666666665</v>
      </c>
      <c r="H46" s="538">
        <v>178.41666666666669</v>
      </c>
      <c r="I46" s="538">
        <v>187.25</v>
      </c>
      <c r="J46" s="327">
        <v>190.28033333333332</v>
      </c>
      <c r="K46" s="327">
        <v>213.66699999999997</v>
      </c>
      <c r="L46" s="538">
        <v>221.03666666666666</v>
      </c>
      <c r="M46" s="538">
        <v>219.21999999999994</v>
      </c>
      <c r="N46" s="328">
        <v>2353</v>
      </c>
    </row>
    <row r="47" spans="1:14" ht="15.75" x14ac:dyDescent="0.25">
      <c r="A47" s="537">
        <v>2021</v>
      </c>
      <c r="B47" s="324">
        <v>209.9</v>
      </c>
      <c r="C47" s="324">
        <v>171.5</v>
      </c>
      <c r="D47" s="540">
        <v>206</v>
      </c>
      <c r="E47" s="539">
        <v>111.4</v>
      </c>
      <c r="F47" s="297">
        <v>218.2</v>
      </c>
      <c r="G47" s="297">
        <v>160.4</v>
      </c>
      <c r="H47" s="540">
        <v>176</v>
      </c>
      <c r="I47" s="540">
        <v>160.6</v>
      </c>
      <c r="J47" s="324">
        <v>189.8</v>
      </c>
      <c r="K47" s="297">
        <v>164.3</v>
      </c>
      <c r="L47" s="539">
        <v>265.89999999999998</v>
      </c>
      <c r="M47" s="539">
        <v>227.6</v>
      </c>
      <c r="N47" s="335">
        <v>2261.6</v>
      </c>
    </row>
    <row r="48" spans="1:14" ht="26.25" customHeight="1" x14ac:dyDescent="0.25">
      <c r="A48" s="537">
        <v>2022</v>
      </c>
      <c r="B48" s="324">
        <v>232.4</v>
      </c>
      <c r="C48" s="324">
        <v>180.00000000000003</v>
      </c>
      <c r="D48" s="540">
        <v>211.99999999999997</v>
      </c>
      <c r="E48" s="540">
        <v>205.64000000000001</v>
      </c>
      <c r="F48" s="297">
        <v>251.8</v>
      </c>
      <c r="G48" s="297">
        <v>194.81000000000003</v>
      </c>
      <c r="H48" s="540">
        <v>216.29999999999998</v>
      </c>
      <c r="I48" s="540">
        <v>239.29000000000002</v>
      </c>
      <c r="J48" s="324">
        <v>254.70000000000002</v>
      </c>
      <c r="K48" s="324">
        <v>257.09999999999997</v>
      </c>
      <c r="L48" s="540">
        <v>263.70000000000005</v>
      </c>
      <c r="M48" s="540">
        <v>205.20000000000002</v>
      </c>
      <c r="N48" s="324">
        <v>2713</v>
      </c>
    </row>
    <row r="49" spans="1:14" ht="15.75" x14ac:dyDescent="0.25">
      <c r="A49" s="663" t="s">
        <v>123</v>
      </c>
      <c r="B49" s="663"/>
      <c r="C49" s="663"/>
      <c r="D49" s="663"/>
      <c r="E49" s="663"/>
      <c r="F49" s="663"/>
      <c r="G49" s="663"/>
      <c r="H49" s="663"/>
      <c r="I49" s="663"/>
      <c r="J49" s="663"/>
      <c r="K49" s="663"/>
      <c r="L49" s="663"/>
      <c r="M49" s="663"/>
      <c r="N49" s="663"/>
    </row>
    <row r="50" spans="1:14" ht="31.5" x14ac:dyDescent="0.25">
      <c r="A50" s="519" t="s">
        <v>27</v>
      </c>
      <c r="B50" s="272" t="s">
        <v>31</v>
      </c>
      <c r="C50" s="272" t="s">
        <v>32</v>
      </c>
      <c r="D50" s="519" t="s">
        <v>33</v>
      </c>
      <c r="E50" s="519" t="s">
        <v>34</v>
      </c>
      <c r="F50" s="272" t="s">
        <v>35</v>
      </c>
      <c r="G50" s="272" t="s">
        <v>36</v>
      </c>
      <c r="H50" s="519" t="s">
        <v>37</v>
      </c>
      <c r="I50" s="519" t="s">
        <v>38</v>
      </c>
      <c r="J50" s="272" t="s">
        <v>39</v>
      </c>
      <c r="K50" s="272" t="s">
        <v>40</v>
      </c>
      <c r="L50" s="519" t="s">
        <v>41</v>
      </c>
      <c r="M50" s="519" t="s">
        <v>42</v>
      </c>
      <c r="N50" s="15" t="s">
        <v>120</v>
      </c>
    </row>
    <row r="51" spans="1:14" ht="31.5" x14ac:dyDescent="0.25">
      <c r="A51" s="536" t="s">
        <v>121</v>
      </c>
      <c r="B51" s="327">
        <v>230.56777777777779</v>
      </c>
      <c r="C51" s="327">
        <v>203.85333333333332</v>
      </c>
      <c r="D51" s="538">
        <v>225.37</v>
      </c>
      <c r="E51" s="538">
        <v>216.25</v>
      </c>
      <c r="F51" s="327">
        <v>233.82666666666668</v>
      </c>
      <c r="G51" s="327">
        <v>220.76</v>
      </c>
      <c r="H51" s="538">
        <v>226.01333333333332</v>
      </c>
      <c r="I51" s="538">
        <v>229.4433333333333</v>
      </c>
      <c r="J51" s="327">
        <v>219.05000000000004</v>
      </c>
      <c r="K51" s="327">
        <v>241.06000000000003</v>
      </c>
      <c r="L51" s="538">
        <v>236.53</v>
      </c>
      <c r="M51" s="538">
        <v>238.85</v>
      </c>
      <c r="N51" s="333">
        <v>2721.5744444444445</v>
      </c>
    </row>
    <row r="52" spans="1:14" ht="26.25" customHeight="1" x14ac:dyDescent="0.25">
      <c r="A52" s="537">
        <v>2006</v>
      </c>
      <c r="B52" s="297">
        <v>246.3</v>
      </c>
      <c r="C52" s="297">
        <v>212</v>
      </c>
      <c r="D52" s="539">
        <v>222</v>
      </c>
      <c r="E52" s="539">
        <v>217</v>
      </c>
      <c r="F52" s="297">
        <v>257.89999999999998</v>
      </c>
      <c r="G52" s="297">
        <v>251.2</v>
      </c>
      <c r="H52" s="539">
        <v>248.7</v>
      </c>
      <c r="I52" s="539">
        <v>236.3</v>
      </c>
      <c r="J52" s="297">
        <v>223.8</v>
      </c>
      <c r="K52" s="297">
        <v>253.8</v>
      </c>
      <c r="L52" s="539">
        <v>204.7</v>
      </c>
      <c r="M52" s="539">
        <v>250.7</v>
      </c>
      <c r="N52" s="298">
        <v>2824.3999999999996</v>
      </c>
    </row>
    <row r="53" spans="1:14" ht="26.25" customHeight="1" x14ac:dyDescent="0.25">
      <c r="A53" s="537">
        <v>2007</v>
      </c>
      <c r="B53" s="297">
        <v>184.9</v>
      </c>
      <c r="C53" s="297">
        <v>176.1</v>
      </c>
      <c r="D53" s="539">
        <v>224</v>
      </c>
      <c r="E53" s="539">
        <v>227.5</v>
      </c>
      <c r="F53" s="297">
        <v>227.1</v>
      </c>
      <c r="G53" s="297">
        <v>188.4</v>
      </c>
      <c r="H53" s="539">
        <v>250.2</v>
      </c>
      <c r="I53" s="539">
        <v>250</v>
      </c>
      <c r="J53" s="297">
        <v>252.2</v>
      </c>
      <c r="K53" s="297">
        <v>222.4</v>
      </c>
      <c r="L53" s="539">
        <v>268.7</v>
      </c>
      <c r="M53" s="539">
        <v>259</v>
      </c>
      <c r="N53" s="298">
        <v>2730.5</v>
      </c>
    </row>
    <row r="54" spans="1:14" ht="26.25" customHeight="1" x14ac:dyDescent="0.25">
      <c r="A54" s="537">
        <v>2008</v>
      </c>
      <c r="B54" s="297">
        <v>208.4</v>
      </c>
      <c r="C54" s="297">
        <v>195.3</v>
      </c>
      <c r="D54" s="539">
        <v>228.8</v>
      </c>
      <c r="E54" s="539">
        <v>253.1</v>
      </c>
      <c r="F54" s="297">
        <v>223.3</v>
      </c>
      <c r="G54" s="297">
        <v>197.2</v>
      </c>
      <c r="H54" s="539">
        <v>238.9</v>
      </c>
      <c r="I54" s="539">
        <v>197.2</v>
      </c>
      <c r="J54" s="297">
        <v>201</v>
      </c>
      <c r="K54" s="297">
        <v>253.8</v>
      </c>
      <c r="L54" s="539">
        <v>241.6</v>
      </c>
      <c r="M54" s="539">
        <v>252.4</v>
      </c>
      <c r="N54" s="298">
        <v>2691.0000000000005</v>
      </c>
    </row>
    <row r="55" spans="1:14" ht="26.25" customHeight="1" x14ac:dyDescent="0.25">
      <c r="A55" s="537">
        <v>2009</v>
      </c>
      <c r="B55" s="297">
        <v>257.10000000000002</v>
      </c>
      <c r="C55" s="297">
        <v>197.8</v>
      </c>
      <c r="D55" s="539">
        <v>194.5</v>
      </c>
      <c r="E55" s="539">
        <v>200.9</v>
      </c>
      <c r="F55" s="297">
        <v>235.2</v>
      </c>
      <c r="G55" s="297">
        <v>237.8</v>
      </c>
      <c r="H55" s="539">
        <v>204</v>
      </c>
      <c r="I55" s="539">
        <v>224.8</v>
      </c>
      <c r="J55" s="297">
        <v>224.5</v>
      </c>
      <c r="K55" s="297">
        <v>210.7</v>
      </c>
      <c r="L55" s="539">
        <v>248.3</v>
      </c>
      <c r="M55" s="539">
        <v>233</v>
      </c>
      <c r="N55" s="298">
        <v>2668.6</v>
      </c>
    </row>
    <row r="56" spans="1:14" ht="26.25" customHeight="1" x14ac:dyDescent="0.25">
      <c r="A56" s="537">
        <v>2010</v>
      </c>
      <c r="B56" s="297">
        <v>206</v>
      </c>
      <c r="C56" s="297">
        <v>229.7</v>
      </c>
      <c r="D56" s="539">
        <v>235.1</v>
      </c>
      <c r="E56" s="539">
        <v>260.60000000000002</v>
      </c>
      <c r="F56" s="297">
        <v>265.89999999999998</v>
      </c>
      <c r="G56" s="297">
        <v>232.7</v>
      </c>
      <c r="H56" s="539">
        <v>223.7</v>
      </c>
      <c r="I56" s="539">
        <v>219.6</v>
      </c>
      <c r="J56" s="297">
        <v>231</v>
      </c>
      <c r="K56" s="297">
        <v>284</v>
      </c>
      <c r="L56" s="539">
        <v>270</v>
      </c>
      <c r="M56" s="539">
        <v>287.2</v>
      </c>
      <c r="N56" s="298">
        <v>2945.5</v>
      </c>
    </row>
    <row r="57" spans="1:14" ht="26.25" customHeight="1" x14ac:dyDescent="0.25">
      <c r="A57" s="537">
        <v>2011</v>
      </c>
      <c r="B57" s="297">
        <v>220.89999999999998</v>
      </c>
      <c r="C57" s="297">
        <v>214.09999999999997</v>
      </c>
      <c r="D57" s="539">
        <v>223</v>
      </c>
      <c r="E57" s="539">
        <v>234.23999999999998</v>
      </c>
      <c r="F57" s="297">
        <v>256.8</v>
      </c>
      <c r="G57" s="297">
        <v>229.2</v>
      </c>
      <c r="H57" s="539">
        <v>252.70000000000002</v>
      </c>
      <c r="I57" s="539">
        <v>206.3</v>
      </c>
      <c r="J57" s="297">
        <v>252.70000000000002</v>
      </c>
      <c r="K57" s="297">
        <v>270.5</v>
      </c>
      <c r="L57" s="539">
        <v>252.07999999999998</v>
      </c>
      <c r="M57" s="539">
        <v>205.5</v>
      </c>
      <c r="N57" s="298">
        <v>2818.3</v>
      </c>
    </row>
    <row r="58" spans="1:14" ht="26.25" customHeight="1" x14ac:dyDescent="0.25">
      <c r="A58" s="537">
        <v>2012</v>
      </c>
      <c r="B58" s="297">
        <v>273.39999999999998</v>
      </c>
      <c r="C58" s="297">
        <v>229.9</v>
      </c>
      <c r="D58" s="539">
        <v>223.6</v>
      </c>
      <c r="E58" s="539">
        <v>245</v>
      </c>
      <c r="F58" s="297">
        <v>244.7</v>
      </c>
      <c r="G58" s="297">
        <v>208.3</v>
      </c>
      <c r="H58" s="539">
        <v>237.4</v>
      </c>
      <c r="I58" s="539">
        <v>223.70000000000002</v>
      </c>
      <c r="J58" s="297">
        <v>227.8</v>
      </c>
      <c r="K58" s="297">
        <v>253.09999999999997</v>
      </c>
      <c r="L58" s="539">
        <v>230.39999999999998</v>
      </c>
      <c r="M58" s="539">
        <v>234.8</v>
      </c>
      <c r="N58" s="323">
        <v>2832.1000000000004</v>
      </c>
    </row>
    <row r="59" spans="1:14" ht="26.25" customHeight="1" x14ac:dyDescent="0.25">
      <c r="A59" s="537">
        <v>2013</v>
      </c>
      <c r="B59" s="297">
        <v>220.70000000000002</v>
      </c>
      <c r="C59" s="297">
        <v>161.89999999999998</v>
      </c>
      <c r="D59" s="539">
        <v>229</v>
      </c>
      <c r="E59" s="539">
        <v>241.7</v>
      </c>
      <c r="F59" s="297">
        <v>273.60000000000002</v>
      </c>
      <c r="G59" s="297">
        <v>242.31</v>
      </c>
      <c r="H59" s="539">
        <v>254.9</v>
      </c>
      <c r="I59" s="539">
        <v>266.8</v>
      </c>
      <c r="J59" s="297">
        <v>270.89999999999998</v>
      </c>
      <c r="K59" s="297">
        <v>243.3</v>
      </c>
      <c r="L59" s="539">
        <v>265.5</v>
      </c>
      <c r="M59" s="539">
        <v>262.39999999999998</v>
      </c>
      <c r="N59" s="323">
        <v>2933.01</v>
      </c>
    </row>
    <row r="60" spans="1:14" ht="25.5" customHeight="1" x14ac:dyDescent="0.25">
      <c r="A60" s="537">
        <v>2014</v>
      </c>
      <c r="B60" s="297">
        <v>221.7</v>
      </c>
      <c r="C60" s="297">
        <v>206.45999999999998</v>
      </c>
      <c r="D60" s="539">
        <v>251.5</v>
      </c>
      <c r="E60" s="539">
        <v>252.89999999999998</v>
      </c>
      <c r="F60" s="297">
        <v>259.5</v>
      </c>
      <c r="G60" s="297">
        <v>251.89999999999998</v>
      </c>
      <c r="H60" s="539">
        <v>233.79999999999998</v>
      </c>
      <c r="I60" s="539">
        <v>252.5</v>
      </c>
      <c r="J60" s="297">
        <v>257.40000000000003</v>
      </c>
      <c r="K60" s="297">
        <v>274.89999999999998</v>
      </c>
      <c r="L60" s="539">
        <v>235</v>
      </c>
      <c r="M60" s="539">
        <v>197.5</v>
      </c>
      <c r="N60" s="323">
        <v>2895.06</v>
      </c>
    </row>
    <row r="61" spans="1:14" ht="25.5" customHeight="1" x14ac:dyDescent="0.25">
      <c r="A61" s="537">
        <v>2015</v>
      </c>
      <c r="B61" s="324">
        <v>163.20000000000002</v>
      </c>
      <c r="C61" s="324">
        <v>204.1</v>
      </c>
      <c r="D61" s="540">
        <v>230.2</v>
      </c>
      <c r="E61" s="539">
        <v>243.3</v>
      </c>
      <c r="F61" s="297">
        <v>226.2</v>
      </c>
      <c r="G61" s="297">
        <v>198</v>
      </c>
      <c r="H61" s="540">
        <v>226.7</v>
      </c>
      <c r="I61" s="548">
        <v>220</v>
      </c>
      <c r="J61" s="324">
        <v>258.3</v>
      </c>
      <c r="K61" s="297">
        <v>225.4</v>
      </c>
      <c r="L61" s="539">
        <v>251</v>
      </c>
      <c r="M61" s="539">
        <v>212.6</v>
      </c>
      <c r="N61" s="323">
        <v>2659</v>
      </c>
    </row>
    <row r="62" spans="1:14" ht="25.5" customHeight="1" x14ac:dyDescent="0.25">
      <c r="A62" s="537">
        <v>2016</v>
      </c>
      <c r="B62" s="324">
        <v>235.4</v>
      </c>
      <c r="C62" s="324">
        <v>184.6</v>
      </c>
      <c r="D62" s="540">
        <v>214.4</v>
      </c>
      <c r="E62" s="539">
        <v>247.6</v>
      </c>
      <c r="F62" s="297">
        <v>266.2</v>
      </c>
      <c r="G62" s="297">
        <v>246</v>
      </c>
      <c r="H62" s="540">
        <v>217.4</v>
      </c>
      <c r="I62" s="540">
        <v>246.2</v>
      </c>
      <c r="J62" s="324">
        <v>215.9</v>
      </c>
      <c r="K62" s="297">
        <v>235.3</v>
      </c>
      <c r="L62" s="539">
        <v>197.4</v>
      </c>
      <c r="M62" s="539">
        <v>201.6</v>
      </c>
      <c r="N62" s="334">
        <v>2708</v>
      </c>
    </row>
    <row r="63" spans="1:14" ht="25.5" customHeight="1" x14ac:dyDescent="0.25">
      <c r="A63" s="537">
        <v>2017</v>
      </c>
      <c r="B63" s="324">
        <v>231.1</v>
      </c>
      <c r="C63" s="324">
        <v>190</v>
      </c>
      <c r="D63" s="540">
        <v>207.8</v>
      </c>
      <c r="E63" s="539">
        <v>185.7</v>
      </c>
      <c r="F63" s="297">
        <v>202</v>
      </c>
      <c r="G63" s="297">
        <v>197.2</v>
      </c>
      <c r="H63" s="540">
        <v>200</v>
      </c>
      <c r="I63" s="540">
        <v>201</v>
      </c>
      <c r="J63" s="324">
        <v>204.7</v>
      </c>
      <c r="K63" s="297">
        <v>230.9</v>
      </c>
      <c r="L63" s="539">
        <v>188.2</v>
      </c>
      <c r="M63" s="539">
        <v>223.4</v>
      </c>
      <c r="N63" s="334">
        <v>2462</v>
      </c>
    </row>
    <row r="64" spans="1:14" ht="25.5" customHeight="1" x14ac:dyDescent="0.25">
      <c r="A64" s="537">
        <v>2018</v>
      </c>
      <c r="B64" s="324">
        <v>178.5</v>
      </c>
      <c r="C64" s="324">
        <v>175.8</v>
      </c>
      <c r="D64" s="540">
        <v>187.6</v>
      </c>
      <c r="E64" s="539">
        <v>213.8</v>
      </c>
      <c r="F64" s="297">
        <v>253.7</v>
      </c>
      <c r="G64" s="297">
        <v>182</v>
      </c>
      <c r="H64" s="540">
        <v>216.9</v>
      </c>
      <c r="I64" s="540">
        <v>249.4</v>
      </c>
      <c r="J64" s="324">
        <v>215.1</v>
      </c>
      <c r="K64" s="297">
        <v>223.8</v>
      </c>
      <c r="L64" s="539">
        <v>200.6</v>
      </c>
      <c r="M64" s="539">
        <v>252.6</v>
      </c>
      <c r="N64" s="334">
        <v>2549.8000000000002</v>
      </c>
    </row>
    <row r="65" spans="1:14" ht="25.5" customHeight="1" x14ac:dyDescent="0.25">
      <c r="A65" s="537">
        <v>2019</v>
      </c>
      <c r="B65" s="324">
        <v>218</v>
      </c>
      <c r="C65" s="324">
        <v>220</v>
      </c>
      <c r="D65" s="540">
        <v>300</v>
      </c>
      <c r="E65" s="539">
        <v>218</v>
      </c>
      <c r="F65" s="297">
        <v>204</v>
      </c>
      <c r="G65" s="297">
        <v>219</v>
      </c>
      <c r="H65" s="540">
        <v>233</v>
      </c>
      <c r="I65" s="540">
        <v>221</v>
      </c>
      <c r="J65" s="324">
        <v>207</v>
      </c>
      <c r="K65" s="297">
        <v>247</v>
      </c>
      <c r="L65" s="539">
        <v>223</v>
      </c>
      <c r="M65" s="539">
        <v>253</v>
      </c>
      <c r="N65" s="334">
        <v>2763</v>
      </c>
    </row>
    <row r="66" spans="1:14" ht="25.5" customHeight="1" x14ac:dyDescent="0.25">
      <c r="A66" s="537">
        <v>2020</v>
      </c>
      <c r="B66" s="324">
        <v>147.19999999999999</v>
      </c>
      <c r="C66" s="324">
        <v>236.7</v>
      </c>
      <c r="D66" s="540">
        <v>176.8</v>
      </c>
      <c r="E66" s="539">
        <v>252.3</v>
      </c>
      <c r="F66" s="297">
        <v>242.5</v>
      </c>
      <c r="G66" s="297">
        <v>215.8</v>
      </c>
      <c r="H66" s="540">
        <v>200.8</v>
      </c>
      <c r="I66" s="540">
        <v>226.2</v>
      </c>
      <c r="J66" s="324">
        <v>216.5</v>
      </c>
      <c r="K66" s="297">
        <v>269.89999999999998</v>
      </c>
      <c r="L66" s="539">
        <v>202.9</v>
      </c>
      <c r="M66" s="539">
        <v>223.9</v>
      </c>
      <c r="N66" s="337">
        <v>2611.5</v>
      </c>
    </row>
    <row r="67" spans="1:14" ht="36.75" customHeight="1" x14ac:dyDescent="0.25">
      <c r="A67" s="454" t="s">
        <v>233</v>
      </c>
      <c r="B67" s="327">
        <v>222.7862068965517</v>
      </c>
      <c r="C67" s="327">
        <v>203.61533333333333</v>
      </c>
      <c r="D67" s="538">
        <v>223.86551724137937</v>
      </c>
      <c r="E67" s="538">
        <v>225.15466666666669</v>
      </c>
      <c r="F67" s="327">
        <v>237.87999999999997</v>
      </c>
      <c r="G67" s="327">
        <v>223.02366666666663</v>
      </c>
      <c r="H67" s="538">
        <v>226.06666666666663</v>
      </c>
      <c r="I67" s="538">
        <v>231.88275862068966</v>
      </c>
      <c r="J67" s="327">
        <v>224.14666666666665</v>
      </c>
      <c r="K67" s="327">
        <v>247.67666666666665</v>
      </c>
      <c r="L67" s="538">
        <v>239.98896551724135</v>
      </c>
      <c r="M67" s="538">
        <v>238.24137931034483</v>
      </c>
      <c r="N67" s="328">
        <v>2744</v>
      </c>
    </row>
    <row r="68" spans="1:14" ht="36.75" customHeight="1" x14ac:dyDescent="0.25">
      <c r="A68" s="569">
        <v>2021</v>
      </c>
      <c r="B68" s="324">
        <v>217.1</v>
      </c>
      <c r="C68" s="324">
        <v>196</v>
      </c>
      <c r="D68" s="540">
        <v>239</v>
      </c>
      <c r="E68" s="539">
        <v>134.9</v>
      </c>
      <c r="F68" s="297">
        <v>249.1</v>
      </c>
      <c r="G68" s="297">
        <v>195.8</v>
      </c>
      <c r="H68" s="540">
        <v>238.9</v>
      </c>
      <c r="I68" s="540">
        <v>206</v>
      </c>
      <c r="J68" s="324">
        <v>239.4</v>
      </c>
      <c r="K68" s="297">
        <v>220.9</v>
      </c>
      <c r="L68" s="539">
        <v>251.2</v>
      </c>
      <c r="M68" s="539">
        <v>228.1</v>
      </c>
      <c r="N68" s="335">
        <v>2616.4</v>
      </c>
    </row>
    <row r="69" spans="1:14" ht="26.25" customHeight="1" x14ac:dyDescent="0.25">
      <c r="A69" s="592">
        <v>2022</v>
      </c>
      <c r="B69" s="593">
        <v>189.29999999999998</v>
      </c>
      <c r="C69" s="593">
        <v>152.79999999999998</v>
      </c>
      <c r="D69" s="585">
        <v>171.4</v>
      </c>
      <c r="E69" s="585">
        <v>157.10000000000002</v>
      </c>
      <c r="F69" s="568">
        <v>191.50000000000003</v>
      </c>
      <c r="G69" s="568">
        <v>161.29999999999998</v>
      </c>
      <c r="H69" s="585">
        <v>153.13000000000002</v>
      </c>
      <c r="I69" s="585">
        <v>208.7</v>
      </c>
      <c r="J69" s="593">
        <v>215.00000000000003</v>
      </c>
      <c r="K69" s="594">
        <v>224.30000000000004</v>
      </c>
      <c r="L69" s="567">
        <v>252.79999999999998</v>
      </c>
      <c r="M69" s="567">
        <v>242.5</v>
      </c>
      <c r="N69" s="595">
        <v>2320</v>
      </c>
    </row>
    <row r="70" spans="1:14" ht="21.75" customHeight="1" x14ac:dyDescent="0.25">
      <c r="A70" s="664" t="s">
        <v>124</v>
      </c>
      <c r="B70" s="664"/>
      <c r="C70" s="664"/>
      <c r="D70" s="664"/>
      <c r="E70" s="664"/>
      <c r="F70" s="664"/>
      <c r="G70" s="664"/>
      <c r="H70" s="664"/>
      <c r="I70" s="664"/>
      <c r="J70" s="664"/>
      <c r="K70" s="664"/>
      <c r="L70" s="664"/>
      <c r="M70" s="664"/>
      <c r="N70" s="664"/>
    </row>
    <row r="71" spans="1:14" ht="27" customHeight="1" x14ac:dyDescent="0.25">
      <c r="A71" s="519" t="s">
        <v>27</v>
      </c>
      <c r="B71" s="272" t="s">
        <v>31</v>
      </c>
      <c r="C71" s="272" t="s">
        <v>32</v>
      </c>
      <c r="D71" s="519" t="s">
        <v>33</v>
      </c>
      <c r="E71" s="519" t="s">
        <v>34</v>
      </c>
      <c r="F71" s="272" t="s">
        <v>35</v>
      </c>
      <c r="G71" s="272" t="s">
        <v>36</v>
      </c>
      <c r="H71" s="519" t="s">
        <v>37</v>
      </c>
      <c r="I71" s="519" t="s">
        <v>38</v>
      </c>
      <c r="J71" s="272" t="s">
        <v>39</v>
      </c>
      <c r="K71" s="272" t="s">
        <v>40</v>
      </c>
      <c r="L71" s="519" t="s">
        <v>41</v>
      </c>
      <c r="M71" s="519" t="s">
        <v>42</v>
      </c>
      <c r="N71" s="15" t="s">
        <v>120</v>
      </c>
    </row>
    <row r="72" spans="1:14" ht="29.25" customHeight="1" x14ac:dyDescent="0.25">
      <c r="A72" s="536" t="s">
        <v>121</v>
      </c>
      <c r="B72" s="327">
        <v>224.8</v>
      </c>
      <c r="C72" s="327">
        <v>193.2</v>
      </c>
      <c r="D72" s="538">
        <v>220.3</v>
      </c>
      <c r="E72" s="538">
        <v>210.2</v>
      </c>
      <c r="F72" s="327">
        <v>225.8</v>
      </c>
      <c r="G72" s="327">
        <v>216.8</v>
      </c>
      <c r="H72" s="538">
        <v>218.7</v>
      </c>
      <c r="I72" s="538">
        <v>222.3</v>
      </c>
      <c r="J72" s="327">
        <v>216.4</v>
      </c>
      <c r="K72" s="327">
        <v>239.7</v>
      </c>
      <c r="L72" s="538">
        <v>238.7</v>
      </c>
      <c r="M72" s="538">
        <v>231.1</v>
      </c>
      <c r="N72" s="333">
        <v>2657.9999999999995</v>
      </c>
    </row>
    <row r="73" spans="1:14" ht="15.75" x14ac:dyDescent="0.25">
      <c r="A73" s="537">
        <v>2006</v>
      </c>
      <c r="B73" s="297">
        <v>267.89999999999998</v>
      </c>
      <c r="C73" s="297">
        <v>203</v>
      </c>
      <c r="D73" s="539">
        <v>200</v>
      </c>
      <c r="E73" s="539">
        <v>226.8</v>
      </c>
      <c r="F73" s="297">
        <v>237.5</v>
      </c>
      <c r="G73" s="297">
        <v>229.4</v>
      </c>
      <c r="H73" s="539">
        <v>218.4</v>
      </c>
      <c r="I73" s="539">
        <v>220.3</v>
      </c>
      <c r="J73" s="297">
        <v>225.4</v>
      </c>
      <c r="K73" s="297">
        <v>265</v>
      </c>
      <c r="L73" s="539">
        <v>228.9</v>
      </c>
      <c r="M73" s="539">
        <v>281.39999999999998</v>
      </c>
      <c r="N73" s="298">
        <v>2804.0000000000005</v>
      </c>
    </row>
    <row r="74" spans="1:14" ht="27" customHeight="1" x14ac:dyDescent="0.25">
      <c r="A74" s="537">
        <v>2007</v>
      </c>
      <c r="B74" s="297">
        <v>184.5</v>
      </c>
      <c r="C74" s="297">
        <v>155</v>
      </c>
      <c r="D74" s="539">
        <v>212.8</v>
      </c>
      <c r="E74" s="539">
        <v>218.4</v>
      </c>
      <c r="F74" s="297">
        <v>219</v>
      </c>
      <c r="G74" s="297">
        <v>204.5</v>
      </c>
      <c r="H74" s="539">
        <v>245.2</v>
      </c>
      <c r="I74" s="539">
        <v>238.6</v>
      </c>
      <c r="J74" s="297">
        <v>240.4</v>
      </c>
      <c r="K74" s="297">
        <v>232.2</v>
      </c>
      <c r="L74" s="539">
        <v>272.10000000000002</v>
      </c>
      <c r="M74" s="539">
        <v>287.5</v>
      </c>
      <c r="N74" s="298">
        <v>2710.2</v>
      </c>
    </row>
    <row r="75" spans="1:14" ht="19.5" customHeight="1" x14ac:dyDescent="0.25">
      <c r="A75" s="537">
        <v>2008</v>
      </c>
      <c r="B75" s="297">
        <v>230.3</v>
      </c>
      <c r="C75" s="297">
        <v>194.1</v>
      </c>
      <c r="D75" s="539">
        <v>220</v>
      </c>
      <c r="E75" s="539">
        <v>259.3</v>
      </c>
      <c r="F75" s="297">
        <v>220.6</v>
      </c>
      <c r="G75" s="297">
        <v>183.8</v>
      </c>
      <c r="H75" s="539">
        <v>225.6</v>
      </c>
      <c r="I75" s="539">
        <v>214</v>
      </c>
      <c r="J75" s="297">
        <v>226.8</v>
      </c>
      <c r="K75" s="297">
        <v>268.5</v>
      </c>
      <c r="L75" s="539">
        <v>221.8</v>
      </c>
      <c r="M75" s="539">
        <v>260</v>
      </c>
      <c r="N75" s="298">
        <v>2724.8</v>
      </c>
    </row>
    <row r="76" spans="1:14" ht="20.25" customHeight="1" x14ac:dyDescent="0.25">
      <c r="A76" s="537">
        <v>2009</v>
      </c>
      <c r="B76" s="297">
        <v>229.3</v>
      </c>
      <c r="C76" s="297">
        <v>198.9</v>
      </c>
      <c r="D76" s="539">
        <v>226.1</v>
      </c>
      <c r="E76" s="539">
        <v>206</v>
      </c>
      <c r="F76" s="297">
        <v>235.5</v>
      </c>
      <c r="G76" s="297">
        <v>237.4</v>
      </c>
      <c r="H76" s="539">
        <v>204.2</v>
      </c>
      <c r="I76" s="539">
        <v>199.2</v>
      </c>
      <c r="J76" s="297">
        <v>220.6</v>
      </c>
      <c r="K76" s="297">
        <v>220.9</v>
      </c>
      <c r="L76" s="539">
        <v>228.8</v>
      </c>
      <c r="M76" s="539">
        <v>220.3</v>
      </c>
      <c r="N76" s="298">
        <v>2627.2000000000007</v>
      </c>
    </row>
    <row r="77" spans="1:14" ht="21" customHeight="1" x14ac:dyDescent="0.25">
      <c r="A77" s="537">
        <v>2010</v>
      </c>
      <c r="B77" s="297">
        <v>164.3</v>
      </c>
      <c r="C77" s="297">
        <v>212.7</v>
      </c>
      <c r="D77" s="539">
        <v>190.4</v>
      </c>
      <c r="E77" s="539">
        <v>266.60000000000002</v>
      </c>
      <c r="F77" s="297">
        <v>236.6</v>
      </c>
      <c r="G77" s="297">
        <v>226.6</v>
      </c>
      <c r="H77" s="539">
        <v>213</v>
      </c>
      <c r="I77" s="539">
        <v>204.8</v>
      </c>
      <c r="J77" s="297">
        <v>193.8</v>
      </c>
      <c r="K77" s="297">
        <v>253.6</v>
      </c>
      <c r="L77" s="539">
        <v>238.1</v>
      </c>
      <c r="M77" s="539">
        <v>279.60000000000002</v>
      </c>
      <c r="N77" s="298">
        <v>2680.0999999999995</v>
      </c>
    </row>
    <row r="78" spans="1:14" ht="24" customHeight="1" x14ac:dyDescent="0.25">
      <c r="A78" s="537">
        <v>2011</v>
      </c>
      <c r="B78" s="297">
        <v>208.60000000000002</v>
      </c>
      <c r="C78" s="297">
        <v>178.39999999999998</v>
      </c>
      <c r="D78" s="539">
        <v>212.29999999999998</v>
      </c>
      <c r="E78" s="539">
        <v>225.20000000000005</v>
      </c>
      <c r="F78" s="297">
        <v>224.4</v>
      </c>
      <c r="G78" s="297">
        <v>219.1</v>
      </c>
      <c r="H78" s="539">
        <v>229.3</v>
      </c>
      <c r="I78" s="539">
        <v>206.89999999999998</v>
      </c>
      <c r="J78" s="297">
        <v>224.8</v>
      </c>
      <c r="K78" s="297">
        <v>271.60000000000002</v>
      </c>
      <c r="L78" s="539">
        <v>223.2</v>
      </c>
      <c r="M78" s="539">
        <v>181.29999999999998</v>
      </c>
      <c r="N78" s="298">
        <v>2605.1</v>
      </c>
    </row>
    <row r="79" spans="1:14" ht="22.5" customHeight="1" x14ac:dyDescent="0.25">
      <c r="A79" s="537">
        <v>2012</v>
      </c>
      <c r="B79" s="297">
        <v>241.6</v>
      </c>
      <c r="C79" s="297">
        <v>212.79999999999998</v>
      </c>
      <c r="D79" s="539">
        <v>215.60000000000002</v>
      </c>
      <c r="E79" s="539">
        <v>222.5</v>
      </c>
      <c r="F79" s="297">
        <v>218.7</v>
      </c>
      <c r="G79" s="297">
        <v>185.4</v>
      </c>
      <c r="H79" s="539">
        <v>220.5</v>
      </c>
      <c r="I79" s="539">
        <v>199.90000000000003</v>
      </c>
      <c r="J79" s="297">
        <v>222.2</v>
      </c>
      <c r="K79" s="297">
        <v>223.3</v>
      </c>
      <c r="L79" s="539">
        <v>196.3</v>
      </c>
      <c r="M79" s="539">
        <v>222.70000000000002</v>
      </c>
      <c r="N79" s="323">
        <v>2581.5000000000005</v>
      </c>
    </row>
    <row r="80" spans="1:14" ht="19.5" customHeight="1" x14ac:dyDescent="0.25">
      <c r="A80" s="537">
        <v>2013</v>
      </c>
      <c r="B80" s="297">
        <v>203.8</v>
      </c>
      <c r="C80" s="297">
        <v>136.4</v>
      </c>
      <c r="D80" s="539">
        <v>217.40000000000003</v>
      </c>
      <c r="E80" s="539">
        <v>214.3</v>
      </c>
      <c r="F80" s="297">
        <v>235.90000000000003</v>
      </c>
      <c r="G80" s="297">
        <v>229.3</v>
      </c>
      <c r="H80" s="539">
        <v>243</v>
      </c>
      <c r="I80" s="539">
        <v>246</v>
      </c>
      <c r="J80" s="297">
        <v>258.60000000000002</v>
      </c>
      <c r="K80" s="297">
        <v>234.8</v>
      </c>
      <c r="L80" s="539">
        <v>207.60000000000002</v>
      </c>
      <c r="M80" s="539">
        <v>248.3</v>
      </c>
      <c r="N80" s="323">
        <v>2675.4000000000005</v>
      </c>
    </row>
    <row r="81" spans="1:14" ht="21.75" customHeight="1" x14ac:dyDescent="0.25">
      <c r="A81" s="537">
        <v>2014</v>
      </c>
      <c r="B81" s="297">
        <v>199.3</v>
      </c>
      <c r="C81" s="297">
        <v>202.7</v>
      </c>
      <c r="D81" s="539">
        <v>246.59999999999997</v>
      </c>
      <c r="E81" s="539">
        <v>248.49999999999994</v>
      </c>
      <c r="F81" s="297">
        <v>247.29999999999998</v>
      </c>
      <c r="G81" s="297">
        <v>250.39999999999998</v>
      </c>
      <c r="H81" s="539">
        <v>230.9</v>
      </c>
      <c r="I81" s="539">
        <v>239.8</v>
      </c>
      <c r="J81" s="297">
        <v>261.39999999999998</v>
      </c>
      <c r="K81" s="297">
        <v>286.51</v>
      </c>
      <c r="L81" s="539">
        <v>239.57999999999998</v>
      </c>
      <c r="M81" s="539">
        <v>157.19999999999999</v>
      </c>
      <c r="N81" s="323">
        <v>2810.1899999999996</v>
      </c>
    </row>
    <row r="82" spans="1:14" ht="19.5" customHeight="1" x14ac:dyDescent="0.25">
      <c r="A82" s="537">
        <v>2015</v>
      </c>
      <c r="B82" s="324">
        <v>148.19999999999999</v>
      </c>
      <c r="C82" s="324">
        <v>198.4</v>
      </c>
      <c r="D82" s="540">
        <v>213.5</v>
      </c>
      <c r="E82" s="539">
        <v>225.7</v>
      </c>
      <c r="F82" s="297">
        <v>219.3</v>
      </c>
      <c r="G82" s="297">
        <v>184.2</v>
      </c>
      <c r="H82" s="540">
        <v>238.7</v>
      </c>
      <c r="I82" s="540">
        <v>207.5</v>
      </c>
      <c r="J82" s="324">
        <v>243.9</v>
      </c>
      <c r="K82" s="297">
        <v>235.8</v>
      </c>
      <c r="L82" s="539">
        <v>224.2</v>
      </c>
      <c r="M82" s="539">
        <v>222.5</v>
      </c>
      <c r="N82" s="334">
        <v>2561.9</v>
      </c>
    </row>
    <row r="83" spans="1:14" ht="24.75" customHeight="1" x14ac:dyDescent="0.25">
      <c r="A83" s="537">
        <v>2016</v>
      </c>
      <c r="B83" s="324">
        <v>238.3</v>
      </c>
      <c r="C83" s="324">
        <v>132.1</v>
      </c>
      <c r="D83" s="540">
        <v>197.9</v>
      </c>
      <c r="E83" s="539">
        <v>237.3</v>
      </c>
      <c r="F83" s="297">
        <v>250.2</v>
      </c>
      <c r="G83" s="297">
        <v>199</v>
      </c>
      <c r="H83" s="540">
        <v>196.7</v>
      </c>
      <c r="I83" s="540">
        <v>222.4</v>
      </c>
      <c r="J83" s="324">
        <v>203.19999999999996</v>
      </c>
      <c r="K83" s="297">
        <v>243.2</v>
      </c>
      <c r="L83" s="539">
        <v>206.3</v>
      </c>
      <c r="M83" s="539">
        <v>242.3</v>
      </c>
      <c r="N83" s="334">
        <v>2569</v>
      </c>
    </row>
    <row r="84" spans="1:14" ht="19.5" customHeight="1" x14ac:dyDescent="0.25">
      <c r="A84" s="537">
        <v>2017</v>
      </c>
      <c r="B84" s="324">
        <v>263.10000000000002</v>
      </c>
      <c r="C84" s="324">
        <v>177.9</v>
      </c>
      <c r="D84" s="540">
        <v>204.2</v>
      </c>
      <c r="E84" s="539">
        <v>187.9</v>
      </c>
      <c r="F84" s="297">
        <v>200.2</v>
      </c>
      <c r="G84" s="297">
        <v>206.3</v>
      </c>
      <c r="H84" s="540">
        <v>186.7</v>
      </c>
      <c r="I84" s="540">
        <v>200.7</v>
      </c>
      <c r="J84" s="324">
        <v>200.5</v>
      </c>
      <c r="K84" s="297">
        <v>255.4</v>
      </c>
      <c r="L84" s="539">
        <v>183.4</v>
      </c>
      <c r="M84" s="539">
        <v>238.2</v>
      </c>
      <c r="N84" s="334">
        <v>2505</v>
      </c>
    </row>
    <row r="85" spans="1:14" ht="23.25" customHeight="1" x14ac:dyDescent="0.25">
      <c r="A85" s="537">
        <v>2018</v>
      </c>
      <c r="B85" s="324">
        <v>124.2</v>
      </c>
      <c r="C85" s="324">
        <v>156</v>
      </c>
      <c r="D85" s="540">
        <v>175.4</v>
      </c>
      <c r="E85" s="539">
        <v>206.6</v>
      </c>
      <c r="F85" s="297">
        <v>249.3</v>
      </c>
      <c r="G85" s="297">
        <v>207.4</v>
      </c>
      <c r="H85" s="540">
        <v>228.5</v>
      </c>
      <c r="I85" s="540">
        <v>247.1</v>
      </c>
      <c r="J85" s="324">
        <v>225.7</v>
      </c>
      <c r="K85" s="297">
        <v>213.6</v>
      </c>
      <c r="L85" s="539">
        <v>218.1</v>
      </c>
      <c r="M85" s="539">
        <v>245.1</v>
      </c>
      <c r="N85" s="334">
        <v>2497</v>
      </c>
    </row>
    <row r="86" spans="1:14" ht="24" customHeight="1" x14ac:dyDescent="0.25">
      <c r="A86" s="537">
        <v>2019</v>
      </c>
      <c r="B86" s="324">
        <v>221.1</v>
      </c>
      <c r="C86" s="324">
        <v>213</v>
      </c>
      <c r="D86" s="540">
        <v>271.99999999999994</v>
      </c>
      <c r="E86" s="539">
        <v>213.6</v>
      </c>
      <c r="F86" s="297">
        <v>211.7</v>
      </c>
      <c r="G86" s="297">
        <v>207.8</v>
      </c>
      <c r="H86" s="540">
        <v>222.5</v>
      </c>
      <c r="I86" s="540">
        <v>232.89999999999998</v>
      </c>
      <c r="J86" s="324">
        <v>228.9</v>
      </c>
      <c r="K86" s="297">
        <v>253.6</v>
      </c>
      <c r="L86" s="539">
        <v>196.5</v>
      </c>
      <c r="M86" s="539">
        <v>221.5</v>
      </c>
      <c r="N86" s="335">
        <v>2695.1</v>
      </c>
    </row>
    <row r="87" spans="1:14" ht="20.25" customHeight="1" x14ac:dyDescent="0.25">
      <c r="A87" s="537">
        <v>2020</v>
      </c>
      <c r="B87" s="324">
        <v>147.10000000000002</v>
      </c>
      <c r="C87" s="324">
        <v>225.9</v>
      </c>
      <c r="D87" s="540">
        <v>161.69999999999999</v>
      </c>
      <c r="E87" s="539">
        <v>223.2</v>
      </c>
      <c r="F87" s="297">
        <v>249.2</v>
      </c>
      <c r="G87" s="297">
        <v>222.7</v>
      </c>
      <c r="H87" s="540">
        <v>203.4</v>
      </c>
      <c r="I87" s="540">
        <v>221.7</v>
      </c>
      <c r="J87" s="324">
        <v>223.8</v>
      </c>
      <c r="K87" s="297">
        <v>251.1</v>
      </c>
      <c r="L87" s="539">
        <v>234.4</v>
      </c>
      <c r="M87" s="539">
        <v>237.5</v>
      </c>
      <c r="N87" s="338">
        <v>2601.6999999999998</v>
      </c>
    </row>
    <row r="88" spans="1:14" ht="34.5" customHeight="1" x14ac:dyDescent="0.25">
      <c r="A88" s="454" t="s">
        <v>233</v>
      </c>
      <c r="B88" s="327">
        <v>215.89666666666673</v>
      </c>
      <c r="C88" s="327">
        <v>192.63333333333327</v>
      </c>
      <c r="D88" s="538">
        <v>215.40666666666667</v>
      </c>
      <c r="E88" s="538">
        <v>215.36551724137937</v>
      </c>
      <c r="F88" s="327">
        <v>226.12333333333331</v>
      </c>
      <c r="G88" s="327">
        <v>216.88</v>
      </c>
      <c r="H88" s="538">
        <v>217.66999999999996</v>
      </c>
      <c r="I88" s="538">
        <v>220.87666666666664</v>
      </c>
      <c r="J88" s="327">
        <v>220.57666666666668</v>
      </c>
      <c r="K88" s="327">
        <v>246.14700000000005</v>
      </c>
      <c r="L88" s="538">
        <v>233.49933333333337</v>
      </c>
      <c r="M88" s="538">
        <v>233.0866666666667</v>
      </c>
      <c r="N88" s="328">
        <v>2654</v>
      </c>
    </row>
    <row r="89" spans="1:14" ht="34.5" customHeight="1" x14ac:dyDescent="0.25">
      <c r="A89" s="569">
        <v>2021</v>
      </c>
      <c r="B89" s="324">
        <v>234.9</v>
      </c>
      <c r="C89" s="324">
        <v>217.9</v>
      </c>
      <c r="D89" s="540">
        <v>224.2</v>
      </c>
      <c r="E89" s="539">
        <v>153.5</v>
      </c>
      <c r="F89" s="297">
        <v>241.2</v>
      </c>
      <c r="G89" s="297">
        <v>209.2</v>
      </c>
      <c r="H89" s="540">
        <v>231.2</v>
      </c>
      <c r="I89" s="540">
        <v>205.5</v>
      </c>
      <c r="J89" s="324">
        <v>241</v>
      </c>
      <c r="K89" s="297">
        <v>216.7</v>
      </c>
      <c r="L89" s="539">
        <v>234.6</v>
      </c>
      <c r="M89" s="539">
        <v>253</v>
      </c>
      <c r="N89" s="335">
        <v>2662.9</v>
      </c>
    </row>
    <row r="90" spans="1:14" ht="27.75" customHeight="1" x14ac:dyDescent="0.25">
      <c r="A90" s="559">
        <v>2022</v>
      </c>
      <c r="B90" s="564">
        <v>210.29999999999995</v>
      </c>
      <c r="C90" s="565">
        <v>155.1</v>
      </c>
      <c r="D90" s="566">
        <v>190.10000000000002</v>
      </c>
      <c r="E90" s="567">
        <v>205.4</v>
      </c>
      <c r="F90" s="568">
        <v>239.00000000000003</v>
      </c>
      <c r="G90" s="568">
        <v>207.79999999999998</v>
      </c>
      <c r="H90" s="566">
        <v>203.8</v>
      </c>
      <c r="I90" s="566">
        <v>240.69999999999996</v>
      </c>
      <c r="J90" s="565">
        <v>246.60000000000002</v>
      </c>
      <c r="K90" s="568">
        <v>251.50000000000003</v>
      </c>
      <c r="L90" s="567">
        <v>241.79999999999995</v>
      </c>
      <c r="M90" s="567">
        <v>258.20000000000005</v>
      </c>
      <c r="N90" s="336">
        <v>2650</v>
      </c>
    </row>
    <row r="91" spans="1:14" ht="19.5" customHeight="1" x14ac:dyDescent="0.25">
      <c r="A91" s="659" t="s">
        <v>125</v>
      </c>
      <c r="B91" s="659"/>
      <c r="C91" s="659"/>
      <c r="D91" s="659"/>
      <c r="E91" s="659"/>
      <c r="F91" s="659"/>
      <c r="G91" s="659"/>
      <c r="H91" s="659"/>
      <c r="I91" s="659"/>
      <c r="J91" s="659"/>
      <c r="K91" s="659"/>
      <c r="L91" s="659"/>
      <c r="M91" s="659"/>
      <c r="N91" s="659"/>
    </row>
    <row r="92" spans="1:14" ht="36" customHeight="1" x14ac:dyDescent="0.25">
      <c r="A92" s="536" t="s">
        <v>121</v>
      </c>
      <c r="B92" s="327">
        <v>240.4</v>
      </c>
      <c r="C92" s="327">
        <v>202.9</v>
      </c>
      <c r="D92" s="538">
        <v>211.1</v>
      </c>
      <c r="E92" s="538">
        <v>193.7</v>
      </c>
      <c r="F92" s="327">
        <v>192.5</v>
      </c>
      <c r="G92" s="327">
        <v>173.8</v>
      </c>
      <c r="H92" s="538">
        <v>170.1</v>
      </c>
      <c r="I92" s="538">
        <v>185.2</v>
      </c>
      <c r="J92" s="327">
        <v>197.4</v>
      </c>
      <c r="K92" s="327">
        <v>230.4</v>
      </c>
      <c r="L92" s="538">
        <v>250.8</v>
      </c>
      <c r="M92" s="538">
        <v>250.6</v>
      </c>
      <c r="N92" s="333">
        <v>2498.9</v>
      </c>
    </row>
    <row r="93" spans="1:14" ht="24.75" customHeight="1" x14ac:dyDescent="0.25">
      <c r="A93" s="537">
        <v>2006</v>
      </c>
      <c r="B93" s="297">
        <v>258.5</v>
      </c>
      <c r="C93" s="297">
        <v>217.9</v>
      </c>
      <c r="D93" s="539">
        <v>185.7</v>
      </c>
      <c r="E93" s="539">
        <v>221.9</v>
      </c>
      <c r="F93" s="297">
        <v>218.6</v>
      </c>
      <c r="G93" s="297">
        <v>165.6</v>
      </c>
      <c r="H93" s="539">
        <v>173.4</v>
      </c>
      <c r="I93" s="539">
        <v>174.9</v>
      </c>
      <c r="J93" s="297">
        <v>222.4</v>
      </c>
      <c r="K93" s="297">
        <v>239.6</v>
      </c>
      <c r="L93" s="539">
        <v>230.9</v>
      </c>
      <c r="M93" s="539">
        <v>262.10000000000002</v>
      </c>
      <c r="N93" s="298">
        <v>2571.5</v>
      </c>
    </row>
    <row r="94" spans="1:14" ht="25.5" customHeight="1" x14ac:dyDescent="0.25">
      <c r="A94" s="537">
        <v>2007</v>
      </c>
      <c r="B94" s="297">
        <v>155.1</v>
      </c>
      <c r="C94" s="297">
        <v>165.3</v>
      </c>
      <c r="D94" s="539">
        <v>218.4</v>
      </c>
      <c r="E94" s="539">
        <v>188.3</v>
      </c>
      <c r="F94" s="297">
        <v>184.4</v>
      </c>
      <c r="G94" s="297">
        <v>136.6</v>
      </c>
      <c r="H94" s="539">
        <v>186.4</v>
      </c>
      <c r="I94" s="539">
        <v>167.1</v>
      </c>
      <c r="J94" s="297">
        <v>219</v>
      </c>
      <c r="K94" s="297">
        <v>198</v>
      </c>
      <c r="L94" s="539">
        <v>285.5</v>
      </c>
      <c r="M94" s="539">
        <v>292.89999999999998</v>
      </c>
      <c r="N94" s="298">
        <v>2397</v>
      </c>
    </row>
    <row r="95" spans="1:14" ht="28.5" customHeight="1" x14ac:dyDescent="0.25">
      <c r="A95" s="537">
        <v>2008</v>
      </c>
      <c r="B95" s="297">
        <v>233.1</v>
      </c>
      <c r="C95" s="297">
        <v>221.7</v>
      </c>
      <c r="D95" s="539">
        <v>212.9</v>
      </c>
      <c r="E95" s="539">
        <v>248.1</v>
      </c>
      <c r="F95" s="297">
        <v>186.2</v>
      </c>
      <c r="G95" s="297">
        <v>155</v>
      </c>
      <c r="H95" s="539">
        <v>183.7</v>
      </c>
      <c r="I95" s="539">
        <v>164.9</v>
      </c>
      <c r="J95" s="297">
        <v>184.4</v>
      </c>
      <c r="K95" s="297">
        <v>249.11</v>
      </c>
      <c r="L95" s="539">
        <v>256.39999999999998</v>
      </c>
      <c r="M95" s="539">
        <v>297</v>
      </c>
      <c r="N95" s="298">
        <v>2592.5100000000002</v>
      </c>
    </row>
    <row r="96" spans="1:14" ht="27" customHeight="1" x14ac:dyDescent="0.25">
      <c r="A96" s="537">
        <v>2009</v>
      </c>
      <c r="B96" s="297">
        <v>281.3</v>
      </c>
      <c r="C96" s="297">
        <v>197.2</v>
      </c>
      <c r="D96" s="539">
        <v>216</v>
      </c>
      <c r="E96" s="539">
        <v>156.19999999999999</v>
      </c>
      <c r="F96" s="297">
        <v>184.4</v>
      </c>
      <c r="G96" s="297">
        <v>193.6</v>
      </c>
      <c r="H96" s="539">
        <v>142.80000000000001</v>
      </c>
      <c r="I96" s="539">
        <v>162.30000000000001</v>
      </c>
      <c r="J96" s="297">
        <v>222</v>
      </c>
      <c r="K96" s="297">
        <v>216.3</v>
      </c>
      <c r="L96" s="539">
        <v>221.3</v>
      </c>
      <c r="M96" s="539">
        <v>255.5</v>
      </c>
      <c r="N96" s="298">
        <v>2448.9</v>
      </c>
    </row>
    <row r="97" spans="1:14" ht="25.5" customHeight="1" x14ac:dyDescent="0.25">
      <c r="A97" s="537">
        <v>2010</v>
      </c>
      <c r="B97" s="297">
        <v>203.7</v>
      </c>
      <c r="C97" s="297">
        <v>194.5</v>
      </c>
      <c r="D97" s="539">
        <v>187</v>
      </c>
      <c r="E97" s="539">
        <v>247.1</v>
      </c>
      <c r="F97" s="297">
        <v>212.9</v>
      </c>
      <c r="G97" s="297">
        <v>190.6</v>
      </c>
      <c r="H97" s="539">
        <v>183.7</v>
      </c>
      <c r="I97" s="539">
        <v>175.4</v>
      </c>
      <c r="J97" s="297">
        <v>178.9</v>
      </c>
      <c r="K97" s="297">
        <v>241.4</v>
      </c>
      <c r="L97" s="539">
        <v>274.10000000000002</v>
      </c>
      <c r="M97" s="539">
        <v>325.8</v>
      </c>
      <c r="N97" s="298">
        <v>2615.1000000000004</v>
      </c>
    </row>
    <row r="98" spans="1:14" ht="24.75" customHeight="1" x14ac:dyDescent="0.25">
      <c r="A98" s="537">
        <v>2011</v>
      </c>
      <c r="B98" s="297">
        <v>256.60000000000002</v>
      </c>
      <c r="C98" s="297">
        <v>199.7</v>
      </c>
      <c r="D98" s="539">
        <v>233.7</v>
      </c>
      <c r="E98" s="539">
        <v>234.20000000000002</v>
      </c>
      <c r="F98" s="297">
        <v>216.4</v>
      </c>
      <c r="G98" s="297">
        <v>183.4</v>
      </c>
      <c r="H98" s="539">
        <v>187.3</v>
      </c>
      <c r="I98" s="539">
        <v>193.40000000000003</v>
      </c>
      <c r="J98" s="297">
        <v>225.60000000000002</v>
      </c>
      <c r="K98" s="297">
        <v>234.3</v>
      </c>
      <c r="L98" s="539">
        <v>266.3</v>
      </c>
      <c r="M98" s="539">
        <v>211.5</v>
      </c>
      <c r="N98" s="298">
        <v>2642.4000000000005</v>
      </c>
    </row>
    <row r="99" spans="1:14" ht="24.75" customHeight="1" x14ac:dyDescent="0.25">
      <c r="A99" s="537">
        <v>2012</v>
      </c>
      <c r="B99" s="297">
        <v>285.20000000000005</v>
      </c>
      <c r="C99" s="297">
        <v>228.1</v>
      </c>
      <c r="D99" s="539">
        <v>216.1</v>
      </c>
      <c r="E99" s="539">
        <v>200</v>
      </c>
      <c r="F99" s="297">
        <v>171.9</v>
      </c>
      <c r="G99" s="297">
        <v>147.69999999999999</v>
      </c>
      <c r="H99" s="539">
        <v>177.29999999999998</v>
      </c>
      <c r="I99" s="539">
        <v>165.1</v>
      </c>
      <c r="J99" s="297">
        <v>191.2</v>
      </c>
      <c r="K99" s="297">
        <v>225.39999999999998</v>
      </c>
      <c r="L99" s="539">
        <v>253.89999999999998</v>
      </c>
      <c r="M99" s="539">
        <v>225.20000000000005</v>
      </c>
      <c r="N99" s="323">
        <v>2487.1000000000004</v>
      </c>
    </row>
    <row r="100" spans="1:14" ht="21" customHeight="1" x14ac:dyDescent="0.25">
      <c r="A100" s="537">
        <v>2013</v>
      </c>
      <c r="B100" s="297">
        <v>235.3</v>
      </c>
      <c r="C100" s="297">
        <v>147.30000000000001</v>
      </c>
      <c r="D100" s="539">
        <v>206.39999999999998</v>
      </c>
      <c r="E100" s="539">
        <v>155.69999999999999</v>
      </c>
      <c r="F100" s="297">
        <v>179.10000000000002</v>
      </c>
      <c r="G100" s="297">
        <v>160.89999999999998</v>
      </c>
      <c r="H100" s="539">
        <v>166.8</v>
      </c>
      <c r="I100" s="539">
        <v>188.1</v>
      </c>
      <c r="J100" s="297">
        <v>243.59999999999997</v>
      </c>
      <c r="K100" s="297">
        <v>224</v>
      </c>
      <c r="L100" s="539">
        <v>257.89999999999998</v>
      </c>
      <c r="M100" s="539">
        <v>284.89999999999998</v>
      </c>
      <c r="N100" s="323">
        <v>2450</v>
      </c>
    </row>
    <row r="101" spans="1:14" ht="20.25" customHeight="1" x14ac:dyDescent="0.25">
      <c r="A101" s="537">
        <v>2014</v>
      </c>
      <c r="B101" s="297">
        <v>227.1</v>
      </c>
      <c r="C101" s="297">
        <v>203.81</v>
      </c>
      <c r="D101" s="539">
        <v>242.3</v>
      </c>
      <c r="E101" s="539">
        <v>212.3</v>
      </c>
      <c r="F101" s="297">
        <v>195.5</v>
      </c>
      <c r="G101" s="297">
        <v>160.30000000000001</v>
      </c>
      <c r="H101" s="539">
        <v>144.79999999999998</v>
      </c>
      <c r="I101" s="539">
        <v>176.5</v>
      </c>
      <c r="J101" s="297">
        <v>227.7</v>
      </c>
      <c r="K101" s="297">
        <v>260.39999999999998</v>
      </c>
      <c r="L101" s="539">
        <v>249.89999999999998</v>
      </c>
      <c r="M101" s="539">
        <v>197.8</v>
      </c>
      <c r="N101" s="323">
        <v>2498.4100000000003</v>
      </c>
    </row>
    <row r="102" spans="1:14" ht="27" customHeight="1" x14ac:dyDescent="0.25">
      <c r="A102" s="537">
        <v>2015</v>
      </c>
      <c r="B102" s="324">
        <v>163.19999999999999</v>
      </c>
      <c r="C102" s="324">
        <v>203.7</v>
      </c>
      <c r="D102" s="540">
        <v>204</v>
      </c>
      <c r="E102" s="539">
        <v>232.8</v>
      </c>
      <c r="F102" s="297">
        <v>192.6</v>
      </c>
      <c r="G102" s="297">
        <v>128.1</v>
      </c>
      <c r="H102" s="540">
        <v>145.6</v>
      </c>
      <c r="I102" s="540">
        <v>157.19999999999999</v>
      </c>
      <c r="J102" s="324">
        <v>210.7</v>
      </c>
      <c r="K102" s="297">
        <v>215.2</v>
      </c>
      <c r="L102" s="539">
        <v>253.3</v>
      </c>
      <c r="M102" s="539">
        <v>272.5</v>
      </c>
      <c r="N102" s="334">
        <v>2378.9</v>
      </c>
    </row>
    <row r="103" spans="1:14" ht="19.5" customHeight="1" x14ac:dyDescent="0.25">
      <c r="A103" s="537">
        <v>2016</v>
      </c>
      <c r="B103" s="324">
        <v>222.5</v>
      </c>
      <c r="C103" s="324">
        <v>154.80000000000001</v>
      </c>
      <c r="D103" s="540">
        <v>177.8</v>
      </c>
      <c r="E103" s="539">
        <v>203.1</v>
      </c>
      <c r="F103" s="297">
        <v>188.7</v>
      </c>
      <c r="G103" s="297">
        <v>165.2</v>
      </c>
      <c r="H103" s="540">
        <v>155.69999999999999</v>
      </c>
      <c r="I103" s="540">
        <v>188.5</v>
      </c>
      <c r="J103" s="324">
        <v>160.39999999999998</v>
      </c>
      <c r="K103" s="297">
        <v>267</v>
      </c>
      <c r="L103" s="539">
        <v>237.9</v>
      </c>
      <c r="M103" s="539">
        <v>249.4</v>
      </c>
      <c r="N103" s="334">
        <v>2371</v>
      </c>
    </row>
    <row r="104" spans="1:14" ht="21" customHeight="1" x14ac:dyDescent="0.25">
      <c r="A104" s="537">
        <v>2017</v>
      </c>
      <c r="B104" s="324">
        <v>294.5</v>
      </c>
      <c r="C104" s="324">
        <v>217.7</v>
      </c>
      <c r="D104" s="540">
        <v>208.2</v>
      </c>
      <c r="E104" s="539">
        <v>182.4</v>
      </c>
      <c r="F104" s="297">
        <v>158</v>
      </c>
      <c r="G104" s="297">
        <v>158.5</v>
      </c>
      <c r="H104" s="540">
        <v>147.1</v>
      </c>
      <c r="I104" s="540">
        <v>195.1</v>
      </c>
      <c r="J104" s="324">
        <v>190.6</v>
      </c>
      <c r="K104" s="297">
        <v>236.2</v>
      </c>
      <c r="L104" s="539">
        <v>213.2</v>
      </c>
      <c r="M104" s="539">
        <v>308</v>
      </c>
      <c r="N104" s="334">
        <v>2510</v>
      </c>
    </row>
    <row r="105" spans="1:14" ht="18.75" customHeight="1" x14ac:dyDescent="0.25">
      <c r="A105" s="537">
        <v>2018</v>
      </c>
      <c r="B105" s="324">
        <v>186.3</v>
      </c>
      <c r="C105" s="324">
        <v>176.4</v>
      </c>
      <c r="D105" s="540">
        <v>192.3</v>
      </c>
      <c r="E105" s="539">
        <v>171.3</v>
      </c>
      <c r="F105" s="297">
        <v>221.3</v>
      </c>
      <c r="G105" s="297">
        <v>167.8</v>
      </c>
      <c r="H105" s="540">
        <v>162</v>
      </c>
      <c r="I105" s="540">
        <v>224.9</v>
      </c>
      <c r="J105" s="324">
        <v>195.3</v>
      </c>
      <c r="K105" s="297">
        <v>226.7</v>
      </c>
      <c r="L105" s="539">
        <v>245.89999999999998</v>
      </c>
      <c r="M105" s="539">
        <v>248.19999999999993</v>
      </c>
      <c r="N105" s="334">
        <v>2418.4</v>
      </c>
    </row>
    <row r="106" spans="1:14" ht="18.75" customHeight="1" x14ac:dyDescent="0.25">
      <c r="A106" s="537">
        <v>2019</v>
      </c>
      <c r="B106" s="324">
        <v>252.2</v>
      </c>
      <c r="C106" s="324">
        <v>241.7</v>
      </c>
      <c r="D106" s="540">
        <v>256.39999999999998</v>
      </c>
      <c r="E106" s="539">
        <v>189.1</v>
      </c>
      <c r="F106" s="297">
        <v>163.69999999999999</v>
      </c>
      <c r="G106" s="297">
        <v>154.4</v>
      </c>
      <c r="H106" s="540">
        <v>152.5</v>
      </c>
      <c r="I106" s="540">
        <v>179.9</v>
      </c>
      <c r="J106" s="324">
        <v>199.5</v>
      </c>
      <c r="K106" s="297">
        <v>228.39999999999998</v>
      </c>
      <c r="L106" s="539">
        <v>214.9</v>
      </c>
      <c r="M106" s="539">
        <v>227.90000000000003</v>
      </c>
      <c r="N106" s="334">
        <v>2460.6</v>
      </c>
    </row>
    <row r="107" spans="1:14" ht="27" customHeight="1" x14ac:dyDescent="0.25">
      <c r="A107" s="537">
        <v>2020</v>
      </c>
      <c r="B107" s="324">
        <v>146.9</v>
      </c>
      <c r="C107" s="324">
        <v>221.4</v>
      </c>
      <c r="D107" s="540">
        <v>144.60000000000002</v>
      </c>
      <c r="E107" s="539">
        <v>189.5</v>
      </c>
      <c r="F107" s="297">
        <v>227.3</v>
      </c>
      <c r="G107" s="297">
        <v>134.6</v>
      </c>
      <c r="H107" s="540">
        <v>154.19999999999999</v>
      </c>
      <c r="I107" s="540">
        <v>194.2</v>
      </c>
      <c r="J107" s="324">
        <v>186.5</v>
      </c>
      <c r="K107" s="297">
        <v>251.6</v>
      </c>
      <c r="L107" s="539">
        <v>219.9</v>
      </c>
      <c r="M107" s="539">
        <v>232.5</v>
      </c>
      <c r="N107" s="337">
        <v>2303.1999999999998</v>
      </c>
    </row>
    <row r="108" spans="1:14" ht="31.5" x14ac:dyDescent="0.25">
      <c r="A108" s="536" t="s">
        <v>233</v>
      </c>
      <c r="B108" s="327">
        <v>233.22758620689655</v>
      </c>
      <c r="C108" s="327">
        <v>201.66586206896551</v>
      </c>
      <c r="D108" s="538">
        <v>209.85172413793106</v>
      </c>
      <c r="E108" s="538">
        <v>197.70344827586206</v>
      </c>
      <c r="F108" s="327">
        <v>193.19655172413795</v>
      </c>
      <c r="G108" s="327">
        <v>170.1448275862069</v>
      </c>
      <c r="H108" s="538">
        <v>164.92068965517245</v>
      </c>
      <c r="I108" s="538">
        <v>184.5965517241379</v>
      </c>
      <c r="J108" s="327">
        <v>203.26000000000002</v>
      </c>
      <c r="K108" s="327">
        <v>235.03999999999996</v>
      </c>
      <c r="L108" s="538">
        <v>251.64333333333329</v>
      </c>
      <c r="M108" s="538">
        <v>253.01666666666662</v>
      </c>
      <c r="N108" s="328">
        <v>2498</v>
      </c>
    </row>
    <row r="109" spans="1:14" ht="26.25" customHeight="1" x14ac:dyDescent="0.25">
      <c r="A109" s="569">
        <v>2021</v>
      </c>
      <c r="B109" s="324">
        <v>252.8</v>
      </c>
      <c r="C109" s="324">
        <v>212.4</v>
      </c>
      <c r="D109" s="540">
        <v>222.4</v>
      </c>
      <c r="E109" s="539">
        <v>138</v>
      </c>
      <c r="F109" s="297">
        <v>229.69999999999996</v>
      </c>
      <c r="G109" s="297">
        <v>161.30000000000001</v>
      </c>
      <c r="H109" s="540">
        <v>185</v>
      </c>
      <c r="I109" s="540">
        <v>168.2</v>
      </c>
      <c r="J109" s="324">
        <v>203.9</v>
      </c>
      <c r="K109" s="297">
        <v>198.1</v>
      </c>
      <c r="L109" s="539">
        <v>299.39999999999998</v>
      </c>
      <c r="M109" s="539">
        <v>258.7</v>
      </c>
      <c r="N109" s="335">
        <v>2529.9</v>
      </c>
    </row>
    <row r="110" spans="1:14" ht="24.75" customHeight="1" x14ac:dyDescent="0.25">
      <c r="A110" s="559">
        <v>2022</v>
      </c>
      <c r="B110" s="564">
        <v>202.50000000000003</v>
      </c>
      <c r="C110" s="565">
        <v>180.49999999999997</v>
      </c>
      <c r="D110" s="566">
        <v>186.89999999999998</v>
      </c>
      <c r="E110" s="567">
        <v>171.5</v>
      </c>
      <c r="F110" s="568">
        <v>204.70000000000007</v>
      </c>
      <c r="G110" s="568">
        <v>178.49999999999997</v>
      </c>
      <c r="H110" s="566">
        <v>160</v>
      </c>
      <c r="I110" s="566">
        <v>224.70000000000002</v>
      </c>
      <c r="J110" s="565">
        <v>215.3</v>
      </c>
      <c r="K110" s="568">
        <v>254.39999999999995</v>
      </c>
      <c r="L110" s="567">
        <v>286.2</v>
      </c>
      <c r="M110" s="567">
        <v>284.20999999999992</v>
      </c>
      <c r="N110" s="336">
        <v>2549</v>
      </c>
    </row>
    <row r="111" spans="1:14" ht="15.75" x14ac:dyDescent="0.25">
      <c r="A111" s="267" t="s">
        <v>89</v>
      </c>
      <c r="B111" s="301"/>
      <c r="C111" s="301"/>
      <c r="D111" s="301"/>
      <c r="E111" s="301"/>
      <c r="F111" s="301"/>
      <c r="G111" s="301"/>
      <c r="H111" s="301"/>
      <c r="I111" s="301"/>
      <c r="J111" s="301"/>
      <c r="K111" s="301"/>
      <c r="L111" s="301"/>
      <c r="M111" s="301"/>
      <c r="N111" s="302"/>
    </row>
    <row r="112" spans="1:14" ht="15.75" x14ac:dyDescent="0.25">
      <c r="A112" s="660" t="s">
        <v>234</v>
      </c>
      <c r="B112" s="660"/>
      <c r="C112" s="660"/>
      <c r="D112" s="660"/>
      <c r="E112" s="660"/>
      <c r="F112" s="303"/>
      <c r="G112" s="303"/>
      <c r="H112" s="303"/>
      <c r="I112" s="303"/>
      <c r="J112" s="303"/>
      <c r="K112" s="303"/>
      <c r="L112" s="303"/>
      <c r="M112" s="303"/>
      <c r="N112" s="303"/>
    </row>
    <row r="113" spans="1:14" ht="18.75" x14ac:dyDescent="0.25">
      <c r="A113" s="661" t="s">
        <v>235</v>
      </c>
      <c r="B113" s="661"/>
      <c r="C113" s="661"/>
      <c r="D113" s="661"/>
      <c r="E113" s="661"/>
      <c r="F113" s="304"/>
      <c r="G113" s="304"/>
      <c r="H113" s="304"/>
      <c r="I113" s="304"/>
      <c r="J113" s="304"/>
      <c r="K113" s="304"/>
      <c r="L113" s="304"/>
      <c r="M113" s="304"/>
      <c r="N113" s="304"/>
    </row>
    <row r="114" spans="1:14" ht="18.75" x14ac:dyDescent="0.25">
      <c r="A114" s="305" t="s">
        <v>236</v>
      </c>
      <c r="B114" s="303"/>
      <c r="C114" s="303"/>
      <c r="D114" s="303"/>
      <c r="E114" s="303"/>
      <c r="F114" s="303"/>
      <c r="G114" s="303"/>
      <c r="H114" s="303"/>
      <c r="I114" s="303"/>
      <c r="J114" s="303"/>
      <c r="K114" s="303"/>
      <c r="L114" s="303"/>
      <c r="M114" s="303"/>
      <c r="N114" s="303"/>
    </row>
    <row r="115" spans="1:14" x14ac:dyDescent="0.25">
      <c r="A115" s="662" t="s">
        <v>237</v>
      </c>
      <c r="B115" s="662"/>
      <c r="C115" s="662"/>
      <c r="D115" s="662"/>
      <c r="E115" s="662"/>
    </row>
    <row r="116" spans="1:14" ht="15.75" x14ac:dyDescent="0.25">
      <c r="A116" s="251"/>
      <c r="B116" s="291"/>
      <c r="C116" s="291"/>
      <c r="D116" s="291"/>
      <c r="E116" s="291"/>
      <c r="F116" s="291"/>
      <c r="G116" s="291"/>
      <c r="H116" s="291"/>
      <c r="I116" s="291"/>
      <c r="J116" s="291"/>
      <c r="K116" s="291"/>
      <c r="L116" s="291"/>
      <c r="M116" s="291"/>
      <c r="N116" s="291"/>
    </row>
  </sheetData>
  <mergeCells count="10">
    <mergeCell ref="A115:E115"/>
    <mergeCell ref="A19:N19"/>
    <mergeCell ref="A29:N29"/>
    <mergeCell ref="A49:N49"/>
    <mergeCell ref="A70:N70"/>
    <mergeCell ref="A3:N3"/>
    <mergeCell ref="A4:N4"/>
    <mergeCell ref="A91:N91"/>
    <mergeCell ref="A112:E112"/>
    <mergeCell ref="A113:E113"/>
  </mergeCells>
  <hyperlinks>
    <hyperlink ref="A1" location="'Table of contents'!A1" display="Back to Table of Contents"/>
  </hyperlinks>
  <pageMargins left="0.44" right="0.45" top="0.52" bottom="0.2" header="0.25" footer="6.4960630000000005E-2"/>
  <pageSetup paperSize="9" scale="86" orientation="portrait" horizontalDpi="300" verticalDpi="300" r:id="rId1"/>
  <headerFooter alignWithMargins="0">
    <oddHeader>&amp;C&amp;"Times New Roman,Regular"35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25" workbookViewId="0">
      <selection activeCell="U7" sqref="U7"/>
    </sheetView>
  </sheetViews>
  <sheetFormatPr defaultRowHeight="15" x14ac:dyDescent="0.25"/>
  <cols>
    <col min="1" max="1" width="11.85546875" style="210" customWidth="1"/>
    <col min="2" max="2" width="14" style="210" customWidth="1"/>
    <col min="3" max="11" width="8.28515625" style="210" customWidth="1"/>
    <col min="12" max="16384" width="9.140625" style="210"/>
  </cols>
  <sheetData>
    <row r="1" spans="1:19" ht="21.75" customHeight="1" x14ac:dyDescent="0.25">
      <c r="A1" s="127" t="s">
        <v>129</v>
      </c>
      <c r="B1" s="209"/>
      <c r="C1" s="209"/>
      <c r="D1" s="209"/>
      <c r="E1" s="209"/>
      <c r="F1" s="209"/>
      <c r="G1" s="209"/>
      <c r="H1" s="209"/>
      <c r="I1" s="209"/>
      <c r="J1" s="209"/>
      <c r="K1" s="209"/>
      <c r="L1" s="209"/>
      <c r="M1" s="209"/>
      <c r="N1" s="209"/>
      <c r="O1" s="209"/>
      <c r="P1" s="209"/>
      <c r="Q1" s="209"/>
    </row>
    <row r="2" spans="1:19" ht="34.5" customHeight="1" x14ac:dyDescent="0.25">
      <c r="A2" s="669" t="s">
        <v>287</v>
      </c>
      <c r="B2" s="669"/>
      <c r="C2" s="669"/>
      <c r="D2" s="669"/>
      <c r="E2" s="669"/>
      <c r="F2" s="669"/>
      <c r="G2" s="669"/>
      <c r="H2" s="669"/>
      <c r="I2" s="669"/>
      <c r="J2" s="669"/>
      <c r="K2" s="669"/>
      <c r="L2" s="209"/>
      <c r="M2" s="209"/>
      <c r="N2" s="209"/>
      <c r="O2" s="209"/>
      <c r="P2" s="209"/>
      <c r="Q2" s="209"/>
      <c r="R2" s="209"/>
      <c r="S2" s="209"/>
    </row>
    <row r="3" spans="1:19" ht="18" customHeight="1" x14ac:dyDescent="0.25">
      <c r="A3" s="9"/>
      <c r="B3" s="9"/>
      <c r="C3" s="9"/>
      <c r="D3" s="9"/>
      <c r="E3" s="9"/>
      <c r="F3" s="9"/>
      <c r="G3" s="9"/>
      <c r="H3" s="9"/>
      <c r="I3" s="9"/>
      <c r="J3" s="9"/>
      <c r="K3" s="209"/>
      <c r="L3" s="209"/>
      <c r="M3" s="209"/>
      <c r="N3" s="209"/>
      <c r="O3" s="209"/>
      <c r="P3" s="10"/>
      <c r="Q3" s="10"/>
      <c r="R3" s="211"/>
      <c r="S3" s="211" t="s">
        <v>106</v>
      </c>
    </row>
    <row r="4" spans="1:19" ht="42" customHeight="1" x14ac:dyDescent="0.25">
      <c r="A4" s="670" t="s">
        <v>107</v>
      </c>
      <c r="B4" s="671"/>
      <c r="C4" s="62">
        <v>2006</v>
      </c>
      <c r="D4" s="62">
        <v>2007</v>
      </c>
      <c r="E4" s="62">
        <v>2008</v>
      </c>
      <c r="F4" s="62">
        <v>2009</v>
      </c>
      <c r="G4" s="62">
        <v>2010</v>
      </c>
      <c r="H4" s="62">
        <v>2011</v>
      </c>
      <c r="I4" s="62">
        <v>2012</v>
      </c>
      <c r="J4" s="63">
        <v>2013</v>
      </c>
      <c r="K4" s="63">
        <v>2014</v>
      </c>
      <c r="L4" s="63">
        <v>2015</v>
      </c>
      <c r="M4" s="63">
        <v>2016</v>
      </c>
      <c r="N4" s="63">
        <v>2017</v>
      </c>
      <c r="O4" s="119">
        <v>2018</v>
      </c>
      <c r="P4" s="119">
        <v>2019</v>
      </c>
      <c r="Q4" s="212">
        <v>2020</v>
      </c>
      <c r="R4" s="124">
        <v>2021</v>
      </c>
      <c r="S4" s="124">
        <v>2022</v>
      </c>
    </row>
    <row r="5" spans="1:19" ht="30.95" customHeight="1" x14ac:dyDescent="0.25">
      <c r="A5" s="672" t="s">
        <v>62</v>
      </c>
      <c r="B5" s="213" t="s">
        <v>108</v>
      </c>
      <c r="C5" s="65">
        <v>17.099999999999998</v>
      </c>
      <c r="D5" s="65">
        <v>17.099999999999998</v>
      </c>
      <c r="E5" s="65">
        <v>19</v>
      </c>
      <c r="F5" s="65">
        <v>9.5</v>
      </c>
      <c r="G5" s="65">
        <v>11.399999999999999</v>
      </c>
      <c r="H5" s="65">
        <v>15.2</v>
      </c>
      <c r="I5" s="65">
        <v>13.299999999999999</v>
      </c>
      <c r="J5" s="65">
        <v>19</v>
      </c>
      <c r="K5" s="65">
        <v>17.099999999999998</v>
      </c>
      <c r="L5" s="214">
        <v>16</v>
      </c>
      <c r="M5" s="65">
        <v>13.5</v>
      </c>
      <c r="N5" s="65">
        <v>18.600000000000001</v>
      </c>
      <c r="O5" s="215">
        <v>19.399999999999999</v>
      </c>
      <c r="P5" s="214">
        <v>15.874193548387098</v>
      </c>
      <c r="Q5" s="216">
        <v>12.5</v>
      </c>
      <c r="R5" s="214">
        <v>15.5</v>
      </c>
      <c r="S5" s="570">
        <v>14.203645161290323</v>
      </c>
    </row>
    <row r="6" spans="1:19" ht="30.95" customHeight="1" x14ac:dyDescent="0.25">
      <c r="A6" s="666"/>
      <c r="B6" s="217" t="s">
        <v>109</v>
      </c>
      <c r="C6" s="66">
        <v>59.2</v>
      </c>
      <c r="D6" s="66">
        <v>59.521739130434796</v>
      </c>
      <c r="E6" s="66">
        <v>62.4</v>
      </c>
      <c r="F6" s="66">
        <v>54.521739130434788</v>
      </c>
      <c r="G6" s="66">
        <v>59.521739130434796</v>
      </c>
      <c r="H6" s="66">
        <v>48</v>
      </c>
      <c r="I6" s="66">
        <v>52.377600000000008</v>
      </c>
      <c r="J6" s="66">
        <v>83.2</v>
      </c>
      <c r="K6" s="66">
        <v>72</v>
      </c>
      <c r="L6" s="218">
        <v>67</v>
      </c>
      <c r="M6" s="66">
        <v>59.2</v>
      </c>
      <c r="N6" s="66">
        <v>57.6</v>
      </c>
      <c r="O6" s="219">
        <v>92.800000000000011</v>
      </c>
      <c r="P6" s="218">
        <v>49.633641739130432</v>
      </c>
      <c r="Q6" s="219">
        <v>64</v>
      </c>
      <c r="R6" s="218">
        <v>52.8</v>
      </c>
      <c r="S6" s="571">
        <v>51.5</v>
      </c>
    </row>
    <row r="7" spans="1:19" ht="30.95" customHeight="1" x14ac:dyDescent="0.25">
      <c r="A7" s="665" t="s">
        <v>64</v>
      </c>
      <c r="B7" s="220" t="s">
        <v>108</v>
      </c>
      <c r="C7" s="67">
        <v>17.099999999999998</v>
      </c>
      <c r="D7" s="67">
        <v>22.799999999999997</v>
      </c>
      <c r="E7" s="67">
        <v>19</v>
      </c>
      <c r="F7" s="67">
        <v>17.099999999999998</v>
      </c>
      <c r="G7" s="67">
        <v>13.299999999999999</v>
      </c>
      <c r="H7" s="67">
        <v>13.299999999999999</v>
      </c>
      <c r="I7" s="67">
        <v>13.299999999999999</v>
      </c>
      <c r="J7" s="67">
        <v>12.54</v>
      </c>
      <c r="K7" s="67">
        <v>15.2</v>
      </c>
      <c r="L7" s="221">
        <v>13.9</v>
      </c>
      <c r="M7" s="67">
        <v>15.8</v>
      </c>
      <c r="N7" s="67">
        <v>15.6</v>
      </c>
      <c r="O7" s="69">
        <v>9.1</v>
      </c>
      <c r="P7" s="221">
        <v>12.672321428571427</v>
      </c>
      <c r="Q7" s="69">
        <v>15.8</v>
      </c>
      <c r="R7" s="214">
        <v>14.9</v>
      </c>
      <c r="S7" s="572">
        <v>21.975964285714287</v>
      </c>
    </row>
    <row r="8" spans="1:19" ht="30.95" customHeight="1" x14ac:dyDescent="0.25">
      <c r="A8" s="666"/>
      <c r="B8" s="217" t="s">
        <v>109</v>
      </c>
      <c r="C8" s="66">
        <v>58</v>
      </c>
      <c r="D8" s="66">
        <v>109.39130434782611</v>
      </c>
      <c r="E8" s="66">
        <v>91.2</v>
      </c>
      <c r="F8" s="66">
        <v>89.6</v>
      </c>
      <c r="G8" s="66">
        <v>51.478260869565226</v>
      </c>
      <c r="H8" s="66">
        <v>52.800000000000004</v>
      </c>
      <c r="I8" s="66">
        <v>73.011200000000017</v>
      </c>
      <c r="J8" s="66">
        <v>99.840000000000018</v>
      </c>
      <c r="K8" s="66">
        <v>84.800000000000011</v>
      </c>
      <c r="L8" s="218">
        <v>51</v>
      </c>
      <c r="M8" s="66">
        <v>78.400000000000006</v>
      </c>
      <c r="N8" s="66">
        <v>78.400000000000006</v>
      </c>
      <c r="O8" s="219">
        <v>51.2</v>
      </c>
      <c r="P8" s="218">
        <v>60.8</v>
      </c>
      <c r="Q8" s="219">
        <v>62.4</v>
      </c>
      <c r="R8" s="218">
        <v>48</v>
      </c>
      <c r="S8" s="571">
        <v>85.3</v>
      </c>
    </row>
    <row r="9" spans="1:19" ht="30.95" customHeight="1" x14ac:dyDescent="0.25">
      <c r="A9" s="665" t="s">
        <v>65</v>
      </c>
      <c r="B9" s="220" t="s">
        <v>108</v>
      </c>
      <c r="C9" s="68">
        <v>17.099999999999998</v>
      </c>
      <c r="D9" s="68">
        <v>15.2</v>
      </c>
      <c r="E9" s="68">
        <v>17.099999999999998</v>
      </c>
      <c r="F9" s="68">
        <v>13.299999999999999</v>
      </c>
      <c r="G9" s="68">
        <v>13.299999999999999</v>
      </c>
      <c r="H9" s="68">
        <v>11.399999999999999</v>
      </c>
      <c r="I9" s="68">
        <v>19</v>
      </c>
      <c r="J9" s="68">
        <v>15</v>
      </c>
      <c r="K9" s="68">
        <v>14.25</v>
      </c>
      <c r="L9" s="222">
        <v>15.8</v>
      </c>
      <c r="M9" s="68">
        <v>13.3</v>
      </c>
      <c r="N9" s="68">
        <v>18.100000000000001</v>
      </c>
      <c r="O9" s="70">
        <v>18.600000000000001</v>
      </c>
      <c r="P9" s="222">
        <v>12.12</v>
      </c>
      <c r="Q9" s="70">
        <v>12.4</v>
      </c>
      <c r="R9" s="214">
        <v>12.4</v>
      </c>
      <c r="S9" s="573">
        <v>13.427000000000001</v>
      </c>
    </row>
    <row r="10" spans="1:19" ht="30.95" customHeight="1" x14ac:dyDescent="0.25">
      <c r="A10" s="666"/>
      <c r="B10" s="217" t="s">
        <v>109</v>
      </c>
      <c r="C10" s="68">
        <v>81.599999999999994</v>
      </c>
      <c r="D10" s="68">
        <v>33.04347826086957</v>
      </c>
      <c r="E10" s="68">
        <v>61.13043478260871</v>
      </c>
      <c r="F10" s="68">
        <v>78.400000000000006</v>
      </c>
      <c r="G10" s="68">
        <v>59.521739130434796</v>
      </c>
      <c r="H10" s="68">
        <v>60.800000000000004</v>
      </c>
      <c r="I10" s="68">
        <v>62.23721739130437</v>
      </c>
      <c r="J10" s="68">
        <v>57.6</v>
      </c>
      <c r="K10" s="68">
        <v>51.2</v>
      </c>
      <c r="L10" s="222">
        <v>64</v>
      </c>
      <c r="M10" s="68">
        <v>59.2</v>
      </c>
      <c r="N10" s="120">
        <v>59.2</v>
      </c>
      <c r="O10" s="223">
        <v>76.800000000000011</v>
      </c>
      <c r="P10" s="224">
        <v>59.2</v>
      </c>
      <c r="Q10" s="225">
        <v>64</v>
      </c>
      <c r="R10" s="218">
        <v>61.2</v>
      </c>
      <c r="S10" s="573">
        <v>57.9</v>
      </c>
    </row>
    <row r="11" spans="1:19" ht="30.95" customHeight="1" x14ac:dyDescent="0.25">
      <c r="A11" s="665" t="s">
        <v>66</v>
      </c>
      <c r="B11" s="226" t="s">
        <v>108</v>
      </c>
      <c r="C11" s="67">
        <v>13.299999999999999</v>
      </c>
      <c r="D11" s="67">
        <v>19</v>
      </c>
      <c r="E11" s="67">
        <v>13.299999999999999</v>
      </c>
      <c r="F11" s="67">
        <v>15.2</v>
      </c>
      <c r="G11" s="67">
        <v>13.299999999999999</v>
      </c>
      <c r="H11" s="67">
        <v>15.2</v>
      </c>
      <c r="I11" s="67">
        <v>17.099999999999998</v>
      </c>
      <c r="J11" s="67">
        <v>19.57</v>
      </c>
      <c r="K11" s="67">
        <v>15.2</v>
      </c>
      <c r="L11" s="221">
        <v>13.3</v>
      </c>
      <c r="M11" s="67">
        <v>18.2</v>
      </c>
      <c r="N11" s="69">
        <v>14.4</v>
      </c>
      <c r="O11" s="227">
        <v>16.899999999999999</v>
      </c>
      <c r="P11" s="221">
        <v>15.8</v>
      </c>
      <c r="Q11" s="70">
        <v>18.8</v>
      </c>
      <c r="R11" s="214">
        <v>16.100000000000001</v>
      </c>
      <c r="S11" s="572">
        <v>18.504566666666669</v>
      </c>
    </row>
    <row r="12" spans="1:19" ht="30.95" customHeight="1" x14ac:dyDescent="0.25">
      <c r="A12" s="666"/>
      <c r="B12" s="217" t="s">
        <v>109</v>
      </c>
      <c r="C12" s="68">
        <v>52.8</v>
      </c>
      <c r="D12" s="68">
        <v>32.173913043478265</v>
      </c>
      <c r="E12" s="68">
        <v>41.826086956521742</v>
      </c>
      <c r="F12" s="68">
        <v>54.400000000000006</v>
      </c>
      <c r="G12" s="68">
        <v>57.913043478260882</v>
      </c>
      <c r="H12" s="68">
        <v>51.2</v>
      </c>
      <c r="I12" s="68">
        <v>54.400000000000006</v>
      </c>
      <c r="J12" s="68">
        <v>59.2</v>
      </c>
      <c r="K12" s="68">
        <v>65.600000000000009</v>
      </c>
      <c r="L12" s="222">
        <v>46</v>
      </c>
      <c r="M12" s="68">
        <v>72</v>
      </c>
      <c r="N12" s="70">
        <v>60.8</v>
      </c>
      <c r="O12" s="228">
        <v>89.600000000000009</v>
      </c>
      <c r="P12" s="222">
        <v>52.869565217391312</v>
      </c>
      <c r="Q12" s="225">
        <v>57.6</v>
      </c>
      <c r="R12" s="218">
        <v>66</v>
      </c>
      <c r="S12" s="573">
        <v>67.599999999999994</v>
      </c>
    </row>
    <row r="13" spans="1:19" ht="30.95" customHeight="1" x14ac:dyDescent="0.25">
      <c r="A13" s="665" t="s">
        <v>35</v>
      </c>
      <c r="B13" s="226" t="s">
        <v>108</v>
      </c>
      <c r="C13" s="67">
        <v>13.299999999999999</v>
      </c>
      <c r="D13" s="67">
        <v>15.2</v>
      </c>
      <c r="E13" s="67">
        <v>13.299999999999999</v>
      </c>
      <c r="F13" s="67">
        <v>13.299999999999999</v>
      </c>
      <c r="G13" s="67">
        <v>17.099999999999998</v>
      </c>
      <c r="H13" s="67">
        <v>9.5</v>
      </c>
      <c r="I13" s="67">
        <v>15.2</v>
      </c>
      <c r="J13" s="67">
        <v>15.579999999999998</v>
      </c>
      <c r="K13" s="67">
        <v>15.959999999999999</v>
      </c>
      <c r="L13" s="221">
        <v>14.1</v>
      </c>
      <c r="M13" s="67">
        <v>12</v>
      </c>
      <c r="N13" s="67">
        <v>19</v>
      </c>
      <c r="O13" s="70">
        <v>15.4</v>
      </c>
      <c r="P13" s="221">
        <v>16</v>
      </c>
      <c r="Q13" s="70">
        <v>16.8</v>
      </c>
      <c r="R13" s="214">
        <v>14.3</v>
      </c>
      <c r="S13" s="572">
        <v>15.383548387096775</v>
      </c>
    </row>
    <row r="14" spans="1:19" ht="30.95" customHeight="1" x14ac:dyDescent="0.25">
      <c r="A14" s="666"/>
      <c r="B14" s="217" t="s">
        <v>109</v>
      </c>
      <c r="C14" s="68">
        <v>45.04347826086957</v>
      </c>
      <c r="D14" s="68">
        <v>53.08695652173914</v>
      </c>
      <c r="E14" s="68">
        <v>56.304347826086968</v>
      </c>
      <c r="F14" s="68">
        <v>65.600000000000009</v>
      </c>
      <c r="G14" s="68">
        <v>56.304347826086968</v>
      </c>
      <c r="H14" s="68">
        <v>48</v>
      </c>
      <c r="I14" s="68">
        <v>59.2</v>
      </c>
      <c r="J14" s="68">
        <v>60.800000000000004</v>
      </c>
      <c r="K14" s="68">
        <v>59.2</v>
      </c>
      <c r="L14" s="222">
        <v>63</v>
      </c>
      <c r="M14" s="68">
        <v>70.400000000000006</v>
      </c>
      <c r="N14" s="68">
        <v>60.8</v>
      </c>
      <c r="O14" s="70">
        <v>59.2</v>
      </c>
      <c r="P14" s="222">
        <v>57.6</v>
      </c>
      <c r="Q14" s="219">
        <v>57.6</v>
      </c>
      <c r="R14" s="218">
        <v>67.599999999999994</v>
      </c>
      <c r="S14" s="573">
        <v>64.400000000000006</v>
      </c>
    </row>
    <row r="15" spans="1:19" ht="30.95" customHeight="1" x14ac:dyDescent="0.25">
      <c r="A15" s="665" t="s">
        <v>67</v>
      </c>
      <c r="B15" s="226" t="s">
        <v>108</v>
      </c>
      <c r="C15" s="67">
        <v>17.099999999999998</v>
      </c>
      <c r="D15" s="67">
        <v>17.099999999999998</v>
      </c>
      <c r="E15" s="67">
        <v>19</v>
      </c>
      <c r="F15" s="67">
        <v>13.299999999999999</v>
      </c>
      <c r="G15" s="67">
        <v>17.099999999999998</v>
      </c>
      <c r="H15" s="67">
        <v>13.299999999999999</v>
      </c>
      <c r="I15" s="67">
        <v>18.809999999999999</v>
      </c>
      <c r="J15" s="67">
        <v>17.099999999999998</v>
      </c>
      <c r="K15" s="67">
        <v>16.34</v>
      </c>
      <c r="L15" s="221">
        <v>19</v>
      </c>
      <c r="M15" s="67">
        <v>22.6</v>
      </c>
      <c r="N15" s="67">
        <v>17.899999999999999</v>
      </c>
      <c r="O15" s="69">
        <v>16</v>
      </c>
      <c r="P15" s="221">
        <v>23</v>
      </c>
      <c r="Q15" s="69">
        <v>20.9</v>
      </c>
      <c r="R15" s="214">
        <v>18.3</v>
      </c>
      <c r="S15" s="572">
        <v>17.979833333333335</v>
      </c>
    </row>
    <row r="16" spans="1:19" ht="30.95" customHeight="1" x14ac:dyDescent="0.25">
      <c r="A16" s="666"/>
      <c r="B16" s="217" t="s">
        <v>109</v>
      </c>
      <c r="C16" s="68">
        <v>64</v>
      </c>
      <c r="D16" s="68">
        <v>59.521739130434796</v>
      </c>
      <c r="E16" s="68">
        <v>65.956521739130451</v>
      </c>
      <c r="F16" s="68">
        <v>51.2</v>
      </c>
      <c r="G16" s="68">
        <v>67.565217391304358</v>
      </c>
      <c r="H16" s="68">
        <v>48</v>
      </c>
      <c r="I16" s="68">
        <v>59.2</v>
      </c>
      <c r="J16" s="68">
        <v>60.800000000000004</v>
      </c>
      <c r="K16" s="68">
        <v>56</v>
      </c>
      <c r="L16" s="222">
        <v>59</v>
      </c>
      <c r="M16" s="68">
        <v>70.400000000000006</v>
      </c>
      <c r="N16" s="68">
        <v>64</v>
      </c>
      <c r="O16" s="70">
        <v>52.800000000000004</v>
      </c>
      <c r="P16" s="222">
        <v>60.8</v>
      </c>
      <c r="Q16" s="70">
        <v>68.8</v>
      </c>
      <c r="R16" s="218">
        <v>54.7</v>
      </c>
      <c r="S16" s="573">
        <v>62.8</v>
      </c>
    </row>
    <row r="17" spans="1:19" ht="30.95" customHeight="1" x14ac:dyDescent="0.25">
      <c r="A17" s="665" t="s">
        <v>68</v>
      </c>
      <c r="B17" s="226" t="s">
        <v>108</v>
      </c>
      <c r="C17" s="67">
        <v>20.9</v>
      </c>
      <c r="D17" s="67">
        <v>19</v>
      </c>
      <c r="E17" s="67">
        <v>20.9</v>
      </c>
      <c r="F17" s="67">
        <v>19</v>
      </c>
      <c r="G17" s="67">
        <v>19</v>
      </c>
      <c r="H17" s="67">
        <v>15.2</v>
      </c>
      <c r="I17" s="67">
        <v>18.429999999999996</v>
      </c>
      <c r="J17" s="67">
        <v>15.2</v>
      </c>
      <c r="K17" s="67">
        <v>20.139999999999997</v>
      </c>
      <c r="L17" s="221">
        <v>18.600000000000001</v>
      </c>
      <c r="M17" s="67">
        <v>24.7</v>
      </c>
      <c r="N17" s="67">
        <v>18.399999999999999</v>
      </c>
      <c r="O17" s="69">
        <v>19.399999999999999</v>
      </c>
      <c r="P17" s="221">
        <v>17.8</v>
      </c>
      <c r="Q17" s="69">
        <v>20.9</v>
      </c>
      <c r="R17" s="214">
        <v>23.1</v>
      </c>
      <c r="S17" s="572">
        <v>22.298677419354842</v>
      </c>
    </row>
    <row r="18" spans="1:19" ht="30.95" customHeight="1" x14ac:dyDescent="0.25">
      <c r="A18" s="666"/>
      <c r="B18" s="217" t="s">
        <v>109</v>
      </c>
      <c r="C18" s="68">
        <v>70.782608695652186</v>
      </c>
      <c r="D18" s="68">
        <v>64</v>
      </c>
      <c r="E18" s="68">
        <v>75.2</v>
      </c>
      <c r="F18" s="68">
        <v>67.565217391304358</v>
      </c>
      <c r="G18" s="68">
        <v>59.2</v>
      </c>
      <c r="H18" s="68">
        <v>54.400000000000006</v>
      </c>
      <c r="I18" s="68">
        <v>57.6</v>
      </c>
      <c r="J18" s="68">
        <v>52.800000000000004</v>
      </c>
      <c r="K18" s="68">
        <v>59.2</v>
      </c>
      <c r="L18" s="222">
        <v>61</v>
      </c>
      <c r="M18" s="68">
        <v>68.8</v>
      </c>
      <c r="N18" s="68">
        <v>57.6</v>
      </c>
      <c r="O18" s="70">
        <v>64</v>
      </c>
      <c r="P18" s="222">
        <v>67.2</v>
      </c>
      <c r="Q18" s="70">
        <v>67.2</v>
      </c>
      <c r="R18" s="218">
        <v>61.2</v>
      </c>
      <c r="S18" s="573">
        <v>78.8</v>
      </c>
    </row>
    <row r="19" spans="1:19" ht="30.95" customHeight="1" x14ac:dyDescent="0.25">
      <c r="A19" s="668" t="s">
        <v>69</v>
      </c>
      <c r="B19" s="229" t="s">
        <v>108</v>
      </c>
      <c r="C19" s="67">
        <v>17.099999999999998</v>
      </c>
      <c r="D19" s="67">
        <v>20.9</v>
      </c>
      <c r="E19" s="67">
        <v>15.2</v>
      </c>
      <c r="F19" s="67">
        <v>19</v>
      </c>
      <c r="G19" s="67">
        <v>20.9</v>
      </c>
      <c r="H19" s="67">
        <v>17.099999999999998</v>
      </c>
      <c r="I19" s="67">
        <v>20.9</v>
      </c>
      <c r="J19" s="67">
        <v>19.95</v>
      </c>
      <c r="K19" s="67">
        <v>19</v>
      </c>
      <c r="L19" s="221">
        <v>17.3</v>
      </c>
      <c r="M19" s="67">
        <v>22.6</v>
      </c>
      <c r="N19" s="67">
        <v>23</v>
      </c>
      <c r="O19" s="69">
        <v>18.7</v>
      </c>
      <c r="P19" s="221">
        <v>17.5</v>
      </c>
      <c r="Q19" s="69">
        <v>20.3</v>
      </c>
      <c r="R19" s="214">
        <v>18.399999999999999</v>
      </c>
      <c r="S19" s="572">
        <v>19.162225806451616</v>
      </c>
    </row>
    <row r="20" spans="1:19" ht="30.95" customHeight="1" x14ac:dyDescent="0.25">
      <c r="A20" s="668"/>
      <c r="B20" s="230" t="s">
        <v>110</v>
      </c>
      <c r="C20" s="68">
        <v>56.304347826086968</v>
      </c>
      <c r="D20" s="68">
        <v>65.599999999999994</v>
      </c>
      <c r="E20" s="68">
        <v>56.173913043478265</v>
      </c>
      <c r="F20" s="68">
        <v>60.8</v>
      </c>
      <c r="G20" s="68">
        <v>62.739130434782624</v>
      </c>
      <c r="H20" s="68">
        <v>59.2</v>
      </c>
      <c r="I20" s="68">
        <v>62.400000000000006</v>
      </c>
      <c r="J20" s="68">
        <v>62.400000000000006</v>
      </c>
      <c r="K20" s="68">
        <v>64</v>
      </c>
      <c r="L20" s="222">
        <v>58</v>
      </c>
      <c r="M20" s="68">
        <v>72</v>
      </c>
      <c r="N20" s="68">
        <v>59.2</v>
      </c>
      <c r="O20" s="70">
        <v>52.800000000000004</v>
      </c>
      <c r="P20" s="222">
        <v>67.2</v>
      </c>
      <c r="Q20" s="70">
        <v>60.8</v>
      </c>
      <c r="R20" s="218">
        <v>61.2</v>
      </c>
      <c r="S20" s="573">
        <v>57.9</v>
      </c>
    </row>
    <row r="21" spans="1:19" ht="30.95" customHeight="1" x14ac:dyDescent="0.25">
      <c r="A21" s="665" t="s">
        <v>70</v>
      </c>
      <c r="B21" s="226" t="s">
        <v>108</v>
      </c>
      <c r="C21" s="67">
        <v>19</v>
      </c>
      <c r="D21" s="67">
        <v>20.9</v>
      </c>
      <c r="E21" s="67">
        <v>19</v>
      </c>
      <c r="F21" s="67">
        <v>17.099999999999998</v>
      </c>
      <c r="G21" s="67">
        <v>15.2</v>
      </c>
      <c r="H21" s="67">
        <v>17.099999999999998</v>
      </c>
      <c r="I21" s="67">
        <v>20.9</v>
      </c>
      <c r="J21" s="67">
        <v>19</v>
      </c>
      <c r="K21" s="67">
        <v>17.670000000000002</v>
      </c>
      <c r="L21" s="221">
        <v>19.899999999999999</v>
      </c>
      <c r="M21" s="67">
        <v>23.9</v>
      </c>
      <c r="N21" s="67">
        <v>17.100000000000001</v>
      </c>
      <c r="O21" s="69">
        <v>19.8</v>
      </c>
      <c r="P21" s="221">
        <v>17.600000000000001</v>
      </c>
      <c r="Q21" s="69">
        <v>19.100000000000001</v>
      </c>
      <c r="R21" s="214">
        <v>20.399999999999999</v>
      </c>
      <c r="S21" s="572">
        <v>18.952133333333332</v>
      </c>
    </row>
    <row r="22" spans="1:19" ht="30.95" customHeight="1" x14ac:dyDescent="0.25">
      <c r="A22" s="668"/>
      <c r="B22" s="217" t="s">
        <v>109</v>
      </c>
      <c r="C22" s="68">
        <v>56.304347826086968</v>
      </c>
      <c r="D22" s="68">
        <v>62.739130434782624</v>
      </c>
      <c r="E22" s="68">
        <v>51.2</v>
      </c>
      <c r="F22" s="68">
        <v>67.2</v>
      </c>
      <c r="G22" s="68">
        <v>52.800000000000004</v>
      </c>
      <c r="H22" s="68">
        <v>57.6</v>
      </c>
      <c r="I22" s="68">
        <v>59.2</v>
      </c>
      <c r="J22" s="68">
        <v>43.130434782608702</v>
      </c>
      <c r="K22" s="68">
        <v>72</v>
      </c>
      <c r="L22" s="222">
        <v>62</v>
      </c>
      <c r="M22" s="68">
        <v>41.6</v>
      </c>
      <c r="N22" s="68">
        <v>54.4</v>
      </c>
      <c r="O22" s="70">
        <v>59.2</v>
      </c>
      <c r="P22" s="222">
        <v>56</v>
      </c>
      <c r="Q22" s="219">
        <v>64</v>
      </c>
      <c r="R22" s="218">
        <v>62.4</v>
      </c>
      <c r="S22" s="573">
        <v>48.3</v>
      </c>
    </row>
    <row r="23" spans="1:19" ht="30.95" customHeight="1" x14ac:dyDescent="0.25">
      <c r="A23" s="665" t="s">
        <v>71</v>
      </c>
      <c r="B23" s="226" t="s">
        <v>108</v>
      </c>
      <c r="C23" s="67">
        <v>20.9</v>
      </c>
      <c r="D23" s="67">
        <v>20.9</v>
      </c>
      <c r="E23" s="67">
        <v>19</v>
      </c>
      <c r="F23" s="67">
        <v>15.2</v>
      </c>
      <c r="G23" s="67">
        <v>17.099999999999998</v>
      </c>
      <c r="H23" s="67">
        <v>15.2</v>
      </c>
      <c r="I23" s="67">
        <v>20.9</v>
      </c>
      <c r="J23" s="67">
        <v>17.86</v>
      </c>
      <c r="K23" s="67">
        <v>17.670000000000002</v>
      </c>
      <c r="L23" s="221">
        <v>18.8</v>
      </c>
      <c r="M23" s="67">
        <v>19.600000000000001</v>
      </c>
      <c r="N23" s="67">
        <v>17.7</v>
      </c>
      <c r="O23" s="69">
        <v>16.899999999999999</v>
      </c>
      <c r="P23" s="221">
        <v>17.5</v>
      </c>
      <c r="Q23" s="69">
        <v>16.3</v>
      </c>
      <c r="R23" s="214">
        <v>17.600000000000001</v>
      </c>
      <c r="S23" s="572">
        <v>17.594000000000001</v>
      </c>
    </row>
    <row r="24" spans="1:19" ht="30.95" customHeight="1" x14ac:dyDescent="0.25">
      <c r="A24" s="666"/>
      <c r="B24" s="217" t="s">
        <v>109</v>
      </c>
      <c r="C24" s="68">
        <v>64.34782608695653</v>
      </c>
      <c r="D24" s="68">
        <v>54.4</v>
      </c>
      <c r="E24" s="68">
        <v>57.6</v>
      </c>
      <c r="F24" s="68">
        <v>54.4</v>
      </c>
      <c r="G24" s="68">
        <v>56.304347826086968</v>
      </c>
      <c r="H24" s="68">
        <v>49.6</v>
      </c>
      <c r="I24" s="68">
        <v>56</v>
      </c>
      <c r="J24" s="68">
        <v>54.400000000000006</v>
      </c>
      <c r="K24" s="68">
        <v>45.913043478260875</v>
      </c>
      <c r="L24" s="222">
        <v>45</v>
      </c>
      <c r="M24" s="68">
        <v>54.4</v>
      </c>
      <c r="N24" s="68">
        <v>62.4</v>
      </c>
      <c r="O24" s="70">
        <v>59.2</v>
      </c>
      <c r="P24" s="222">
        <v>59.2</v>
      </c>
      <c r="Q24" s="70">
        <v>64</v>
      </c>
      <c r="R24" s="218">
        <v>53.1</v>
      </c>
      <c r="S24" s="573">
        <v>46.7</v>
      </c>
    </row>
    <row r="25" spans="1:19" ht="30.95" customHeight="1" x14ac:dyDescent="0.25">
      <c r="A25" s="665" t="s">
        <v>72</v>
      </c>
      <c r="B25" s="226" t="s">
        <v>108</v>
      </c>
      <c r="C25" s="67">
        <v>19</v>
      </c>
      <c r="D25" s="67">
        <v>17.099999999999998</v>
      </c>
      <c r="E25" s="67">
        <v>15.2</v>
      </c>
      <c r="F25" s="67">
        <v>15.2</v>
      </c>
      <c r="G25" s="67">
        <v>15.2</v>
      </c>
      <c r="H25" s="67">
        <v>15.2</v>
      </c>
      <c r="I25" s="67">
        <v>15.959999999999999</v>
      </c>
      <c r="J25" s="67">
        <v>11.589999999999998</v>
      </c>
      <c r="K25" s="67">
        <v>16.34</v>
      </c>
      <c r="L25" s="221">
        <v>14.3</v>
      </c>
      <c r="M25" s="67">
        <v>18.2</v>
      </c>
      <c r="N25" s="67">
        <v>16</v>
      </c>
      <c r="O25" s="69">
        <v>15.4</v>
      </c>
      <c r="P25" s="221">
        <v>14.1</v>
      </c>
      <c r="Q25" s="69">
        <v>16.7</v>
      </c>
      <c r="R25" s="214">
        <v>14.7</v>
      </c>
      <c r="S25" s="572">
        <v>17.594000000000001</v>
      </c>
    </row>
    <row r="26" spans="1:19" ht="30.95" customHeight="1" x14ac:dyDescent="0.25">
      <c r="A26" s="666"/>
      <c r="B26" s="217" t="s">
        <v>109</v>
      </c>
      <c r="C26" s="66">
        <v>54.695652173913054</v>
      </c>
      <c r="D26" s="66">
        <v>48</v>
      </c>
      <c r="E26" s="66">
        <v>49.6</v>
      </c>
      <c r="F26" s="66">
        <v>52.800000000000004</v>
      </c>
      <c r="G26" s="66">
        <v>49.6</v>
      </c>
      <c r="H26" s="66">
        <v>44.800000000000004</v>
      </c>
      <c r="I26" s="66">
        <v>43.2</v>
      </c>
      <c r="J26" s="66">
        <v>49.6</v>
      </c>
      <c r="K26" s="66">
        <v>62.400000000000006</v>
      </c>
      <c r="L26" s="218">
        <v>51</v>
      </c>
      <c r="M26" s="66">
        <v>57.6</v>
      </c>
      <c r="N26" s="66">
        <v>49.6</v>
      </c>
      <c r="O26" s="219">
        <v>59.2</v>
      </c>
      <c r="P26" s="218">
        <v>62.4</v>
      </c>
      <c r="Q26" s="219">
        <v>48</v>
      </c>
      <c r="R26" s="218">
        <v>49.6</v>
      </c>
      <c r="S26" s="571">
        <v>49.9</v>
      </c>
    </row>
    <row r="27" spans="1:19" ht="28.5" customHeight="1" x14ac:dyDescent="0.25">
      <c r="A27" s="665" t="s">
        <v>73</v>
      </c>
      <c r="B27" s="226" t="s">
        <v>108</v>
      </c>
      <c r="C27" s="67">
        <v>19</v>
      </c>
      <c r="D27" s="67">
        <v>19</v>
      </c>
      <c r="E27" s="67">
        <v>13.299999999999999</v>
      </c>
      <c r="F27" s="67">
        <v>15.2</v>
      </c>
      <c r="G27" s="67">
        <v>15.2</v>
      </c>
      <c r="H27" s="67">
        <v>13.299999999999999</v>
      </c>
      <c r="I27" s="67">
        <v>15.959999999999999</v>
      </c>
      <c r="J27" s="67">
        <v>12.4</v>
      </c>
      <c r="K27" s="67">
        <v>11.78</v>
      </c>
      <c r="L27" s="221">
        <v>16.100000000000001</v>
      </c>
      <c r="M27" s="67">
        <v>16.3</v>
      </c>
      <c r="N27" s="67">
        <v>15.8</v>
      </c>
      <c r="O27" s="69">
        <v>14.4</v>
      </c>
      <c r="P27" s="221">
        <v>18.7</v>
      </c>
      <c r="Q27" s="69">
        <v>20</v>
      </c>
      <c r="R27" s="231">
        <v>15.2</v>
      </c>
      <c r="S27" s="572">
        <v>12.948566666666666</v>
      </c>
    </row>
    <row r="28" spans="1:19" ht="30.95" customHeight="1" x14ac:dyDescent="0.25">
      <c r="A28" s="667"/>
      <c r="B28" s="232" t="s">
        <v>109</v>
      </c>
      <c r="C28" s="71">
        <v>59.2</v>
      </c>
      <c r="D28" s="71">
        <v>75.2</v>
      </c>
      <c r="E28" s="71">
        <v>48</v>
      </c>
      <c r="F28" s="71">
        <v>59.2</v>
      </c>
      <c r="G28" s="71">
        <v>44.800000000000004</v>
      </c>
      <c r="H28" s="71">
        <v>44.800000000000004</v>
      </c>
      <c r="I28" s="71">
        <v>52.800000000000004</v>
      </c>
      <c r="J28" s="71">
        <v>52.800000000000004</v>
      </c>
      <c r="K28" s="71">
        <v>48</v>
      </c>
      <c r="L28" s="233">
        <v>56</v>
      </c>
      <c r="M28" s="71">
        <v>59.2</v>
      </c>
      <c r="N28" s="71">
        <v>49.6</v>
      </c>
      <c r="O28" s="234">
        <v>56</v>
      </c>
      <c r="P28" s="233">
        <v>96</v>
      </c>
      <c r="Q28" s="234">
        <v>56</v>
      </c>
      <c r="R28" s="235">
        <v>53.1</v>
      </c>
      <c r="S28" s="574">
        <v>48.3</v>
      </c>
    </row>
    <row r="29" spans="1:19" ht="24" customHeight="1" x14ac:dyDescent="0.25">
      <c r="A29" s="64" t="s">
        <v>89</v>
      </c>
      <c r="B29" s="236"/>
      <c r="C29" s="236"/>
      <c r="D29" s="209"/>
      <c r="E29" s="236"/>
      <c r="F29" s="236"/>
      <c r="G29" s="209"/>
      <c r="H29" s="236"/>
      <c r="I29" s="153"/>
      <c r="J29" s="153"/>
      <c r="K29" s="153"/>
      <c r="L29" s="209"/>
      <c r="M29" s="209"/>
      <c r="N29" s="209"/>
      <c r="O29" s="209"/>
      <c r="P29" s="209"/>
      <c r="Q29" s="209"/>
    </row>
    <row r="30" spans="1:19" ht="18.75" x14ac:dyDescent="0.25">
      <c r="A30" s="236" t="s">
        <v>187</v>
      </c>
      <c r="B30" s="153"/>
      <c r="C30" s="153"/>
      <c r="D30" s="209"/>
      <c r="E30" s="153"/>
      <c r="F30" s="153"/>
      <c r="G30" s="209"/>
      <c r="H30" s="153"/>
      <c r="I30" s="209"/>
      <c r="J30" s="209"/>
      <c r="K30" s="209"/>
      <c r="L30" s="209"/>
      <c r="M30" s="209"/>
      <c r="N30" s="209"/>
      <c r="O30" s="209"/>
      <c r="P30" s="209"/>
      <c r="Q30" s="209"/>
    </row>
    <row r="31" spans="1:19" ht="18.75" x14ac:dyDescent="0.25">
      <c r="A31" s="236" t="s">
        <v>188</v>
      </c>
      <c r="B31" s="209"/>
      <c r="C31" s="209"/>
      <c r="D31" s="209"/>
      <c r="E31" s="209"/>
      <c r="F31" s="209"/>
      <c r="G31" s="209"/>
      <c r="H31" s="209"/>
      <c r="I31" s="209"/>
      <c r="J31" s="209"/>
      <c r="K31" s="209"/>
      <c r="L31" s="209"/>
      <c r="M31" s="209"/>
      <c r="N31" s="209"/>
      <c r="O31" s="209"/>
      <c r="P31" s="209"/>
      <c r="Q31" s="209"/>
    </row>
    <row r="32" spans="1:19" ht="15.75" x14ac:dyDescent="0.25">
      <c r="A32" s="209"/>
      <c r="B32" s="209"/>
      <c r="C32" s="209"/>
      <c r="D32" s="209"/>
      <c r="E32" s="209"/>
      <c r="F32" s="209"/>
      <c r="G32" s="209"/>
      <c r="H32" s="209"/>
      <c r="I32" s="209"/>
      <c r="J32" s="209"/>
      <c r="K32" s="209"/>
      <c r="L32" s="209"/>
      <c r="M32" s="209"/>
      <c r="N32" s="209"/>
      <c r="O32" s="209"/>
      <c r="P32" s="209"/>
      <c r="Q32" s="209"/>
    </row>
  </sheetData>
  <mergeCells count="14">
    <mergeCell ref="A2:K2"/>
    <mergeCell ref="A4:B4"/>
    <mergeCell ref="A5:A6"/>
    <mergeCell ref="A7:A8"/>
    <mergeCell ref="A9:A10"/>
    <mergeCell ref="A11:A12"/>
    <mergeCell ref="A27:A28"/>
    <mergeCell ref="A13:A14"/>
    <mergeCell ref="A15:A16"/>
    <mergeCell ref="A17:A18"/>
    <mergeCell ref="A19:A20"/>
    <mergeCell ref="A21:A22"/>
    <mergeCell ref="A23:A24"/>
    <mergeCell ref="A25:A26"/>
  </mergeCells>
  <hyperlinks>
    <hyperlink ref="A1" location="'Table of contents'!A2" display="Back to Table of Contents"/>
  </hyperlinks>
  <pageMargins left="0.48" right="0.44" top="0.55000000000000004" bottom="0.2" header="0.1" footer="0.3"/>
  <pageSetup paperSize="9" scale="90" orientation="portrait" r:id="rId1"/>
  <headerFooter>
    <oddHeader>&amp;C&amp;"Times New Roman,Regular"34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5FA57D-3DD4-4BFC-BD71-2DD6F5DCE86E}">
  <ds:schemaRefs>
    <ds:schemaRef ds:uri="http://schemas.microsoft.com/office/2006/metadata/longProperties"/>
  </ds:schemaRefs>
</ds:datastoreItem>
</file>

<file path=customXml/itemProps2.xml><?xml version="1.0" encoding="utf-8"?>
<ds:datastoreItem xmlns:ds="http://schemas.openxmlformats.org/officeDocument/2006/customXml" ds:itemID="{16D21B71-0AC1-4111-9D4E-7C1CFCC0391E}">
  <ds:schemaRefs>
    <ds:schemaRef ds:uri="http://schemas.microsoft.com/office/2006/metadata/properties"/>
    <ds:schemaRef ds:uri="http://purl.org/dc/elements/1.1/"/>
    <ds:schemaRef ds:uri="http://schemas.microsoft.com/sharepoint/v3"/>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B4665C0-E27D-4121-B802-ACE3C4160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D80817-C039-40BC-932C-8B0C6D0373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Table of contents</vt:lpstr>
      <vt:lpstr>Explanation</vt:lpstr>
      <vt:lpstr>t1.1 </vt:lpstr>
      <vt:lpstr>t1.2</vt:lpstr>
      <vt:lpstr>t 1.3 </vt:lpstr>
      <vt:lpstr>t1.4</vt:lpstr>
      <vt:lpstr>t1.5</vt:lpstr>
      <vt:lpstr>t1.6</vt:lpstr>
      <vt:lpstr>t1.7</vt:lpstr>
      <vt:lpstr>t 1.8</vt:lpstr>
      <vt:lpstr>t 1.9</vt:lpstr>
      <vt:lpstr>t1.10</vt:lpstr>
      <vt:lpstr>t1.11</vt:lpstr>
      <vt:lpstr>t1.12</vt:lpstr>
      <vt:lpstr>t1.13</vt:lpstr>
      <vt:lpstr>t1.14 </vt:lpstr>
      <vt:lpstr>t1.15</vt:lpstr>
      <vt:lpstr>t1.15!_Toc278964790</vt:lpstr>
      <vt:lpstr>t1.15!_Toc278964792</vt:lpstr>
    </vt:vector>
  </TitlesOfParts>
  <Company>environment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dc:creator>
  <cp:lastModifiedBy>Diksha</cp:lastModifiedBy>
  <cp:lastPrinted>2023-01-12T06:40:29Z</cp:lastPrinted>
  <dcterms:created xsi:type="dcterms:W3CDTF">2016-05-19T07:55:14Z</dcterms:created>
  <dcterms:modified xsi:type="dcterms:W3CDTF">2024-02-26T06:49:41Z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426500.000000000</vt:lpwstr>
  </property>
  <property fmtid="{D5CDD505-2E9C-101B-9397-08002B2CF9AE}" pid="6" name="_SourceUrl">
    <vt:lpwstr/>
  </property>
</Properties>
</file>